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rentai.local\fssroot\3006健康福祉部\0535高齢福祉課\020 長寿社会推進係\★☆介護保険事業費補助金\R8\03要綱改正\02法務協議\様式\"/>
    </mc:Choice>
  </mc:AlternateContent>
  <xr:revisionPtr revIDLastSave="0" documentId="13_ncr:1_{287044C1-679F-4067-821B-B40B0E2D9276}" xr6:coauthVersionLast="47" xr6:coauthVersionMax="47" xr10:uidLastSave="{00000000-0000-0000-0000-000000000000}"/>
  <bookViews>
    <workbookView xWindow="34452" yWindow="-108" windowWidth="30936" windowHeight="16776" xr2:uid="{00000000-000D-0000-FFFF-FFFF00000000}"/>
  </bookViews>
  <sheets>
    <sheet name="別記第４号様式" sheetId="2" r:id="rId1"/>
    <sheet name="別紙１（報告）" sheetId="3" r:id="rId2"/>
    <sheet name="別紙２（報告）" sheetId="4" r:id="rId3"/>
    <sheet name="データセット（別紙１）" sheetId="5" state="hidden" r:id="rId4"/>
    <sheet name="データセット（別紙２）" sheetId="6" state="hidden" r:id="rId5"/>
  </sheets>
  <externalReferences>
    <externalReference r:id="rId6"/>
  </externalReferences>
  <definedNames>
    <definedName name="_xlnm.Print_Area" localSheetId="0">別記第４号様式!$A$1:$R$35</definedName>
    <definedName name="_xlnm.Print_Area" localSheetId="1">'別紙１（報告）'!$B$18:$Y$95</definedName>
    <definedName name="_xlnm.Print_Area" localSheetId="2">'別紙２（報告）'!$A$1:$F$71</definedName>
    <definedName name="補助率">[1]データリスト!$L$3:$L$6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7" i="3" l="1"/>
  <c r="N67" i="3" s="1"/>
  <c r="Q67" i="3" s="1"/>
  <c r="R67" i="3" s="1"/>
  <c r="S46" i="3"/>
  <c r="O17" i="2"/>
  <c r="I73" i="3"/>
  <c r="J73" i="3" s="1"/>
  <c r="H73" i="3"/>
  <c r="F73" i="3"/>
  <c r="S67" i="3"/>
  <c r="S56" i="3"/>
  <c r="I56" i="3"/>
  <c r="N56" i="3" s="1"/>
  <c r="S55" i="3"/>
  <c r="I55" i="3"/>
  <c r="N55" i="3" s="1"/>
  <c r="S54" i="3"/>
  <c r="I54" i="3"/>
  <c r="N54" i="3" s="1"/>
  <c r="S50" i="3"/>
  <c r="Q50" i="3"/>
  <c r="R50" i="3" s="1"/>
  <c r="P50" i="3"/>
  <c r="T50" i="3" s="1"/>
  <c r="N50" i="3"/>
  <c r="N46" i="3"/>
  <c r="P46" i="3" s="1"/>
  <c r="S44" i="3"/>
  <c r="I44" i="3"/>
  <c r="N44" i="3" s="1"/>
  <c r="S43" i="3"/>
  <c r="I43" i="3"/>
  <c r="N43" i="3" s="1"/>
  <c r="S42" i="3"/>
  <c r="Q42" i="3"/>
  <c r="R42" i="3" s="1"/>
  <c r="N42" i="3"/>
  <c r="P42" i="3" s="1"/>
  <c r="I42" i="3"/>
  <c r="S41" i="3"/>
  <c r="I41" i="3"/>
  <c r="N41" i="3" s="1"/>
  <c r="S40" i="3"/>
  <c r="N40" i="3"/>
  <c r="P40" i="3" s="1"/>
  <c r="I40" i="3"/>
  <c r="N33" i="3"/>
  <c r="L33" i="3"/>
  <c r="N28" i="3"/>
  <c r="L28" i="3"/>
  <c r="B15" i="3"/>
  <c r="B10" i="3"/>
  <c r="P67" i="3" l="1"/>
  <c r="T67" i="3" s="1"/>
  <c r="V67" i="3" s="1"/>
  <c r="X67" i="3" s="1"/>
  <c r="Q44" i="3"/>
  <c r="R44" i="3" s="1"/>
  <c r="P44" i="3"/>
  <c r="P55" i="3"/>
  <c r="Q55" i="3"/>
  <c r="R55" i="3" s="1"/>
  <c r="Q43" i="3"/>
  <c r="R43" i="3" s="1"/>
  <c r="P43" i="3"/>
  <c r="T43" i="3" s="1"/>
  <c r="P41" i="3"/>
  <c r="T41" i="3" s="1"/>
  <c r="Q41" i="3"/>
  <c r="R41" i="3" s="1"/>
  <c r="Q54" i="3"/>
  <c r="R54" i="3" s="1"/>
  <c r="P54" i="3"/>
  <c r="T42" i="3"/>
  <c r="L73" i="3"/>
  <c r="N73" i="3" s="1"/>
  <c r="P73" i="3" s="1"/>
  <c r="Q56" i="3"/>
  <c r="R56" i="3" s="1"/>
  <c r="P56" i="3"/>
  <c r="T56" i="3" s="1"/>
  <c r="Q40" i="3"/>
  <c r="N57" i="3"/>
  <c r="Q46" i="3"/>
  <c r="R46" i="3" s="1"/>
  <c r="T46" i="3" s="1"/>
  <c r="T55" i="3" l="1"/>
  <c r="T54" i="3"/>
  <c r="T44" i="3"/>
  <c r="R40" i="3"/>
  <c r="T40" i="3" s="1"/>
  <c r="T57" i="3" s="1"/>
  <c r="V57" i="3" s="1"/>
  <c r="X57" i="3" s="1"/>
  <c r="V73" i="3" s="1"/>
  <c r="Q57" i="3"/>
</calcChain>
</file>

<file path=xl/sharedStrings.xml><?xml version="1.0" encoding="utf-8"?>
<sst xmlns="http://schemas.openxmlformats.org/spreadsheetml/2006/main" count="485" uniqueCount="378">
  <si>
    <t>第４号様式（第７条関係）</t>
    <phoneticPr fontId="7"/>
  </si>
  <si>
    <t>第</t>
    <rPh sb="0" eb="1">
      <t>ダイ</t>
    </rPh>
    <phoneticPr fontId="6"/>
  </si>
  <si>
    <t>号</t>
    <rPh sb="0" eb="1">
      <t>ゴウ</t>
    </rPh>
    <phoneticPr fontId="7"/>
  </si>
  <si>
    <t>←</t>
    <phoneticPr fontId="10"/>
  </si>
  <si>
    <t>法人において文書番号がある場合のみ入力。無い場合は空欄可。</t>
    <rPh sb="0" eb="2">
      <t>ホウジン</t>
    </rPh>
    <rPh sb="6" eb="10">
      <t>ブンショバンゴウ</t>
    </rPh>
    <rPh sb="13" eb="15">
      <t>バアイ</t>
    </rPh>
    <rPh sb="17" eb="19">
      <t>ニュウリョク</t>
    </rPh>
    <rPh sb="20" eb="21">
      <t>ナ</t>
    </rPh>
    <rPh sb="22" eb="24">
      <t>バアイ</t>
    </rPh>
    <rPh sb="25" eb="27">
      <t>クウラン</t>
    </rPh>
    <rPh sb="27" eb="28">
      <t>カ</t>
    </rPh>
    <phoneticPr fontId="10"/>
  </si>
  <si>
    <t>年</t>
    <rPh sb="0" eb="1">
      <t>ネン</t>
    </rPh>
    <phoneticPr fontId="7"/>
  </si>
  <si>
    <t>月</t>
    <rPh sb="0" eb="1">
      <t>ツキ</t>
    </rPh>
    <phoneticPr fontId="7"/>
  </si>
  <si>
    <t>日</t>
    <rPh sb="0" eb="1">
      <t>ヒ</t>
    </rPh>
    <phoneticPr fontId="7"/>
  </si>
  <si>
    <t>年号（和暦）、申請日を入力</t>
    <rPh sb="0" eb="1">
      <t>ゴウ</t>
    </rPh>
    <rPh sb="2" eb="4">
      <t>ワレキ</t>
    </rPh>
    <rPh sb="6" eb="9">
      <t>シンセイビ</t>
    </rPh>
    <rPh sb="10" eb="12">
      <t>ニュウリョク</t>
    </rPh>
    <phoneticPr fontId="10"/>
  </si>
  <si>
    <t xml:space="preserve">   岐阜県知事　　様</t>
    <phoneticPr fontId="7"/>
  </si>
  <si>
    <t>所在地</t>
  </si>
  <si>
    <t>申請法人の所在地を入力。</t>
    <rPh sb="0" eb="4">
      <t>シンセイホウジン</t>
    </rPh>
    <rPh sb="5" eb="8">
      <t>ショザイチ</t>
    </rPh>
    <rPh sb="9" eb="11">
      <t>ニュウリョク</t>
    </rPh>
    <phoneticPr fontId="10"/>
  </si>
  <si>
    <t>補助事業者名</t>
    <phoneticPr fontId="7"/>
  </si>
  <si>
    <r>
      <t>申請法人の名称を入力。</t>
    </r>
    <r>
      <rPr>
        <b/>
        <sz val="11"/>
        <rFont val="BIZ UDゴシック"/>
        <family val="3"/>
        <charset val="128"/>
      </rPr>
      <t>※（株）や（福）といった略称で記載しない。</t>
    </r>
    <rPh sb="0" eb="4">
      <t>シンセイホウジン</t>
    </rPh>
    <rPh sb="5" eb="7">
      <t>メイショウ</t>
    </rPh>
    <rPh sb="8" eb="10">
      <t>ニュウリョク</t>
    </rPh>
    <rPh sb="12" eb="15">
      <t>カブ</t>
    </rPh>
    <rPh sb="17" eb="18">
      <t>フク</t>
    </rPh>
    <rPh sb="23" eb="25">
      <t>リャクショウ</t>
    </rPh>
    <rPh sb="26" eb="28">
      <t>キサイ</t>
    </rPh>
    <phoneticPr fontId="10"/>
  </si>
  <si>
    <t>代表者職氏名</t>
    <rPh sb="0" eb="3">
      <t>ダイヒョウシャ</t>
    </rPh>
    <rPh sb="3" eb="6">
      <t>ショクシメイ</t>
    </rPh>
    <phoneticPr fontId="7"/>
  </si>
  <si>
    <r>
      <t>申請法人の代表者の</t>
    </r>
    <r>
      <rPr>
        <b/>
        <sz val="11"/>
        <rFont val="BIZ UDゴシック"/>
        <family val="3"/>
        <charset val="128"/>
      </rPr>
      <t>職名と氏名</t>
    </r>
    <r>
      <rPr>
        <sz val="11"/>
        <rFont val="BIZ UDゴシック"/>
        <family val="3"/>
        <charset val="128"/>
      </rPr>
      <t>を入力。＜例＞代表取締役　岐阜　太郎</t>
    </r>
    <rPh sb="0" eb="4">
      <t>シンセイホウジン</t>
    </rPh>
    <rPh sb="5" eb="8">
      <t>ダイヒョウシャ</t>
    </rPh>
    <rPh sb="9" eb="11">
      <t>ショクメイ</t>
    </rPh>
    <rPh sb="12" eb="14">
      <t>シメイ</t>
    </rPh>
    <rPh sb="15" eb="17">
      <t>ニュウリョク</t>
    </rPh>
    <rPh sb="19" eb="20">
      <t>レイ</t>
    </rPh>
    <rPh sb="21" eb="26">
      <t>ダイ</t>
    </rPh>
    <rPh sb="27" eb="29">
      <t>ギフ</t>
    </rPh>
    <rPh sb="30" eb="32">
      <t>タロウ</t>
    </rPh>
    <phoneticPr fontId="10"/>
  </si>
  <si>
    <t>年度岐阜県介護テクノロジー定着支援事業費補助金実績報告書</t>
    <rPh sb="0" eb="1">
      <t>ネン</t>
    </rPh>
    <rPh sb="1" eb="2">
      <t>ド</t>
    </rPh>
    <rPh sb="2" eb="5">
      <t>ギフケン</t>
    </rPh>
    <rPh sb="5" eb="7">
      <t>カイゴ</t>
    </rPh>
    <rPh sb="13" eb="15">
      <t>テイチャク</t>
    </rPh>
    <rPh sb="15" eb="17">
      <t>シエン</t>
    </rPh>
    <rPh sb="17" eb="20">
      <t>ジギョウヒ</t>
    </rPh>
    <rPh sb="20" eb="23">
      <t>ホジョキン</t>
    </rPh>
    <rPh sb="23" eb="25">
      <t>ジッセキ</t>
    </rPh>
    <rPh sb="25" eb="28">
      <t>ホウコクショ</t>
    </rPh>
    <phoneticPr fontId="10"/>
  </si>
  <si>
    <t>年度を和暦で入力。</t>
    <rPh sb="0" eb="2">
      <t>ネンド</t>
    </rPh>
    <rPh sb="2" eb="4">
      <t>トウネンド</t>
    </rPh>
    <rPh sb="3" eb="5">
      <t>ワレキ</t>
    </rPh>
    <rPh sb="6" eb="8">
      <t>ニュウリョク</t>
    </rPh>
    <phoneticPr fontId="10"/>
  </si>
  <si>
    <t>年</t>
    <rPh sb="0" eb="1">
      <t>ネン</t>
    </rPh>
    <phoneticPr fontId="6"/>
  </si>
  <si>
    <t>月</t>
    <rPh sb="0" eb="1">
      <t>ガツ</t>
    </rPh>
    <phoneticPr fontId="6"/>
  </si>
  <si>
    <t>日付け　第</t>
    <rPh sb="0" eb="1">
      <t>ニチ</t>
    </rPh>
    <rPh sb="1" eb="2">
      <t>ヅ</t>
    </rPh>
    <rPh sb="4" eb="5">
      <t>ダイ</t>
    </rPh>
    <phoneticPr fontId="6"/>
  </si>
  <si>
    <t>号の</t>
    <rPh sb="0" eb="1">
      <t>ゴウ</t>
    </rPh>
    <phoneticPr fontId="6"/>
  </si>
  <si>
    <t>で交付決定を受けた</t>
    <phoneticPr fontId="6"/>
  </si>
  <si>
    <t>年度</t>
    <rPh sb="0" eb="2">
      <t>ネンド</t>
    </rPh>
    <phoneticPr fontId="6"/>
  </si>
  <si>
    <t>岐阜県介護テクノロジー定着支援事業費補助金について、岐阜県補助金等交付規則第１３</t>
    <phoneticPr fontId="6"/>
  </si>
  <si>
    <t>条の規定により、関係書類を添えて報告します。</t>
    <rPh sb="0" eb="1">
      <t>ジョウ</t>
    </rPh>
    <phoneticPr fontId="6"/>
  </si>
  <si>
    <t>記</t>
  </si>
  <si>
    <t>１　精算額　</t>
    <rPh sb="2" eb="4">
      <t>セイサン</t>
    </rPh>
    <phoneticPr fontId="7"/>
  </si>
  <si>
    <t>金</t>
    <rPh sb="0" eb="1">
      <t>キン</t>
    </rPh>
    <phoneticPr fontId="6"/>
  </si>
  <si>
    <t>円</t>
    <rPh sb="0" eb="1">
      <t>エン</t>
    </rPh>
    <phoneticPr fontId="7"/>
  </si>
  <si>
    <t>所要額調書（別紙１）の「県補助所要額」（複数の事業所で申請する場合は、全事業所分を合算した額（10,000,000円以内））を記入してください。</t>
    <rPh sb="0" eb="3">
      <t>ショヨウガク</t>
    </rPh>
    <rPh sb="3" eb="5">
      <t>チョウショ</t>
    </rPh>
    <rPh sb="6" eb="8">
      <t>ベッシ</t>
    </rPh>
    <rPh sb="12" eb="13">
      <t>ケン</t>
    </rPh>
    <rPh sb="13" eb="18">
      <t>ホジョショヨウガク</t>
    </rPh>
    <rPh sb="20" eb="22">
      <t>フクスウ</t>
    </rPh>
    <rPh sb="23" eb="26">
      <t>ジギョウショ</t>
    </rPh>
    <rPh sb="27" eb="29">
      <t>シンセイ</t>
    </rPh>
    <rPh sb="31" eb="33">
      <t>バアイ</t>
    </rPh>
    <rPh sb="35" eb="39">
      <t>ゼンジギョウショ</t>
    </rPh>
    <rPh sb="39" eb="40">
      <t>ブン</t>
    </rPh>
    <rPh sb="41" eb="43">
      <t>ガッサン</t>
    </rPh>
    <rPh sb="45" eb="46">
      <t>ガク</t>
    </rPh>
    <rPh sb="57" eb="58">
      <t>エン</t>
    </rPh>
    <rPh sb="58" eb="60">
      <t>イナイ</t>
    </rPh>
    <rPh sb="63" eb="65">
      <t>キニュウ</t>
    </rPh>
    <phoneticPr fontId="6"/>
  </si>
  <si>
    <t>２　添付書類</t>
    <rPh sb="2" eb="6">
      <t>テンプショルイ</t>
    </rPh>
    <phoneticPr fontId="7"/>
  </si>
  <si>
    <t>　（１）所要額調書（別紙１）</t>
    <rPh sb="4" eb="9">
      <t>ショヨウガクチョウショ</t>
    </rPh>
    <rPh sb="10" eb="12">
      <t>ベッシ</t>
    </rPh>
    <phoneticPr fontId="7"/>
  </si>
  <si>
    <t>　（２）業務改善効果報告様式（別紙２）</t>
    <rPh sb="4" eb="6">
      <t>ギョウム</t>
    </rPh>
    <rPh sb="6" eb="8">
      <t>カイゼン</t>
    </rPh>
    <rPh sb="8" eb="10">
      <t>コウカ</t>
    </rPh>
    <rPh sb="10" eb="12">
      <t>ホウコク</t>
    </rPh>
    <rPh sb="12" eb="14">
      <t>ヨウシキ</t>
    </rPh>
    <rPh sb="15" eb="17">
      <t>ベッシ</t>
    </rPh>
    <phoneticPr fontId="7"/>
  </si>
  <si>
    <t>　（３）その他参考となる資料</t>
    <rPh sb="6" eb="7">
      <t>タ</t>
    </rPh>
    <rPh sb="7" eb="9">
      <t>サンコウ</t>
    </rPh>
    <rPh sb="12" eb="14">
      <t>シリョウ</t>
    </rPh>
    <phoneticPr fontId="6"/>
  </si>
  <si>
    <t xml:space="preserve"> </t>
    <phoneticPr fontId="7"/>
  </si>
  <si>
    <t>※本様式に入力する前にまずご確認ください。</t>
    <rPh sb="1" eb="4">
      <t>ホンヨウシキ</t>
    </rPh>
    <rPh sb="5" eb="7">
      <t>ニュウリョク</t>
    </rPh>
    <rPh sb="9" eb="10">
      <t>マエ</t>
    </rPh>
    <rPh sb="14" eb="16">
      <t>カクニン</t>
    </rPh>
    <phoneticPr fontId="10"/>
  </si>
  <si>
    <t>①介護業務支援（一気通貫の介護ソフトを含む）を導入しますか？</t>
    <rPh sb="1" eb="3">
      <t>カイゴ</t>
    </rPh>
    <rPh sb="3" eb="7">
      <t>ギョウムシエン</t>
    </rPh>
    <rPh sb="8" eb="12">
      <t>イッキツウカン</t>
    </rPh>
    <rPh sb="13" eb="15">
      <t>カイゴ</t>
    </rPh>
    <rPh sb="19" eb="20">
      <t>フク</t>
    </rPh>
    <phoneticPr fontId="10"/>
  </si>
  <si>
    <t>（プルダウンから選択）</t>
    <rPh sb="8" eb="10">
      <t>センタク</t>
    </rPh>
    <phoneticPr fontId="10"/>
  </si>
  <si>
    <t>②（①「はい」の場合のみ）介護業務支援（一気通貫の介護ソフトを含む）と連動することで効果が高まると判断できるテクノロジーを一緒に導入しますか？</t>
    <rPh sb="8" eb="10">
      <t>バアイ</t>
    </rPh>
    <rPh sb="13" eb="15">
      <t>カイゴ</t>
    </rPh>
    <rPh sb="15" eb="19">
      <t>ギョウムシエン</t>
    </rPh>
    <rPh sb="20" eb="24">
      <t>イッキツウカン</t>
    </rPh>
    <rPh sb="25" eb="27">
      <t>カイゴ</t>
    </rPh>
    <rPh sb="31" eb="32">
      <t>フク</t>
    </rPh>
    <phoneticPr fontId="10"/>
  </si>
  <si>
    <t>また、必要に応じて、『（３）導入支援と一体的に行う業務改善支援』の表に入力してください。</t>
    <rPh sb="3" eb="5">
      <t>ヒツヨウ</t>
    </rPh>
    <rPh sb="6" eb="7">
      <t>オウ</t>
    </rPh>
    <phoneticPr fontId="10"/>
  </si>
  <si>
    <t>③介護業務支援（一気通貫の介護ソフトを含む）に該当する複数の機器又は介護記録ソフト＋介護請求ソフトを導入しますか？</t>
    <rPh sb="1" eb="3">
      <t>カイゴ</t>
    </rPh>
    <rPh sb="3" eb="7">
      <t>ギョウムシエン</t>
    </rPh>
    <rPh sb="8" eb="12">
      <t>イッキツウカン</t>
    </rPh>
    <rPh sb="13" eb="15">
      <t>カイゴ</t>
    </rPh>
    <rPh sb="19" eb="20">
      <t>フク</t>
    </rPh>
    <rPh sb="23" eb="25">
      <t>ガイトウ</t>
    </rPh>
    <rPh sb="27" eb="29">
      <t>フクスウ</t>
    </rPh>
    <rPh sb="30" eb="32">
      <t>キキ</t>
    </rPh>
    <rPh sb="32" eb="33">
      <t>マタ</t>
    </rPh>
    <rPh sb="34" eb="38">
      <t>カイゴキロク</t>
    </rPh>
    <rPh sb="42" eb="44">
      <t>カイゴ</t>
    </rPh>
    <rPh sb="44" eb="46">
      <t>セイキュウ</t>
    </rPh>
    <phoneticPr fontId="10"/>
  </si>
  <si>
    <t>また、必要に応じて、『（３）導入支援と一体的に行う業務改善支援』の表に入力してください。</t>
    <phoneticPr fontId="10"/>
  </si>
  <si>
    <t>（別紙１）</t>
    <rPh sb="1" eb="3">
      <t>ベッシ</t>
    </rPh>
    <phoneticPr fontId="10"/>
  </si>
  <si>
    <t>所要額調書（報告）</t>
    <rPh sb="3" eb="5">
      <t>チョウショ</t>
    </rPh>
    <rPh sb="6" eb="8">
      <t>ホウコク</t>
    </rPh>
    <phoneticPr fontId="10"/>
  </si>
  <si>
    <t>事業所名</t>
    <rPh sb="0" eb="4">
      <t>ジギョウショメイ</t>
    </rPh>
    <phoneticPr fontId="10"/>
  </si>
  <si>
    <t>「（１）介護テクノロジー等の導入支援」、「（２）介護テクノロジー等のパッケージ型導入支援」において介護テクノロジー（介護業務支援を除く）を導入する場合のみ記入</t>
    <rPh sb="12" eb="13">
      <t>ナド</t>
    </rPh>
    <rPh sb="32" eb="33">
      <t>ナド</t>
    </rPh>
    <rPh sb="49" eb="51">
      <t>カイゴ</t>
    </rPh>
    <rPh sb="58" eb="64">
      <t>カイゴギョウムシエン</t>
    </rPh>
    <rPh sb="65" eb="66">
      <t>ノゾ</t>
    </rPh>
    <phoneticPr fontId="10"/>
  </si>
  <si>
    <t>【見守り機器】</t>
    <rPh sb="1" eb="3">
      <t>ミマモ</t>
    </rPh>
    <rPh sb="4" eb="6">
      <t>キキ</t>
    </rPh>
    <phoneticPr fontId="6"/>
  </si>
  <si>
    <t>事業所利用定員数（人）（Ａ）</t>
    <phoneticPr fontId="10"/>
  </si>
  <si>
    <t>過去に「岐阜県介護ロボット導入促進事業費補助金」、
「岐阜県介護テクノロジー定着支援事業費補助金」
により導入した台数（台）（Ｂ）</t>
    <rPh sb="57" eb="59">
      <t>ダイスウ</t>
    </rPh>
    <phoneticPr fontId="10"/>
  </si>
  <si>
    <t>１事業所当たりの
補助上限台数（台）（Ｃ）
（Ａ－Ｂ）</t>
    <phoneticPr fontId="10"/>
  </si>
  <si>
    <t>各年度補助上限台数 （台）（Ｄ）
（Ａ×１/５）</t>
    <phoneticPr fontId="10"/>
  </si>
  <si>
    <t>導入台数：Ｃ以下かつＤ以下（（２）介護テクノロジー等のパッケージ型導入支援」の場合は、Ｃ以下）</t>
    <rPh sb="0" eb="4">
      <t>ドウニュウダイスウ</t>
    </rPh>
    <rPh sb="25" eb="26">
      <t>ナド</t>
    </rPh>
    <phoneticPr fontId="10"/>
  </si>
  <si>
    <t>【見守り機器以外】</t>
    <rPh sb="1" eb="3">
      <t>ミマモ</t>
    </rPh>
    <rPh sb="4" eb="6">
      <t>キキ</t>
    </rPh>
    <rPh sb="6" eb="8">
      <t>イガイ</t>
    </rPh>
    <phoneticPr fontId="10"/>
  </si>
  <si>
    <t>過去に「岐阜県介護ロボット導入促進事業費補助金」、
「岐阜県介護テクノロジー定着支援事業費補助金」
により導入した台数（台）（Ｅ）</t>
    <rPh sb="57" eb="59">
      <t>ダイスウ</t>
    </rPh>
    <phoneticPr fontId="10"/>
  </si>
  <si>
    <t>１事業所当たりの
補助上限台数（台）（Ｆ）
（Ａ－Ｅ）</t>
    <phoneticPr fontId="10"/>
  </si>
  <si>
    <t>導入台数：Ｄ以下かつＦ以下</t>
    <rPh sb="0" eb="4">
      <t>ドウニュウダイスウ</t>
    </rPh>
    <phoneticPr fontId="10"/>
  </si>
  <si>
    <t>※見守り機器と見守り機器以外の合計は、Ｄ以下とする（（２）介護テクノロジ等ーのパッケージ型導入支援」で見守り機器を導入する場合はＣ以下）</t>
    <rPh sb="1" eb="3">
      <t>ミマモ</t>
    </rPh>
    <rPh sb="4" eb="6">
      <t>キキ</t>
    </rPh>
    <rPh sb="7" eb="9">
      <t>ミマモ</t>
    </rPh>
    <rPh sb="10" eb="12">
      <t>キキ</t>
    </rPh>
    <rPh sb="12" eb="14">
      <t>イガイ</t>
    </rPh>
    <rPh sb="15" eb="17">
      <t>ゴウケイ</t>
    </rPh>
    <rPh sb="20" eb="22">
      <t>イカ</t>
    </rPh>
    <rPh sb="36" eb="37">
      <t>ナド</t>
    </rPh>
    <rPh sb="51" eb="53">
      <t>ミマモ</t>
    </rPh>
    <rPh sb="54" eb="56">
      <t>キキ</t>
    </rPh>
    <rPh sb="57" eb="59">
      <t>ドウニュウ</t>
    </rPh>
    <rPh sb="61" eb="63">
      <t>バアイ</t>
    </rPh>
    <rPh sb="65" eb="67">
      <t>イカ</t>
    </rPh>
    <phoneticPr fontId="6"/>
  </si>
  <si>
    <t>（１）介護テクノロジー等の導入支援</t>
    <rPh sb="3" eb="5">
      <t>カイゴ</t>
    </rPh>
    <rPh sb="11" eb="12">
      <t>ナド</t>
    </rPh>
    <rPh sb="13" eb="17">
      <t>ドウニュウシエン</t>
    </rPh>
    <phoneticPr fontId="10"/>
  </si>
  <si>
    <t>（円）</t>
    <rPh sb="1" eb="2">
      <t>エン</t>
    </rPh>
    <phoneticPr fontId="10"/>
  </si>
  <si>
    <t>導入するテクノロジーの種類</t>
    <rPh sb="0" eb="2">
      <t>ドウニュウ</t>
    </rPh>
    <rPh sb="11" eb="13">
      <t>シュルイ</t>
    </rPh>
    <phoneticPr fontId="10"/>
  </si>
  <si>
    <t>機器名
（１セルあたり１機器名のみ記載）</t>
    <rPh sb="0" eb="2">
      <t>キキ</t>
    </rPh>
    <rPh sb="2" eb="3">
      <t>メイ</t>
    </rPh>
    <rPh sb="12" eb="14">
      <t>キキ</t>
    </rPh>
    <rPh sb="14" eb="15">
      <t>メイ</t>
    </rPh>
    <rPh sb="17" eb="19">
      <t>キサイ</t>
    </rPh>
    <phoneticPr fontId="10"/>
  </si>
  <si>
    <t>導入台数</t>
    <rPh sb="0" eb="2">
      <t>ドウニュウ</t>
    </rPh>
    <rPh sb="2" eb="4">
      <t>ダイスウ</t>
    </rPh>
    <phoneticPr fontId="10"/>
  </si>
  <si>
    <t>単価</t>
    <rPh sb="0" eb="2">
      <t>タンカ</t>
    </rPh>
    <phoneticPr fontId="10"/>
  </si>
  <si>
    <t>導入に係る経費</t>
    <rPh sb="0" eb="2">
      <t>ドウニュウ</t>
    </rPh>
    <rPh sb="3" eb="4">
      <t>カカ</t>
    </rPh>
    <rPh sb="5" eb="7">
      <t>ケイヒ</t>
    </rPh>
    <phoneticPr fontId="10"/>
  </si>
  <si>
    <t>介護テクノロジーの導入に
付帯して必要となる経費</t>
    <phoneticPr fontId="10"/>
  </si>
  <si>
    <t>介護ソフト定着促進費用</t>
    <rPh sb="0" eb="2">
      <t>カイゴ</t>
    </rPh>
    <rPh sb="5" eb="9">
      <t>テイチャクソクシン</t>
    </rPh>
    <rPh sb="9" eb="11">
      <t>ヒヨウ</t>
    </rPh>
    <phoneticPr fontId="10"/>
  </si>
  <si>
    <t>総事業費</t>
    <rPh sb="0" eb="4">
      <t>ソウジギョウヒ</t>
    </rPh>
    <phoneticPr fontId="10"/>
  </si>
  <si>
    <t>寄付金
その他の収入額</t>
    <rPh sb="0" eb="3">
      <t>キフキン</t>
    </rPh>
    <rPh sb="6" eb="7">
      <t>タ</t>
    </rPh>
    <rPh sb="8" eb="10">
      <t>シュウニュウ</t>
    </rPh>
    <rPh sb="10" eb="11">
      <t>ガク</t>
    </rPh>
    <phoneticPr fontId="10"/>
  </si>
  <si>
    <t>差引額×補助率
（千円未満切捨）</t>
    <phoneticPr fontId="10"/>
  </si>
  <si>
    <t>対象経費</t>
    <rPh sb="0" eb="4">
      <t>タイショウケイヒ</t>
    </rPh>
    <phoneticPr fontId="10"/>
  </si>
  <si>
    <t>対象経費×補助率
（千円未満切捨）</t>
    <rPh sb="0" eb="4">
      <t>タイショウケイヒ</t>
    </rPh>
    <rPh sb="5" eb="8">
      <t>ホジョリツ</t>
    </rPh>
    <rPh sb="10" eb="12">
      <t>センエン</t>
    </rPh>
    <rPh sb="12" eb="14">
      <t>ミマン</t>
    </rPh>
    <rPh sb="14" eb="16">
      <t>キリス</t>
    </rPh>
    <phoneticPr fontId="10"/>
  </si>
  <si>
    <t>補助基準額</t>
    <rPh sb="0" eb="5">
      <t>ホジョキジュンガク</t>
    </rPh>
    <phoneticPr fontId="10"/>
  </si>
  <si>
    <t>県補助所要額</t>
    <rPh sb="0" eb="6">
      <t>ケンホジョショヨウガク</t>
    </rPh>
    <phoneticPr fontId="10"/>
  </si>
  <si>
    <t>交付決定通知額</t>
    <rPh sb="0" eb="4">
      <t>コウフケッテイ</t>
    </rPh>
    <rPh sb="4" eb="7">
      <t>ツウチガク</t>
    </rPh>
    <phoneticPr fontId="18"/>
  </si>
  <si>
    <t>交付決定額</t>
    <rPh sb="0" eb="4">
      <t>コウフケッテイ</t>
    </rPh>
    <rPh sb="4" eb="5">
      <t>ガク</t>
    </rPh>
    <phoneticPr fontId="18"/>
  </si>
  <si>
    <t>受入済額</t>
    <rPh sb="0" eb="2">
      <t>ウケイレ</t>
    </rPh>
    <rPh sb="2" eb="3">
      <t>ズ</t>
    </rPh>
    <rPh sb="3" eb="4">
      <t>ガク</t>
    </rPh>
    <phoneticPr fontId="18"/>
  </si>
  <si>
    <t>差引過不足額</t>
    <rPh sb="0" eb="2">
      <t>サシヒキ</t>
    </rPh>
    <rPh sb="2" eb="5">
      <t>カブソク</t>
    </rPh>
    <rPh sb="5" eb="6">
      <t>ガク</t>
    </rPh>
    <phoneticPr fontId="18"/>
  </si>
  <si>
    <t>介護テクノロジー（TAIS掲載またはTAIS未掲載で機能等が同水準の機器等）</t>
    <rPh sb="0" eb="2">
      <t>カイゴ</t>
    </rPh>
    <rPh sb="13" eb="15">
      <t>ケイサイ</t>
    </rPh>
    <rPh sb="22" eb="25">
      <t>ミケイサイ</t>
    </rPh>
    <rPh sb="26" eb="28">
      <t>キノウ</t>
    </rPh>
    <rPh sb="28" eb="29">
      <t>ナド</t>
    </rPh>
    <rPh sb="30" eb="33">
      <t>ドウスイジュン</t>
    </rPh>
    <rPh sb="34" eb="36">
      <t>キキ</t>
    </rPh>
    <rPh sb="36" eb="37">
      <t>ナド</t>
    </rPh>
    <phoneticPr fontId="10"/>
  </si>
  <si>
    <t>（テクノロジーの種類をプルダウンから選択）</t>
    <rPh sb="8" eb="10">
      <t>シュルイ</t>
    </rPh>
    <rPh sb="18" eb="20">
      <t>センタク</t>
    </rPh>
    <phoneticPr fontId="6"/>
  </si>
  <si>
    <t>介護業務支援（介護ソフト）（TAIS掲載またはTAIS未掲載で機能等が同水準の介護ソフト）</t>
    <rPh sb="0" eb="6">
      <t>カイゴギョウムシエン</t>
    </rPh>
    <rPh sb="7" eb="9">
      <t>カイゴ</t>
    </rPh>
    <rPh sb="39" eb="41">
      <t>カイゴ</t>
    </rPh>
    <phoneticPr fontId="10"/>
  </si>
  <si>
    <t>（契約方法をプルダウンから選択）</t>
    <rPh sb="1" eb="3">
      <t>ケイヤク</t>
    </rPh>
    <rPh sb="3" eb="5">
      <t>ホウホウ</t>
    </rPh>
    <rPh sb="13" eb="15">
      <t>センタク</t>
    </rPh>
    <phoneticPr fontId="3"/>
  </si>
  <si>
    <t>（職員数をプルダウンから選択）</t>
    <rPh sb="12" eb="14">
      <t>センタク</t>
    </rPh>
    <phoneticPr fontId="3"/>
  </si>
  <si>
    <t>（ケアプランデータ連携システムで５事業所以上とデータ連携する場合のみ選択）</t>
    <rPh sb="17" eb="20">
      <t>ジギョウショ</t>
    </rPh>
    <rPh sb="20" eb="22">
      <t>イジョウ</t>
    </rPh>
    <rPh sb="26" eb="28">
      <t>レンケイ</t>
    </rPh>
    <rPh sb="30" eb="32">
      <t>バアイ</t>
    </rPh>
    <rPh sb="34" eb="36">
      <t>センタク</t>
    </rPh>
    <phoneticPr fontId="3"/>
  </si>
  <si>
    <t>バックオフィスソフト</t>
    <phoneticPr fontId="10"/>
  </si>
  <si>
    <t>上記以外のその他の機器等</t>
    <rPh sb="0" eb="2">
      <t>ジョウキ</t>
    </rPh>
    <rPh sb="2" eb="4">
      <t>イガイ</t>
    </rPh>
    <rPh sb="7" eb="8">
      <t>ホカ</t>
    </rPh>
    <rPh sb="9" eb="12">
      <t>キキナド</t>
    </rPh>
    <phoneticPr fontId="10"/>
  </si>
  <si>
    <t>（その他の機器等の種類をプルダウンから選択）</t>
    <rPh sb="3" eb="4">
      <t>タ</t>
    </rPh>
    <rPh sb="5" eb="7">
      <t>キキ</t>
    </rPh>
    <rPh sb="7" eb="8">
      <t>ナド</t>
    </rPh>
    <rPh sb="9" eb="11">
      <t>シュルイ</t>
    </rPh>
    <rPh sb="19" eb="21">
      <t>センタク</t>
    </rPh>
    <phoneticPr fontId="6"/>
  </si>
  <si>
    <t>合計</t>
    <rPh sb="0" eb="2">
      <t>ゴウケイ</t>
    </rPh>
    <phoneticPr fontId="10"/>
  </si>
  <si>
    <t>（２）介護テクノロジー等のパッケージ型導入支援</t>
    <rPh sb="3" eb="5">
      <t>カイゴ</t>
    </rPh>
    <rPh sb="11" eb="12">
      <t>ナド</t>
    </rPh>
    <rPh sb="18" eb="19">
      <t>ガタ</t>
    </rPh>
    <rPh sb="19" eb="21">
      <t>ドウニュウ</t>
    </rPh>
    <rPh sb="21" eb="23">
      <t>シエン</t>
    </rPh>
    <phoneticPr fontId="10"/>
  </si>
  <si>
    <t>介護テクノロジーの導入に
付帯して必要となる経費</t>
  </si>
  <si>
    <t>差引額×補助率
（千円未満切捨）</t>
  </si>
  <si>
    <t>介護業務支援（介護ソフト含む）</t>
  </si>
  <si>
    <t>介護業務支援と連動することで効果が高まるテクノロジー</t>
    <rPh sb="0" eb="6">
      <t>カイゴギョウムシエン</t>
    </rPh>
    <rPh sb="7" eb="9">
      <t>レンドウ</t>
    </rPh>
    <rPh sb="14" eb="16">
      <t>コウカ</t>
    </rPh>
    <rPh sb="17" eb="18">
      <t>タカ</t>
    </rPh>
    <phoneticPr fontId="10"/>
  </si>
  <si>
    <t>（介護業務支援と連動するテクノロジーをプルダウンから選択）</t>
    <rPh sb="1" eb="7">
      <t>カイゴギョウムシエン</t>
    </rPh>
    <rPh sb="8" eb="10">
      <t>レンドウ</t>
    </rPh>
    <rPh sb="26" eb="28">
      <t>センタク</t>
    </rPh>
    <phoneticPr fontId="10"/>
  </si>
  <si>
    <t>（３）導入支援と一体的に行う業務改善支援</t>
    <rPh sb="3" eb="7">
      <t>ドウニュウシエン</t>
    </rPh>
    <rPh sb="8" eb="11">
      <t>イッタイテキ</t>
    </rPh>
    <rPh sb="12" eb="13">
      <t>オコナ</t>
    </rPh>
    <rPh sb="14" eb="16">
      <t>ギョウム</t>
    </rPh>
    <rPh sb="16" eb="18">
      <t>カイゼン</t>
    </rPh>
    <rPh sb="18" eb="20">
      <t>シエン</t>
    </rPh>
    <phoneticPr fontId="10"/>
  </si>
  <si>
    <t>業務改善支援の内容</t>
    <rPh sb="0" eb="2">
      <t>ギョウム</t>
    </rPh>
    <rPh sb="2" eb="4">
      <t>カイゼン</t>
    </rPh>
    <rPh sb="4" eb="6">
      <t>シエン</t>
    </rPh>
    <rPh sb="7" eb="9">
      <t>ナイヨウ</t>
    </rPh>
    <phoneticPr fontId="10"/>
  </si>
  <si>
    <t>県補助所要額</t>
    <phoneticPr fontId="10"/>
  </si>
  <si>
    <t>（(１)(２)(３)の合計額）</t>
    <phoneticPr fontId="10"/>
  </si>
  <si>
    <t>【「介護テクノロジーの導入に付帯して必要となる経費」の実施内容】※「（１）介護テクノロジー等の導入支援」、「（２）介護テクノロジー等のパッケージ型導入支援」において介護テクノロジーの導入に付帯して必要となる経費を申請する場合のみ記入</t>
    <rPh sb="11" eb="13">
      <t>ドウニュウ</t>
    </rPh>
    <rPh sb="14" eb="16">
      <t>フタイ</t>
    </rPh>
    <rPh sb="18" eb="20">
      <t>ヒツヨウ</t>
    </rPh>
    <rPh sb="23" eb="25">
      <t>ケイヒ</t>
    </rPh>
    <rPh sb="45" eb="46">
      <t>ナド</t>
    </rPh>
    <rPh sb="57" eb="59">
      <t>カイゴ</t>
    </rPh>
    <rPh sb="65" eb="66">
      <t>ナド</t>
    </rPh>
    <rPh sb="72" eb="73">
      <t>ガタ</t>
    </rPh>
    <rPh sb="73" eb="75">
      <t>ドウニュウ</t>
    </rPh>
    <rPh sb="75" eb="77">
      <t>シエン</t>
    </rPh>
    <rPh sb="106" eb="108">
      <t>シンセイ</t>
    </rPh>
    <phoneticPr fontId="10"/>
  </si>
  <si>
    <t>例：介護テクノロジーを利用するためのWi-Fi環境整備（配線工事、モデム・ルーター、アクセスポイント、システム管理サーバー、ネットワーク構築等）、介護テクノロジーの導入に伴って導入する情報端末（ＰＣ、タブレット端末）</t>
    <rPh sb="0" eb="1">
      <t>レイ</t>
    </rPh>
    <phoneticPr fontId="10"/>
  </si>
  <si>
    <t>※パッケージ型導入支援においては、付帯するテクノロジー欄は「パッケージ型導入支援」を選択してください。</t>
    <rPh sb="6" eb="7">
      <t>ガタ</t>
    </rPh>
    <rPh sb="17" eb="19">
      <t>フタイ</t>
    </rPh>
    <rPh sb="27" eb="28">
      <t>ラン</t>
    </rPh>
    <phoneticPr fontId="10"/>
  </si>
  <si>
    <t>（円）</t>
    <phoneticPr fontId="10"/>
  </si>
  <si>
    <t>付帯するテクノロジー</t>
    <rPh sb="0" eb="2">
      <t>フタイ</t>
    </rPh>
    <phoneticPr fontId="10"/>
  </si>
  <si>
    <t>機器名等</t>
    <rPh sb="0" eb="3">
      <t>キキメイ</t>
    </rPh>
    <rPh sb="3" eb="4">
      <t>ナド</t>
    </rPh>
    <phoneticPr fontId="10"/>
  </si>
  <si>
    <t>（どのテクノロジーに付帯するかをプルダウンから選択）</t>
  </si>
  <si>
    <t>【「介護ソフト定着促進費用費」の実施内容】※「（１）介護テクノロジー等の導入支援」、「（２）介護テクノロジー等のパッケージ型導入支援」において介護ソフトの導入に伴い一体的に使用するための経費を申請する場合のみ記入</t>
    <rPh sb="34" eb="35">
      <t>ナド</t>
    </rPh>
    <rPh sb="46" eb="48">
      <t>カイゴ</t>
    </rPh>
    <rPh sb="54" eb="55">
      <t>ナド</t>
    </rPh>
    <rPh sb="61" eb="62">
      <t>ガタ</t>
    </rPh>
    <rPh sb="62" eb="64">
      <t>ドウニュウ</t>
    </rPh>
    <rPh sb="64" eb="66">
      <t>シエン</t>
    </rPh>
    <rPh sb="80" eb="81">
      <t>トモナ</t>
    </rPh>
    <rPh sb="82" eb="85">
      <t>イッタイテキ</t>
    </rPh>
    <rPh sb="86" eb="88">
      <t>シヨウ</t>
    </rPh>
    <rPh sb="93" eb="95">
      <t>ケイヒ</t>
    </rPh>
    <rPh sb="96" eb="98">
      <t>シンセイ</t>
    </rPh>
    <phoneticPr fontId="10"/>
  </si>
  <si>
    <t>例：介護ソフトと一体的に使用するための情報端末（ＰＣ、タブレット端末）、介護ソフトを利用するためのWi-Fi環境整備（配線工事、モデム・ルーター、アクセスポイント、システム管理サーバー、ネットワーク構築等）、介護ソフトの導入前後に行うベンダーによるサポート費用</t>
    <rPh sb="0" eb="1">
      <t>レイ</t>
    </rPh>
    <rPh sb="36" eb="38">
      <t>カイゴ</t>
    </rPh>
    <rPh sb="104" eb="106">
      <t>カイゴ</t>
    </rPh>
    <rPh sb="110" eb="112">
      <t>ドウニュウ</t>
    </rPh>
    <rPh sb="112" eb="114">
      <t>ゼンゴ</t>
    </rPh>
    <rPh sb="115" eb="116">
      <t>オコナ</t>
    </rPh>
    <rPh sb="128" eb="130">
      <t>ヒヨウ</t>
    </rPh>
    <phoneticPr fontId="10"/>
  </si>
  <si>
    <t>⇒該当する選択肢の横に○印をつけてください</t>
    <rPh sb="1" eb="3">
      <t>ガイトウ</t>
    </rPh>
    <rPh sb="5" eb="8">
      <t>センタクシ</t>
    </rPh>
    <rPh sb="9" eb="10">
      <t>ヨコ</t>
    </rPh>
    <rPh sb="12" eb="13">
      <t>シルシ</t>
    </rPh>
    <phoneticPr fontId="7"/>
  </si>
  <si>
    <t>（別紙２）</t>
    <rPh sb="1" eb="3">
      <t>ベッシ</t>
    </rPh>
    <phoneticPr fontId="6"/>
  </si>
  <si>
    <t>⇒プルダウンメニューから該当する選択肢を1つ選んでください</t>
    <rPh sb="12" eb="14">
      <t>ガイトウ</t>
    </rPh>
    <rPh sb="16" eb="19">
      <t>センタクシ</t>
    </rPh>
    <rPh sb="22" eb="23">
      <t>エラ</t>
    </rPh>
    <phoneticPr fontId="7"/>
  </si>
  <si>
    <t>⇒文字等を直接入力してください</t>
    <rPh sb="1" eb="3">
      <t>モジ</t>
    </rPh>
    <rPh sb="3" eb="4">
      <t>トウ</t>
    </rPh>
    <rPh sb="5" eb="7">
      <t>チョクセツ</t>
    </rPh>
    <rPh sb="7" eb="9">
      <t>ニュウリョク</t>
    </rPh>
    <phoneticPr fontId="7"/>
  </si>
  <si>
    <t>介護テクノロジー導入支援事業</t>
    <rPh sb="0" eb="2">
      <t>カイゴ</t>
    </rPh>
    <rPh sb="8" eb="10">
      <t>ドウニュウ</t>
    </rPh>
    <rPh sb="10" eb="12">
      <t>シエン</t>
    </rPh>
    <rPh sb="12" eb="14">
      <t>ジギョウ</t>
    </rPh>
    <phoneticPr fontId="10"/>
  </si>
  <si>
    <t>　業務改善効果報告様式</t>
    <rPh sb="1" eb="3">
      <t>ギョウム</t>
    </rPh>
    <rPh sb="3" eb="5">
      <t>カイゼン</t>
    </rPh>
    <rPh sb="5" eb="7">
      <t>コウカ</t>
    </rPh>
    <rPh sb="7" eb="9">
      <t>ホウコク</t>
    </rPh>
    <rPh sb="9" eb="11">
      <t>ヨウシキ</t>
    </rPh>
    <phoneticPr fontId="10"/>
  </si>
  <si>
    <t>○</t>
  </si>
  <si>
    <t>介護テクノロジー定着支援事業　</t>
    <rPh sb="0" eb="2">
      <t>カイゴ</t>
    </rPh>
    <rPh sb="8" eb="10">
      <t>テイチャク</t>
    </rPh>
    <rPh sb="10" eb="12">
      <t>シエン</t>
    </rPh>
    <rPh sb="12" eb="14">
      <t>ジギョウ</t>
    </rPh>
    <phoneticPr fontId="10"/>
  </si>
  <si>
    <t>※岐阜県報告用</t>
    <rPh sb="1" eb="4">
      <t>ギフケン</t>
    </rPh>
    <rPh sb="4" eb="7">
      <t>ホウコクヨウ</t>
    </rPh>
    <phoneticPr fontId="10"/>
  </si>
  <si>
    <t>（ア）事業所の基本情報</t>
    <rPh sb="3" eb="6">
      <t>ジギョウショ</t>
    </rPh>
    <rPh sb="7" eb="9">
      <t>キホン</t>
    </rPh>
    <rPh sb="9" eb="11">
      <t>ジョウホウ</t>
    </rPh>
    <phoneticPr fontId="10"/>
  </si>
  <si>
    <t>(1)</t>
    <phoneticPr fontId="10"/>
  </si>
  <si>
    <t>事業所番号</t>
    <rPh sb="0" eb="3">
      <t>ジギョウショ</t>
    </rPh>
    <rPh sb="3" eb="5">
      <t>バンゴウ</t>
    </rPh>
    <phoneticPr fontId="10"/>
  </si>
  <si>
    <t>(2)</t>
  </si>
  <si>
    <t>(3)</t>
  </si>
  <si>
    <t>事業所所在都道府県</t>
    <rPh sb="0" eb="3">
      <t>ジギョウショ</t>
    </rPh>
    <rPh sb="3" eb="9">
      <t>ショザイトドウフケン</t>
    </rPh>
    <phoneticPr fontId="10"/>
  </si>
  <si>
    <t>21岐阜県</t>
  </si>
  <si>
    <t>(4)</t>
  </si>
  <si>
    <t>事業所所在住所</t>
    <rPh sb="0" eb="3">
      <t>ジギョウショ</t>
    </rPh>
    <rPh sb="3" eb="5">
      <t>ショザイ</t>
    </rPh>
    <rPh sb="5" eb="7">
      <t>ジュウショ</t>
    </rPh>
    <phoneticPr fontId="10"/>
  </si>
  <si>
    <t>(5)</t>
  </si>
  <si>
    <t>サービス種別</t>
    <rPh sb="4" eb="6">
      <t>シュベツ</t>
    </rPh>
    <phoneticPr fontId="10"/>
  </si>
  <si>
    <t>(6)</t>
  </si>
  <si>
    <t>利用者数（申請時点）</t>
    <rPh sb="0" eb="4">
      <t>リヨウシャスウ</t>
    </rPh>
    <rPh sb="5" eb="7">
      <t>シンセイ</t>
    </rPh>
    <rPh sb="7" eb="9">
      <t>ジテン</t>
    </rPh>
    <phoneticPr fontId="10"/>
  </si>
  <si>
    <t>(7)</t>
  </si>
  <si>
    <t>職員数（申請時点）</t>
    <rPh sb="0" eb="2">
      <t>ショクイン</t>
    </rPh>
    <rPh sb="2" eb="3">
      <t>スウ</t>
    </rPh>
    <phoneticPr fontId="10"/>
  </si>
  <si>
    <t>（イ）事業計画</t>
    <rPh sb="3" eb="7">
      <t>ジギョウケイカク</t>
    </rPh>
    <phoneticPr fontId="10"/>
  </si>
  <si>
    <t>①-1　事業所の課題</t>
    <rPh sb="4" eb="7">
      <t>ジギョウショ</t>
    </rPh>
    <rPh sb="8" eb="10">
      <t>カダイ</t>
    </rPh>
    <phoneticPr fontId="10"/>
  </si>
  <si>
    <t>複数選択可</t>
    <rPh sb="0" eb="2">
      <t>フクスウ</t>
    </rPh>
    <rPh sb="2" eb="4">
      <t>センタク</t>
    </rPh>
    <rPh sb="4" eb="5">
      <t>カ</t>
    </rPh>
    <phoneticPr fontId="10"/>
  </si>
  <si>
    <t>記録業務に要する時間が長い</t>
    <rPh sb="0" eb="2">
      <t>キロク</t>
    </rPh>
    <rPh sb="2" eb="4">
      <t>ギョウム</t>
    </rPh>
    <rPh sb="5" eb="6">
      <t>ヨウ</t>
    </rPh>
    <rPh sb="8" eb="10">
      <t>ジカン</t>
    </rPh>
    <rPh sb="11" eb="12">
      <t>ナガ</t>
    </rPh>
    <phoneticPr fontId="10"/>
  </si>
  <si>
    <t>文書の量が多い</t>
    <rPh sb="0" eb="2">
      <t>ブンショ</t>
    </rPh>
    <rPh sb="3" eb="4">
      <t>リョウ</t>
    </rPh>
    <rPh sb="5" eb="6">
      <t>オオ</t>
    </rPh>
    <phoneticPr fontId="10"/>
  </si>
  <si>
    <t>事業所内の情報共有が非効率</t>
    <rPh sb="0" eb="3">
      <t>ジギョウショ</t>
    </rPh>
    <rPh sb="3" eb="4">
      <t>ナイ</t>
    </rPh>
    <rPh sb="5" eb="7">
      <t>ジョウホウ</t>
    </rPh>
    <rPh sb="7" eb="9">
      <t>キョウユウ</t>
    </rPh>
    <rPh sb="10" eb="13">
      <t>ヒコウリツ</t>
    </rPh>
    <phoneticPr fontId="10"/>
  </si>
  <si>
    <t>他事業所との情報共有が非効率</t>
    <rPh sb="0" eb="1">
      <t>タ</t>
    </rPh>
    <rPh sb="1" eb="4">
      <t>ジギョウショ</t>
    </rPh>
    <rPh sb="6" eb="8">
      <t>ジョウホウ</t>
    </rPh>
    <rPh sb="8" eb="10">
      <t>キョウユウ</t>
    </rPh>
    <rPh sb="11" eb="14">
      <t>ヒコウリツ</t>
    </rPh>
    <phoneticPr fontId="10"/>
  </si>
  <si>
    <t>職員の心理的負担が大きい</t>
    <rPh sb="0" eb="2">
      <t>ショクイン</t>
    </rPh>
    <rPh sb="3" eb="6">
      <t>シンリテキ</t>
    </rPh>
    <rPh sb="6" eb="8">
      <t>フタン</t>
    </rPh>
    <rPh sb="9" eb="10">
      <t>オオ</t>
    </rPh>
    <phoneticPr fontId="10"/>
  </si>
  <si>
    <t>超過勤務が多い</t>
    <rPh sb="0" eb="2">
      <t>チョウカ</t>
    </rPh>
    <rPh sb="2" eb="4">
      <t>キンム</t>
    </rPh>
    <rPh sb="5" eb="6">
      <t>オオ</t>
    </rPh>
    <phoneticPr fontId="10"/>
  </si>
  <si>
    <t>記録が不正確・不十分</t>
    <rPh sb="0" eb="2">
      <t>キロク</t>
    </rPh>
    <rPh sb="3" eb="6">
      <t>フセイカク</t>
    </rPh>
    <rPh sb="7" eb="10">
      <t>フジュウブン</t>
    </rPh>
    <phoneticPr fontId="10"/>
  </si>
  <si>
    <t>その他</t>
    <rPh sb="2" eb="3">
      <t>タ</t>
    </rPh>
    <phoneticPr fontId="10"/>
  </si>
  <si>
    <t>（自由記述）</t>
    <rPh sb="1" eb="3">
      <t>ジユウ</t>
    </rPh>
    <rPh sb="3" eb="5">
      <t>キジュツ</t>
    </rPh>
    <phoneticPr fontId="10"/>
  </si>
  <si>
    <t>①-2　導入した機器等</t>
    <rPh sb="4" eb="6">
      <t>ドウニュウ</t>
    </rPh>
    <rPh sb="8" eb="10">
      <t>キキ</t>
    </rPh>
    <rPh sb="10" eb="11">
      <t>トウ</t>
    </rPh>
    <phoneticPr fontId="10"/>
  </si>
  <si>
    <t>介護ソフト等</t>
    <rPh sb="0" eb="2">
      <t>カイゴ</t>
    </rPh>
    <rPh sb="5" eb="6">
      <t>トウ</t>
    </rPh>
    <phoneticPr fontId="10"/>
  </si>
  <si>
    <t>モバイルPC</t>
    <phoneticPr fontId="10"/>
  </si>
  <si>
    <t>※導入済み機器は「●」を、
　 今年度導入した機器は「○」を入力ください</t>
    <rPh sb="16" eb="19">
      <t>コンネンド</t>
    </rPh>
    <phoneticPr fontId="10"/>
  </si>
  <si>
    <t>タブレット情報端末</t>
    <rPh sb="5" eb="7">
      <t>ジョウホウ</t>
    </rPh>
    <rPh sb="7" eb="9">
      <t>タンマツ</t>
    </rPh>
    <phoneticPr fontId="10"/>
  </si>
  <si>
    <t>スマートフォン</t>
    <phoneticPr fontId="10"/>
  </si>
  <si>
    <t>通信環境機器等</t>
    <rPh sb="0" eb="2">
      <t>ツウシン</t>
    </rPh>
    <rPh sb="2" eb="4">
      <t>カンキョウ</t>
    </rPh>
    <rPh sb="4" eb="6">
      <t>キキ</t>
    </rPh>
    <rPh sb="6" eb="7">
      <t>トウ</t>
    </rPh>
    <phoneticPr fontId="43"/>
  </si>
  <si>
    <t>インカム</t>
    <phoneticPr fontId="10"/>
  </si>
  <si>
    <t>介護ロボット（見守りセンサー以外）</t>
    <rPh sb="0" eb="2">
      <t>カイゴ</t>
    </rPh>
    <rPh sb="7" eb="9">
      <t>ミマモ</t>
    </rPh>
    <rPh sb="14" eb="16">
      <t>イガイ</t>
    </rPh>
    <phoneticPr fontId="10"/>
  </si>
  <si>
    <t>見守りセンサー</t>
    <rPh sb="0" eb="2">
      <t>ミマモ</t>
    </rPh>
    <phoneticPr fontId="10"/>
  </si>
  <si>
    <t>②　参考にした資料等</t>
    <rPh sb="2" eb="4">
      <t>サンコウ</t>
    </rPh>
    <rPh sb="7" eb="9">
      <t>シリョウ</t>
    </rPh>
    <rPh sb="9" eb="10">
      <t>ナド</t>
    </rPh>
    <phoneticPr fontId="10"/>
  </si>
  <si>
    <t>介護サービス事業における生産性向上に資するガイドライン</t>
    <rPh sb="0" eb="2">
      <t>カイゴ</t>
    </rPh>
    <rPh sb="6" eb="8">
      <t>ジギョウ</t>
    </rPh>
    <rPh sb="12" eb="15">
      <t>セイサンセイ</t>
    </rPh>
    <rPh sb="15" eb="17">
      <t>コウジョウ</t>
    </rPh>
    <rPh sb="18" eb="19">
      <t>シ</t>
    </rPh>
    <phoneticPr fontId="10"/>
  </si>
  <si>
    <t>介護サービス事業所におけるICT 機器・ソフトウェア導入に関する手引き</t>
    <phoneticPr fontId="10"/>
  </si>
  <si>
    <t>介護ソフトを選定・導入する際のポイント集</t>
    <phoneticPr fontId="10"/>
  </si>
  <si>
    <t>介護ロボットのパッケージ導入モデル</t>
    <phoneticPr fontId="10"/>
  </si>
  <si>
    <t>介護現場で活用されるテクノロジー便覧</t>
    <phoneticPr fontId="10"/>
  </si>
  <si>
    <t>プラットフォーム窓口や介護生産性向上総合相談センター</t>
    <rPh sb="8" eb="10">
      <t>マドグチ</t>
    </rPh>
    <rPh sb="11" eb="13">
      <t>カイゴ</t>
    </rPh>
    <rPh sb="13" eb="16">
      <t>セイサンセイ</t>
    </rPh>
    <rPh sb="16" eb="18">
      <t>コウジョウ</t>
    </rPh>
    <rPh sb="18" eb="20">
      <t>ソウゴウ</t>
    </rPh>
    <rPh sb="20" eb="22">
      <t>ソウダン</t>
    </rPh>
    <phoneticPr fontId="10"/>
  </si>
  <si>
    <t>③-1　研修等への参加状況</t>
    <rPh sb="4" eb="6">
      <t>ケンシュウ</t>
    </rPh>
    <rPh sb="6" eb="7">
      <t>ナド</t>
    </rPh>
    <rPh sb="9" eb="11">
      <t>サンカ</t>
    </rPh>
    <rPh sb="11" eb="13">
      <t>ジョウキョウ</t>
    </rPh>
    <phoneticPr fontId="10"/>
  </si>
  <si>
    <t>厚生労働省主催　介護現場における生産性向上フォローアップセミナー（オンデマンド視聴を含む）</t>
    <rPh sb="0" eb="2">
      <t>コウセイ</t>
    </rPh>
    <rPh sb="2" eb="5">
      <t>ロウドウショウ</t>
    </rPh>
    <rPh sb="5" eb="7">
      <t>シュサイ</t>
    </rPh>
    <rPh sb="8" eb="10">
      <t>カイゴ</t>
    </rPh>
    <rPh sb="10" eb="12">
      <t>ゲンバ</t>
    </rPh>
    <rPh sb="16" eb="19">
      <t>セイサンセイ</t>
    </rPh>
    <rPh sb="19" eb="21">
      <t>コウジョウ</t>
    </rPh>
    <phoneticPr fontId="10"/>
  </si>
  <si>
    <t>厚生労働省主催　介護現場における生産性向上ビギナーセミナー（オンデマンド視聴を含む）</t>
    <rPh sb="0" eb="2">
      <t>コウセイ</t>
    </rPh>
    <rPh sb="2" eb="5">
      <t>ロウドウショウ</t>
    </rPh>
    <rPh sb="5" eb="7">
      <t>シュサイ</t>
    </rPh>
    <rPh sb="8" eb="10">
      <t>カイゴ</t>
    </rPh>
    <rPh sb="10" eb="12">
      <t>ゲンバ</t>
    </rPh>
    <rPh sb="16" eb="19">
      <t>セイサンセイ</t>
    </rPh>
    <rPh sb="19" eb="21">
      <t>コウジョウ</t>
    </rPh>
    <phoneticPr fontId="10"/>
  </si>
  <si>
    <t>厚生労働省主催　デジタル中核人材養成研修</t>
    <rPh sb="0" eb="5">
      <t>コウセイロウドウショウ</t>
    </rPh>
    <rPh sb="5" eb="7">
      <t>シュサイ</t>
    </rPh>
    <rPh sb="12" eb="14">
      <t>チュウカク</t>
    </rPh>
    <rPh sb="14" eb="20">
      <t>ジンザイヨウセイケンシュウ</t>
    </rPh>
    <phoneticPr fontId="10"/>
  </si>
  <si>
    <t>岐阜県介護生産性向上総合相談センターが主催する研修</t>
    <rPh sb="0" eb="3">
      <t>ギフケン</t>
    </rPh>
    <rPh sb="3" eb="5">
      <t>カイゴ</t>
    </rPh>
    <rPh sb="5" eb="8">
      <t>セイサンセイ</t>
    </rPh>
    <rPh sb="8" eb="10">
      <t>コウジョウ</t>
    </rPh>
    <rPh sb="10" eb="12">
      <t>ソウゴウ</t>
    </rPh>
    <rPh sb="12" eb="14">
      <t>ソウダン</t>
    </rPh>
    <rPh sb="19" eb="21">
      <t>シュサイ</t>
    </rPh>
    <rPh sb="23" eb="25">
      <t>ケンシュウ</t>
    </rPh>
    <phoneticPr fontId="6"/>
  </si>
  <si>
    <t>③-2　成果報告資料の提出（択一）</t>
    <phoneticPr fontId="10"/>
  </si>
  <si>
    <t>受講が証明できる書類や研修資料を提出できる（→添付資料必要。③-3記述不要）</t>
    <rPh sb="23" eb="25">
      <t>テンプ</t>
    </rPh>
    <rPh sb="25" eb="27">
      <t>シリョウ</t>
    </rPh>
    <rPh sb="27" eb="29">
      <t>ヒツヨウ</t>
    </rPh>
    <rPh sb="33" eb="35">
      <t>キジュツ</t>
    </rPh>
    <rPh sb="35" eb="37">
      <t>フヨウ</t>
    </rPh>
    <phoneticPr fontId="6"/>
  </si>
  <si>
    <t>受講が証明できる書類や研修資料を提出できない（→③-3要記述）</t>
    <rPh sb="27" eb="28">
      <t>ヨウ</t>
    </rPh>
    <rPh sb="28" eb="30">
      <t>キジュツ</t>
    </rPh>
    <phoneticPr fontId="6"/>
  </si>
  <si>
    <t>③-3　研修等の成果（記述）</t>
    <phoneticPr fontId="10"/>
  </si>
  <si>
    <t>　</t>
    <phoneticPr fontId="10"/>
  </si>
  <si>
    <t>④　機器等の導入と併せて実施した取組</t>
    <rPh sb="2" eb="4">
      <t>キキ</t>
    </rPh>
    <rPh sb="4" eb="5">
      <t>トウ</t>
    </rPh>
    <rPh sb="6" eb="8">
      <t>ドウニュウ</t>
    </rPh>
    <rPh sb="9" eb="10">
      <t>アワ</t>
    </rPh>
    <rPh sb="12" eb="14">
      <t>ジッシ</t>
    </rPh>
    <rPh sb="16" eb="18">
      <t>トリクミ</t>
    </rPh>
    <phoneticPr fontId="10"/>
  </si>
  <si>
    <t>職場の環境整備の見直し（整理整頓等）</t>
    <phoneticPr fontId="10"/>
  </si>
  <si>
    <t>業務の明確化と役割分担の見直し（業務全体の流れの再構築、テクノロジーの活用等）</t>
    <phoneticPr fontId="10"/>
  </si>
  <si>
    <t>業務手順書・マニュアルの作成（申し送り等の標準化等）</t>
    <phoneticPr fontId="10"/>
  </si>
  <si>
    <t>記録・報告様式の見直し</t>
    <phoneticPr fontId="10"/>
  </si>
  <si>
    <t>情報共有の方法の見直し</t>
    <phoneticPr fontId="10"/>
  </si>
  <si>
    <t>ＯＪＴの仕組みづくり（研修の実施等）</t>
    <phoneticPr fontId="10"/>
  </si>
  <si>
    <t>理念・行動指針の徹底</t>
    <phoneticPr fontId="10"/>
  </si>
  <si>
    <t>⑤-1　文書量を半減できた文書の書類</t>
    <rPh sb="4" eb="7">
      <t>ブンショリョウ</t>
    </rPh>
    <rPh sb="8" eb="10">
      <t>ハンゲン</t>
    </rPh>
    <rPh sb="13" eb="15">
      <t>ブンショ</t>
    </rPh>
    <rPh sb="16" eb="18">
      <t>ショルイ</t>
    </rPh>
    <phoneticPr fontId="10"/>
  </si>
  <si>
    <t>利用者ごとの計画作成や記録に係る書類（例：アセスメントシート、サービス担当者会議録）</t>
    <rPh sb="19" eb="20">
      <t>レイ</t>
    </rPh>
    <rPh sb="35" eb="38">
      <t>タントウシャ</t>
    </rPh>
    <rPh sb="38" eb="41">
      <t>カイギロク</t>
    </rPh>
    <phoneticPr fontId="10"/>
  </si>
  <si>
    <t>介護報酬の請求に関する文書　（例：サービス提供表、介護給付費明細書）</t>
    <rPh sb="15" eb="16">
      <t>レイ</t>
    </rPh>
    <rPh sb="21" eb="24">
      <t>テイキョウヒョウ</t>
    </rPh>
    <rPh sb="25" eb="27">
      <t>カイゴ</t>
    </rPh>
    <rPh sb="27" eb="30">
      <t>キュウフヒ</t>
    </rPh>
    <rPh sb="30" eb="33">
      <t>メイサイショ</t>
    </rPh>
    <phoneticPr fontId="10"/>
  </si>
  <si>
    <t>実施記録　（例：送迎の記録、入浴の記録）</t>
    <rPh sb="0" eb="2">
      <t>ジッシ</t>
    </rPh>
    <rPh sb="2" eb="4">
      <t>キロク</t>
    </rPh>
    <rPh sb="6" eb="7">
      <t>レイ</t>
    </rPh>
    <rPh sb="8" eb="10">
      <t>ソウゲイ</t>
    </rPh>
    <rPh sb="11" eb="13">
      <t>キロク</t>
    </rPh>
    <rPh sb="14" eb="16">
      <t>ニュウヨク</t>
    </rPh>
    <rPh sb="17" eb="19">
      <t>キロク</t>
    </rPh>
    <phoneticPr fontId="10"/>
  </si>
  <si>
    <t>加算に係るチェックシート、スクリーニング様式等　（例：各種スクリーニング様式等）</t>
    <rPh sb="0" eb="2">
      <t>カサン</t>
    </rPh>
    <rPh sb="3" eb="4">
      <t>カカ</t>
    </rPh>
    <rPh sb="20" eb="22">
      <t>ヨウシキ</t>
    </rPh>
    <rPh sb="22" eb="23">
      <t>ナド</t>
    </rPh>
    <rPh sb="25" eb="26">
      <t>レイ</t>
    </rPh>
    <rPh sb="27" eb="29">
      <t>カクシュ</t>
    </rPh>
    <rPh sb="36" eb="38">
      <t>ヨウシキ</t>
    </rPh>
    <rPh sb="38" eb="39">
      <t>ナド</t>
    </rPh>
    <phoneticPr fontId="10"/>
  </si>
  <si>
    <t>⑤-2　文書の具体的な枚数</t>
    <phoneticPr fontId="6"/>
  </si>
  <si>
    <t>⑥　　ケアプランデータ連携システムの利用</t>
    <rPh sb="11" eb="13">
      <t>レンケイ</t>
    </rPh>
    <rPh sb="18" eb="20">
      <t>リヨウ</t>
    </rPh>
    <phoneticPr fontId="10"/>
  </si>
  <si>
    <t>同システムの利用開始状況</t>
    <rPh sb="0" eb="1">
      <t>ドウ</t>
    </rPh>
    <rPh sb="6" eb="8">
      <t>リヨウ</t>
    </rPh>
    <rPh sb="8" eb="10">
      <t>カイシ</t>
    </rPh>
    <rPh sb="10" eb="12">
      <t>ジョウキョウ</t>
    </rPh>
    <phoneticPr fontId="10"/>
  </si>
  <si>
    <t>同システムでの連携先事業所数</t>
    <rPh sb="0" eb="1">
      <t>ドウ</t>
    </rPh>
    <rPh sb="7" eb="9">
      <t>レンケイ</t>
    </rPh>
    <rPh sb="9" eb="10">
      <t>サキ</t>
    </rPh>
    <rPh sb="10" eb="13">
      <t>ジギョウショ</t>
    </rPh>
    <rPh sb="13" eb="14">
      <t>スウ</t>
    </rPh>
    <phoneticPr fontId="10"/>
  </si>
  <si>
    <t>⑦　　利用者の安全並びに介護サービスの質の確保及び職員の負担軽減に資する方策を検討するための委員会を設置している</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10"/>
  </si>
  <si>
    <t>設置有無</t>
    <rPh sb="0" eb="2">
      <t>セッチ</t>
    </rPh>
    <rPh sb="2" eb="4">
      <t>ウム</t>
    </rPh>
    <phoneticPr fontId="10"/>
  </si>
  <si>
    <t>⑧-1　LIFEの利用</t>
    <rPh sb="9" eb="11">
      <t>リヨウ</t>
    </rPh>
    <phoneticPr fontId="10"/>
  </si>
  <si>
    <t>択一</t>
    <rPh sb="0" eb="2">
      <t>タクイツ</t>
    </rPh>
    <phoneticPr fontId="10"/>
  </si>
  <si>
    <t>⑧-2　データ登録している方法</t>
    <rPh sb="7" eb="9">
      <t>トウロク</t>
    </rPh>
    <rPh sb="13" eb="15">
      <t>ホウホウ</t>
    </rPh>
    <phoneticPr fontId="10"/>
  </si>
  <si>
    <t>インポート（ＣＳＶ取込）機能の活用</t>
    <phoneticPr fontId="10"/>
  </si>
  <si>
    <t>LIFE上での直接入力</t>
    <rPh sb="4" eb="5">
      <t>ウエ</t>
    </rPh>
    <rPh sb="7" eb="9">
      <t>チョクセツ</t>
    </rPh>
    <rPh sb="9" eb="11">
      <t>ニュウリョク</t>
    </rPh>
    <phoneticPr fontId="10"/>
  </si>
  <si>
    <t>見守り・コミュニケーション</t>
    <rPh sb="0" eb="2">
      <t>ミマモ</t>
    </rPh>
    <phoneticPr fontId="6"/>
  </si>
  <si>
    <t>（どのテクノロジーに付帯するかをプルダウンから選択）</t>
    <phoneticPr fontId="6"/>
  </si>
  <si>
    <t>移乗支援（装着、非装着）</t>
    <rPh sb="8" eb="9">
      <t>ヒ</t>
    </rPh>
    <rPh sb="9" eb="11">
      <t>ソウチャク</t>
    </rPh>
    <phoneticPr fontId="10"/>
  </si>
  <si>
    <t>職員数に応じて必要なライセンス数が変動するもの</t>
  </si>
  <si>
    <t>１名以上10名以下</t>
    <rPh sb="1" eb="2">
      <t>メイ</t>
    </rPh>
    <rPh sb="2" eb="4">
      <t>イジョウ</t>
    </rPh>
    <rPh sb="6" eb="7">
      <t>メイ</t>
    </rPh>
    <rPh sb="7" eb="9">
      <t>イカ</t>
    </rPh>
    <phoneticPr fontId="3"/>
  </si>
  <si>
    <t>5事業所以上と連携する</t>
    <rPh sb="1" eb="4">
      <t>ジギョウショ</t>
    </rPh>
    <rPh sb="4" eb="6">
      <t>イジョウ</t>
    </rPh>
    <rPh sb="7" eb="9">
      <t>レンケイ</t>
    </rPh>
    <phoneticPr fontId="3"/>
  </si>
  <si>
    <t>一括で調理支援を行う機器、加熱・冷蔵機能を備えた配膳車や配膳ロボット</t>
    <rPh sb="0" eb="2">
      <t>イッカツ</t>
    </rPh>
    <rPh sb="3" eb="5">
      <t>チョウリ</t>
    </rPh>
    <rPh sb="5" eb="7">
      <t>シエン</t>
    </rPh>
    <rPh sb="8" eb="9">
      <t>オコナ</t>
    </rPh>
    <rPh sb="10" eb="12">
      <t>キキ</t>
    </rPh>
    <rPh sb="13" eb="15">
      <t>カネツ</t>
    </rPh>
    <rPh sb="16" eb="18">
      <t>レイゾウ</t>
    </rPh>
    <rPh sb="18" eb="20">
      <t>キノウ</t>
    </rPh>
    <rPh sb="21" eb="22">
      <t>ソナ</t>
    </rPh>
    <rPh sb="24" eb="26">
      <t>ハイゼン</t>
    </rPh>
    <rPh sb="26" eb="27">
      <t>シャ</t>
    </rPh>
    <rPh sb="28" eb="30">
      <t>ハイゼン</t>
    </rPh>
    <phoneticPr fontId="6"/>
  </si>
  <si>
    <t>移動支援（屋外、屋内、装着）</t>
    <rPh sb="8" eb="10">
      <t>オクナイ</t>
    </rPh>
    <rPh sb="11" eb="13">
      <t>ソウチャク</t>
    </rPh>
    <phoneticPr fontId="10"/>
  </si>
  <si>
    <t>職員数に応じて必要なライセンス数が変動しないもの</t>
  </si>
  <si>
    <t>11名以上20名以下</t>
    <rPh sb="2" eb="3">
      <t>メイ</t>
    </rPh>
    <rPh sb="3" eb="5">
      <t>イジョウ</t>
    </rPh>
    <rPh sb="7" eb="8">
      <t>メイ</t>
    </rPh>
    <rPh sb="8" eb="10">
      <t>イカ</t>
    </rPh>
    <phoneticPr fontId="3"/>
  </si>
  <si>
    <t>訪問介護事業所で使用するスライディングボード</t>
    <rPh sb="0" eb="2">
      <t>ホウモン</t>
    </rPh>
    <rPh sb="2" eb="4">
      <t>カイゴ</t>
    </rPh>
    <rPh sb="4" eb="7">
      <t>ジギョウショ</t>
    </rPh>
    <rPh sb="8" eb="10">
      <t>シヨウ</t>
    </rPh>
    <phoneticPr fontId="6"/>
  </si>
  <si>
    <t>排泄支援（排泄予測・検知、排泄物処理、動作支援）</t>
    <rPh sb="13" eb="18">
      <t>ハイセツブツショリ</t>
    </rPh>
    <rPh sb="19" eb="23">
      <t>ドウサシエン</t>
    </rPh>
    <phoneticPr fontId="10"/>
  </si>
  <si>
    <t>21名以上30名以下</t>
    <rPh sb="2" eb="3">
      <t>メイ</t>
    </rPh>
    <rPh sb="3" eb="5">
      <t>イジョウ</t>
    </rPh>
    <rPh sb="7" eb="8">
      <t>メイ</t>
    </rPh>
    <rPh sb="8" eb="10">
      <t>イカ</t>
    </rPh>
    <phoneticPr fontId="3"/>
  </si>
  <si>
    <t>バイタル測定が可能なウェアラブル端末</t>
    <rPh sb="4" eb="6">
      <t>ソクテイ</t>
    </rPh>
    <rPh sb="7" eb="9">
      <t>カノウ</t>
    </rPh>
    <rPh sb="16" eb="18">
      <t>タンマツ</t>
    </rPh>
    <phoneticPr fontId="6"/>
  </si>
  <si>
    <t>入浴支援</t>
    <rPh sb="0" eb="2">
      <t>ニュウヨク</t>
    </rPh>
    <rPh sb="2" eb="4">
      <t>シエン</t>
    </rPh>
    <phoneticPr fontId="10"/>
  </si>
  <si>
    <t>31名以上</t>
    <rPh sb="2" eb="3">
      <t>メイ</t>
    </rPh>
    <rPh sb="3" eb="5">
      <t>イジョウ</t>
    </rPh>
    <phoneticPr fontId="3"/>
  </si>
  <si>
    <t>既存の介護ソフトに係るライセンスの追加</t>
    <rPh sb="0" eb="2">
      <t>キゾン</t>
    </rPh>
    <rPh sb="3" eb="5">
      <t>カイゴ</t>
    </rPh>
    <rPh sb="9" eb="10">
      <t>カカ</t>
    </rPh>
    <rPh sb="17" eb="19">
      <t>ツイカ</t>
    </rPh>
    <phoneticPr fontId="6"/>
  </si>
  <si>
    <t>見守り・コミュニケーション（見守り（施設、在宅））</t>
    <rPh sb="14" eb="16">
      <t>ミマモ</t>
    </rPh>
    <rPh sb="21" eb="23">
      <t>ザイタク</t>
    </rPh>
    <phoneticPr fontId="10"/>
  </si>
  <si>
    <t>見守り・コミュニケーション（コミュニケーション）</t>
  </si>
  <si>
    <t>介護業務支援（インカム）</t>
    <phoneticPr fontId="10"/>
  </si>
  <si>
    <t>介護業務支援（インカム）</t>
  </si>
  <si>
    <t>介護業務支援（介護ソフト、インカムを除く）</t>
    <rPh sb="7" eb="9">
      <t>カイゴ</t>
    </rPh>
    <rPh sb="18" eb="19">
      <t>ノゾ</t>
    </rPh>
    <phoneticPr fontId="10"/>
  </si>
  <si>
    <t>機能訓練支援</t>
  </si>
  <si>
    <t>食事・栄養管理支援</t>
  </si>
  <si>
    <t>認知症生活支援・認知症ケア支援</t>
  </si>
  <si>
    <t>パッケージ型導入支援</t>
    <rPh sb="5" eb="6">
      <t>ガタ</t>
    </rPh>
    <rPh sb="6" eb="10">
      <t>ドウニュウシエン</t>
    </rPh>
    <phoneticPr fontId="6"/>
  </si>
  <si>
    <t>都道府県</t>
    <rPh sb="0" eb="4">
      <t>トドウフケン</t>
    </rPh>
    <phoneticPr fontId="10"/>
  </si>
  <si>
    <t>取組</t>
    <rPh sb="0" eb="2">
      <t>トリクミ</t>
    </rPh>
    <phoneticPr fontId="10"/>
  </si>
  <si>
    <t>職員数</t>
    <rPh sb="0" eb="2">
      <t>ショクイン</t>
    </rPh>
    <rPh sb="2" eb="3">
      <t>スウ</t>
    </rPh>
    <phoneticPr fontId="10"/>
  </si>
  <si>
    <t>利用者数</t>
    <rPh sb="0" eb="3">
      <t>リヨウシャ</t>
    </rPh>
    <rPh sb="3" eb="4">
      <t>スウ</t>
    </rPh>
    <phoneticPr fontId="10"/>
  </si>
  <si>
    <t>ケアプー</t>
    <phoneticPr fontId="10"/>
  </si>
  <si>
    <t>セキュリティアクション</t>
    <phoneticPr fontId="10"/>
  </si>
  <si>
    <t>01北海道</t>
  </si>
  <si>
    <t>○</t>
    <phoneticPr fontId="10"/>
  </si>
  <si>
    <t>110_訪問介護</t>
  </si>
  <si>
    <t>1～10名</t>
  </si>
  <si>
    <t>利用開始済み</t>
    <rPh sb="0" eb="2">
      <t>リヨウ</t>
    </rPh>
    <rPh sb="2" eb="4">
      <t>カイシ</t>
    </rPh>
    <rPh sb="4" eb="5">
      <t>ズ</t>
    </rPh>
    <phoneticPr fontId="10"/>
  </si>
  <si>
    <t>「★一つ星」又は「★★二つ星」のいずれかを宣言している（同等の対策含む）</t>
    <rPh sb="28" eb="30">
      <t>ドウトウ</t>
    </rPh>
    <rPh sb="31" eb="33">
      <t>タイサク</t>
    </rPh>
    <rPh sb="33" eb="34">
      <t>フク</t>
    </rPh>
    <phoneticPr fontId="10"/>
  </si>
  <si>
    <t>講じている</t>
    <rPh sb="0" eb="1">
      <t>コウ</t>
    </rPh>
    <phoneticPr fontId="10"/>
  </si>
  <si>
    <t>利用申請を行っている</t>
    <rPh sb="0" eb="2">
      <t>リヨウ</t>
    </rPh>
    <rPh sb="2" eb="4">
      <t>シンセイ</t>
    </rPh>
    <rPh sb="5" eb="6">
      <t>オコナ</t>
    </rPh>
    <phoneticPr fontId="10"/>
  </si>
  <si>
    <t>設置</t>
    <rPh sb="0" eb="2">
      <t>セッチ</t>
    </rPh>
    <phoneticPr fontId="10"/>
  </si>
  <si>
    <t>02青森県</t>
  </si>
  <si>
    <t>-</t>
    <phoneticPr fontId="10"/>
  </si>
  <si>
    <t>120_訪問入浴介護</t>
  </si>
  <si>
    <t>11～20名</t>
  </si>
  <si>
    <t>令和８年度中に利用開始予定</t>
    <rPh sb="0" eb="2">
      <t>レイワ</t>
    </rPh>
    <rPh sb="3" eb="5">
      <t>ネンド</t>
    </rPh>
    <rPh sb="5" eb="6">
      <t>チュウ</t>
    </rPh>
    <rPh sb="7" eb="9">
      <t>リヨウ</t>
    </rPh>
    <rPh sb="9" eb="11">
      <t>カイシ</t>
    </rPh>
    <rPh sb="11" eb="13">
      <t>ヨテイ</t>
    </rPh>
    <phoneticPr fontId="10"/>
  </si>
  <si>
    <t>講じていない</t>
    <rPh sb="0" eb="1">
      <t>コウ</t>
    </rPh>
    <phoneticPr fontId="10"/>
  </si>
  <si>
    <t>利用申請を行っていない</t>
    <rPh sb="0" eb="2">
      <t>リヨウ</t>
    </rPh>
    <rPh sb="2" eb="4">
      <t>シンセイ</t>
    </rPh>
    <rPh sb="5" eb="6">
      <t>オコナ</t>
    </rPh>
    <phoneticPr fontId="10"/>
  </si>
  <si>
    <t>設置済み</t>
    <rPh sb="0" eb="2">
      <t>セッチ</t>
    </rPh>
    <rPh sb="2" eb="3">
      <t>ズ</t>
    </rPh>
    <phoneticPr fontId="10"/>
  </si>
  <si>
    <t>03岩手県</t>
  </si>
  <si>
    <t>130_訪問看護</t>
  </si>
  <si>
    <t>21～30名</t>
  </si>
  <si>
    <t>利用していない</t>
    <rPh sb="0" eb="2">
      <t>リヨウ</t>
    </rPh>
    <phoneticPr fontId="10"/>
  </si>
  <si>
    <t>04宮城県</t>
  </si>
  <si>
    <t>●</t>
    <phoneticPr fontId="10"/>
  </si>
  <si>
    <t>140_訪問リハビリテーション</t>
  </si>
  <si>
    <t>31名～</t>
    <phoneticPr fontId="10"/>
  </si>
  <si>
    <t>31～40名</t>
  </si>
  <si>
    <t>05秋田県</t>
  </si>
  <si>
    <t>150_通所介護</t>
  </si>
  <si>
    <t>41～50名</t>
    <rPh sb="5" eb="6">
      <t>メイ</t>
    </rPh>
    <phoneticPr fontId="10"/>
  </si>
  <si>
    <t>１～５０</t>
    <phoneticPr fontId="10"/>
  </si>
  <si>
    <t>06山形県</t>
  </si>
  <si>
    <t>155_通所介護（療養通所介護）</t>
  </si>
  <si>
    <t>51～60名</t>
  </si>
  <si>
    <t>５１～１００</t>
    <phoneticPr fontId="10"/>
  </si>
  <si>
    <t>07福島県</t>
  </si>
  <si>
    <t>160_通所リハビリテーション</t>
  </si>
  <si>
    <t>61名～70名</t>
  </si>
  <si>
    <t>１０１～１５０</t>
    <phoneticPr fontId="10"/>
  </si>
  <si>
    <t>08茨城県</t>
  </si>
  <si>
    <t>170_福祉用具貸与</t>
  </si>
  <si>
    <t>71名～80名</t>
  </si>
  <si>
    <t>５事業所以上とデータ連携を実施（令和８年度中の予定を含む）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0"/>
  </si>
  <si>
    <t>１５１～２００</t>
    <phoneticPr fontId="10"/>
  </si>
  <si>
    <t>09栃木県</t>
  </si>
  <si>
    <t>210_短期入所生活介護</t>
    <phoneticPr fontId="10"/>
  </si>
  <si>
    <t>81名～90名</t>
  </si>
  <si>
    <t>２０１～２５０</t>
    <phoneticPr fontId="10"/>
  </si>
  <si>
    <t>10群馬県</t>
  </si>
  <si>
    <t>220_短期入所療養介護（介護老人保健施設）</t>
  </si>
  <si>
    <t>91名～100名</t>
  </si>
  <si>
    <t>５事業所以上とデータ連携を実施</t>
    <rPh sb="1" eb="4">
      <t>ジギョウショ</t>
    </rPh>
    <rPh sb="4" eb="6">
      <t>イジョウ</t>
    </rPh>
    <rPh sb="10" eb="12">
      <t>レンケイ</t>
    </rPh>
    <rPh sb="13" eb="15">
      <t>ジッシ</t>
    </rPh>
    <phoneticPr fontId="10"/>
  </si>
  <si>
    <t>２５１～３００</t>
    <phoneticPr fontId="10"/>
  </si>
  <si>
    <t>11埼玉県</t>
  </si>
  <si>
    <t>230_短期入所療養介護（介護療養型医療施設）</t>
  </si>
  <si>
    <t>101名～</t>
  </si>
  <si>
    <t>３０１～３５０</t>
    <phoneticPr fontId="10"/>
  </si>
  <si>
    <t>12千葉県</t>
  </si>
  <si>
    <t>551_短期入所療養介護（介護医療院）</t>
  </si>
  <si>
    <t>３５１～４００</t>
    <phoneticPr fontId="10"/>
  </si>
  <si>
    <t>13東京都</t>
  </si>
  <si>
    <t>310_居宅療養管理指導</t>
    <rPh sb="4" eb="6">
      <t>キョタク</t>
    </rPh>
    <rPh sb="6" eb="8">
      <t>リョウヨウ</t>
    </rPh>
    <rPh sb="8" eb="10">
      <t>カンリ</t>
    </rPh>
    <rPh sb="10" eb="12">
      <t>シドウ</t>
    </rPh>
    <phoneticPr fontId="10"/>
  </si>
  <si>
    <t>４０１～４５０</t>
    <phoneticPr fontId="10"/>
  </si>
  <si>
    <t>14神奈川県</t>
  </si>
  <si>
    <t>320_認知症対応型共同生活介護</t>
    <phoneticPr fontId="10"/>
  </si>
  <si>
    <t>４５１～５００</t>
    <phoneticPr fontId="10"/>
  </si>
  <si>
    <t>15新潟県</t>
  </si>
  <si>
    <t>331_特定施設入居者生活介護（有料老人ホーム）</t>
  </si>
  <si>
    <t>５０１～</t>
    <phoneticPr fontId="10"/>
  </si>
  <si>
    <t>16富山県</t>
  </si>
  <si>
    <t>332_特定施設入居者生活介護（軽費老人ホーム）</t>
  </si>
  <si>
    <t>17石川県</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</si>
  <si>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10"/>
  </si>
  <si>
    <t>18福井県</t>
  </si>
  <si>
    <t>334_特定施設入居者生活介護（サービス付き高齢者向け住宅）</t>
  </si>
  <si>
    <t>19山梨県</t>
  </si>
  <si>
    <t>335_特定施設入居者生活介護（有料老人ホーム・外部サービス利用型）</t>
  </si>
  <si>
    <t>20長野県</t>
  </si>
  <si>
    <t>336_特定施設入居者生活介護（軽費老人ホーム・外部サービス利用型）</t>
  </si>
  <si>
    <t>337_特定施設入居者生活介護（サービス付き高齢者向け住宅・外部サービス利用型）</t>
    <phoneticPr fontId="10"/>
  </si>
  <si>
    <t>22静岡県</t>
  </si>
  <si>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10"/>
  </si>
  <si>
    <t>23愛知県</t>
  </si>
  <si>
    <t>361_地域密着型特定施設入居者生活介護（有料老人ホーム）</t>
  </si>
  <si>
    <t>24三重県</t>
  </si>
  <si>
    <t>362_地域密着型特定施設入居者生活介護（軽費老人ホーム）</t>
    <phoneticPr fontId="10"/>
  </si>
  <si>
    <t>25滋賀県</t>
  </si>
  <si>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10"/>
  </si>
  <si>
    <t>26京都府</t>
  </si>
  <si>
    <t>364_地域密着型特定施設入居者生活介護（サービス付き高齢者向け住宅）</t>
  </si>
  <si>
    <t>27大阪府</t>
  </si>
  <si>
    <t>410_特定福祉用具販売</t>
  </si>
  <si>
    <t>28兵庫県</t>
  </si>
  <si>
    <t>430_居宅介護支援</t>
  </si>
  <si>
    <t>29奈良県</t>
  </si>
  <si>
    <t>460_介護予防支援</t>
    <rPh sb="6" eb="8">
      <t>ヨボウ</t>
    </rPh>
    <phoneticPr fontId="10"/>
  </si>
  <si>
    <t>30和歌山県</t>
  </si>
  <si>
    <t>510_介護老人福祉施設</t>
  </si>
  <si>
    <t>31鳥取県</t>
  </si>
  <si>
    <t>520_介護老人保健施設</t>
  </si>
  <si>
    <t>32島根県</t>
  </si>
  <si>
    <t>530_介護療養型医療施設</t>
  </si>
  <si>
    <t>33岡山県</t>
  </si>
  <si>
    <t>540_地域密着型介護老人福祉施設入居者生活介護</t>
  </si>
  <si>
    <t>34広島県</t>
  </si>
  <si>
    <t>550_介護医療院</t>
  </si>
  <si>
    <t>35山口県</t>
  </si>
  <si>
    <t>710_夜間対応型訪問介護</t>
  </si>
  <si>
    <t>36徳島県</t>
  </si>
  <si>
    <t>720_認知症対応型通所介護</t>
  </si>
  <si>
    <t>37香川県</t>
  </si>
  <si>
    <t>730_小規模多機能型居宅介護</t>
  </si>
  <si>
    <t>38愛媛県</t>
  </si>
  <si>
    <t>760_定期巡回・随時対応型訪問介護看護</t>
  </si>
  <si>
    <t>39高知県</t>
  </si>
  <si>
    <t>770_看護小規模多機能型居宅介護</t>
  </si>
  <si>
    <t>40福岡県</t>
  </si>
  <si>
    <t>780_地域密着型通所介護</t>
  </si>
  <si>
    <t>41佐賀県</t>
  </si>
  <si>
    <t>620_介護予防訪問入浴介護 </t>
    <phoneticPr fontId="10"/>
  </si>
  <si>
    <t>42長崎県</t>
  </si>
  <si>
    <t>630_介護予防訪問看護 </t>
    <phoneticPr fontId="10"/>
  </si>
  <si>
    <t>43熊本県</t>
  </si>
  <si>
    <t>640_介護予防訪問リハビリテーション </t>
    <phoneticPr fontId="10"/>
  </si>
  <si>
    <t>44大分県</t>
  </si>
  <si>
    <t>660_介護予防通所リハビリテーション</t>
  </si>
  <si>
    <t>45宮崎県</t>
  </si>
  <si>
    <t>670_介護予防福祉用具貸与</t>
  </si>
  <si>
    <t>46鹿児島県</t>
  </si>
  <si>
    <t>240_介護予防短期入所生活介護 </t>
  </si>
  <si>
    <t>47沖縄県</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</si>
  <si>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</si>
  <si>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</si>
  <si>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</si>
  <si>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</si>
  <si>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</si>
  <si>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</si>
  <si>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</si>
  <si>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</si>
  <si>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</si>
  <si>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</si>
  <si>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</si>
  <si>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</si>
  <si>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</si>
  <si>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</si>
  <si>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</si>
  <si>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</si>
  <si>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</si>
  <si>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</si>
  <si>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10"/>
  </si>
  <si>
    <t>990_軽費老人ホーム</t>
    <phoneticPr fontId="10"/>
  </si>
  <si>
    <t>介護業務支援</t>
    <rPh sb="0" eb="2">
      <t>カイゴ</t>
    </rPh>
    <rPh sb="2" eb="4">
      <t>ギョウム</t>
    </rPh>
    <rPh sb="4" eb="6">
      <t>シエン</t>
    </rPh>
    <phoneticPr fontId="6"/>
  </si>
  <si>
    <t>インカム</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</si>
</sst>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7">
    <font>
      <sz val="11"/>
      <color theme="1"/>
      <name val="Yu Gothic"/>
      <family val="2"/>
      <scheme val="minor"/>
    </font>
    <font>
      <sz val="11"/>
      <color theme="1"/>
      <name val="Yu Gothic"/>
      <family val="2"/>
      <charset val="128"/>
      <scheme val="minor"/>
    </font>
    <font>
      <sz val="11"/>
      <color theme="1"/>
      <name val="Yu Gothic"/>
      <family val="2"/>
      <scheme val="minor"/>
    </font>
    <font>
      <b/>
      <sz val="13"/>
      <color theme="3"/>
      <name val="Yu Gothic"/>
      <family val="2"/>
      <charset val="128"/>
      <scheme val="minor"/>
    </font>
    <font>
      <sz val="11"/>
      <color indexed="8"/>
      <name val="Yu Gothic"/>
      <family val="3"/>
      <charset val="128"/>
      <scheme val="minor"/>
    </font>
    <font>
      <sz val="12"/>
      <name val="ＭＳ 明朝"/>
      <family val="1"/>
      <charset val="128"/>
    </font>
    <font>
      <sz val="6"/>
      <name val="Yu Gothic"/>
      <family val="3"/>
      <charset val="128"/>
      <scheme val="minor"/>
    </font>
    <font>
      <sz val="6"/>
      <name val="ＭＳ Ｐゴシック"/>
      <family val="3"/>
      <charset val="128"/>
    </font>
    <font>
      <sz val="12"/>
      <color theme="1"/>
      <name val="ＭＳ 明朝"/>
      <family val="1"/>
      <charset val="128"/>
    </font>
    <font>
      <sz val="11"/>
      <name val="BIZ UDゴシック"/>
      <family val="3"/>
      <charset val="128"/>
    </font>
    <font>
      <sz val="6"/>
      <name val="Yu Gothic"/>
      <family val="2"/>
      <charset val="128"/>
      <scheme val="minor"/>
    </font>
    <font>
      <sz val="12"/>
      <color theme="1"/>
      <name val="Yu Gothic"/>
      <family val="2"/>
      <charset val="128"/>
      <scheme val="minor"/>
    </font>
    <font>
      <b/>
      <sz val="11"/>
      <name val="BIZ UDゴシック"/>
      <family val="3"/>
      <charset val="128"/>
    </font>
    <font>
      <sz val="12"/>
      <color theme="1"/>
      <name val="Yu Gothic"/>
      <family val="2"/>
      <scheme val="minor"/>
    </font>
    <font>
      <sz val="11"/>
      <color theme="1"/>
      <name val="BIZ UDゴシック"/>
      <family val="3"/>
      <charset val="128"/>
    </font>
    <font>
      <sz val="11"/>
      <color theme="1"/>
      <name val="Meiryo UI"/>
      <family val="3"/>
      <charset val="128"/>
    </font>
    <font>
      <b/>
      <sz val="36"/>
      <color rgb="FFFF0000"/>
      <name val="Meiryo UI"/>
      <family val="3"/>
      <charset val="128"/>
    </font>
    <font>
      <sz val="20"/>
      <color theme="1"/>
      <name val="Meiryo UI"/>
      <family val="3"/>
      <charset val="128"/>
    </font>
    <font>
      <sz val="28"/>
      <color theme="1"/>
      <name val="Meiryo UI"/>
      <family val="3"/>
      <charset val="128"/>
    </font>
    <font>
      <sz val="16"/>
      <color theme="1"/>
      <name val="Meiryo UI"/>
      <family val="3"/>
      <charset val="128"/>
    </font>
    <font>
      <b/>
      <sz val="26"/>
      <color theme="1"/>
      <name val="Meiryo UI"/>
      <family val="3"/>
      <charset val="128"/>
    </font>
    <font>
      <sz val="14"/>
      <color theme="1"/>
      <name val="Meiryo UI"/>
      <family val="3"/>
      <charset val="128"/>
    </font>
    <font>
      <b/>
      <i/>
      <u/>
      <sz val="28"/>
      <color rgb="FFFF0000"/>
      <name val="Meiryo UI"/>
      <family val="3"/>
      <charset val="128"/>
    </font>
    <font>
      <b/>
      <u/>
      <sz val="28"/>
      <color rgb="FFFF0000"/>
      <name val="Meiryo UI"/>
      <family val="3"/>
      <charset val="128"/>
    </font>
    <font>
      <sz val="11"/>
      <color theme="1"/>
      <name val="ＭＳ 明朝"/>
      <family val="1"/>
      <charset val="128"/>
    </font>
    <font>
      <sz val="16"/>
      <color theme="1"/>
      <name val="ＭＳ 明朝"/>
      <family val="1"/>
      <charset val="128"/>
    </font>
    <font>
      <sz val="14"/>
      <color theme="1"/>
      <name val="ＭＳ 明朝"/>
      <family val="1"/>
      <charset val="128"/>
    </font>
    <font>
      <sz val="14"/>
      <name val="ＭＳ 明朝"/>
      <family val="1"/>
      <charset val="128"/>
    </font>
    <font>
      <sz val="22"/>
      <color theme="1"/>
      <name val="ＭＳ 明朝"/>
      <family val="1"/>
      <charset val="128"/>
    </font>
    <font>
      <sz val="28"/>
      <color theme="1"/>
      <name val="ＭＳ 明朝"/>
      <family val="1"/>
      <charset val="128"/>
    </font>
    <font>
      <sz val="10"/>
      <color rgb="FF000000"/>
      <name val="Times New Roman"/>
      <family val="1"/>
    </font>
    <font>
      <sz val="10"/>
      <name val="Yu Gothic"/>
      <family val="3"/>
      <charset val="128"/>
      <scheme val="minor"/>
    </font>
    <font>
      <b/>
      <sz val="10"/>
      <name val="Yu Gothic"/>
      <family val="3"/>
      <charset val="128"/>
      <scheme val="minor"/>
    </font>
    <font>
      <b/>
      <sz val="10"/>
      <color theme="1"/>
      <name val="ＭＳ Ｐゴシック"/>
      <family val="3"/>
      <charset val="128"/>
    </font>
    <font>
      <sz val="10"/>
      <color theme="1"/>
      <name val="ＭＳ Ｐゴシック"/>
      <family val="3"/>
      <charset val="128"/>
    </font>
    <font>
      <b/>
      <sz val="12"/>
      <color theme="1"/>
      <name val="ＭＳ Ｐゴシック"/>
      <family val="3"/>
      <charset val="128"/>
    </font>
    <font>
      <sz val="12"/>
      <color theme="1"/>
      <name val="ＭＳ Ｐゴシック"/>
      <family val="3"/>
      <charset val="128"/>
    </font>
    <font>
      <b/>
      <sz val="11"/>
      <color rgb="FFFF0000"/>
      <name val="ＭＳ Ｐゴシック"/>
      <family val="3"/>
      <charset val="128"/>
    </font>
    <font>
      <b/>
      <sz val="16"/>
      <color theme="1"/>
      <name val="ＭＳ Ｐゴシック"/>
      <family val="3"/>
      <charset val="128"/>
    </font>
    <font>
      <b/>
      <sz val="15"/>
      <color theme="1"/>
      <name val="ＭＳ Ｐゴシック"/>
      <family val="3"/>
      <charset val="128"/>
    </font>
    <font>
      <b/>
      <sz val="12"/>
      <color theme="0"/>
      <name val="ＭＳ Ｐゴシック"/>
      <family val="3"/>
      <charset val="128"/>
    </font>
    <font>
      <sz val="12"/>
      <name val="ＭＳ Ｐゴシック"/>
      <family val="3"/>
      <charset val="128"/>
    </font>
    <font>
      <sz val="10"/>
      <name val="ＭＳ Ｐゴシック"/>
      <family val="3"/>
      <charset val="128"/>
    </font>
    <font>
      <b/>
      <sz val="11"/>
      <color theme="1"/>
      <name val="ＭＳ Ｐゴシック"/>
      <family val="3"/>
      <charset val="128"/>
    </font>
    <font>
      <sz val="12"/>
      <color rgb="FFFF0000"/>
      <name val="ＭＳ Ｐゴシック"/>
      <family val="3"/>
      <charset val="128"/>
    </font>
    <font>
      <sz val="11"/>
      <color theme="1"/>
      <name val="ＭＳ Ｐゴシック"/>
      <family val="3"/>
      <charset val="128"/>
    </font>
    <font>
      <sz val="11"/>
      <color rgb="FFFF0000"/>
      <name val="ＭＳ Ｐゴシック"/>
      <family val="3"/>
      <charset val="128"/>
    </font>
  </fonts>
  <fills count="13">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FFFFCC"/>
        <bgColor indexed="64"/>
      </patternFill>
    </fill>
    <fill>
      <patternFill patternType="lightGray"/>
    </fill>
    <fill>
      <patternFill patternType="lightGray">
        <bgColor theme="0"/>
      </patternFill>
    </fill>
    <fill>
      <patternFill patternType="solid">
        <fgColor indexed="65"/>
        <bgColor indexed="64"/>
      </patternFill>
    </fill>
    <fill>
      <patternFill patternType="solid">
        <fgColor rgb="FFFFC00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2" tint="-0.499984740745262"/>
        <bgColor indexed="64"/>
      </patternFill>
    </fill>
    <fill>
      <patternFill patternType="solid">
        <fgColor theme="0" tint="-4.9989318521683403E-2"/>
        <bgColor indexed="64"/>
      </patternFill>
    </fill>
  </fills>
  <borders count="41">
    <border>
      <left/>
      <right/>
      <top/>
      <bottom/>
      <diagonal/>
    </border>
    <border>
      <left style="mediumDashDot">
        <color auto="1"/>
      </left>
      <right/>
      <top style="mediumDashDot">
        <color auto="1"/>
      </top>
      <bottom/>
      <diagonal/>
    </border>
    <border>
      <left/>
      <right/>
      <top style="mediumDashDot">
        <color auto="1"/>
      </top>
      <bottom/>
      <diagonal/>
    </border>
    <border>
      <left/>
      <right style="mediumDashDot">
        <color auto="1"/>
      </right>
      <top style="mediumDashDot">
        <color auto="1"/>
      </top>
      <bottom/>
      <diagonal/>
    </border>
    <border>
      <left style="mediumDashDot">
        <color auto="1"/>
      </left>
      <right/>
      <top/>
      <bottom/>
      <diagonal/>
    </border>
    <border>
      <left/>
      <right style="mediumDashDot">
        <color auto="1"/>
      </right>
      <top/>
      <bottom/>
      <diagonal/>
    </border>
    <border>
      <left style="mediumDashDot">
        <color auto="1"/>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DashDot">
        <color auto="1"/>
      </left>
      <right/>
      <top/>
      <bottom style="mediumDashDot">
        <color auto="1"/>
      </bottom>
      <diagonal/>
    </border>
    <border>
      <left/>
      <right/>
      <top/>
      <bottom style="mediumDashDot">
        <color auto="1"/>
      </bottom>
      <diagonal/>
    </border>
    <border>
      <left/>
      <right style="mediumDashDot">
        <color auto="1"/>
      </right>
      <top/>
      <bottom style="mediumDashDot">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medium">
        <color indexed="64"/>
      </right>
      <top style="thick">
        <color indexed="64"/>
      </top>
      <bottom style="medium">
        <color indexed="64"/>
      </bottom>
      <diagonal/>
    </border>
    <border>
      <left/>
      <right/>
      <top/>
      <bottom style="thin">
        <color indexed="64"/>
      </bottom>
      <diagonal/>
    </border>
  </borders>
  <cellStyleXfs count="9">
    <xf numFmtId="0" fontId="0" fillId="0" borderId="0"/>
    <xf numFmtId="38" fontId="2" fillId="0" borderId="0" applyFont="0" applyFill="0" applyBorder="0" applyAlignment="0" applyProtection="0">
      <alignment vertical="center"/>
    </xf>
    <xf numFmtId="0" fontId="4" fillId="0" borderId="0">
      <alignment vertical="center"/>
    </xf>
    <xf numFmtId="0" fontId="1" fillId="0" borderId="0">
      <alignment vertical="center"/>
    </xf>
    <xf numFmtId="38" fontId="1" fillId="0" borderId="0" applyFont="0" applyFill="0" applyBorder="0" applyAlignment="0" applyProtection="0">
      <alignment vertical="center"/>
    </xf>
    <xf numFmtId="0" fontId="30" fillId="0" borderId="0"/>
    <xf numFmtId="0" fontId="1" fillId="0" borderId="0">
      <alignment vertical="center"/>
    </xf>
    <xf numFmtId="0" fontId="1" fillId="0" borderId="0">
      <alignment vertical="center"/>
    </xf>
    <xf numFmtId="0" fontId="1" fillId="0" borderId="0">
      <alignment vertical="center"/>
    </xf>
  </cellStyleXfs>
  <cellXfs count="301">
    <xf numFmtId="0" fontId="0" fillId="0" borderId="0" xfId="0"/>
    <xf numFmtId="0" fontId="8" fillId="2" borderId="0" xfId="2" applyFont="1" applyFill="1" applyAlignment="1" applyProtection="1">
      <alignment horizontal="right" vertical="center" shrinkToFit="1"/>
      <protection locked="0"/>
    </xf>
    <xf numFmtId="0" fontId="8" fillId="2" borderId="0" xfId="2" applyFont="1" applyFill="1" applyAlignment="1" applyProtection="1">
      <alignment vertical="center" shrinkToFit="1"/>
      <protection locked="0"/>
    </xf>
    <xf numFmtId="0" fontId="5" fillId="2" borderId="0" xfId="2" applyFont="1" applyFill="1" applyAlignment="1" applyProtection="1">
      <alignment horizontal="right" vertical="center" shrinkToFit="1"/>
      <protection locked="0"/>
    </xf>
    <xf numFmtId="0" fontId="5" fillId="2" borderId="0" xfId="2" applyFont="1" applyFill="1" applyAlignment="1" applyProtection="1">
      <alignment vertical="center" shrinkToFit="1"/>
      <protection locked="0"/>
    </xf>
    <xf numFmtId="3" fontId="0" fillId="0" borderId="0" xfId="0" applyNumberFormat="1"/>
    <xf numFmtId="0" fontId="45" fillId="0" borderId="0" xfId="6" applyFont="1">
      <alignment vertical="center"/>
    </xf>
    <xf numFmtId="0" fontId="1" fillId="0" borderId="0" xfId="6">
      <alignment vertical="center"/>
    </xf>
    <xf numFmtId="0" fontId="46" fillId="0" borderId="0" xfId="6" applyFont="1">
      <alignment vertical="center"/>
    </xf>
    <xf numFmtId="0" fontId="46" fillId="0" borderId="0" xfId="0" applyFont="1" applyAlignment="1">
      <alignment vertical="center"/>
    </xf>
    <xf numFmtId="0" fontId="1" fillId="0" borderId="0" xfId="6" applyAlignment="1">
      <alignment horizontal="left" vertical="top"/>
    </xf>
    <xf numFmtId="0" fontId="5" fillId="2" borderId="0" xfId="2" applyFont="1" applyFill="1" applyProtection="1">
      <alignment vertical="center"/>
    </xf>
    <xf numFmtId="0" fontId="8" fillId="2" borderId="0" xfId="2" applyFont="1" applyFill="1" applyProtection="1">
      <alignment vertical="center"/>
    </xf>
    <xf numFmtId="0" fontId="8" fillId="0" borderId="0" xfId="2" applyFont="1" applyProtection="1">
      <alignment vertical="center"/>
    </xf>
    <xf numFmtId="0" fontId="8" fillId="2" borderId="0" xfId="2" applyFont="1" applyFill="1" applyAlignment="1" applyProtection="1">
      <alignment horizontal="center" vertical="center"/>
    </xf>
    <xf numFmtId="0" fontId="5" fillId="2" borderId="0" xfId="2" applyFont="1" applyFill="1" applyAlignment="1" applyProtection="1">
      <alignment horizontal="right" vertical="center"/>
    </xf>
    <xf numFmtId="0" fontId="9" fillId="0" borderId="0" xfId="0" applyFont="1" applyAlignment="1" applyProtection="1">
      <alignment horizontal="center" vertical="center"/>
    </xf>
    <xf numFmtId="0" fontId="9" fillId="0" borderId="0" xfId="0" applyFont="1" applyAlignment="1" applyProtection="1">
      <alignment vertical="center"/>
    </xf>
    <xf numFmtId="0" fontId="5" fillId="2" borderId="0" xfId="2" applyFont="1" applyFill="1" applyAlignment="1" applyProtection="1">
      <alignment horizontal="justify" vertical="center"/>
    </xf>
    <xf numFmtId="0" fontId="11" fillId="0" borderId="0" xfId="2" applyFont="1" applyProtection="1">
      <alignment vertical="center"/>
    </xf>
    <xf numFmtId="0" fontId="5" fillId="2" borderId="0" xfId="2" applyFont="1" applyFill="1" applyAlignment="1" applyProtection="1">
      <alignment horizontal="center" vertical="center"/>
    </xf>
    <xf numFmtId="0" fontId="5" fillId="0" borderId="0" xfId="2" applyFont="1" applyProtection="1">
      <alignment vertical="center"/>
    </xf>
    <xf numFmtId="0" fontId="5" fillId="2" borderId="0" xfId="0" applyFont="1" applyFill="1" applyAlignment="1" applyProtection="1">
      <alignment vertical="center"/>
    </xf>
    <xf numFmtId="0" fontId="13" fillId="2" borderId="0" xfId="0" applyFont="1" applyFill="1" applyAlignment="1" applyProtection="1">
      <alignment vertical="center"/>
    </xf>
    <xf numFmtId="0" fontId="8" fillId="2" borderId="0" xfId="0" applyFont="1" applyFill="1" applyAlignment="1" applyProtection="1">
      <alignment vertical="center"/>
    </xf>
    <xf numFmtId="0" fontId="5" fillId="2" borderId="0" xfId="2" applyFont="1" applyFill="1" applyAlignment="1" applyProtection="1">
      <alignment horizontal="centerContinuous" vertical="center"/>
    </xf>
    <xf numFmtId="0" fontId="8" fillId="2" borderId="0" xfId="2" applyFont="1" applyFill="1" applyAlignment="1" applyProtection="1">
      <alignment horizontal="centerContinuous" vertical="center"/>
    </xf>
    <xf numFmtId="0" fontId="8" fillId="2" borderId="0" xfId="2" applyFont="1" applyFill="1" applyAlignment="1" applyProtection="1">
      <alignment horizontal="left" vertical="center"/>
    </xf>
    <xf numFmtId="0" fontId="8" fillId="2" borderId="0" xfId="2" applyFont="1" applyFill="1" applyAlignment="1" applyProtection="1">
      <alignment horizontal="right" vertical="center"/>
    </xf>
    <xf numFmtId="38" fontId="8" fillId="2" borderId="0" xfId="2" applyNumberFormat="1" applyFont="1" applyFill="1" applyAlignment="1" applyProtection="1">
      <alignment horizontal="right" vertical="center"/>
    </xf>
    <xf numFmtId="0" fontId="14" fillId="0" borderId="0" xfId="2" applyFont="1" applyProtection="1">
      <alignment vertical="center"/>
    </xf>
    <xf numFmtId="38" fontId="8" fillId="2" borderId="0" xfId="2" applyNumberFormat="1" applyFont="1" applyFill="1" applyProtection="1">
      <alignment vertical="center"/>
    </xf>
    <xf numFmtId="0" fontId="5" fillId="2" borderId="0" xfId="2" applyFont="1" applyFill="1" applyAlignment="1" applyProtection="1">
      <alignment horizontal="left" vertical="center"/>
    </xf>
    <xf numFmtId="0" fontId="8" fillId="2" borderId="0" xfId="2" applyFont="1" applyFill="1" applyAlignment="1" applyProtection="1">
      <alignment vertical="center" wrapText="1"/>
    </xf>
    <xf numFmtId="0" fontId="15" fillId="0" borderId="0" xfId="3" applyFont="1" applyProtection="1">
      <alignment vertical="center"/>
    </xf>
    <xf numFmtId="0" fontId="16" fillId="3" borderId="1" xfId="3" applyFont="1" applyFill="1" applyBorder="1" applyProtection="1">
      <alignment vertical="center"/>
    </xf>
    <xf numFmtId="0" fontId="15" fillId="3" borderId="2" xfId="3" applyFont="1" applyFill="1" applyBorder="1" applyProtection="1">
      <alignment vertical="center"/>
    </xf>
    <xf numFmtId="0" fontId="15" fillId="0" borderId="2" xfId="3" applyFont="1" applyBorder="1" applyProtection="1">
      <alignment vertical="center"/>
    </xf>
    <xf numFmtId="0" fontId="15" fillId="0" borderId="3" xfId="3" applyFont="1" applyBorder="1" applyProtection="1">
      <alignment vertical="center"/>
    </xf>
    <xf numFmtId="0" fontId="17" fillId="3" borderId="4" xfId="3" applyFont="1" applyFill="1" applyBorder="1" applyProtection="1">
      <alignment vertical="center"/>
    </xf>
    <xf numFmtId="0" fontId="15" fillId="3" borderId="0" xfId="3" applyFont="1" applyFill="1" applyProtection="1">
      <alignment vertical="center"/>
    </xf>
    <xf numFmtId="0" fontId="15" fillId="0" borderId="5" xfId="3" applyFont="1" applyBorder="1" applyProtection="1">
      <alignment vertical="center"/>
    </xf>
    <xf numFmtId="0" fontId="18" fillId="3" borderId="4" xfId="3" applyFont="1" applyFill="1" applyBorder="1" applyProtection="1">
      <alignment vertical="center"/>
    </xf>
    <xf numFmtId="0" fontId="19" fillId="3" borderId="0" xfId="3" applyFont="1" applyFill="1" applyProtection="1">
      <alignment vertical="center"/>
    </xf>
    <xf numFmtId="0" fontId="15" fillId="3" borderId="4" xfId="3" applyFont="1" applyFill="1" applyBorder="1" applyProtection="1">
      <alignment vertical="center"/>
    </xf>
    <xf numFmtId="0" fontId="21" fillId="3" borderId="0" xfId="3" applyFont="1" applyFill="1" applyProtection="1">
      <alignment vertical="center"/>
    </xf>
    <xf numFmtId="0" fontId="22" fillId="3" borderId="4" xfId="3" applyFont="1" applyFill="1" applyBorder="1" applyProtection="1">
      <alignment vertical="center"/>
    </xf>
    <xf numFmtId="0" fontId="23" fillId="3" borderId="9" xfId="3" applyFont="1" applyFill="1" applyBorder="1" applyProtection="1">
      <alignment vertical="center"/>
    </xf>
    <xf numFmtId="0" fontId="15" fillId="3" borderId="10" xfId="3" applyFont="1" applyFill="1" applyBorder="1" applyProtection="1">
      <alignment vertical="center"/>
    </xf>
    <xf numFmtId="0" fontId="22" fillId="3" borderId="9" xfId="3" applyFont="1" applyFill="1" applyBorder="1" applyProtection="1">
      <alignment vertical="center"/>
    </xf>
    <xf numFmtId="0" fontId="15" fillId="0" borderId="10" xfId="3" applyFont="1" applyBorder="1" applyProtection="1">
      <alignment vertical="center"/>
    </xf>
    <xf numFmtId="0" fontId="15" fillId="0" borderId="11" xfId="3" applyFont="1" applyBorder="1" applyProtection="1">
      <alignment vertical="center"/>
    </xf>
    <xf numFmtId="0" fontId="24" fillId="0" borderId="0" xfId="3" applyFont="1" applyProtection="1">
      <alignment vertical="center"/>
    </xf>
    <xf numFmtId="0" fontId="25" fillId="0" borderId="0" xfId="3" applyFont="1" applyProtection="1">
      <alignment vertical="center"/>
    </xf>
    <xf numFmtId="0" fontId="26" fillId="0" borderId="0" xfId="3" applyFont="1" applyAlignment="1" applyProtection="1">
      <alignment horizontal="center" vertical="center"/>
    </xf>
    <xf numFmtId="0" fontId="8" fillId="0" borderId="0" xfId="3" applyFont="1" applyProtection="1">
      <alignment vertical="center"/>
    </xf>
    <xf numFmtId="0" fontId="24" fillId="0" borderId="0" xfId="3" applyFont="1" applyAlignment="1" applyProtection="1">
      <alignment vertical="center" wrapText="1"/>
    </xf>
    <xf numFmtId="0" fontId="24" fillId="0" borderId="0" xfId="3" applyFont="1" applyAlignment="1" applyProtection="1">
      <alignment horizontal="center" vertical="center" wrapText="1"/>
    </xf>
    <xf numFmtId="0" fontId="26" fillId="0" borderId="0" xfId="3" applyFont="1" applyProtection="1">
      <alignment vertical="center"/>
    </xf>
    <xf numFmtId="0" fontId="26" fillId="0" borderId="0" xfId="3" applyFont="1" applyAlignment="1" applyProtection="1">
      <alignment vertical="center" wrapText="1"/>
    </xf>
    <xf numFmtId="0" fontId="26" fillId="0" borderId="0" xfId="3" applyFont="1" applyAlignment="1" applyProtection="1">
      <alignment horizontal="center" vertical="center" wrapText="1"/>
    </xf>
    <xf numFmtId="0" fontId="8" fillId="0" borderId="0" xfId="3" applyFont="1" applyAlignment="1" applyProtection="1">
      <alignment horizontal="center" vertical="center"/>
    </xf>
    <xf numFmtId="0" fontId="24" fillId="0" borderId="0" xfId="3" applyFont="1" applyAlignment="1" applyProtection="1">
      <alignment horizontal="left" vertical="center" wrapText="1"/>
    </xf>
    <xf numFmtId="0" fontId="8" fillId="0" borderId="0" xfId="3" applyFont="1" applyAlignment="1" applyProtection="1">
      <alignment horizontal="right" vertical="center"/>
    </xf>
    <xf numFmtId="38" fontId="26" fillId="0" borderId="12" xfId="4" applyFont="1" applyFill="1" applyBorder="1" applyAlignment="1" applyProtection="1">
      <alignment horizontal="center" vertical="center" wrapText="1"/>
    </xf>
    <xf numFmtId="38" fontId="26" fillId="0" borderId="12" xfId="4" applyFont="1" applyFill="1" applyBorder="1" applyAlignment="1" applyProtection="1">
      <alignment horizontal="center" vertical="center" wrapText="1" shrinkToFit="1"/>
    </xf>
    <xf numFmtId="38" fontId="24" fillId="0" borderId="19" xfId="4" applyFont="1" applyFill="1" applyBorder="1" applyAlignment="1" applyProtection="1">
      <alignment vertical="center" wrapText="1"/>
    </xf>
    <xf numFmtId="38" fontId="24" fillId="0" borderId="18" xfId="4" applyFont="1" applyFill="1" applyBorder="1" applyAlignment="1" applyProtection="1">
      <alignment vertical="center" wrapText="1"/>
    </xf>
    <xf numFmtId="0" fontId="24" fillId="0" borderId="21" xfId="3" applyFont="1" applyBorder="1" applyAlignment="1" applyProtection="1">
      <alignment horizontal="center" vertical="center" wrapText="1"/>
    </xf>
    <xf numFmtId="3" fontId="26" fillId="0" borderId="12" xfId="4" applyNumberFormat="1" applyFont="1" applyFill="1" applyBorder="1" applyAlignment="1" applyProtection="1">
      <alignment horizontal="right" vertical="center"/>
    </xf>
    <xf numFmtId="3" fontId="26" fillId="2" borderId="12" xfId="4" applyNumberFormat="1" applyFont="1" applyFill="1" applyBorder="1" applyAlignment="1" applyProtection="1">
      <alignment horizontal="right" vertical="center"/>
    </xf>
    <xf numFmtId="3" fontId="27" fillId="0" borderId="12" xfId="4" applyNumberFormat="1" applyFont="1" applyFill="1" applyBorder="1" applyAlignment="1" applyProtection="1">
      <alignment horizontal="right" vertical="center"/>
    </xf>
    <xf numFmtId="3" fontId="27" fillId="5" borderId="12" xfId="4" applyNumberFormat="1" applyFont="1" applyFill="1" applyBorder="1" applyAlignment="1" applyProtection="1">
      <alignment horizontal="right" vertical="center"/>
    </xf>
    <xf numFmtId="3" fontId="26" fillId="5" borderId="12" xfId="3" applyNumberFormat="1" applyFont="1" applyFill="1" applyBorder="1" applyAlignment="1" applyProtection="1">
      <alignment horizontal="right" vertical="center"/>
    </xf>
    <xf numFmtId="0" fontId="24" fillId="0" borderId="21" xfId="3" applyFont="1" applyBorder="1" applyAlignment="1" applyProtection="1">
      <alignment horizontal="center" vertical="center"/>
    </xf>
    <xf numFmtId="0" fontId="26" fillId="0" borderId="13" xfId="3" applyFont="1" applyBorder="1" applyProtection="1">
      <alignment vertical="center"/>
    </xf>
    <xf numFmtId="0" fontId="26" fillId="0" borderId="20" xfId="3" applyFont="1" applyBorder="1" applyProtection="1">
      <alignment vertical="center"/>
    </xf>
    <xf numFmtId="0" fontId="26" fillId="0" borderId="19" xfId="3" applyFont="1" applyBorder="1" applyAlignment="1" applyProtection="1">
      <alignment vertical="center" wrapText="1"/>
    </xf>
    <xf numFmtId="0" fontId="26" fillId="0" borderId="19" xfId="3" applyFont="1" applyBorder="1" applyProtection="1">
      <alignment vertical="center"/>
    </xf>
    <xf numFmtId="38" fontId="26" fillId="0" borderId="19" xfId="4" applyFont="1" applyFill="1" applyBorder="1" applyProtection="1">
      <alignment vertical="center"/>
    </xf>
    <xf numFmtId="38" fontId="26" fillId="0" borderId="18" xfId="4" applyFont="1" applyFill="1" applyBorder="1" applyProtection="1">
      <alignment vertical="center"/>
    </xf>
    <xf numFmtId="38" fontId="24" fillId="0" borderId="21" xfId="4" applyFont="1" applyFill="1" applyBorder="1" applyAlignment="1" applyProtection="1">
      <alignment horizontal="left" vertical="center"/>
    </xf>
    <xf numFmtId="0" fontId="15" fillId="0" borderId="0" xfId="3" applyFont="1" applyAlignment="1" applyProtection="1">
      <alignment vertical="center" wrapText="1"/>
    </xf>
    <xf numFmtId="49" fontId="26" fillId="0" borderId="19" xfId="3" applyNumberFormat="1" applyFont="1" applyBorder="1" applyAlignment="1" applyProtection="1">
      <alignment horizontal="left" vertical="center" wrapText="1"/>
    </xf>
    <xf numFmtId="49" fontId="26" fillId="0" borderId="19" xfId="3" applyNumberFormat="1" applyFont="1" applyBorder="1" applyProtection="1">
      <alignment vertical="center"/>
    </xf>
    <xf numFmtId="49" fontId="26" fillId="0" borderId="19" xfId="4" applyNumberFormat="1" applyFont="1" applyFill="1" applyBorder="1" applyProtection="1">
      <alignment vertical="center"/>
    </xf>
    <xf numFmtId="49" fontId="26" fillId="0" borderId="18" xfId="3" applyNumberFormat="1" applyFont="1" applyBorder="1" applyProtection="1">
      <alignment vertical="center"/>
    </xf>
    <xf numFmtId="3" fontId="27" fillId="0" borderId="18" xfId="4" applyNumberFormat="1" applyFont="1" applyFill="1" applyBorder="1" applyAlignment="1" applyProtection="1">
      <alignment horizontal="right" vertical="center"/>
    </xf>
    <xf numFmtId="3" fontId="27" fillId="5" borderId="18" xfId="4" applyNumberFormat="1" applyFont="1" applyFill="1" applyBorder="1" applyAlignment="1" applyProtection="1">
      <alignment horizontal="right" vertical="center"/>
    </xf>
    <xf numFmtId="3" fontId="26" fillId="5" borderId="18" xfId="3" applyNumberFormat="1" applyFont="1" applyFill="1" applyBorder="1" applyAlignment="1" applyProtection="1">
      <alignment horizontal="right" vertical="center"/>
    </xf>
    <xf numFmtId="0" fontId="26" fillId="5" borderId="12" xfId="3" applyFont="1" applyFill="1" applyBorder="1" applyProtection="1">
      <alignment vertical="center"/>
    </xf>
    <xf numFmtId="3" fontId="26" fillId="5" borderId="12" xfId="4" applyNumberFormat="1" applyFont="1" applyFill="1" applyBorder="1" applyProtection="1">
      <alignment vertical="center"/>
    </xf>
    <xf numFmtId="3" fontId="26" fillId="7" borderId="12" xfId="3" applyNumberFormat="1" applyFont="1" applyFill="1" applyBorder="1" applyAlignment="1" applyProtection="1">
      <alignment horizontal="right" vertical="center"/>
    </xf>
    <xf numFmtId="3" fontId="26" fillId="0" borderId="12" xfId="3" applyNumberFormat="1" applyFont="1" applyBorder="1" applyAlignment="1" applyProtection="1">
      <alignment horizontal="right" vertical="center"/>
    </xf>
    <xf numFmtId="38" fontId="24" fillId="0" borderId="0" xfId="3" applyNumberFormat="1" applyFont="1" applyProtection="1">
      <alignment vertical="center"/>
    </xf>
    <xf numFmtId="38" fontId="26" fillId="6" borderId="12" xfId="4" applyFont="1" applyFill="1" applyBorder="1" applyAlignment="1" applyProtection="1">
      <alignment vertical="center" wrapText="1"/>
    </xf>
    <xf numFmtId="3" fontId="26" fillId="0" borderId="12" xfId="4" applyNumberFormat="1" applyFont="1" applyFill="1" applyBorder="1" applyAlignment="1" applyProtection="1">
      <alignment horizontal="right" vertical="center" wrapText="1"/>
    </xf>
    <xf numFmtId="3" fontId="26" fillId="6" borderId="22" xfId="4" applyNumberFormat="1" applyFont="1" applyFill="1" applyBorder="1" applyAlignment="1" applyProtection="1">
      <alignment horizontal="center" vertical="center" wrapText="1"/>
    </xf>
    <xf numFmtId="38" fontId="26" fillId="0" borderId="19" xfId="4" applyFont="1" applyFill="1" applyBorder="1" applyAlignment="1" applyProtection="1">
      <alignment vertical="center" wrapText="1"/>
    </xf>
    <xf numFmtId="3" fontId="26" fillId="0" borderId="18" xfId="4" applyNumberFormat="1" applyFont="1" applyFill="1" applyBorder="1" applyAlignment="1" applyProtection="1">
      <alignment horizontal="right" vertical="center" wrapText="1"/>
    </xf>
    <xf numFmtId="3" fontId="26" fillId="6" borderId="21" xfId="4" applyNumberFormat="1" applyFont="1" applyFill="1" applyBorder="1" applyAlignment="1" applyProtection="1">
      <alignment horizontal="center" vertical="center" wrapText="1"/>
    </xf>
    <xf numFmtId="3" fontId="26" fillId="6" borderId="25" xfId="4" applyNumberFormat="1" applyFont="1" applyFill="1" applyBorder="1" applyAlignment="1" applyProtection="1">
      <alignment horizontal="center" vertical="center" wrapText="1"/>
    </xf>
    <xf numFmtId="38" fontId="26" fillId="5" borderId="12" xfId="4" applyFont="1" applyFill="1" applyBorder="1" applyProtection="1">
      <alignment vertical="center"/>
    </xf>
    <xf numFmtId="3" fontId="26" fillId="2" borderId="25" xfId="4" applyNumberFormat="1" applyFont="1" applyFill="1" applyBorder="1" applyAlignment="1" applyProtection="1">
      <alignment vertical="center" wrapText="1"/>
    </xf>
    <xf numFmtId="3" fontId="26" fillId="0" borderId="12" xfId="4" applyNumberFormat="1" applyFont="1" applyFill="1" applyBorder="1" applyAlignment="1" applyProtection="1">
      <alignment vertical="center" wrapText="1"/>
    </xf>
    <xf numFmtId="3" fontId="26" fillId="5" borderId="12" xfId="4" applyNumberFormat="1" applyFont="1" applyFill="1" applyBorder="1" applyAlignment="1" applyProtection="1">
      <alignment horizontal="right" vertical="center" wrapText="1"/>
    </xf>
    <xf numFmtId="0" fontId="26" fillId="0" borderId="0" xfId="3" applyFont="1" applyAlignment="1" applyProtection="1">
      <alignment horizontal="right" vertical="center"/>
    </xf>
    <xf numFmtId="0" fontId="26" fillId="0" borderId="12" xfId="3" applyFont="1" applyBorder="1" applyAlignment="1" applyProtection="1">
      <alignment horizontal="center" vertical="center"/>
    </xf>
    <xf numFmtId="0" fontId="26" fillId="0" borderId="18" xfId="3" applyFont="1" applyBorder="1" applyAlignment="1" applyProtection="1">
      <alignment vertical="center" wrapText="1"/>
      <protection locked="0"/>
    </xf>
    <xf numFmtId="0" fontId="26" fillId="2" borderId="12" xfId="3" applyFont="1" applyFill="1" applyBorder="1" applyAlignment="1" applyProtection="1">
      <alignment vertical="center" wrapText="1"/>
      <protection locked="0"/>
    </xf>
    <xf numFmtId="0" fontId="26" fillId="2" borderId="12" xfId="3" applyFont="1" applyFill="1" applyBorder="1" applyProtection="1">
      <alignment vertical="center"/>
      <protection locked="0"/>
    </xf>
    <xf numFmtId="38" fontId="26" fillId="2" borderId="12" xfId="1" applyFont="1" applyFill="1" applyBorder="1" applyProtection="1">
      <alignment vertical="center"/>
      <protection locked="0"/>
    </xf>
    <xf numFmtId="3" fontId="26" fillId="2" borderId="12" xfId="4" applyNumberFormat="1" applyFont="1" applyFill="1" applyBorder="1" applyAlignment="1" applyProtection="1">
      <alignment horizontal="right" vertical="center"/>
      <protection locked="0"/>
    </xf>
    <xf numFmtId="38" fontId="26" fillId="0" borderId="18" xfId="4" applyFont="1" applyFill="1" applyBorder="1" applyAlignment="1" applyProtection="1">
      <alignment vertical="center" wrapText="1"/>
      <protection locked="0"/>
    </xf>
    <xf numFmtId="3" fontId="26" fillId="0" borderId="12" xfId="3" applyNumberFormat="1" applyFont="1" applyBorder="1" applyAlignment="1" applyProtection="1">
      <alignment horizontal="right" vertical="center"/>
      <protection locked="0"/>
    </xf>
    <xf numFmtId="38" fontId="26" fillId="2" borderId="12" xfId="4" applyFont="1" applyFill="1" applyBorder="1" applyAlignment="1" applyProtection="1">
      <alignment vertical="center" wrapText="1"/>
      <protection locked="0"/>
    </xf>
    <xf numFmtId="3" fontId="26" fillId="0" borderId="12" xfId="4" applyNumberFormat="1" applyFont="1" applyFill="1" applyBorder="1" applyAlignment="1" applyProtection="1">
      <alignment horizontal="right" vertical="center" wrapText="1"/>
      <protection locked="0"/>
    </xf>
    <xf numFmtId="38" fontId="26" fillId="0" borderId="18" xfId="4" applyFont="1" applyFill="1" applyBorder="1" applyAlignment="1" applyProtection="1">
      <alignment vertical="center" shrinkToFit="1"/>
      <protection locked="0"/>
    </xf>
    <xf numFmtId="3" fontId="26" fillId="2" borderId="25" xfId="4" applyNumberFormat="1" applyFont="1" applyFill="1" applyBorder="1" applyAlignment="1" applyProtection="1">
      <alignment vertical="center" wrapText="1"/>
      <protection locked="0"/>
    </xf>
    <xf numFmtId="3" fontId="26" fillId="2" borderId="12" xfId="4" applyNumberFormat="1" applyFont="1" applyFill="1" applyBorder="1" applyAlignment="1" applyProtection="1">
      <alignment horizontal="right" vertical="center" wrapText="1"/>
      <protection locked="0"/>
    </xf>
    <xf numFmtId="3" fontId="26" fillId="2" borderId="12" xfId="3" applyNumberFormat="1" applyFont="1" applyFill="1" applyBorder="1" applyProtection="1">
      <alignment vertical="center"/>
      <protection locked="0"/>
    </xf>
    <xf numFmtId="0" fontId="41" fillId="8" borderId="17" xfId="6" applyFont="1" applyFill="1" applyBorder="1" applyAlignment="1" applyProtection="1">
      <alignment horizontal="center" vertical="center" wrapText="1"/>
      <protection locked="0"/>
    </xf>
    <xf numFmtId="0" fontId="41" fillId="8" borderId="12" xfId="6" applyFont="1" applyFill="1" applyBorder="1" applyAlignment="1" applyProtection="1">
      <alignment horizontal="center" vertical="center" wrapText="1"/>
      <protection locked="0"/>
    </xf>
    <xf numFmtId="0" fontId="41" fillId="8" borderId="12" xfId="7" applyFont="1" applyFill="1" applyBorder="1" applyAlignment="1" applyProtection="1">
      <alignment horizontal="center" vertical="center" wrapText="1"/>
      <protection locked="0"/>
    </xf>
    <xf numFmtId="0" fontId="41" fillId="8" borderId="22" xfId="7" applyFont="1" applyFill="1" applyBorder="1" applyAlignment="1" applyProtection="1">
      <alignment horizontal="center" vertical="center" wrapText="1"/>
      <protection locked="0"/>
    </xf>
    <xf numFmtId="0" fontId="36" fillId="8" borderId="12" xfId="6" applyFont="1" applyFill="1" applyBorder="1" applyAlignment="1" applyProtection="1">
      <alignment horizontal="center" vertical="center" wrapText="1"/>
      <protection locked="0"/>
    </xf>
    <xf numFmtId="0" fontId="31" fillId="8" borderId="0" xfId="5" applyFont="1" applyFill="1" applyAlignment="1" applyProtection="1">
      <alignment vertical="center"/>
    </xf>
    <xf numFmtId="0" fontId="32" fillId="0" borderId="0" xfId="5" applyFont="1" applyAlignment="1" applyProtection="1">
      <alignment vertical="center"/>
    </xf>
    <xf numFmtId="0" fontId="33" fillId="0" borderId="0" xfId="6" applyFont="1" applyProtection="1">
      <alignment vertical="center"/>
    </xf>
    <xf numFmtId="0" fontId="34" fillId="0" borderId="0" xfId="6" applyFont="1" applyProtection="1">
      <alignment vertical="center"/>
    </xf>
    <xf numFmtId="0" fontId="35" fillId="0" borderId="0" xfId="6" applyFont="1" applyProtection="1">
      <alignment vertical="center"/>
    </xf>
    <xf numFmtId="0" fontId="36" fillId="0" borderId="0" xfId="7" applyFont="1" applyAlignment="1" applyProtection="1">
      <alignment horizontal="right" vertical="center"/>
    </xf>
    <xf numFmtId="0" fontId="36" fillId="0" borderId="0" xfId="6" applyFont="1" applyProtection="1">
      <alignment vertical="center"/>
    </xf>
    <xf numFmtId="176" fontId="31" fillId="9" borderId="0" xfId="5" applyNumberFormat="1" applyFont="1" applyFill="1" applyAlignment="1" applyProtection="1">
      <alignment horizontal="right" vertical="center"/>
    </xf>
    <xf numFmtId="0" fontId="31" fillId="10" borderId="0" xfId="5" applyFont="1" applyFill="1" applyAlignment="1" applyProtection="1">
      <alignment vertical="center"/>
    </xf>
    <xf numFmtId="0" fontId="37" fillId="0" borderId="0" xfId="6" applyFont="1" applyAlignment="1" applyProtection="1"/>
    <xf numFmtId="0" fontId="38" fillId="8" borderId="12" xfId="6" applyFont="1" applyFill="1" applyBorder="1" applyAlignment="1" applyProtection="1">
      <alignment horizontal="center" vertical="center"/>
    </xf>
    <xf numFmtId="0" fontId="39" fillId="0" borderId="0" xfId="6" applyFont="1" applyProtection="1">
      <alignment vertical="center"/>
    </xf>
    <xf numFmtId="0" fontId="38" fillId="0" borderId="0" xfId="6" applyFont="1" applyProtection="1">
      <alignment vertical="center"/>
    </xf>
    <xf numFmtId="0" fontId="40" fillId="11" borderId="19" xfId="6" applyFont="1" applyFill="1" applyBorder="1" applyAlignment="1" applyProtection="1">
      <alignment horizontal="left" vertical="center"/>
    </xf>
    <xf numFmtId="0" fontId="40" fillId="11" borderId="18" xfId="6" applyFont="1" applyFill="1" applyBorder="1" applyAlignment="1" applyProtection="1">
      <alignment horizontal="left" vertical="center"/>
    </xf>
    <xf numFmtId="0" fontId="36" fillId="0" borderId="40" xfId="6" applyFont="1" applyBorder="1" applyProtection="1">
      <alignment vertical="center"/>
    </xf>
    <xf numFmtId="0" fontId="36" fillId="0" borderId="12" xfId="6" quotePrefix="1" applyFont="1" applyBorder="1" applyProtection="1">
      <alignment vertical="center"/>
    </xf>
    <xf numFmtId="0" fontId="41" fillId="0" borderId="12" xfId="6" applyFont="1" applyBorder="1" applyProtection="1">
      <alignment vertical="center"/>
    </xf>
    <xf numFmtId="0" fontId="36" fillId="0" borderId="12" xfId="6" applyFont="1" applyBorder="1" applyProtection="1">
      <alignment vertical="center"/>
    </xf>
    <xf numFmtId="0" fontId="36" fillId="0" borderId="20" xfId="6" applyFont="1" applyBorder="1" applyProtection="1">
      <alignment vertical="center"/>
    </xf>
    <xf numFmtId="0" fontId="41" fillId="0" borderId="0" xfId="6" applyFont="1" applyProtection="1">
      <alignment vertical="center"/>
    </xf>
    <xf numFmtId="0" fontId="41" fillId="0" borderId="40" xfId="6" applyFont="1" applyBorder="1" applyProtection="1">
      <alignment vertical="center"/>
    </xf>
    <xf numFmtId="0" fontId="41" fillId="0" borderId="24" xfId="6" applyFont="1" applyBorder="1" applyAlignment="1" applyProtection="1">
      <alignment horizontal="right" vertical="center" wrapText="1"/>
    </xf>
    <xf numFmtId="0" fontId="41" fillId="2" borderId="17" xfId="6" applyFont="1" applyFill="1" applyBorder="1" applyAlignment="1" applyProtection="1">
      <alignment vertical="center" wrapText="1"/>
    </xf>
    <xf numFmtId="0" fontId="41" fillId="0" borderId="12" xfId="6" applyFont="1" applyBorder="1" applyAlignment="1" applyProtection="1">
      <alignment vertical="center" wrapText="1"/>
    </xf>
    <xf numFmtId="0" fontId="41" fillId="0" borderId="24" xfId="6" applyFont="1" applyBorder="1" applyAlignment="1" applyProtection="1">
      <alignment vertical="center" wrapText="1"/>
    </xf>
    <xf numFmtId="0" fontId="41" fillId="0" borderId="0" xfId="6" applyFont="1" applyAlignment="1" applyProtection="1">
      <alignment horizontal="center" vertical="center"/>
    </xf>
    <xf numFmtId="0" fontId="41" fillId="0" borderId="17" xfId="6" applyFont="1" applyBorder="1" applyAlignment="1" applyProtection="1">
      <alignment vertical="center" wrapText="1"/>
    </xf>
    <xf numFmtId="0" fontId="41" fillId="0" borderId="0" xfId="6" applyFont="1" applyAlignment="1" applyProtection="1">
      <alignment horizontal="left" vertical="center"/>
    </xf>
    <xf numFmtId="0" fontId="41" fillId="0" borderId="17" xfId="6" applyFont="1" applyBorder="1" applyProtection="1">
      <alignment vertical="center"/>
    </xf>
    <xf numFmtId="0" fontId="41" fillId="0" borderId="24" xfId="7" applyFont="1" applyBorder="1" applyAlignment="1" applyProtection="1">
      <alignment vertical="center" wrapText="1"/>
    </xf>
    <xf numFmtId="0" fontId="41" fillId="0" borderId="0" xfId="7" applyFont="1" applyAlignment="1" applyProtection="1">
      <alignment vertical="center" wrapText="1"/>
    </xf>
    <xf numFmtId="0" fontId="41" fillId="0" borderId="0" xfId="7" applyFont="1" applyAlignment="1" applyProtection="1">
      <alignment horizontal="right" vertical="top" wrapText="1"/>
    </xf>
    <xf numFmtId="0" fontId="36" fillId="0" borderId="24" xfId="6" applyFont="1" applyBorder="1" applyAlignment="1" applyProtection="1">
      <alignment vertical="center" wrapText="1"/>
    </xf>
    <xf numFmtId="0" fontId="36" fillId="0" borderId="0" xfId="6" applyFont="1" applyAlignment="1" applyProtection="1">
      <alignment vertical="center" wrapText="1"/>
    </xf>
    <xf numFmtId="0" fontId="36" fillId="0" borderId="12" xfId="6" applyFont="1" applyBorder="1" applyAlignment="1" applyProtection="1">
      <alignment vertical="center" wrapText="1"/>
    </xf>
    <xf numFmtId="0" fontId="44" fillId="0" borderId="0" xfId="6" applyFont="1" applyAlignment="1" applyProtection="1">
      <alignment horizontal="center" vertical="center"/>
    </xf>
    <xf numFmtId="0" fontId="36" fillId="0" borderId="24" xfId="6" applyFont="1" applyBorder="1" applyAlignment="1" applyProtection="1">
      <alignment horizontal="right" vertical="center" wrapText="1"/>
    </xf>
    <xf numFmtId="0" fontId="36" fillId="0" borderId="0" xfId="6" applyFont="1" applyAlignment="1" applyProtection="1">
      <alignment horizontal="left" vertical="center"/>
    </xf>
    <xf numFmtId="0" fontId="36" fillId="0" borderId="0" xfId="6" applyFont="1" applyAlignment="1" applyProtection="1">
      <alignment horizontal="right" vertical="center" wrapText="1"/>
    </xf>
    <xf numFmtId="38" fontId="8" fillId="2" borderId="0" xfId="1" applyFont="1" applyFill="1" applyAlignment="1" applyProtection="1">
      <alignment horizontal="center" vertical="center" shrinkToFit="1"/>
      <protection locked="0"/>
    </xf>
    <xf numFmtId="0" fontId="8" fillId="2" borderId="0" xfId="2" applyFont="1" applyFill="1" applyAlignment="1" applyProtection="1">
      <alignment horizontal="center" vertical="center"/>
    </xf>
    <xf numFmtId="0" fontId="8" fillId="2" borderId="0" xfId="2" applyFont="1" applyFill="1" applyAlignment="1" applyProtection="1">
      <alignment horizontal="center" vertical="center" shrinkToFit="1"/>
      <protection locked="0"/>
    </xf>
    <xf numFmtId="0" fontId="5" fillId="2" borderId="0" xfId="2" applyFont="1" applyFill="1" applyAlignment="1" applyProtection="1">
      <alignment horizontal="left" vertical="center" shrinkToFit="1"/>
    </xf>
    <xf numFmtId="0" fontId="8" fillId="2" borderId="0" xfId="2" applyFont="1" applyFill="1" applyAlignment="1" applyProtection="1">
      <alignment horizontal="left" vertical="center" shrinkToFit="1"/>
      <protection locked="0"/>
    </xf>
    <xf numFmtId="0" fontId="5" fillId="2" borderId="0" xfId="2" applyFont="1" applyFill="1" applyAlignment="1" applyProtection="1">
      <alignment horizontal="right" vertical="center" shrinkToFit="1"/>
      <protection locked="0"/>
    </xf>
    <xf numFmtId="0" fontId="5" fillId="2" borderId="0" xfId="2" applyFont="1" applyFill="1" applyAlignment="1" applyProtection="1">
      <alignment horizontal="center" vertical="center" shrinkToFit="1"/>
    </xf>
    <xf numFmtId="0" fontId="20" fillId="4" borderId="6" xfId="3" applyFont="1" applyFill="1" applyBorder="1" applyAlignment="1" applyProtection="1">
      <alignment horizontal="center" vertical="center"/>
    </xf>
    <xf numFmtId="0" fontId="20" fillId="4" borderId="7" xfId="3" applyFont="1" applyFill="1" applyBorder="1" applyAlignment="1" applyProtection="1">
      <alignment horizontal="center" vertical="center"/>
    </xf>
    <xf numFmtId="0" fontId="20" fillId="4" borderId="8" xfId="3" applyFont="1" applyFill="1" applyBorder="1" applyAlignment="1" applyProtection="1">
      <alignment horizontal="center" vertical="center"/>
    </xf>
    <xf numFmtId="0" fontId="25" fillId="0" borderId="0" xfId="3" applyFont="1" applyAlignment="1" applyProtection="1">
      <alignment horizontal="center" vertical="center"/>
    </xf>
    <xf numFmtId="0" fontId="26" fillId="0" borderId="12" xfId="3" applyFont="1" applyBorder="1" applyAlignment="1" applyProtection="1">
      <alignment horizontal="center" vertical="center"/>
    </xf>
    <xf numFmtId="0" fontId="26" fillId="2" borderId="12" xfId="3" applyFont="1" applyFill="1" applyBorder="1" applyAlignment="1" applyProtection="1">
      <alignment horizontal="center" vertical="center"/>
      <protection locked="0"/>
    </xf>
    <xf numFmtId="0" fontId="26" fillId="0" borderId="12" xfId="3" applyFont="1" applyBorder="1" applyAlignment="1" applyProtection="1">
      <alignment horizontal="center" vertical="center" wrapText="1"/>
    </xf>
    <xf numFmtId="0" fontId="26" fillId="2" borderId="17" xfId="3" applyFont="1" applyFill="1" applyBorder="1" applyAlignment="1" applyProtection="1">
      <alignment horizontal="center" vertical="center" wrapText="1"/>
      <protection locked="0"/>
    </xf>
    <xf numFmtId="0" fontId="26" fillId="2" borderId="18" xfId="3" applyFont="1" applyFill="1" applyBorder="1" applyAlignment="1" applyProtection="1">
      <alignment horizontal="center" vertical="center" wrapText="1"/>
      <protection locked="0"/>
    </xf>
    <xf numFmtId="0" fontId="26" fillId="2" borderId="19" xfId="3" applyFont="1" applyFill="1" applyBorder="1" applyAlignment="1" applyProtection="1">
      <alignment horizontal="center" vertical="center" wrapText="1"/>
      <protection locked="0"/>
    </xf>
    <xf numFmtId="0" fontId="26" fillId="0" borderId="13" xfId="3" applyFont="1" applyBorder="1" applyAlignment="1" applyProtection="1">
      <alignment horizontal="center" vertical="center" wrapText="1"/>
    </xf>
    <xf numFmtId="0" fontId="26" fillId="0" borderId="14" xfId="3" applyFont="1" applyBorder="1" applyAlignment="1" applyProtection="1">
      <alignment horizontal="center" vertical="center" wrapText="1"/>
    </xf>
    <xf numFmtId="0" fontId="26" fillId="0" borderId="15" xfId="3" applyFont="1" applyBorder="1" applyAlignment="1" applyProtection="1">
      <alignment horizontal="center" vertical="center" wrapText="1"/>
    </xf>
    <xf numFmtId="0" fontId="26" fillId="0" borderId="16" xfId="3" applyFont="1" applyBorder="1" applyAlignment="1" applyProtection="1">
      <alignment horizontal="center" vertical="center" wrapText="1"/>
    </xf>
    <xf numFmtId="0" fontId="26" fillId="0" borderId="0" xfId="3" applyFont="1" applyAlignment="1" applyProtection="1">
      <alignment horizontal="center" vertical="center" wrapText="1"/>
    </xf>
    <xf numFmtId="38" fontId="26" fillId="0" borderId="12" xfId="4" applyFont="1" applyFill="1" applyBorder="1" applyAlignment="1" applyProtection="1">
      <alignment horizontal="left" vertical="center" wrapText="1"/>
    </xf>
    <xf numFmtId="38" fontId="26" fillId="0" borderId="17" xfId="4" applyFont="1" applyFill="1" applyBorder="1" applyAlignment="1" applyProtection="1">
      <alignment horizontal="center" vertical="center" wrapText="1" shrinkToFit="1"/>
    </xf>
    <xf numFmtId="38" fontId="26" fillId="0" borderId="18" xfId="4" applyFont="1" applyFill="1" applyBorder="1" applyAlignment="1" applyProtection="1">
      <alignment horizontal="center" vertical="center" wrapText="1" shrinkToFit="1"/>
    </xf>
    <xf numFmtId="38" fontId="26" fillId="0" borderId="13" xfId="4" applyFont="1" applyFill="1" applyBorder="1" applyAlignment="1" applyProtection="1">
      <alignment horizontal="left" vertical="center"/>
    </xf>
    <xf numFmtId="38" fontId="26" fillId="0" borderId="20" xfId="4" applyFont="1" applyFill="1" applyBorder="1" applyAlignment="1" applyProtection="1">
      <alignment horizontal="left" vertical="center"/>
    </xf>
    <xf numFmtId="3" fontId="26" fillId="2" borderId="17" xfId="4" applyNumberFormat="1" applyFont="1" applyFill="1" applyBorder="1" applyAlignment="1" applyProtection="1">
      <alignment horizontal="center" vertical="center"/>
      <protection locked="0"/>
    </xf>
    <xf numFmtId="3" fontId="26" fillId="2" borderId="18" xfId="4" applyNumberFormat="1" applyFont="1" applyFill="1" applyBorder="1" applyAlignment="1" applyProtection="1">
      <alignment horizontal="center" vertical="center"/>
      <protection locked="0"/>
    </xf>
    <xf numFmtId="3" fontId="26" fillId="5" borderId="17" xfId="4" applyNumberFormat="1" applyFont="1" applyFill="1" applyBorder="1" applyAlignment="1" applyProtection="1">
      <alignment horizontal="center" vertical="center"/>
    </xf>
    <xf numFmtId="3" fontId="26" fillId="5" borderId="18" xfId="4" applyNumberFormat="1" applyFont="1" applyFill="1" applyBorder="1" applyAlignment="1" applyProtection="1">
      <alignment horizontal="center" vertical="center"/>
    </xf>
    <xf numFmtId="38" fontId="26" fillId="2" borderId="12" xfId="4" applyFont="1" applyFill="1" applyBorder="1" applyAlignment="1" applyProtection="1">
      <alignment horizontal="center" vertical="center" wrapText="1"/>
      <protection locked="0"/>
    </xf>
    <xf numFmtId="38" fontId="26" fillId="5" borderId="12" xfId="4" applyFont="1" applyFill="1" applyBorder="1" applyAlignment="1" applyProtection="1">
      <alignment horizontal="center" vertical="center" wrapText="1"/>
    </xf>
    <xf numFmtId="3" fontId="26" fillId="2" borderId="12" xfId="4" applyNumberFormat="1" applyFont="1" applyFill="1" applyBorder="1" applyAlignment="1" applyProtection="1">
      <alignment horizontal="right" vertical="center" wrapText="1"/>
      <protection locked="0"/>
    </xf>
    <xf numFmtId="3" fontId="26" fillId="6" borderId="13" xfId="4" applyNumberFormat="1" applyFont="1" applyFill="1" applyBorder="1" applyAlignment="1" applyProtection="1">
      <alignment horizontal="center" vertical="center" wrapText="1"/>
    </xf>
    <xf numFmtId="3" fontId="26" fillId="6" borderId="14" xfId="4" applyNumberFormat="1" applyFont="1" applyFill="1" applyBorder="1" applyAlignment="1" applyProtection="1">
      <alignment horizontal="center" vertical="center" wrapText="1"/>
    </xf>
    <xf numFmtId="3" fontId="26" fillId="6" borderId="23" xfId="4" applyNumberFormat="1" applyFont="1" applyFill="1" applyBorder="1" applyAlignment="1" applyProtection="1">
      <alignment horizontal="center" vertical="center" wrapText="1"/>
    </xf>
    <xf numFmtId="3" fontId="26" fillId="6" borderId="24" xfId="4" applyNumberFormat="1" applyFont="1" applyFill="1" applyBorder="1" applyAlignment="1" applyProtection="1">
      <alignment horizontal="center" vertical="center" wrapText="1"/>
    </xf>
    <xf numFmtId="3" fontId="26" fillId="6" borderId="15" xfId="4" applyNumberFormat="1" applyFont="1" applyFill="1" applyBorder="1" applyAlignment="1" applyProtection="1">
      <alignment horizontal="center" vertical="center" wrapText="1"/>
    </xf>
    <xf numFmtId="3" fontId="26" fillId="6" borderId="16" xfId="4" applyNumberFormat="1" applyFont="1" applyFill="1" applyBorder="1" applyAlignment="1" applyProtection="1">
      <alignment horizontal="center" vertical="center" wrapText="1"/>
    </xf>
    <xf numFmtId="3" fontId="26" fillId="2" borderId="13" xfId="4" applyNumberFormat="1" applyFont="1" applyFill="1" applyBorder="1" applyAlignment="1" applyProtection="1">
      <alignment horizontal="center" vertical="center" wrapText="1"/>
      <protection locked="0"/>
    </xf>
    <xf numFmtId="3" fontId="26" fillId="2" borderId="14" xfId="4" applyNumberFormat="1" applyFont="1" applyFill="1" applyBorder="1" applyAlignment="1" applyProtection="1">
      <alignment horizontal="center" vertical="center" wrapText="1"/>
      <protection locked="0"/>
    </xf>
    <xf numFmtId="3" fontId="26" fillId="2" borderId="23" xfId="4" applyNumberFormat="1" applyFont="1" applyFill="1" applyBorder="1" applyAlignment="1" applyProtection="1">
      <alignment horizontal="center" vertical="center" wrapText="1"/>
      <protection locked="0"/>
    </xf>
    <xf numFmtId="3" fontId="26" fillId="2" borderId="24" xfId="4" applyNumberFormat="1" applyFont="1" applyFill="1" applyBorder="1" applyAlignment="1" applyProtection="1">
      <alignment horizontal="center" vertical="center" wrapText="1"/>
      <protection locked="0"/>
    </xf>
    <xf numFmtId="3" fontId="26" fillId="2" borderId="15" xfId="4" applyNumberFormat="1" applyFont="1" applyFill="1" applyBorder="1" applyAlignment="1" applyProtection="1">
      <alignment horizontal="center" vertical="center" wrapText="1"/>
      <protection locked="0"/>
    </xf>
    <xf numFmtId="3" fontId="26" fillId="2" borderId="16" xfId="4" applyNumberFormat="1" applyFont="1" applyFill="1" applyBorder="1" applyAlignment="1" applyProtection="1">
      <alignment horizontal="center" vertical="center" wrapText="1"/>
      <protection locked="0"/>
    </xf>
    <xf numFmtId="3" fontId="26" fillId="5" borderId="22" xfId="4" applyNumberFormat="1" applyFont="1" applyFill="1" applyBorder="1" applyAlignment="1" applyProtection="1">
      <alignment horizontal="center" vertical="center" wrapText="1"/>
    </xf>
    <xf numFmtId="3" fontId="26" fillId="5" borderId="21" xfId="4" applyNumberFormat="1" applyFont="1" applyFill="1" applyBorder="1" applyAlignment="1" applyProtection="1">
      <alignment horizontal="center" vertical="center" wrapText="1"/>
    </xf>
    <xf numFmtId="3" fontId="26" fillId="5" borderId="25" xfId="4" applyNumberFormat="1" applyFont="1" applyFill="1" applyBorder="1" applyAlignment="1" applyProtection="1">
      <alignment horizontal="center" vertical="center" wrapText="1"/>
    </xf>
    <xf numFmtId="3" fontId="26" fillId="5" borderId="12" xfId="4" applyNumberFormat="1" applyFont="1" applyFill="1" applyBorder="1" applyAlignment="1" applyProtection="1">
      <alignment horizontal="right" vertical="center" wrapText="1"/>
    </xf>
    <xf numFmtId="38" fontId="24" fillId="0" borderId="21" xfId="4" applyFont="1" applyFill="1" applyBorder="1" applyAlignment="1" applyProtection="1">
      <alignment horizontal="left" vertical="center"/>
    </xf>
    <xf numFmtId="3" fontId="26" fillId="0" borderId="12" xfId="4" applyNumberFormat="1" applyFont="1" applyFill="1" applyBorder="1" applyAlignment="1" applyProtection="1">
      <alignment horizontal="right" vertical="center" wrapText="1"/>
    </xf>
    <xf numFmtId="3" fontId="26" fillId="2" borderId="12" xfId="4" applyNumberFormat="1" applyFont="1" applyFill="1" applyBorder="1" applyAlignment="1" applyProtection="1">
      <alignment horizontal="right" vertical="center" wrapText="1"/>
    </xf>
    <xf numFmtId="0" fontId="26" fillId="0" borderId="13" xfId="3" applyFont="1" applyBorder="1" applyAlignment="1" applyProtection="1">
      <alignment horizontal="left" vertical="center"/>
    </xf>
    <xf numFmtId="0" fontId="26" fillId="0" borderId="20" xfId="3" applyFont="1" applyBorder="1" applyAlignment="1" applyProtection="1">
      <alignment horizontal="left" vertical="center"/>
    </xf>
    <xf numFmtId="3" fontId="26" fillId="0" borderId="22" xfId="4" applyNumberFormat="1" applyFont="1" applyFill="1" applyBorder="1" applyAlignment="1" applyProtection="1">
      <alignment horizontal="right" vertical="center" wrapText="1"/>
    </xf>
    <xf numFmtId="3" fontId="26" fillId="0" borderId="21" xfId="4" applyNumberFormat="1" applyFont="1" applyFill="1" applyBorder="1" applyAlignment="1" applyProtection="1">
      <alignment horizontal="right" vertical="center" wrapText="1"/>
    </xf>
    <xf numFmtId="3" fontId="26" fillId="0" borderId="25" xfId="4" applyNumberFormat="1" applyFont="1" applyFill="1" applyBorder="1" applyAlignment="1" applyProtection="1">
      <alignment horizontal="right" vertical="center" wrapText="1"/>
    </xf>
    <xf numFmtId="0" fontId="26" fillId="0" borderId="17" xfId="3" applyFont="1" applyBorder="1" applyAlignment="1" applyProtection="1">
      <alignment horizontal="center" vertical="center"/>
    </xf>
    <xf numFmtId="0" fontId="26" fillId="0" borderId="19" xfId="3" applyFont="1" applyBorder="1" applyAlignment="1" applyProtection="1">
      <alignment horizontal="center" vertical="center"/>
    </xf>
    <xf numFmtId="0" fontId="26" fillId="0" borderId="18" xfId="3" applyFont="1" applyBorder="1" applyAlignment="1" applyProtection="1">
      <alignment horizontal="center" vertical="center"/>
    </xf>
    <xf numFmtId="0" fontId="8" fillId="0" borderId="0" xfId="3" applyFont="1" applyAlignment="1" applyProtection="1">
      <alignment horizontal="center" vertical="center" wrapText="1"/>
    </xf>
    <xf numFmtId="0" fontId="28" fillId="0" borderId="26" xfId="0" applyFont="1" applyBorder="1" applyAlignment="1" applyProtection="1">
      <alignment horizontal="center" vertical="center"/>
    </xf>
    <xf numFmtId="0" fontId="28" fillId="0" borderId="27" xfId="0" applyFont="1" applyBorder="1" applyAlignment="1" applyProtection="1">
      <alignment horizontal="center" vertical="center"/>
    </xf>
    <xf numFmtId="0" fontId="28" fillId="0" borderId="28" xfId="0" applyFont="1" applyBorder="1" applyAlignment="1" applyProtection="1">
      <alignment horizontal="center" vertical="center"/>
    </xf>
    <xf numFmtId="0" fontId="28" fillId="0" borderId="29" xfId="0" applyFont="1" applyBorder="1" applyAlignment="1" applyProtection="1">
      <alignment horizontal="center" vertical="center"/>
    </xf>
    <xf numFmtId="0" fontId="28" fillId="0" borderId="0" xfId="0" applyFont="1" applyAlignment="1" applyProtection="1">
      <alignment horizontal="center" vertical="center"/>
    </xf>
    <xf numFmtId="0" fontId="28" fillId="0" borderId="30" xfId="0" applyFont="1" applyBorder="1" applyAlignment="1" applyProtection="1">
      <alignment horizontal="center" vertical="center"/>
    </xf>
    <xf numFmtId="38" fontId="26" fillId="2" borderId="17" xfId="4" applyFont="1" applyFill="1" applyBorder="1" applyAlignment="1" applyProtection="1">
      <alignment horizontal="center" vertical="center"/>
      <protection locked="0"/>
    </xf>
    <xf numFmtId="38" fontId="26" fillId="2" borderId="18" xfId="4" applyFont="1" applyFill="1" applyBorder="1" applyAlignment="1" applyProtection="1">
      <alignment horizontal="center" vertical="center"/>
      <protection locked="0"/>
    </xf>
    <xf numFmtId="0" fontId="28" fillId="0" borderId="31" xfId="0" applyFont="1" applyBorder="1" applyAlignment="1" applyProtection="1">
      <alignment horizontal="center" vertical="top"/>
    </xf>
    <xf numFmtId="0" fontId="28" fillId="0" borderId="32" xfId="0" applyFont="1" applyBorder="1" applyAlignment="1" applyProtection="1">
      <alignment horizontal="center" vertical="top"/>
    </xf>
    <xf numFmtId="0" fontId="28" fillId="0" borderId="33" xfId="0" applyFont="1" applyBorder="1" applyAlignment="1" applyProtection="1">
      <alignment horizontal="center" vertical="top"/>
    </xf>
    <xf numFmtId="38" fontId="29" fillId="0" borderId="34" xfId="0" applyNumberFormat="1" applyFont="1" applyBorder="1" applyAlignment="1" applyProtection="1">
      <alignment horizontal="center" vertical="center"/>
    </xf>
    <xf numFmtId="38" fontId="29" fillId="0" borderId="35" xfId="0" applyNumberFormat="1" applyFont="1" applyBorder="1" applyAlignment="1" applyProtection="1">
      <alignment horizontal="center" vertical="center"/>
    </xf>
    <xf numFmtId="38" fontId="29" fillId="0" borderId="36" xfId="0" applyNumberFormat="1" applyFont="1" applyBorder="1" applyAlignment="1" applyProtection="1">
      <alignment horizontal="center" vertical="center"/>
    </xf>
    <xf numFmtId="38" fontId="29" fillId="0" borderId="37" xfId="0" applyNumberFormat="1" applyFont="1" applyBorder="1" applyAlignment="1" applyProtection="1">
      <alignment horizontal="center" vertical="center"/>
    </xf>
    <xf numFmtId="38" fontId="29" fillId="0" borderId="38" xfId="0" applyNumberFormat="1" applyFont="1" applyBorder="1" applyAlignment="1" applyProtection="1">
      <alignment horizontal="center" vertical="center"/>
    </xf>
    <xf numFmtId="38" fontId="29" fillId="0" borderId="39" xfId="0" applyNumberFormat="1" applyFont="1" applyBorder="1" applyAlignment="1" applyProtection="1">
      <alignment horizontal="center" vertical="center"/>
    </xf>
    <xf numFmtId="3" fontId="26" fillId="6" borderId="22" xfId="4" applyNumberFormat="1" applyFont="1" applyFill="1" applyBorder="1" applyAlignment="1" applyProtection="1">
      <alignment horizontal="center" vertical="center" wrapText="1"/>
    </xf>
    <xf numFmtId="3" fontId="26" fillId="6" borderId="21" xfId="4" applyNumberFormat="1" applyFont="1" applyFill="1" applyBorder="1" applyAlignment="1" applyProtection="1">
      <alignment horizontal="center" vertical="center" wrapText="1"/>
    </xf>
    <xf numFmtId="3" fontId="26" fillId="6" borderId="25" xfId="4" applyNumberFormat="1" applyFont="1" applyFill="1" applyBorder="1" applyAlignment="1" applyProtection="1">
      <alignment horizontal="center" vertical="center" wrapText="1"/>
    </xf>
    <xf numFmtId="3" fontId="26" fillId="2" borderId="17" xfId="4" applyNumberFormat="1" applyFont="1" applyFill="1" applyBorder="1" applyAlignment="1" applyProtection="1">
      <alignment horizontal="center" vertical="center" wrapText="1"/>
      <protection locked="0"/>
    </xf>
    <xf numFmtId="3" fontId="26" fillId="2" borderId="18" xfId="4" applyNumberFormat="1" applyFont="1" applyFill="1" applyBorder="1" applyAlignment="1" applyProtection="1">
      <alignment horizontal="center" vertical="center" wrapText="1"/>
      <protection locked="0"/>
    </xf>
    <xf numFmtId="38" fontId="26" fillId="0" borderId="17" xfId="4" applyFont="1" applyFill="1" applyBorder="1" applyAlignment="1" applyProtection="1">
      <alignment horizontal="left" vertical="center"/>
    </xf>
    <xf numFmtId="38" fontId="26" fillId="0" borderId="18" xfId="4" applyFont="1" applyFill="1" applyBorder="1" applyAlignment="1" applyProtection="1">
      <alignment horizontal="left" vertical="center"/>
    </xf>
    <xf numFmtId="0" fontId="26" fillId="0" borderId="12" xfId="3" applyFont="1" applyBorder="1" applyAlignment="1" applyProtection="1">
      <alignment horizontal="center" vertical="center"/>
      <protection locked="0"/>
    </xf>
    <xf numFmtId="0" fontId="26" fillId="2" borderId="17" xfId="3" applyFont="1" applyFill="1" applyBorder="1" applyAlignment="1" applyProtection="1">
      <alignment horizontal="center" vertical="center"/>
      <protection locked="0"/>
    </xf>
    <xf numFmtId="0" fontId="26" fillId="2" borderId="19" xfId="3" applyFont="1" applyFill="1" applyBorder="1" applyAlignment="1" applyProtection="1">
      <alignment horizontal="center" vertical="center"/>
      <protection locked="0"/>
    </xf>
    <xf numFmtId="0" fontId="26" fillId="2" borderId="18" xfId="3" applyFont="1" applyFill="1" applyBorder="1" applyAlignment="1" applyProtection="1">
      <alignment horizontal="center" vertical="center"/>
      <protection locked="0"/>
    </xf>
    <xf numFmtId="0" fontId="42" fillId="0" borderId="0" xfId="6" applyFont="1" applyAlignment="1" applyProtection="1">
      <alignment horizontal="left" vertical="center" wrapText="1"/>
    </xf>
    <xf numFmtId="0" fontId="42" fillId="0" borderId="24" xfId="6" applyFont="1" applyBorder="1" applyAlignment="1" applyProtection="1">
      <alignment horizontal="left" vertical="center" wrapText="1"/>
    </xf>
    <xf numFmtId="0" fontId="38" fillId="0" borderId="0" xfId="6" applyFont="1" applyAlignment="1" applyProtection="1">
      <alignment horizontal="left" vertical="center"/>
    </xf>
    <xf numFmtId="0" fontId="40" fillId="11" borderId="17" xfId="6" applyFont="1" applyFill="1" applyBorder="1" applyAlignment="1" applyProtection="1">
      <alignment horizontal="left" vertical="center"/>
    </xf>
    <xf numFmtId="0" fontId="40" fillId="11" borderId="19" xfId="6" applyFont="1" applyFill="1" applyBorder="1" applyAlignment="1" applyProtection="1">
      <alignment horizontal="left" vertical="center"/>
    </xf>
    <xf numFmtId="0" fontId="41" fillId="10" borderId="17" xfId="6" applyFont="1" applyFill="1" applyBorder="1" applyAlignment="1" applyProtection="1">
      <alignment horizontal="left" vertical="center"/>
      <protection locked="0"/>
    </xf>
    <xf numFmtId="0" fontId="41" fillId="10" borderId="19" xfId="6" applyFont="1" applyFill="1" applyBorder="1" applyAlignment="1" applyProtection="1">
      <alignment horizontal="left" vertical="center"/>
      <protection locked="0"/>
    </xf>
    <xf numFmtId="0" fontId="41" fillId="10" borderId="18" xfId="6" applyFont="1" applyFill="1" applyBorder="1" applyAlignment="1" applyProtection="1">
      <alignment horizontal="left" vertical="center"/>
      <protection locked="0"/>
    </xf>
    <xf numFmtId="0" fontId="41" fillId="9" borderId="17" xfId="6" applyFont="1" applyFill="1" applyBorder="1" applyAlignment="1" applyProtection="1">
      <alignment horizontal="left" vertical="center"/>
    </xf>
    <xf numFmtId="0" fontId="41" fillId="9" borderId="19" xfId="6" applyFont="1" applyFill="1" applyBorder="1" applyAlignment="1" applyProtection="1">
      <alignment horizontal="left" vertical="center"/>
    </xf>
    <xf numFmtId="0" fontId="41" fillId="9" borderId="18" xfId="6" applyFont="1" applyFill="1" applyBorder="1" applyAlignment="1" applyProtection="1">
      <alignment horizontal="left" vertical="center"/>
    </xf>
    <xf numFmtId="0" fontId="41" fillId="9" borderId="17" xfId="6" applyFont="1" applyFill="1" applyBorder="1" applyAlignment="1" applyProtection="1">
      <alignment horizontal="left" vertical="center"/>
      <protection locked="0"/>
    </xf>
    <xf numFmtId="0" fontId="41" fillId="9" borderId="19" xfId="6" applyFont="1" applyFill="1" applyBorder="1" applyAlignment="1" applyProtection="1">
      <alignment horizontal="left" vertical="center"/>
      <protection locked="0"/>
    </xf>
    <xf numFmtId="0" fontId="41" fillId="9" borderId="18" xfId="6" applyFont="1" applyFill="1" applyBorder="1" applyAlignment="1" applyProtection="1">
      <alignment horizontal="left" vertical="center"/>
      <protection locked="0"/>
    </xf>
    <xf numFmtId="0" fontId="41" fillId="10" borderId="17" xfId="6" applyFont="1" applyFill="1" applyBorder="1" applyAlignment="1" applyProtection="1">
      <alignment horizontal="left" vertical="center" wrapText="1"/>
      <protection locked="0"/>
    </xf>
    <xf numFmtId="0" fontId="41" fillId="10" borderId="18" xfId="6" applyFont="1" applyFill="1" applyBorder="1" applyAlignment="1" applyProtection="1">
      <alignment horizontal="left" vertical="center" wrapText="1"/>
      <protection locked="0"/>
    </xf>
    <xf numFmtId="0" fontId="41" fillId="0" borderId="17" xfId="6" applyFont="1" applyBorder="1" applyAlignment="1" applyProtection="1">
      <alignment horizontal="left" vertical="center" wrapText="1"/>
    </xf>
    <xf numFmtId="0" fontId="41" fillId="0" borderId="19" xfId="6" applyFont="1" applyBorder="1" applyAlignment="1" applyProtection="1">
      <alignment horizontal="left" vertical="center" wrapText="1"/>
    </xf>
    <xf numFmtId="0" fontId="41" fillId="0" borderId="18" xfId="6" applyFont="1" applyBorder="1" applyAlignment="1" applyProtection="1">
      <alignment horizontal="left" vertical="center" wrapText="1"/>
    </xf>
    <xf numFmtId="0" fontId="41" fillId="10" borderId="17" xfId="6" applyFont="1" applyFill="1" applyBorder="1" applyAlignment="1" applyProtection="1">
      <alignment vertical="center" wrapText="1"/>
      <protection locked="0"/>
    </xf>
    <xf numFmtId="0" fontId="41" fillId="10" borderId="18" xfId="6" applyFont="1" applyFill="1" applyBorder="1" applyAlignment="1" applyProtection="1">
      <alignment vertical="center" wrapText="1"/>
      <protection locked="0"/>
    </xf>
    <xf numFmtId="0" fontId="36" fillId="10" borderId="17" xfId="6" applyFont="1" applyFill="1" applyBorder="1" applyAlignment="1" applyProtection="1">
      <alignment vertical="center" wrapText="1"/>
      <protection locked="0"/>
    </xf>
    <xf numFmtId="0" fontId="36" fillId="10" borderId="18" xfId="6" applyFont="1" applyFill="1" applyBorder="1" applyAlignment="1" applyProtection="1">
      <alignment vertical="center" wrapText="1"/>
      <protection locked="0"/>
    </xf>
    <xf numFmtId="0" fontId="41" fillId="0" borderId="13" xfId="8" applyFont="1" applyBorder="1" applyAlignment="1" applyProtection="1">
      <alignment horizontal="left" vertical="center" wrapText="1"/>
    </xf>
    <xf numFmtId="0" fontId="41" fillId="0" borderId="20" xfId="8" applyFont="1" applyBorder="1" applyAlignment="1" applyProtection="1">
      <alignment horizontal="left" vertical="center" wrapText="1"/>
    </xf>
    <xf numFmtId="0" fontId="41" fillId="0" borderId="14" xfId="8" applyFont="1" applyBorder="1" applyAlignment="1" applyProtection="1">
      <alignment horizontal="left" vertical="center" wrapText="1"/>
    </xf>
    <xf numFmtId="0" fontId="41" fillId="0" borderId="17" xfId="8" applyFont="1" applyBorder="1" applyAlignment="1" applyProtection="1">
      <alignment horizontal="left" vertical="center" wrapText="1"/>
    </xf>
    <xf numFmtId="0" fontId="41" fillId="0" borderId="19" xfId="8" applyFont="1" applyBorder="1" applyAlignment="1" applyProtection="1">
      <alignment horizontal="left" vertical="center" wrapText="1"/>
    </xf>
    <xf numFmtId="0" fontId="41" fillId="0" borderId="18" xfId="8" applyFont="1" applyBorder="1" applyAlignment="1" applyProtection="1">
      <alignment horizontal="left" vertical="center" wrapText="1"/>
    </xf>
    <xf numFmtId="0" fontId="41" fillId="10" borderId="17" xfId="7" applyFont="1" applyFill="1" applyBorder="1" applyAlignment="1" applyProtection="1">
      <alignment horizontal="left" vertical="top" wrapText="1"/>
      <protection locked="0"/>
    </xf>
    <xf numFmtId="0" fontId="41" fillId="10" borderId="19" xfId="7" applyFont="1" applyFill="1" applyBorder="1" applyAlignment="1" applyProtection="1">
      <alignment horizontal="left" vertical="top" wrapText="1"/>
      <protection locked="0"/>
    </xf>
    <xf numFmtId="0" fontId="41" fillId="10" borderId="18" xfId="7" applyFont="1" applyFill="1" applyBorder="1" applyAlignment="1" applyProtection="1">
      <alignment horizontal="left" vertical="top" wrapText="1"/>
      <protection locked="0"/>
    </xf>
    <xf numFmtId="0" fontId="36" fillId="0" borderId="17" xfId="6" applyFont="1" applyBorder="1" applyAlignment="1" applyProtection="1">
      <alignment horizontal="left" vertical="center" wrapText="1"/>
    </xf>
    <xf numFmtId="0" fontId="36" fillId="0" borderId="19" xfId="6" applyFont="1" applyBorder="1" applyAlignment="1" applyProtection="1">
      <alignment horizontal="left" vertical="center" wrapText="1"/>
    </xf>
    <xf numFmtId="0" fontId="36" fillId="0" borderId="18" xfId="6" applyFont="1" applyBorder="1" applyAlignment="1" applyProtection="1">
      <alignment horizontal="left" vertical="center" wrapText="1"/>
    </xf>
    <xf numFmtId="0" fontId="36" fillId="12" borderId="0" xfId="6" applyFont="1" applyFill="1" applyAlignment="1" applyProtection="1">
      <alignment horizontal="left" vertical="center"/>
    </xf>
    <xf numFmtId="0" fontId="45" fillId="0" borderId="17" xfId="6" applyFont="1" applyBorder="1" applyAlignment="1" applyProtection="1">
      <alignment horizontal="left" vertical="center" wrapText="1"/>
    </xf>
    <xf numFmtId="0" fontId="45" fillId="0" borderId="19" xfId="6" applyFont="1" applyBorder="1" applyAlignment="1" applyProtection="1">
      <alignment horizontal="left" vertical="center" wrapText="1"/>
    </xf>
    <xf numFmtId="0" fontId="45" fillId="0" borderId="18" xfId="6" applyFont="1" applyBorder="1" applyAlignment="1" applyProtection="1">
      <alignment horizontal="left" vertical="center" wrapText="1"/>
    </xf>
    <xf numFmtId="0" fontId="41" fillId="9" borderId="17" xfId="6" applyFont="1" applyFill="1" applyBorder="1" applyAlignment="1" applyProtection="1">
      <alignment horizontal="left" vertical="center" wrapText="1"/>
      <protection locked="0"/>
    </xf>
    <xf numFmtId="0" fontId="41" fillId="9" borderId="19" xfId="6" applyFont="1" applyFill="1" applyBorder="1" applyAlignment="1" applyProtection="1">
      <alignment horizontal="left" vertical="center" wrapText="1"/>
      <protection locked="0"/>
    </xf>
    <xf numFmtId="0" fontId="41" fillId="9" borderId="18" xfId="6" applyFont="1" applyFill="1" applyBorder="1" applyAlignment="1" applyProtection="1">
      <alignment horizontal="left" vertical="center" wrapText="1"/>
      <protection locked="0"/>
    </xf>
    <xf numFmtId="0" fontId="36" fillId="0" borderId="0" xfId="6" applyFont="1" applyAlignment="1" applyProtection="1">
      <alignment horizontal="right" vertical="center" wrapText="1"/>
    </xf>
    <xf numFmtId="0" fontId="36" fillId="0" borderId="24" xfId="6" applyFont="1" applyBorder="1" applyAlignment="1" applyProtection="1">
      <alignment horizontal="right" vertical="center" wrapText="1"/>
    </xf>
    <xf numFmtId="38" fontId="26" fillId="7" borderId="12" xfId="4" applyFont="1" applyFill="1" applyBorder="1" applyProtection="1">
      <alignment vertical="center"/>
    </xf>
  </cellXfs>
  <cellStyles count="9">
    <cellStyle name="桁区切り" xfId="1" builtinId="6"/>
    <cellStyle name="桁区切り 4" xfId="4" xr:uid="{F052E072-C410-4884-9977-0EE2FCF14DDF}"/>
    <cellStyle name="標準" xfId="0" builtinId="0"/>
    <cellStyle name="標準 2 2" xfId="5" xr:uid="{621F498B-1D7B-42FE-B229-07C3C368E73B}"/>
    <cellStyle name="標準 2 3" xfId="2" xr:uid="{BDF72552-B2E2-469B-98B7-41A3E7C284EB}"/>
    <cellStyle name="標準 3 2 2" xfId="8" xr:uid="{CEBDFEB8-511E-4944-804A-8AEAC9A7A209}"/>
    <cellStyle name="標準 4" xfId="6" xr:uid="{8174E1EF-4EE1-4075-B323-AE25AD670A84}"/>
    <cellStyle name="標準 4 2" xfId="7" xr:uid="{70AF68D4-D75D-4E48-B9AF-7AB3A7426983}"/>
    <cellStyle name="標準 5" xfId="3" xr:uid="{D6AF0C87-75F6-46C0-B346-258285FD6EFC}"/>
  </cellStyles>
  <dxfs count="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006&#20581;&#24247;&#31119;&#31049;&#37096;/0535&#39640;&#40802;&#31119;&#31049;&#35506;/020%20&#38263;&#23551;&#31038;&#20250;&#25512;&#36914;&#20418;/ICT&#23566;&#20837;&#20107;&#26989;&#36027;&#35036;&#21161;&#37329;/R6/01&#30476;&#35201;&#32177;&#25913;&#27491;/&#12525;&#12508;&#12483;&#12488;/09&#9733;&#31532;&#65300;&#21495;&#23455;&#32318;&#22577;&#21578;&#26360;&#2603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記第４号様式"/>
      <sheetName val="別紙１"/>
      <sheetName val="別紙１(記載例)"/>
      <sheetName val="別紙２"/>
      <sheetName val="データリスト"/>
    </sheetNames>
    <sheetDataSet>
      <sheetData sheetId="0"/>
      <sheetData sheetId="1"/>
      <sheetData sheetId="2"/>
      <sheetData sheetId="3"/>
      <sheetData sheetId="4">
        <row r="3">
          <cell r="L3">
            <v>0.5</v>
          </cell>
        </row>
        <row r="4">
          <cell r="L4">
            <v>0.75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012E0-A9D7-4800-83A5-AEF1A078323E}">
  <sheetPr>
    <pageSetUpPr fitToPage="1"/>
  </sheetPr>
  <dimension ref="A1:T35"/>
  <sheetViews>
    <sheetView tabSelected="1" view="pageBreakPreview" zoomScaleNormal="100" zoomScaleSheetLayoutView="100" workbookViewId="0">
      <selection activeCell="D14" sqref="D14:E14"/>
    </sheetView>
  </sheetViews>
  <sheetFormatPr defaultColWidth="8.125" defaultRowHeight="18" customHeight="1"/>
  <cols>
    <col min="1" max="1" width="2.1875" style="13" customWidth="1"/>
    <col min="2" max="2" width="2.5" style="13" customWidth="1"/>
    <col min="3" max="3" width="7" style="13" customWidth="1"/>
    <col min="4" max="4" width="3.375" style="13" customWidth="1"/>
    <col min="5" max="5" width="4.1875" style="13" customWidth="1"/>
    <col min="6" max="6" width="3.6875" style="13" customWidth="1"/>
    <col min="7" max="7" width="4.1875" style="13" customWidth="1"/>
    <col min="8" max="8" width="10.875" style="13" customWidth="1"/>
    <col min="9" max="9" width="7" style="13" customWidth="1"/>
    <col min="10" max="10" width="5.3125" style="13" customWidth="1"/>
    <col min="11" max="11" width="4.1875" style="13" customWidth="1"/>
    <col min="12" max="12" width="9.625" style="13" customWidth="1"/>
    <col min="13" max="13" width="6.375" style="13" customWidth="1"/>
    <col min="14" max="14" width="3" style="13" customWidth="1"/>
    <col min="15" max="15" width="4.1875" style="13" customWidth="1"/>
    <col min="16" max="16" width="2.5" style="13" customWidth="1"/>
    <col min="17" max="17" width="4.1875" style="13" customWidth="1"/>
    <col min="18" max="18" width="2.875" style="13" customWidth="1"/>
    <col min="19" max="19" width="5.5" style="13" customWidth="1"/>
    <col min="20" max="259" width="8.125" style="13"/>
    <col min="260" max="260" width="7" style="13" customWidth="1"/>
    <col min="261" max="261" width="7.875" style="13" customWidth="1"/>
    <col min="262" max="262" width="7.125" style="13" customWidth="1"/>
    <col min="263" max="263" width="12.6875" style="13" customWidth="1"/>
    <col min="264" max="264" width="12.125" style="13" customWidth="1"/>
    <col min="265" max="265" width="7" style="13" customWidth="1"/>
    <col min="266" max="266" width="7.3125" style="13" customWidth="1"/>
    <col min="267" max="267" width="2.875" style="13" customWidth="1"/>
    <col min="268" max="268" width="3" style="13" customWidth="1"/>
    <col min="269" max="269" width="2.5" style="13" customWidth="1"/>
    <col min="270" max="270" width="3" style="13" customWidth="1"/>
    <col min="271" max="271" width="2.6875" style="13" customWidth="1"/>
    <col min="272" max="515" width="8.125" style="13"/>
    <col min="516" max="516" width="7" style="13" customWidth="1"/>
    <col min="517" max="517" width="7.875" style="13" customWidth="1"/>
    <col min="518" max="518" width="7.125" style="13" customWidth="1"/>
    <col min="519" max="519" width="12.6875" style="13" customWidth="1"/>
    <col min="520" max="520" width="12.125" style="13" customWidth="1"/>
    <col min="521" max="521" width="7" style="13" customWidth="1"/>
    <col min="522" max="522" width="7.3125" style="13" customWidth="1"/>
    <col min="523" max="523" width="2.875" style="13" customWidth="1"/>
    <col min="524" max="524" width="3" style="13" customWidth="1"/>
    <col min="525" max="525" width="2.5" style="13" customWidth="1"/>
    <col min="526" max="526" width="3" style="13" customWidth="1"/>
    <col min="527" max="527" width="2.6875" style="13" customWidth="1"/>
    <col min="528" max="771" width="8.125" style="13"/>
    <col min="772" max="772" width="7" style="13" customWidth="1"/>
    <col min="773" max="773" width="7.875" style="13" customWidth="1"/>
    <col min="774" max="774" width="7.125" style="13" customWidth="1"/>
    <col min="775" max="775" width="12.6875" style="13" customWidth="1"/>
    <col min="776" max="776" width="12.125" style="13" customWidth="1"/>
    <col min="777" max="777" width="7" style="13" customWidth="1"/>
    <col min="778" max="778" width="7.3125" style="13" customWidth="1"/>
    <col min="779" max="779" width="2.875" style="13" customWidth="1"/>
    <col min="780" max="780" width="3" style="13" customWidth="1"/>
    <col min="781" max="781" width="2.5" style="13" customWidth="1"/>
    <col min="782" max="782" width="3" style="13" customWidth="1"/>
    <col min="783" max="783" width="2.6875" style="13" customWidth="1"/>
    <col min="784" max="1027" width="8.125" style="13"/>
    <col min="1028" max="1028" width="7" style="13" customWidth="1"/>
    <col min="1029" max="1029" width="7.875" style="13" customWidth="1"/>
    <col min="1030" max="1030" width="7.125" style="13" customWidth="1"/>
    <col min="1031" max="1031" width="12.6875" style="13" customWidth="1"/>
    <col min="1032" max="1032" width="12.125" style="13" customWidth="1"/>
    <col min="1033" max="1033" width="7" style="13" customWidth="1"/>
    <col min="1034" max="1034" width="7.3125" style="13" customWidth="1"/>
    <col min="1035" max="1035" width="2.875" style="13" customWidth="1"/>
    <col min="1036" max="1036" width="3" style="13" customWidth="1"/>
    <col min="1037" max="1037" width="2.5" style="13" customWidth="1"/>
    <col min="1038" max="1038" width="3" style="13" customWidth="1"/>
    <col min="1039" max="1039" width="2.6875" style="13" customWidth="1"/>
    <col min="1040" max="1283" width="8.125" style="13"/>
    <col min="1284" max="1284" width="7" style="13" customWidth="1"/>
    <col min="1285" max="1285" width="7.875" style="13" customWidth="1"/>
    <col min="1286" max="1286" width="7.125" style="13" customWidth="1"/>
    <col min="1287" max="1287" width="12.6875" style="13" customWidth="1"/>
    <col min="1288" max="1288" width="12.125" style="13" customWidth="1"/>
    <col min="1289" max="1289" width="7" style="13" customWidth="1"/>
    <col min="1290" max="1290" width="7.3125" style="13" customWidth="1"/>
    <col min="1291" max="1291" width="2.875" style="13" customWidth="1"/>
    <col min="1292" max="1292" width="3" style="13" customWidth="1"/>
    <col min="1293" max="1293" width="2.5" style="13" customWidth="1"/>
    <col min="1294" max="1294" width="3" style="13" customWidth="1"/>
    <col min="1295" max="1295" width="2.6875" style="13" customWidth="1"/>
    <col min="1296" max="1539" width="8.125" style="13"/>
    <col min="1540" max="1540" width="7" style="13" customWidth="1"/>
    <col min="1541" max="1541" width="7.875" style="13" customWidth="1"/>
    <col min="1542" max="1542" width="7.125" style="13" customWidth="1"/>
    <col min="1543" max="1543" width="12.6875" style="13" customWidth="1"/>
    <col min="1544" max="1544" width="12.125" style="13" customWidth="1"/>
    <col min="1545" max="1545" width="7" style="13" customWidth="1"/>
    <col min="1546" max="1546" width="7.3125" style="13" customWidth="1"/>
    <col min="1547" max="1547" width="2.875" style="13" customWidth="1"/>
    <col min="1548" max="1548" width="3" style="13" customWidth="1"/>
    <col min="1549" max="1549" width="2.5" style="13" customWidth="1"/>
    <col min="1550" max="1550" width="3" style="13" customWidth="1"/>
    <col min="1551" max="1551" width="2.6875" style="13" customWidth="1"/>
    <col min="1552" max="1795" width="8.125" style="13"/>
    <col min="1796" max="1796" width="7" style="13" customWidth="1"/>
    <col min="1797" max="1797" width="7.875" style="13" customWidth="1"/>
    <col min="1798" max="1798" width="7.125" style="13" customWidth="1"/>
    <col min="1799" max="1799" width="12.6875" style="13" customWidth="1"/>
    <col min="1800" max="1800" width="12.125" style="13" customWidth="1"/>
    <col min="1801" max="1801" width="7" style="13" customWidth="1"/>
    <col min="1802" max="1802" width="7.3125" style="13" customWidth="1"/>
    <col min="1803" max="1803" width="2.875" style="13" customWidth="1"/>
    <col min="1804" max="1804" width="3" style="13" customWidth="1"/>
    <col min="1805" max="1805" width="2.5" style="13" customWidth="1"/>
    <col min="1806" max="1806" width="3" style="13" customWidth="1"/>
    <col min="1807" max="1807" width="2.6875" style="13" customWidth="1"/>
    <col min="1808" max="2051" width="8.125" style="13"/>
    <col min="2052" max="2052" width="7" style="13" customWidth="1"/>
    <col min="2053" max="2053" width="7.875" style="13" customWidth="1"/>
    <col min="2054" max="2054" width="7.125" style="13" customWidth="1"/>
    <col min="2055" max="2055" width="12.6875" style="13" customWidth="1"/>
    <col min="2056" max="2056" width="12.125" style="13" customWidth="1"/>
    <col min="2057" max="2057" width="7" style="13" customWidth="1"/>
    <col min="2058" max="2058" width="7.3125" style="13" customWidth="1"/>
    <col min="2059" max="2059" width="2.875" style="13" customWidth="1"/>
    <col min="2060" max="2060" width="3" style="13" customWidth="1"/>
    <col min="2061" max="2061" width="2.5" style="13" customWidth="1"/>
    <col min="2062" max="2062" width="3" style="13" customWidth="1"/>
    <col min="2063" max="2063" width="2.6875" style="13" customWidth="1"/>
    <col min="2064" max="2307" width="8.125" style="13"/>
    <col min="2308" max="2308" width="7" style="13" customWidth="1"/>
    <col min="2309" max="2309" width="7.875" style="13" customWidth="1"/>
    <col min="2310" max="2310" width="7.125" style="13" customWidth="1"/>
    <col min="2311" max="2311" width="12.6875" style="13" customWidth="1"/>
    <col min="2312" max="2312" width="12.125" style="13" customWidth="1"/>
    <col min="2313" max="2313" width="7" style="13" customWidth="1"/>
    <col min="2314" max="2314" width="7.3125" style="13" customWidth="1"/>
    <col min="2315" max="2315" width="2.875" style="13" customWidth="1"/>
    <col min="2316" max="2316" width="3" style="13" customWidth="1"/>
    <col min="2317" max="2317" width="2.5" style="13" customWidth="1"/>
    <col min="2318" max="2318" width="3" style="13" customWidth="1"/>
    <col min="2319" max="2319" width="2.6875" style="13" customWidth="1"/>
    <col min="2320" max="2563" width="8.125" style="13"/>
    <col min="2564" max="2564" width="7" style="13" customWidth="1"/>
    <col min="2565" max="2565" width="7.875" style="13" customWidth="1"/>
    <col min="2566" max="2566" width="7.125" style="13" customWidth="1"/>
    <col min="2567" max="2567" width="12.6875" style="13" customWidth="1"/>
    <col min="2568" max="2568" width="12.125" style="13" customWidth="1"/>
    <col min="2569" max="2569" width="7" style="13" customWidth="1"/>
    <col min="2570" max="2570" width="7.3125" style="13" customWidth="1"/>
    <col min="2571" max="2571" width="2.875" style="13" customWidth="1"/>
    <col min="2572" max="2572" width="3" style="13" customWidth="1"/>
    <col min="2573" max="2573" width="2.5" style="13" customWidth="1"/>
    <col min="2574" max="2574" width="3" style="13" customWidth="1"/>
    <col min="2575" max="2575" width="2.6875" style="13" customWidth="1"/>
    <col min="2576" max="2819" width="8.125" style="13"/>
    <col min="2820" max="2820" width="7" style="13" customWidth="1"/>
    <col min="2821" max="2821" width="7.875" style="13" customWidth="1"/>
    <col min="2822" max="2822" width="7.125" style="13" customWidth="1"/>
    <col min="2823" max="2823" width="12.6875" style="13" customWidth="1"/>
    <col min="2824" max="2824" width="12.125" style="13" customWidth="1"/>
    <col min="2825" max="2825" width="7" style="13" customWidth="1"/>
    <col min="2826" max="2826" width="7.3125" style="13" customWidth="1"/>
    <col min="2827" max="2827" width="2.875" style="13" customWidth="1"/>
    <col min="2828" max="2828" width="3" style="13" customWidth="1"/>
    <col min="2829" max="2829" width="2.5" style="13" customWidth="1"/>
    <col min="2830" max="2830" width="3" style="13" customWidth="1"/>
    <col min="2831" max="2831" width="2.6875" style="13" customWidth="1"/>
    <col min="2832" max="3075" width="8.125" style="13"/>
    <col min="3076" max="3076" width="7" style="13" customWidth="1"/>
    <col min="3077" max="3077" width="7.875" style="13" customWidth="1"/>
    <col min="3078" max="3078" width="7.125" style="13" customWidth="1"/>
    <col min="3079" max="3079" width="12.6875" style="13" customWidth="1"/>
    <col min="3080" max="3080" width="12.125" style="13" customWidth="1"/>
    <col min="3081" max="3081" width="7" style="13" customWidth="1"/>
    <col min="3082" max="3082" width="7.3125" style="13" customWidth="1"/>
    <col min="3083" max="3083" width="2.875" style="13" customWidth="1"/>
    <col min="3084" max="3084" width="3" style="13" customWidth="1"/>
    <col min="3085" max="3085" width="2.5" style="13" customWidth="1"/>
    <col min="3086" max="3086" width="3" style="13" customWidth="1"/>
    <col min="3087" max="3087" width="2.6875" style="13" customWidth="1"/>
    <col min="3088" max="3331" width="8.125" style="13"/>
    <col min="3332" max="3332" width="7" style="13" customWidth="1"/>
    <col min="3333" max="3333" width="7.875" style="13" customWidth="1"/>
    <col min="3334" max="3334" width="7.125" style="13" customWidth="1"/>
    <col min="3335" max="3335" width="12.6875" style="13" customWidth="1"/>
    <col min="3336" max="3336" width="12.125" style="13" customWidth="1"/>
    <col min="3337" max="3337" width="7" style="13" customWidth="1"/>
    <col min="3338" max="3338" width="7.3125" style="13" customWidth="1"/>
    <col min="3339" max="3339" width="2.875" style="13" customWidth="1"/>
    <col min="3340" max="3340" width="3" style="13" customWidth="1"/>
    <col min="3341" max="3341" width="2.5" style="13" customWidth="1"/>
    <col min="3342" max="3342" width="3" style="13" customWidth="1"/>
    <col min="3343" max="3343" width="2.6875" style="13" customWidth="1"/>
    <col min="3344" max="3587" width="8.125" style="13"/>
    <col min="3588" max="3588" width="7" style="13" customWidth="1"/>
    <col min="3589" max="3589" width="7.875" style="13" customWidth="1"/>
    <col min="3590" max="3590" width="7.125" style="13" customWidth="1"/>
    <col min="3591" max="3591" width="12.6875" style="13" customWidth="1"/>
    <col min="3592" max="3592" width="12.125" style="13" customWidth="1"/>
    <col min="3593" max="3593" width="7" style="13" customWidth="1"/>
    <col min="3594" max="3594" width="7.3125" style="13" customWidth="1"/>
    <col min="3595" max="3595" width="2.875" style="13" customWidth="1"/>
    <col min="3596" max="3596" width="3" style="13" customWidth="1"/>
    <col min="3597" max="3597" width="2.5" style="13" customWidth="1"/>
    <col min="3598" max="3598" width="3" style="13" customWidth="1"/>
    <col min="3599" max="3599" width="2.6875" style="13" customWidth="1"/>
    <col min="3600" max="3843" width="8.125" style="13"/>
    <col min="3844" max="3844" width="7" style="13" customWidth="1"/>
    <col min="3845" max="3845" width="7.875" style="13" customWidth="1"/>
    <col min="3846" max="3846" width="7.125" style="13" customWidth="1"/>
    <col min="3847" max="3847" width="12.6875" style="13" customWidth="1"/>
    <col min="3848" max="3848" width="12.125" style="13" customWidth="1"/>
    <col min="3849" max="3849" width="7" style="13" customWidth="1"/>
    <col min="3850" max="3850" width="7.3125" style="13" customWidth="1"/>
    <col min="3851" max="3851" width="2.875" style="13" customWidth="1"/>
    <col min="3852" max="3852" width="3" style="13" customWidth="1"/>
    <col min="3853" max="3853" width="2.5" style="13" customWidth="1"/>
    <col min="3854" max="3854" width="3" style="13" customWidth="1"/>
    <col min="3855" max="3855" width="2.6875" style="13" customWidth="1"/>
    <col min="3856" max="4099" width="8.125" style="13"/>
    <col min="4100" max="4100" width="7" style="13" customWidth="1"/>
    <col min="4101" max="4101" width="7.875" style="13" customWidth="1"/>
    <col min="4102" max="4102" width="7.125" style="13" customWidth="1"/>
    <col min="4103" max="4103" width="12.6875" style="13" customWidth="1"/>
    <col min="4104" max="4104" width="12.125" style="13" customWidth="1"/>
    <col min="4105" max="4105" width="7" style="13" customWidth="1"/>
    <col min="4106" max="4106" width="7.3125" style="13" customWidth="1"/>
    <col min="4107" max="4107" width="2.875" style="13" customWidth="1"/>
    <col min="4108" max="4108" width="3" style="13" customWidth="1"/>
    <col min="4109" max="4109" width="2.5" style="13" customWidth="1"/>
    <col min="4110" max="4110" width="3" style="13" customWidth="1"/>
    <col min="4111" max="4111" width="2.6875" style="13" customWidth="1"/>
    <col min="4112" max="4355" width="8.125" style="13"/>
    <col min="4356" max="4356" width="7" style="13" customWidth="1"/>
    <col min="4357" max="4357" width="7.875" style="13" customWidth="1"/>
    <col min="4358" max="4358" width="7.125" style="13" customWidth="1"/>
    <col min="4359" max="4359" width="12.6875" style="13" customWidth="1"/>
    <col min="4360" max="4360" width="12.125" style="13" customWidth="1"/>
    <col min="4361" max="4361" width="7" style="13" customWidth="1"/>
    <col min="4362" max="4362" width="7.3125" style="13" customWidth="1"/>
    <col min="4363" max="4363" width="2.875" style="13" customWidth="1"/>
    <col min="4364" max="4364" width="3" style="13" customWidth="1"/>
    <col min="4365" max="4365" width="2.5" style="13" customWidth="1"/>
    <col min="4366" max="4366" width="3" style="13" customWidth="1"/>
    <col min="4367" max="4367" width="2.6875" style="13" customWidth="1"/>
    <col min="4368" max="4611" width="8.125" style="13"/>
    <col min="4612" max="4612" width="7" style="13" customWidth="1"/>
    <col min="4613" max="4613" width="7.875" style="13" customWidth="1"/>
    <col min="4614" max="4614" width="7.125" style="13" customWidth="1"/>
    <col min="4615" max="4615" width="12.6875" style="13" customWidth="1"/>
    <col min="4616" max="4616" width="12.125" style="13" customWidth="1"/>
    <col min="4617" max="4617" width="7" style="13" customWidth="1"/>
    <col min="4618" max="4618" width="7.3125" style="13" customWidth="1"/>
    <col min="4619" max="4619" width="2.875" style="13" customWidth="1"/>
    <col min="4620" max="4620" width="3" style="13" customWidth="1"/>
    <col min="4621" max="4621" width="2.5" style="13" customWidth="1"/>
    <col min="4622" max="4622" width="3" style="13" customWidth="1"/>
    <col min="4623" max="4623" width="2.6875" style="13" customWidth="1"/>
    <col min="4624" max="4867" width="8.125" style="13"/>
    <col min="4868" max="4868" width="7" style="13" customWidth="1"/>
    <col min="4869" max="4869" width="7.875" style="13" customWidth="1"/>
    <col min="4870" max="4870" width="7.125" style="13" customWidth="1"/>
    <col min="4871" max="4871" width="12.6875" style="13" customWidth="1"/>
    <col min="4872" max="4872" width="12.125" style="13" customWidth="1"/>
    <col min="4873" max="4873" width="7" style="13" customWidth="1"/>
    <col min="4874" max="4874" width="7.3125" style="13" customWidth="1"/>
    <col min="4875" max="4875" width="2.875" style="13" customWidth="1"/>
    <col min="4876" max="4876" width="3" style="13" customWidth="1"/>
    <col min="4877" max="4877" width="2.5" style="13" customWidth="1"/>
    <col min="4878" max="4878" width="3" style="13" customWidth="1"/>
    <col min="4879" max="4879" width="2.6875" style="13" customWidth="1"/>
    <col min="4880" max="5123" width="8.125" style="13"/>
    <col min="5124" max="5124" width="7" style="13" customWidth="1"/>
    <col min="5125" max="5125" width="7.875" style="13" customWidth="1"/>
    <col min="5126" max="5126" width="7.125" style="13" customWidth="1"/>
    <col min="5127" max="5127" width="12.6875" style="13" customWidth="1"/>
    <col min="5128" max="5128" width="12.125" style="13" customWidth="1"/>
    <col min="5129" max="5129" width="7" style="13" customWidth="1"/>
    <col min="5130" max="5130" width="7.3125" style="13" customWidth="1"/>
    <col min="5131" max="5131" width="2.875" style="13" customWidth="1"/>
    <col min="5132" max="5132" width="3" style="13" customWidth="1"/>
    <col min="5133" max="5133" width="2.5" style="13" customWidth="1"/>
    <col min="5134" max="5134" width="3" style="13" customWidth="1"/>
    <col min="5135" max="5135" width="2.6875" style="13" customWidth="1"/>
    <col min="5136" max="5379" width="8.125" style="13"/>
    <col min="5380" max="5380" width="7" style="13" customWidth="1"/>
    <col min="5381" max="5381" width="7.875" style="13" customWidth="1"/>
    <col min="5382" max="5382" width="7.125" style="13" customWidth="1"/>
    <col min="5383" max="5383" width="12.6875" style="13" customWidth="1"/>
    <col min="5384" max="5384" width="12.125" style="13" customWidth="1"/>
    <col min="5385" max="5385" width="7" style="13" customWidth="1"/>
    <col min="5386" max="5386" width="7.3125" style="13" customWidth="1"/>
    <col min="5387" max="5387" width="2.875" style="13" customWidth="1"/>
    <col min="5388" max="5388" width="3" style="13" customWidth="1"/>
    <col min="5389" max="5389" width="2.5" style="13" customWidth="1"/>
    <col min="5390" max="5390" width="3" style="13" customWidth="1"/>
    <col min="5391" max="5391" width="2.6875" style="13" customWidth="1"/>
    <col min="5392" max="5635" width="8.125" style="13"/>
    <col min="5636" max="5636" width="7" style="13" customWidth="1"/>
    <col min="5637" max="5637" width="7.875" style="13" customWidth="1"/>
    <col min="5638" max="5638" width="7.125" style="13" customWidth="1"/>
    <col min="5639" max="5639" width="12.6875" style="13" customWidth="1"/>
    <col min="5640" max="5640" width="12.125" style="13" customWidth="1"/>
    <col min="5641" max="5641" width="7" style="13" customWidth="1"/>
    <col min="5642" max="5642" width="7.3125" style="13" customWidth="1"/>
    <col min="5643" max="5643" width="2.875" style="13" customWidth="1"/>
    <col min="5644" max="5644" width="3" style="13" customWidth="1"/>
    <col min="5645" max="5645" width="2.5" style="13" customWidth="1"/>
    <col min="5646" max="5646" width="3" style="13" customWidth="1"/>
    <col min="5647" max="5647" width="2.6875" style="13" customWidth="1"/>
    <col min="5648" max="5891" width="8.125" style="13"/>
    <col min="5892" max="5892" width="7" style="13" customWidth="1"/>
    <col min="5893" max="5893" width="7.875" style="13" customWidth="1"/>
    <col min="5894" max="5894" width="7.125" style="13" customWidth="1"/>
    <col min="5895" max="5895" width="12.6875" style="13" customWidth="1"/>
    <col min="5896" max="5896" width="12.125" style="13" customWidth="1"/>
    <col min="5897" max="5897" width="7" style="13" customWidth="1"/>
    <col min="5898" max="5898" width="7.3125" style="13" customWidth="1"/>
    <col min="5899" max="5899" width="2.875" style="13" customWidth="1"/>
    <col min="5900" max="5900" width="3" style="13" customWidth="1"/>
    <col min="5901" max="5901" width="2.5" style="13" customWidth="1"/>
    <col min="5902" max="5902" width="3" style="13" customWidth="1"/>
    <col min="5903" max="5903" width="2.6875" style="13" customWidth="1"/>
    <col min="5904" max="6147" width="8.125" style="13"/>
    <col min="6148" max="6148" width="7" style="13" customWidth="1"/>
    <col min="6149" max="6149" width="7.875" style="13" customWidth="1"/>
    <col min="6150" max="6150" width="7.125" style="13" customWidth="1"/>
    <col min="6151" max="6151" width="12.6875" style="13" customWidth="1"/>
    <col min="6152" max="6152" width="12.125" style="13" customWidth="1"/>
    <col min="6153" max="6153" width="7" style="13" customWidth="1"/>
    <col min="6154" max="6154" width="7.3125" style="13" customWidth="1"/>
    <col min="6155" max="6155" width="2.875" style="13" customWidth="1"/>
    <col min="6156" max="6156" width="3" style="13" customWidth="1"/>
    <col min="6157" max="6157" width="2.5" style="13" customWidth="1"/>
    <col min="6158" max="6158" width="3" style="13" customWidth="1"/>
    <col min="6159" max="6159" width="2.6875" style="13" customWidth="1"/>
    <col min="6160" max="6403" width="8.125" style="13"/>
    <col min="6404" max="6404" width="7" style="13" customWidth="1"/>
    <col min="6405" max="6405" width="7.875" style="13" customWidth="1"/>
    <col min="6406" max="6406" width="7.125" style="13" customWidth="1"/>
    <col min="6407" max="6407" width="12.6875" style="13" customWidth="1"/>
    <col min="6408" max="6408" width="12.125" style="13" customWidth="1"/>
    <col min="6409" max="6409" width="7" style="13" customWidth="1"/>
    <col min="6410" max="6410" width="7.3125" style="13" customWidth="1"/>
    <col min="6411" max="6411" width="2.875" style="13" customWidth="1"/>
    <col min="6412" max="6412" width="3" style="13" customWidth="1"/>
    <col min="6413" max="6413" width="2.5" style="13" customWidth="1"/>
    <col min="6414" max="6414" width="3" style="13" customWidth="1"/>
    <col min="6415" max="6415" width="2.6875" style="13" customWidth="1"/>
    <col min="6416" max="6659" width="8.125" style="13"/>
    <col min="6660" max="6660" width="7" style="13" customWidth="1"/>
    <col min="6661" max="6661" width="7.875" style="13" customWidth="1"/>
    <col min="6662" max="6662" width="7.125" style="13" customWidth="1"/>
    <col min="6663" max="6663" width="12.6875" style="13" customWidth="1"/>
    <col min="6664" max="6664" width="12.125" style="13" customWidth="1"/>
    <col min="6665" max="6665" width="7" style="13" customWidth="1"/>
    <col min="6666" max="6666" width="7.3125" style="13" customWidth="1"/>
    <col min="6667" max="6667" width="2.875" style="13" customWidth="1"/>
    <col min="6668" max="6668" width="3" style="13" customWidth="1"/>
    <col min="6669" max="6669" width="2.5" style="13" customWidth="1"/>
    <col min="6670" max="6670" width="3" style="13" customWidth="1"/>
    <col min="6671" max="6671" width="2.6875" style="13" customWidth="1"/>
    <col min="6672" max="6915" width="8.125" style="13"/>
    <col min="6916" max="6916" width="7" style="13" customWidth="1"/>
    <col min="6917" max="6917" width="7.875" style="13" customWidth="1"/>
    <col min="6918" max="6918" width="7.125" style="13" customWidth="1"/>
    <col min="6919" max="6919" width="12.6875" style="13" customWidth="1"/>
    <col min="6920" max="6920" width="12.125" style="13" customWidth="1"/>
    <col min="6921" max="6921" width="7" style="13" customWidth="1"/>
    <col min="6922" max="6922" width="7.3125" style="13" customWidth="1"/>
    <col min="6923" max="6923" width="2.875" style="13" customWidth="1"/>
    <col min="6924" max="6924" width="3" style="13" customWidth="1"/>
    <col min="6925" max="6925" width="2.5" style="13" customWidth="1"/>
    <col min="6926" max="6926" width="3" style="13" customWidth="1"/>
    <col min="6927" max="6927" width="2.6875" style="13" customWidth="1"/>
    <col min="6928" max="7171" width="8.125" style="13"/>
    <col min="7172" max="7172" width="7" style="13" customWidth="1"/>
    <col min="7173" max="7173" width="7.875" style="13" customWidth="1"/>
    <col min="7174" max="7174" width="7.125" style="13" customWidth="1"/>
    <col min="7175" max="7175" width="12.6875" style="13" customWidth="1"/>
    <col min="7176" max="7176" width="12.125" style="13" customWidth="1"/>
    <col min="7177" max="7177" width="7" style="13" customWidth="1"/>
    <col min="7178" max="7178" width="7.3125" style="13" customWidth="1"/>
    <col min="7179" max="7179" width="2.875" style="13" customWidth="1"/>
    <col min="7180" max="7180" width="3" style="13" customWidth="1"/>
    <col min="7181" max="7181" width="2.5" style="13" customWidth="1"/>
    <col min="7182" max="7182" width="3" style="13" customWidth="1"/>
    <col min="7183" max="7183" width="2.6875" style="13" customWidth="1"/>
    <col min="7184" max="7427" width="8.125" style="13"/>
    <col min="7428" max="7428" width="7" style="13" customWidth="1"/>
    <col min="7429" max="7429" width="7.875" style="13" customWidth="1"/>
    <col min="7430" max="7430" width="7.125" style="13" customWidth="1"/>
    <col min="7431" max="7431" width="12.6875" style="13" customWidth="1"/>
    <col min="7432" max="7432" width="12.125" style="13" customWidth="1"/>
    <col min="7433" max="7433" width="7" style="13" customWidth="1"/>
    <col min="7434" max="7434" width="7.3125" style="13" customWidth="1"/>
    <col min="7435" max="7435" width="2.875" style="13" customWidth="1"/>
    <col min="7436" max="7436" width="3" style="13" customWidth="1"/>
    <col min="7437" max="7437" width="2.5" style="13" customWidth="1"/>
    <col min="7438" max="7438" width="3" style="13" customWidth="1"/>
    <col min="7439" max="7439" width="2.6875" style="13" customWidth="1"/>
    <col min="7440" max="7683" width="8.125" style="13"/>
    <col min="7684" max="7684" width="7" style="13" customWidth="1"/>
    <col min="7685" max="7685" width="7.875" style="13" customWidth="1"/>
    <col min="7686" max="7686" width="7.125" style="13" customWidth="1"/>
    <col min="7687" max="7687" width="12.6875" style="13" customWidth="1"/>
    <col min="7688" max="7688" width="12.125" style="13" customWidth="1"/>
    <col min="7689" max="7689" width="7" style="13" customWidth="1"/>
    <col min="7690" max="7690" width="7.3125" style="13" customWidth="1"/>
    <col min="7691" max="7691" width="2.875" style="13" customWidth="1"/>
    <col min="7692" max="7692" width="3" style="13" customWidth="1"/>
    <col min="7693" max="7693" width="2.5" style="13" customWidth="1"/>
    <col min="7694" max="7694" width="3" style="13" customWidth="1"/>
    <col min="7695" max="7695" width="2.6875" style="13" customWidth="1"/>
    <col min="7696" max="7939" width="8.125" style="13"/>
    <col min="7940" max="7940" width="7" style="13" customWidth="1"/>
    <col min="7941" max="7941" width="7.875" style="13" customWidth="1"/>
    <col min="7942" max="7942" width="7.125" style="13" customWidth="1"/>
    <col min="7943" max="7943" width="12.6875" style="13" customWidth="1"/>
    <col min="7944" max="7944" width="12.125" style="13" customWidth="1"/>
    <col min="7945" max="7945" width="7" style="13" customWidth="1"/>
    <col min="7946" max="7946" width="7.3125" style="13" customWidth="1"/>
    <col min="7947" max="7947" width="2.875" style="13" customWidth="1"/>
    <col min="7948" max="7948" width="3" style="13" customWidth="1"/>
    <col min="7949" max="7949" width="2.5" style="13" customWidth="1"/>
    <col min="7950" max="7950" width="3" style="13" customWidth="1"/>
    <col min="7951" max="7951" width="2.6875" style="13" customWidth="1"/>
    <col min="7952" max="8195" width="8.125" style="13"/>
    <col min="8196" max="8196" width="7" style="13" customWidth="1"/>
    <col min="8197" max="8197" width="7.875" style="13" customWidth="1"/>
    <col min="8198" max="8198" width="7.125" style="13" customWidth="1"/>
    <col min="8199" max="8199" width="12.6875" style="13" customWidth="1"/>
    <col min="8200" max="8200" width="12.125" style="13" customWidth="1"/>
    <col min="8201" max="8201" width="7" style="13" customWidth="1"/>
    <col min="8202" max="8202" width="7.3125" style="13" customWidth="1"/>
    <col min="8203" max="8203" width="2.875" style="13" customWidth="1"/>
    <col min="8204" max="8204" width="3" style="13" customWidth="1"/>
    <col min="8205" max="8205" width="2.5" style="13" customWidth="1"/>
    <col min="8206" max="8206" width="3" style="13" customWidth="1"/>
    <col min="8207" max="8207" width="2.6875" style="13" customWidth="1"/>
    <col min="8208" max="8451" width="8.125" style="13"/>
    <col min="8452" max="8452" width="7" style="13" customWidth="1"/>
    <col min="8453" max="8453" width="7.875" style="13" customWidth="1"/>
    <col min="8454" max="8454" width="7.125" style="13" customWidth="1"/>
    <col min="8455" max="8455" width="12.6875" style="13" customWidth="1"/>
    <col min="8456" max="8456" width="12.125" style="13" customWidth="1"/>
    <col min="8457" max="8457" width="7" style="13" customWidth="1"/>
    <col min="8458" max="8458" width="7.3125" style="13" customWidth="1"/>
    <col min="8459" max="8459" width="2.875" style="13" customWidth="1"/>
    <col min="8460" max="8460" width="3" style="13" customWidth="1"/>
    <col min="8461" max="8461" width="2.5" style="13" customWidth="1"/>
    <col min="8462" max="8462" width="3" style="13" customWidth="1"/>
    <col min="8463" max="8463" width="2.6875" style="13" customWidth="1"/>
    <col min="8464" max="8707" width="8.125" style="13"/>
    <col min="8708" max="8708" width="7" style="13" customWidth="1"/>
    <col min="8709" max="8709" width="7.875" style="13" customWidth="1"/>
    <col min="8710" max="8710" width="7.125" style="13" customWidth="1"/>
    <col min="8711" max="8711" width="12.6875" style="13" customWidth="1"/>
    <col min="8712" max="8712" width="12.125" style="13" customWidth="1"/>
    <col min="8713" max="8713" width="7" style="13" customWidth="1"/>
    <col min="8714" max="8714" width="7.3125" style="13" customWidth="1"/>
    <col min="8715" max="8715" width="2.875" style="13" customWidth="1"/>
    <col min="8716" max="8716" width="3" style="13" customWidth="1"/>
    <col min="8717" max="8717" width="2.5" style="13" customWidth="1"/>
    <col min="8718" max="8718" width="3" style="13" customWidth="1"/>
    <col min="8719" max="8719" width="2.6875" style="13" customWidth="1"/>
    <col min="8720" max="8963" width="8.125" style="13"/>
    <col min="8964" max="8964" width="7" style="13" customWidth="1"/>
    <col min="8965" max="8965" width="7.875" style="13" customWidth="1"/>
    <col min="8966" max="8966" width="7.125" style="13" customWidth="1"/>
    <col min="8967" max="8967" width="12.6875" style="13" customWidth="1"/>
    <col min="8968" max="8968" width="12.125" style="13" customWidth="1"/>
    <col min="8969" max="8969" width="7" style="13" customWidth="1"/>
    <col min="8970" max="8970" width="7.3125" style="13" customWidth="1"/>
    <col min="8971" max="8971" width="2.875" style="13" customWidth="1"/>
    <col min="8972" max="8972" width="3" style="13" customWidth="1"/>
    <col min="8973" max="8973" width="2.5" style="13" customWidth="1"/>
    <col min="8974" max="8974" width="3" style="13" customWidth="1"/>
    <col min="8975" max="8975" width="2.6875" style="13" customWidth="1"/>
    <col min="8976" max="9219" width="8.125" style="13"/>
    <col min="9220" max="9220" width="7" style="13" customWidth="1"/>
    <col min="9221" max="9221" width="7.875" style="13" customWidth="1"/>
    <col min="9222" max="9222" width="7.125" style="13" customWidth="1"/>
    <col min="9223" max="9223" width="12.6875" style="13" customWidth="1"/>
    <col min="9224" max="9224" width="12.125" style="13" customWidth="1"/>
    <col min="9225" max="9225" width="7" style="13" customWidth="1"/>
    <col min="9226" max="9226" width="7.3125" style="13" customWidth="1"/>
    <col min="9227" max="9227" width="2.875" style="13" customWidth="1"/>
    <col min="9228" max="9228" width="3" style="13" customWidth="1"/>
    <col min="9229" max="9229" width="2.5" style="13" customWidth="1"/>
    <col min="9230" max="9230" width="3" style="13" customWidth="1"/>
    <col min="9231" max="9231" width="2.6875" style="13" customWidth="1"/>
    <col min="9232" max="9475" width="8.125" style="13"/>
    <col min="9476" max="9476" width="7" style="13" customWidth="1"/>
    <col min="9477" max="9477" width="7.875" style="13" customWidth="1"/>
    <col min="9478" max="9478" width="7.125" style="13" customWidth="1"/>
    <col min="9479" max="9479" width="12.6875" style="13" customWidth="1"/>
    <col min="9480" max="9480" width="12.125" style="13" customWidth="1"/>
    <col min="9481" max="9481" width="7" style="13" customWidth="1"/>
    <col min="9482" max="9482" width="7.3125" style="13" customWidth="1"/>
    <col min="9483" max="9483" width="2.875" style="13" customWidth="1"/>
    <col min="9484" max="9484" width="3" style="13" customWidth="1"/>
    <col min="9485" max="9485" width="2.5" style="13" customWidth="1"/>
    <col min="9486" max="9486" width="3" style="13" customWidth="1"/>
    <col min="9487" max="9487" width="2.6875" style="13" customWidth="1"/>
    <col min="9488" max="9731" width="8.125" style="13"/>
    <col min="9732" max="9732" width="7" style="13" customWidth="1"/>
    <col min="9733" max="9733" width="7.875" style="13" customWidth="1"/>
    <col min="9734" max="9734" width="7.125" style="13" customWidth="1"/>
    <col min="9735" max="9735" width="12.6875" style="13" customWidth="1"/>
    <col min="9736" max="9736" width="12.125" style="13" customWidth="1"/>
    <col min="9737" max="9737" width="7" style="13" customWidth="1"/>
    <col min="9738" max="9738" width="7.3125" style="13" customWidth="1"/>
    <col min="9739" max="9739" width="2.875" style="13" customWidth="1"/>
    <col min="9740" max="9740" width="3" style="13" customWidth="1"/>
    <col min="9741" max="9741" width="2.5" style="13" customWidth="1"/>
    <col min="9742" max="9742" width="3" style="13" customWidth="1"/>
    <col min="9743" max="9743" width="2.6875" style="13" customWidth="1"/>
    <col min="9744" max="9987" width="8.125" style="13"/>
    <col min="9988" max="9988" width="7" style="13" customWidth="1"/>
    <col min="9989" max="9989" width="7.875" style="13" customWidth="1"/>
    <col min="9990" max="9990" width="7.125" style="13" customWidth="1"/>
    <col min="9991" max="9991" width="12.6875" style="13" customWidth="1"/>
    <col min="9992" max="9992" width="12.125" style="13" customWidth="1"/>
    <col min="9993" max="9993" width="7" style="13" customWidth="1"/>
    <col min="9994" max="9994" width="7.3125" style="13" customWidth="1"/>
    <col min="9995" max="9995" width="2.875" style="13" customWidth="1"/>
    <col min="9996" max="9996" width="3" style="13" customWidth="1"/>
    <col min="9997" max="9997" width="2.5" style="13" customWidth="1"/>
    <col min="9998" max="9998" width="3" style="13" customWidth="1"/>
    <col min="9999" max="9999" width="2.6875" style="13" customWidth="1"/>
    <col min="10000" max="10243" width="8.125" style="13"/>
    <col min="10244" max="10244" width="7" style="13" customWidth="1"/>
    <col min="10245" max="10245" width="7.875" style="13" customWidth="1"/>
    <col min="10246" max="10246" width="7.125" style="13" customWidth="1"/>
    <col min="10247" max="10247" width="12.6875" style="13" customWidth="1"/>
    <col min="10248" max="10248" width="12.125" style="13" customWidth="1"/>
    <col min="10249" max="10249" width="7" style="13" customWidth="1"/>
    <col min="10250" max="10250" width="7.3125" style="13" customWidth="1"/>
    <col min="10251" max="10251" width="2.875" style="13" customWidth="1"/>
    <col min="10252" max="10252" width="3" style="13" customWidth="1"/>
    <col min="10253" max="10253" width="2.5" style="13" customWidth="1"/>
    <col min="10254" max="10254" width="3" style="13" customWidth="1"/>
    <col min="10255" max="10255" width="2.6875" style="13" customWidth="1"/>
    <col min="10256" max="10499" width="8.125" style="13"/>
    <col min="10500" max="10500" width="7" style="13" customWidth="1"/>
    <col min="10501" max="10501" width="7.875" style="13" customWidth="1"/>
    <col min="10502" max="10502" width="7.125" style="13" customWidth="1"/>
    <col min="10503" max="10503" width="12.6875" style="13" customWidth="1"/>
    <col min="10504" max="10504" width="12.125" style="13" customWidth="1"/>
    <col min="10505" max="10505" width="7" style="13" customWidth="1"/>
    <col min="10506" max="10506" width="7.3125" style="13" customWidth="1"/>
    <col min="10507" max="10507" width="2.875" style="13" customWidth="1"/>
    <col min="10508" max="10508" width="3" style="13" customWidth="1"/>
    <col min="10509" max="10509" width="2.5" style="13" customWidth="1"/>
    <col min="10510" max="10510" width="3" style="13" customWidth="1"/>
    <col min="10511" max="10511" width="2.6875" style="13" customWidth="1"/>
    <col min="10512" max="10755" width="8.125" style="13"/>
    <col min="10756" max="10756" width="7" style="13" customWidth="1"/>
    <col min="10757" max="10757" width="7.875" style="13" customWidth="1"/>
    <col min="10758" max="10758" width="7.125" style="13" customWidth="1"/>
    <col min="10759" max="10759" width="12.6875" style="13" customWidth="1"/>
    <col min="10760" max="10760" width="12.125" style="13" customWidth="1"/>
    <col min="10761" max="10761" width="7" style="13" customWidth="1"/>
    <col min="10762" max="10762" width="7.3125" style="13" customWidth="1"/>
    <col min="10763" max="10763" width="2.875" style="13" customWidth="1"/>
    <col min="10764" max="10764" width="3" style="13" customWidth="1"/>
    <col min="10765" max="10765" width="2.5" style="13" customWidth="1"/>
    <col min="10766" max="10766" width="3" style="13" customWidth="1"/>
    <col min="10767" max="10767" width="2.6875" style="13" customWidth="1"/>
    <col min="10768" max="11011" width="8.125" style="13"/>
    <col min="11012" max="11012" width="7" style="13" customWidth="1"/>
    <col min="11013" max="11013" width="7.875" style="13" customWidth="1"/>
    <col min="11014" max="11014" width="7.125" style="13" customWidth="1"/>
    <col min="11015" max="11015" width="12.6875" style="13" customWidth="1"/>
    <col min="11016" max="11016" width="12.125" style="13" customWidth="1"/>
    <col min="11017" max="11017" width="7" style="13" customWidth="1"/>
    <col min="11018" max="11018" width="7.3125" style="13" customWidth="1"/>
    <col min="11019" max="11019" width="2.875" style="13" customWidth="1"/>
    <col min="11020" max="11020" width="3" style="13" customWidth="1"/>
    <col min="11021" max="11021" width="2.5" style="13" customWidth="1"/>
    <col min="11022" max="11022" width="3" style="13" customWidth="1"/>
    <col min="11023" max="11023" width="2.6875" style="13" customWidth="1"/>
    <col min="11024" max="11267" width="8.125" style="13"/>
    <col min="11268" max="11268" width="7" style="13" customWidth="1"/>
    <col min="11269" max="11269" width="7.875" style="13" customWidth="1"/>
    <col min="11270" max="11270" width="7.125" style="13" customWidth="1"/>
    <col min="11271" max="11271" width="12.6875" style="13" customWidth="1"/>
    <col min="11272" max="11272" width="12.125" style="13" customWidth="1"/>
    <col min="11273" max="11273" width="7" style="13" customWidth="1"/>
    <col min="11274" max="11274" width="7.3125" style="13" customWidth="1"/>
    <col min="11275" max="11275" width="2.875" style="13" customWidth="1"/>
    <col min="11276" max="11276" width="3" style="13" customWidth="1"/>
    <col min="11277" max="11277" width="2.5" style="13" customWidth="1"/>
    <col min="11278" max="11278" width="3" style="13" customWidth="1"/>
    <col min="11279" max="11279" width="2.6875" style="13" customWidth="1"/>
    <col min="11280" max="11523" width="8.125" style="13"/>
    <col min="11524" max="11524" width="7" style="13" customWidth="1"/>
    <col min="11525" max="11525" width="7.875" style="13" customWidth="1"/>
    <col min="11526" max="11526" width="7.125" style="13" customWidth="1"/>
    <col min="11527" max="11527" width="12.6875" style="13" customWidth="1"/>
    <col min="11528" max="11528" width="12.125" style="13" customWidth="1"/>
    <col min="11529" max="11529" width="7" style="13" customWidth="1"/>
    <col min="11530" max="11530" width="7.3125" style="13" customWidth="1"/>
    <col min="11531" max="11531" width="2.875" style="13" customWidth="1"/>
    <col min="11532" max="11532" width="3" style="13" customWidth="1"/>
    <col min="11533" max="11533" width="2.5" style="13" customWidth="1"/>
    <col min="11534" max="11534" width="3" style="13" customWidth="1"/>
    <col min="11535" max="11535" width="2.6875" style="13" customWidth="1"/>
    <col min="11536" max="11779" width="8.125" style="13"/>
    <col min="11780" max="11780" width="7" style="13" customWidth="1"/>
    <col min="11781" max="11781" width="7.875" style="13" customWidth="1"/>
    <col min="11782" max="11782" width="7.125" style="13" customWidth="1"/>
    <col min="11783" max="11783" width="12.6875" style="13" customWidth="1"/>
    <col min="11784" max="11784" width="12.125" style="13" customWidth="1"/>
    <col min="11785" max="11785" width="7" style="13" customWidth="1"/>
    <col min="11786" max="11786" width="7.3125" style="13" customWidth="1"/>
    <col min="11787" max="11787" width="2.875" style="13" customWidth="1"/>
    <col min="11788" max="11788" width="3" style="13" customWidth="1"/>
    <col min="11789" max="11789" width="2.5" style="13" customWidth="1"/>
    <col min="11790" max="11790" width="3" style="13" customWidth="1"/>
    <col min="11791" max="11791" width="2.6875" style="13" customWidth="1"/>
    <col min="11792" max="12035" width="8.125" style="13"/>
    <col min="12036" max="12036" width="7" style="13" customWidth="1"/>
    <col min="12037" max="12037" width="7.875" style="13" customWidth="1"/>
    <col min="12038" max="12038" width="7.125" style="13" customWidth="1"/>
    <col min="12039" max="12039" width="12.6875" style="13" customWidth="1"/>
    <col min="12040" max="12040" width="12.125" style="13" customWidth="1"/>
    <col min="12041" max="12041" width="7" style="13" customWidth="1"/>
    <col min="12042" max="12042" width="7.3125" style="13" customWidth="1"/>
    <col min="12043" max="12043" width="2.875" style="13" customWidth="1"/>
    <col min="12044" max="12044" width="3" style="13" customWidth="1"/>
    <col min="12045" max="12045" width="2.5" style="13" customWidth="1"/>
    <col min="12046" max="12046" width="3" style="13" customWidth="1"/>
    <col min="12047" max="12047" width="2.6875" style="13" customWidth="1"/>
    <col min="12048" max="12291" width="8.125" style="13"/>
    <col min="12292" max="12292" width="7" style="13" customWidth="1"/>
    <col min="12293" max="12293" width="7.875" style="13" customWidth="1"/>
    <col min="12294" max="12294" width="7.125" style="13" customWidth="1"/>
    <col min="12295" max="12295" width="12.6875" style="13" customWidth="1"/>
    <col min="12296" max="12296" width="12.125" style="13" customWidth="1"/>
    <col min="12297" max="12297" width="7" style="13" customWidth="1"/>
    <col min="12298" max="12298" width="7.3125" style="13" customWidth="1"/>
    <col min="12299" max="12299" width="2.875" style="13" customWidth="1"/>
    <col min="12300" max="12300" width="3" style="13" customWidth="1"/>
    <col min="12301" max="12301" width="2.5" style="13" customWidth="1"/>
    <col min="12302" max="12302" width="3" style="13" customWidth="1"/>
    <col min="12303" max="12303" width="2.6875" style="13" customWidth="1"/>
    <col min="12304" max="12547" width="8.125" style="13"/>
    <col min="12548" max="12548" width="7" style="13" customWidth="1"/>
    <col min="12549" max="12549" width="7.875" style="13" customWidth="1"/>
    <col min="12550" max="12550" width="7.125" style="13" customWidth="1"/>
    <col min="12551" max="12551" width="12.6875" style="13" customWidth="1"/>
    <col min="12552" max="12552" width="12.125" style="13" customWidth="1"/>
    <col min="12553" max="12553" width="7" style="13" customWidth="1"/>
    <col min="12554" max="12554" width="7.3125" style="13" customWidth="1"/>
    <col min="12555" max="12555" width="2.875" style="13" customWidth="1"/>
    <col min="12556" max="12556" width="3" style="13" customWidth="1"/>
    <col min="12557" max="12557" width="2.5" style="13" customWidth="1"/>
    <col min="12558" max="12558" width="3" style="13" customWidth="1"/>
    <col min="12559" max="12559" width="2.6875" style="13" customWidth="1"/>
    <col min="12560" max="12803" width="8.125" style="13"/>
    <col min="12804" max="12804" width="7" style="13" customWidth="1"/>
    <col min="12805" max="12805" width="7.875" style="13" customWidth="1"/>
    <col min="12806" max="12806" width="7.125" style="13" customWidth="1"/>
    <col min="12807" max="12807" width="12.6875" style="13" customWidth="1"/>
    <col min="12808" max="12808" width="12.125" style="13" customWidth="1"/>
    <col min="12809" max="12809" width="7" style="13" customWidth="1"/>
    <col min="12810" max="12810" width="7.3125" style="13" customWidth="1"/>
    <col min="12811" max="12811" width="2.875" style="13" customWidth="1"/>
    <col min="12812" max="12812" width="3" style="13" customWidth="1"/>
    <col min="12813" max="12813" width="2.5" style="13" customWidth="1"/>
    <col min="12814" max="12814" width="3" style="13" customWidth="1"/>
    <col min="12815" max="12815" width="2.6875" style="13" customWidth="1"/>
    <col min="12816" max="13059" width="8.125" style="13"/>
    <col min="13060" max="13060" width="7" style="13" customWidth="1"/>
    <col min="13061" max="13061" width="7.875" style="13" customWidth="1"/>
    <col min="13062" max="13062" width="7.125" style="13" customWidth="1"/>
    <col min="13063" max="13063" width="12.6875" style="13" customWidth="1"/>
    <col min="13064" max="13064" width="12.125" style="13" customWidth="1"/>
    <col min="13065" max="13065" width="7" style="13" customWidth="1"/>
    <col min="13066" max="13066" width="7.3125" style="13" customWidth="1"/>
    <col min="13067" max="13067" width="2.875" style="13" customWidth="1"/>
    <col min="13068" max="13068" width="3" style="13" customWidth="1"/>
    <col min="13069" max="13069" width="2.5" style="13" customWidth="1"/>
    <col min="13070" max="13070" width="3" style="13" customWidth="1"/>
    <col min="13071" max="13071" width="2.6875" style="13" customWidth="1"/>
    <col min="13072" max="13315" width="8.125" style="13"/>
    <col min="13316" max="13316" width="7" style="13" customWidth="1"/>
    <col min="13317" max="13317" width="7.875" style="13" customWidth="1"/>
    <col min="13318" max="13318" width="7.125" style="13" customWidth="1"/>
    <col min="13319" max="13319" width="12.6875" style="13" customWidth="1"/>
    <col min="13320" max="13320" width="12.125" style="13" customWidth="1"/>
    <col min="13321" max="13321" width="7" style="13" customWidth="1"/>
    <col min="13322" max="13322" width="7.3125" style="13" customWidth="1"/>
    <col min="13323" max="13323" width="2.875" style="13" customWidth="1"/>
    <col min="13324" max="13324" width="3" style="13" customWidth="1"/>
    <col min="13325" max="13325" width="2.5" style="13" customWidth="1"/>
    <col min="13326" max="13326" width="3" style="13" customWidth="1"/>
    <col min="13327" max="13327" width="2.6875" style="13" customWidth="1"/>
    <col min="13328" max="13571" width="8.125" style="13"/>
    <col min="13572" max="13572" width="7" style="13" customWidth="1"/>
    <col min="13573" max="13573" width="7.875" style="13" customWidth="1"/>
    <col min="13574" max="13574" width="7.125" style="13" customWidth="1"/>
    <col min="13575" max="13575" width="12.6875" style="13" customWidth="1"/>
    <col min="13576" max="13576" width="12.125" style="13" customWidth="1"/>
    <col min="13577" max="13577" width="7" style="13" customWidth="1"/>
    <col min="13578" max="13578" width="7.3125" style="13" customWidth="1"/>
    <col min="13579" max="13579" width="2.875" style="13" customWidth="1"/>
    <col min="13580" max="13580" width="3" style="13" customWidth="1"/>
    <col min="13581" max="13581" width="2.5" style="13" customWidth="1"/>
    <col min="13582" max="13582" width="3" style="13" customWidth="1"/>
    <col min="13583" max="13583" width="2.6875" style="13" customWidth="1"/>
    <col min="13584" max="13827" width="8.125" style="13"/>
    <col min="13828" max="13828" width="7" style="13" customWidth="1"/>
    <col min="13829" max="13829" width="7.875" style="13" customWidth="1"/>
    <col min="13830" max="13830" width="7.125" style="13" customWidth="1"/>
    <col min="13831" max="13831" width="12.6875" style="13" customWidth="1"/>
    <col min="13832" max="13832" width="12.125" style="13" customWidth="1"/>
    <col min="13833" max="13833" width="7" style="13" customWidth="1"/>
    <col min="13834" max="13834" width="7.3125" style="13" customWidth="1"/>
    <col min="13835" max="13835" width="2.875" style="13" customWidth="1"/>
    <col min="13836" max="13836" width="3" style="13" customWidth="1"/>
    <col min="13837" max="13837" width="2.5" style="13" customWidth="1"/>
    <col min="13838" max="13838" width="3" style="13" customWidth="1"/>
    <col min="13839" max="13839" width="2.6875" style="13" customWidth="1"/>
    <col min="13840" max="14083" width="8.125" style="13"/>
    <col min="14084" max="14084" width="7" style="13" customWidth="1"/>
    <col min="14085" max="14085" width="7.875" style="13" customWidth="1"/>
    <col min="14086" max="14086" width="7.125" style="13" customWidth="1"/>
    <col min="14087" max="14087" width="12.6875" style="13" customWidth="1"/>
    <col min="14088" max="14088" width="12.125" style="13" customWidth="1"/>
    <col min="14089" max="14089" width="7" style="13" customWidth="1"/>
    <col min="14090" max="14090" width="7.3125" style="13" customWidth="1"/>
    <col min="14091" max="14091" width="2.875" style="13" customWidth="1"/>
    <col min="14092" max="14092" width="3" style="13" customWidth="1"/>
    <col min="14093" max="14093" width="2.5" style="13" customWidth="1"/>
    <col min="14094" max="14094" width="3" style="13" customWidth="1"/>
    <col min="14095" max="14095" width="2.6875" style="13" customWidth="1"/>
    <col min="14096" max="14339" width="8.125" style="13"/>
    <col min="14340" max="14340" width="7" style="13" customWidth="1"/>
    <col min="14341" max="14341" width="7.875" style="13" customWidth="1"/>
    <col min="14342" max="14342" width="7.125" style="13" customWidth="1"/>
    <col min="14343" max="14343" width="12.6875" style="13" customWidth="1"/>
    <col min="14344" max="14344" width="12.125" style="13" customWidth="1"/>
    <col min="14345" max="14345" width="7" style="13" customWidth="1"/>
    <col min="14346" max="14346" width="7.3125" style="13" customWidth="1"/>
    <col min="14347" max="14347" width="2.875" style="13" customWidth="1"/>
    <col min="14348" max="14348" width="3" style="13" customWidth="1"/>
    <col min="14349" max="14349" width="2.5" style="13" customWidth="1"/>
    <col min="14350" max="14350" width="3" style="13" customWidth="1"/>
    <col min="14351" max="14351" width="2.6875" style="13" customWidth="1"/>
    <col min="14352" max="14595" width="8.125" style="13"/>
    <col min="14596" max="14596" width="7" style="13" customWidth="1"/>
    <col min="14597" max="14597" width="7.875" style="13" customWidth="1"/>
    <col min="14598" max="14598" width="7.125" style="13" customWidth="1"/>
    <col min="14599" max="14599" width="12.6875" style="13" customWidth="1"/>
    <col min="14600" max="14600" width="12.125" style="13" customWidth="1"/>
    <col min="14601" max="14601" width="7" style="13" customWidth="1"/>
    <col min="14602" max="14602" width="7.3125" style="13" customWidth="1"/>
    <col min="14603" max="14603" width="2.875" style="13" customWidth="1"/>
    <col min="14604" max="14604" width="3" style="13" customWidth="1"/>
    <col min="14605" max="14605" width="2.5" style="13" customWidth="1"/>
    <col min="14606" max="14606" width="3" style="13" customWidth="1"/>
    <col min="14607" max="14607" width="2.6875" style="13" customWidth="1"/>
    <col min="14608" max="14851" width="8.125" style="13"/>
    <col min="14852" max="14852" width="7" style="13" customWidth="1"/>
    <col min="14853" max="14853" width="7.875" style="13" customWidth="1"/>
    <col min="14854" max="14854" width="7.125" style="13" customWidth="1"/>
    <col min="14855" max="14855" width="12.6875" style="13" customWidth="1"/>
    <col min="14856" max="14856" width="12.125" style="13" customWidth="1"/>
    <col min="14857" max="14857" width="7" style="13" customWidth="1"/>
    <col min="14858" max="14858" width="7.3125" style="13" customWidth="1"/>
    <col min="14859" max="14859" width="2.875" style="13" customWidth="1"/>
    <col min="14860" max="14860" width="3" style="13" customWidth="1"/>
    <col min="14861" max="14861" width="2.5" style="13" customWidth="1"/>
    <col min="14862" max="14862" width="3" style="13" customWidth="1"/>
    <col min="14863" max="14863" width="2.6875" style="13" customWidth="1"/>
    <col min="14864" max="15107" width="8.125" style="13"/>
    <col min="15108" max="15108" width="7" style="13" customWidth="1"/>
    <col min="15109" max="15109" width="7.875" style="13" customWidth="1"/>
    <col min="15110" max="15110" width="7.125" style="13" customWidth="1"/>
    <col min="15111" max="15111" width="12.6875" style="13" customWidth="1"/>
    <col min="15112" max="15112" width="12.125" style="13" customWidth="1"/>
    <col min="15113" max="15113" width="7" style="13" customWidth="1"/>
    <col min="15114" max="15114" width="7.3125" style="13" customWidth="1"/>
    <col min="15115" max="15115" width="2.875" style="13" customWidth="1"/>
    <col min="15116" max="15116" width="3" style="13" customWidth="1"/>
    <col min="15117" max="15117" width="2.5" style="13" customWidth="1"/>
    <col min="15118" max="15118" width="3" style="13" customWidth="1"/>
    <col min="15119" max="15119" width="2.6875" style="13" customWidth="1"/>
    <col min="15120" max="15363" width="8.125" style="13"/>
    <col min="15364" max="15364" width="7" style="13" customWidth="1"/>
    <col min="15365" max="15365" width="7.875" style="13" customWidth="1"/>
    <col min="15366" max="15366" width="7.125" style="13" customWidth="1"/>
    <col min="15367" max="15367" width="12.6875" style="13" customWidth="1"/>
    <col min="15368" max="15368" width="12.125" style="13" customWidth="1"/>
    <col min="15369" max="15369" width="7" style="13" customWidth="1"/>
    <col min="15370" max="15370" width="7.3125" style="13" customWidth="1"/>
    <col min="15371" max="15371" width="2.875" style="13" customWidth="1"/>
    <col min="15372" max="15372" width="3" style="13" customWidth="1"/>
    <col min="15373" max="15373" width="2.5" style="13" customWidth="1"/>
    <col min="15374" max="15374" width="3" style="13" customWidth="1"/>
    <col min="15375" max="15375" width="2.6875" style="13" customWidth="1"/>
    <col min="15376" max="15619" width="8.125" style="13"/>
    <col min="15620" max="15620" width="7" style="13" customWidth="1"/>
    <col min="15621" max="15621" width="7.875" style="13" customWidth="1"/>
    <col min="15622" max="15622" width="7.125" style="13" customWidth="1"/>
    <col min="15623" max="15623" width="12.6875" style="13" customWidth="1"/>
    <col min="15624" max="15624" width="12.125" style="13" customWidth="1"/>
    <col min="15625" max="15625" width="7" style="13" customWidth="1"/>
    <col min="15626" max="15626" width="7.3125" style="13" customWidth="1"/>
    <col min="15627" max="15627" width="2.875" style="13" customWidth="1"/>
    <col min="15628" max="15628" width="3" style="13" customWidth="1"/>
    <col min="15629" max="15629" width="2.5" style="13" customWidth="1"/>
    <col min="15630" max="15630" width="3" style="13" customWidth="1"/>
    <col min="15631" max="15631" width="2.6875" style="13" customWidth="1"/>
    <col min="15632" max="15875" width="8.125" style="13"/>
    <col min="15876" max="15876" width="7" style="13" customWidth="1"/>
    <col min="15877" max="15877" width="7.875" style="13" customWidth="1"/>
    <col min="15878" max="15878" width="7.125" style="13" customWidth="1"/>
    <col min="15879" max="15879" width="12.6875" style="13" customWidth="1"/>
    <col min="15880" max="15880" width="12.125" style="13" customWidth="1"/>
    <col min="15881" max="15881" width="7" style="13" customWidth="1"/>
    <col min="15882" max="15882" width="7.3125" style="13" customWidth="1"/>
    <col min="15883" max="15883" width="2.875" style="13" customWidth="1"/>
    <col min="15884" max="15884" width="3" style="13" customWidth="1"/>
    <col min="15885" max="15885" width="2.5" style="13" customWidth="1"/>
    <col min="15886" max="15886" width="3" style="13" customWidth="1"/>
    <col min="15887" max="15887" width="2.6875" style="13" customWidth="1"/>
    <col min="15888" max="16131" width="8.125" style="13"/>
    <col min="16132" max="16132" width="7" style="13" customWidth="1"/>
    <col min="16133" max="16133" width="7.875" style="13" customWidth="1"/>
    <col min="16134" max="16134" width="7.125" style="13" customWidth="1"/>
    <col min="16135" max="16135" width="12.6875" style="13" customWidth="1"/>
    <col min="16136" max="16136" width="12.125" style="13" customWidth="1"/>
    <col min="16137" max="16137" width="7" style="13" customWidth="1"/>
    <col min="16138" max="16138" width="7.3125" style="13" customWidth="1"/>
    <col min="16139" max="16139" width="2.875" style="13" customWidth="1"/>
    <col min="16140" max="16140" width="3" style="13" customWidth="1"/>
    <col min="16141" max="16141" width="2.5" style="13" customWidth="1"/>
    <col min="16142" max="16142" width="3" style="13" customWidth="1"/>
    <col min="16143" max="16143" width="2.6875" style="13" customWidth="1"/>
    <col min="16144" max="16384" width="8.125" style="13"/>
  </cols>
  <sheetData>
    <row r="1" spans="1:20" ht="18" customHeight="1">
      <c r="A1" s="11" t="s">
        <v>0</v>
      </c>
      <c r="B1" s="12"/>
      <c r="C1" s="11"/>
      <c r="D1" s="11"/>
      <c r="E1" s="12"/>
      <c r="F1" s="12"/>
      <c r="G1" s="12"/>
      <c r="H1" s="12"/>
      <c r="I1" s="12"/>
      <c r="J1" s="12"/>
      <c r="K1" s="12"/>
      <c r="L1" s="12"/>
      <c r="M1" s="12"/>
      <c r="N1" s="12"/>
      <c r="O1" s="12"/>
      <c r="P1" s="12"/>
      <c r="Q1" s="12"/>
      <c r="R1" s="12"/>
    </row>
    <row r="2" spans="1:20" ht="18" customHeight="1">
      <c r="A2" s="12"/>
      <c r="B2" s="11"/>
      <c r="C2" s="11"/>
      <c r="D2" s="11"/>
      <c r="E2" s="11"/>
      <c r="F2" s="12"/>
      <c r="G2" s="12"/>
      <c r="H2" s="12"/>
      <c r="I2" s="12"/>
      <c r="J2" s="12"/>
      <c r="K2" s="12"/>
      <c r="L2" s="12"/>
      <c r="M2" s="12"/>
      <c r="N2" s="12"/>
      <c r="O2" s="12"/>
      <c r="P2" s="12"/>
      <c r="Q2" s="12"/>
      <c r="R2" s="12"/>
    </row>
    <row r="3" spans="1:20" ht="18" customHeight="1">
      <c r="A3" s="12"/>
      <c r="B3" s="12"/>
      <c r="C3" s="12"/>
      <c r="D3" s="12"/>
      <c r="E3" s="12"/>
      <c r="F3" s="12"/>
      <c r="G3" s="12"/>
      <c r="H3" s="12"/>
      <c r="I3" s="12"/>
      <c r="J3" s="12"/>
      <c r="K3" s="12"/>
      <c r="L3" s="167"/>
      <c r="M3" s="167"/>
      <c r="N3" s="14" t="s">
        <v>1</v>
      </c>
      <c r="O3" s="168"/>
      <c r="P3" s="168"/>
      <c r="Q3" s="168"/>
      <c r="R3" s="15" t="s">
        <v>2</v>
      </c>
      <c r="S3" s="16" t="s">
        <v>3</v>
      </c>
      <c r="T3" s="17" t="s">
        <v>4</v>
      </c>
    </row>
    <row r="4" spans="1:20" ht="18" customHeight="1">
      <c r="A4" s="12"/>
      <c r="B4" s="12"/>
      <c r="C4" s="12"/>
      <c r="D4" s="12"/>
      <c r="E4" s="12"/>
      <c r="F4" s="12"/>
      <c r="G4" s="12"/>
      <c r="H4" s="12"/>
      <c r="I4" s="12"/>
      <c r="J4" s="12"/>
      <c r="K4" s="12"/>
      <c r="L4" s="12"/>
      <c r="M4" s="1"/>
      <c r="N4" s="12" t="s">
        <v>5</v>
      </c>
      <c r="O4" s="2"/>
      <c r="P4" s="12" t="s">
        <v>6</v>
      </c>
      <c r="Q4" s="2"/>
      <c r="R4" s="15" t="s">
        <v>7</v>
      </c>
      <c r="S4" s="16" t="s">
        <v>3</v>
      </c>
      <c r="T4" s="17" t="s">
        <v>8</v>
      </c>
    </row>
    <row r="5" spans="1:20" ht="18" customHeight="1">
      <c r="A5" s="12"/>
      <c r="B5" s="18"/>
      <c r="C5" s="18"/>
      <c r="D5" s="18"/>
      <c r="E5" s="12"/>
      <c r="F5" s="12"/>
      <c r="G5" s="12"/>
      <c r="H5" s="12"/>
      <c r="I5" s="12"/>
      <c r="J5" s="12"/>
      <c r="K5" s="12"/>
      <c r="L5" s="12"/>
      <c r="M5" s="12"/>
      <c r="N5" s="12"/>
      <c r="O5" s="12"/>
      <c r="P5" s="12"/>
      <c r="Q5" s="12"/>
      <c r="R5" s="12"/>
      <c r="S5" s="19"/>
      <c r="T5" s="19"/>
    </row>
    <row r="6" spans="1:20" ht="18" customHeight="1">
      <c r="A6" s="12"/>
      <c r="B6" s="11" t="s">
        <v>9</v>
      </c>
      <c r="C6" s="11"/>
      <c r="D6" s="11"/>
      <c r="E6" s="11"/>
      <c r="F6" s="11"/>
      <c r="G6" s="12"/>
      <c r="H6" s="12"/>
      <c r="I6" s="12"/>
      <c r="J6" s="12"/>
      <c r="K6" s="12"/>
      <c r="L6" s="12"/>
      <c r="M6" s="12"/>
      <c r="N6" s="12"/>
      <c r="O6" s="12"/>
      <c r="P6" s="12"/>
      <c r="Q6" s="12"/>
      <c r="R6" s="12"/>
      <c r="S6" s="19"/>
      <c r="T6" s="19"/>
    </row>
    <row r="7" spans="1:20" ht="18" customHeight="1">
      <c r="A7" s="12"/>
      <c r="B7" s="11"/>
      <c r="C7" s="11"/>
      <c r="D7" s="11"/>
      <c r="E7" s="11"/>
      <c r="F7" s="11"/>
      <c r="G7" s="12"/>
      <c r="H7" s="12"/>
      <c r="I7" s="12"/>
      <c r="J7" s="12"/>
      <c r="K7" s="12"/>
      <c r="L7" s="12"/>
      <c r="M7" s="12"/>
      <c r="N7" s="12"/>
      <c r="O7" s="12"/>
      <c r="P7" s="12"/>
      <c r="Q7" s="12"/>
      <c r="R7" s="12"/>
    </row>
    <row r="8" spans="1:20" ht="18" customHeight="1">
      <c r="A8" s="12"/>
      <c r="B8" s="18"/>
      <c r="C8" s="18"/>
      <c r="D8" s="18"/>
      <c r="E8" s="12"/>
      <c r="F8" s="12"/>
      <c r="G8" s="12"/>
      <c r="H8" s="12"/>
      <c r="I8" s="12"/>
      <c r="J8" s="169" t="s">
        <v>10</v>
      </c>
      <c r="K8" s="169"/>
      <c r="L8" s="170"/>
      <c r="M8" s="170"/>
      <c r="N8" s="170"/>
      <c r="O8" s="170"/>
      <c r="P8" s="170"/>
      <c r="Q8" s="170"/>
      <c r="R8" s="170"/>
      <c r="S8" s="16" t="s">
        <v>3</v>
      </c>
      <c r="T8" s="17" t="s">
        <v>11</v>
      </c>
    </row>
    <row r="9" spans="1:20" ht="18" customHeight="1">
      <c r="A9" s="12"/>
      <c r="B9" s="18"/>
      <c r="C9" s="18"/>
      <c r="D9" s="18"/>
      <c r="E9" s="12"/>
      <c r="F9" s="12"/>
      <c r="G9" s="12"/>
      <c r="H9" s="12"/>
      <c r="I9" s="12"/>
      <c r="J9" s="169" t="s">
        <v>12</v>
      </c>
      <c r="K9" s="169"/>
      <c r="L9" s="170"/>
      <c r="M9" s="170"/>
      <c r="N9" s="170"/>
      <c r="O9" s="170"/>
      <c r="P9" s="170"/>
      <c r="Q9" s="170"/>
      <c r="R9" s="170"/>
      <c r="S9" s="16" t="s">
        <v>3</v>
      </c>
      <c r="T9" s="17" t="s">
        <v>13</v>
      </c>
    </row>
    <row r="10" spans="1:20" ht="18" customHeight="1">
      <c r="A10" s="12"/>
      <c r="B10" s="12"/>
      <c r="C10" s="12"/>
      <c r="D10" s="12"/>
      <c r="E10" s="12"/>
      <c r="F10" s="12"/>
      <c r="G10" s="12"/>
      <c r="H10" s="12"/>
      <c r="I10" s="12"/>
      <c r="J10" s="169" t="s">
        <v>14</v>
      </c>
      <c r="K10" s="169"/>
      <c r="L10" s="170"/>
      <c r="M10" s="170"/>
      <c r="N10" s="170"/>
      <c r="O10" s="170"/>
      <c r="P10" s="170"/>
      <c r="Q10" s="170"/>
      <c r="R10" s="170"/>
      <c r="S10" s="16" t="s">
        <v>3</v>
      </c>
      <c r="T10" s="17" t="s">
        <v>15</v>
      </c>
    </row>
    <row r="11" spans="1:20" ht="18" customHeight="1">
      <c r="A11" s="12"/>
      <c r="B11" s="12"/>
      <c r="C11" s="12"/>
      <c r="D11" s="12"/>
      <c r="E11" s="12"/>
      <c r="F11" s="12"/>
      <c r="G11" s="12"/>
      <c r="H11" s="11"/>
      <c r="I11" s="14"/>
      <c r="J11" s="14"/>
      <c r="K11" s="14"/>
      <c r="L11" s="11"/>
      <c r="M11" s="12"/>
      <c r="N11" s="14"/>
      <c r="O11" s="14"/>
      <c r="P11" s="20"/>
      <c r="Q11" s="20"/>
      <c r="R11" s="12"/>
      <c r="S11" s="21"/>
      <c r="T11" s="19"/>
    </row>
    <row r="12" spans="1:20" ht="18" customHeight="1">
      <c r="A12" s="12"/>
      <c r="B12" s="12"/>
      <c r="C12" s="12"/>
      <c r="D12" s="12"/>
      <c r="E12" s="12"/>
      <c r="F12" s="12"/>
      <c r="G12" s="12"/>
      <c r="H12" s="11"/>
      <c r="I12" s="14"/>
      <c r="J12" s="14"/>
      <c r="K12" s="14"/>
      <c r="L12" s="11"/>
      <c r="M12" s="12"/>
      <c r="N12" s="14"/>
      <c r="O12" s="14"/>
      <c r="P12" s="20"/>
      <c r="Q12" s="20"/>
      <c r="R12" s="12"/>
      <c r="S12" s="19"/>
      <c r="T12" s="19"/>
    </row>
    <row r="13" spans="1:20" ht="18" customHeight="1">
      <c r="A13" s="12"/>
      <c r="B13" s="18"/>
      <c r="C13" s="18"/>
      <c r="D13" s="18"/>
      <c r="E13" s="12"/>
      <c r="F13" s="12"/>
      <c r="G13" s="12"/>
      <c r="H13" s="12"/>
      <c r="I13" s="12"/>
      <c r="J13" s="12"/>
      <c r="K13" s="12"/>
      <c r="L13" s="12"/>
      <c r="M13" s="12"/>
      <c r="N13" s="12"/>
      <c r="O13" s="12"/>
      <c r="P13" s="12"/>
      <c r="Q13" s="12"/>
      <c r="R13" s="12"/>
    </row>
    <row r="14" spans="1:20" ht="18" customHeight="1">
      <c r="A14" s="12"/>
      <c r="B14" s="12"/>
      <c r="C14" s="12"/>
      <c r="D14" s="171"/>
      <c r="E14" s="171"/>
      <c r="F14" s="22" t="s">
        <v>16</v>
      </c>
      <c r="G14" s="11"/>
      <c r="H14" s="11"/>
      <c r="I14" s="11"/>
      <c r="J14" s="11"/>
      <c r="K14" s="11"/>
      <c r="L14" s="11"/>
      <c r="M14" s="12"/>
      <c r="N14" s="11"/>
      <c r="O14" s="11"/>
      <c r="P14" s="11"/>
      <c r="Q14" s="11"/>
      <c r="R14" s="12"/>
      <c r="S14" s="16" t="s">
        <v>3</v>
      </c>
      <c r="T14" s="17" t="s">
        <v>17</v>
      </c>
    </row>
    <row r="15" spans="1:20" ht="18" customHeight="1">
      <c r="A15" s="12"/>
      <c r="B15" s="20"/>
      <c r="C15" s="20"/>
      <c r="D15" s="20"/>
      <c r="E15" s="20"/>
      <c r="F15" s="20"/>
      <c r="G15" s="20"/>
      <c r="H15" s="20"/>
      <c r="I15" s="20"/>
      <c r="J15" s="20"/>
      <c r="K15" s="20"/>
      <c r="L15" s="11"/>
      <c r="M15" s="12"/>
      <c r="N15" s="20"/>
      <c r="O15" s="20"/>
      <c r="P15" s="20"/>
      <c r="Q15" s="20"/>
      <c r="R15" s="12"/>
      <c r="S15" s="21"/>
      <c r="T15" s="19"/>
    </row>
    <row r="16" spans="1:20" ht="18" customHeight="1">
      <c r="A16" s="12"/>
      <c r="B16" s="20"/>
      <c r="C16" s="20"/>
      <c r="D16" s="20"/>
      <c r="E16" s="20"/>
      <c r="F16" s="20"/>
      <c r="G16" s="20"/>
      <c r="H16" s="20"/>
      <c r="I16" s="20"/>
      <c r="J16" s="20"/>
      <c r="K16" s="20"/>
      <c r="L16" s="11"/>
      <c r="M16" s="12"/>
      <c r="N16" s="20"/>
      <c r="O16" s="20"/>
      <c r="P16" s="20"/>
      <c r="Q16" s="20"/>
      <c r="R16" s="12"/>
      <c r="S16" s="19"/>
      <c r="T16" s="19"/>
    </row>
    <row r="17" spans="1:20" ht="18" customHeight="1">
      <c r="A17" s="12"/>
      <c r="B17" s="23"/>
      <c r="C17" s="3"/>
      <c r="D17" s="11" t="s">
        <v>18</v>
      </c>
      <c r="E17" s="4"/>
      <c r="F17" s="11" t="s">
        <v>19</v>
      </c>
      <c r="G17" s="4"/>
      <c r="H17" s="11" t="s">
        <v>20</v>
      </c>
      <c r="I17" s="4"/>
      <c r="J17" s="11" t="s">
        <v>21</v>
      </c>
      <c r="K17" s="4"/>
      <c r="L17" s="11" t="s">
        <v>22</v>
      </c>
      <c r="M17" s="12"/>
      <c r="N17" s="12"/>
      <c r="O17" s="172" t="str">
        <f>IF(D14="","",D14)</f>
        <v/>
      </c>
      <c r="P17" s="172"/>
      <c r="Q17" s="11" t="s">
        <v>23</v>
      </c>
      <c r="R17" s="12"/>
      <c r="S17" s="19"/>
      <c r="T17" s="19"/>
    </row>
    <row r="18" spans="1:20" ht="18" customHeight="1">
      <c r="A18" s="12"/>
      <c r="B18" s="11" t="s">
        <v>24</v>
      </c>
      <c r="C18" s="12"/>
      <c r="D18" s="11"/>
      <c r="E18" s="11"/>
      <c r="F18" s="11"/>
      <c r="G18" s="11"/>
      <c r="H18" s="11"/>
      <c r="I18" s="11"/>
      <c r="J18" s="11"/>
      <c r="K18" s="11"/>
      <c r="L18" s="12"/>
      <c r="M18" s="12"/>
      <c r="N18" s="11"/>
      <c r="O18" s="11"/>
      <c r="P18" s="11"/>
      <c r="Q18" s="11"/>
      <c r="R18" s="12"/>
      <c r="S18" s="19"/>
      <c r="T18" s="19"/>
    </row>
    <row r="19" spans="1:20" ht="18" customHeight="1">
      <c r="A19" s="12"/>
      <c r="B19" s="24" t="s">
        <v>25</v>
      </c>
      <c r="C19" s="12"/>
      <c r="D19" s="18"/>
      <c r="E19" s="12"/>
      <c r="F19" s="12"/>
      <c r="G19" s="12"/>
      <c r="H19" s="12"/>
      <c r="I19" s="12"/>
      <c r="J19" s="12"/>
      <c r="K19" s="12"/>
      <c r="L19" s="12"/>
      <c r="M19" s="12"/>
      <c r="N19" s="12"/>
      <c r="O19" s="12"/>
      <c r="P19" s="12"/>
      <c r="Q19" s="12"/>
      <c r="R19" s="12"/>
      <c r="S19" s="19"/>
      <c r="T19" s="19"/>
    </row>
    <row r="20" spans="1:20" ht="18" customHeight="1">
      <c r="A20" s="12"/>
      <c r="B20" s="12"/>
      <c r="C20" s="12"/>
      <c r="D20" s="12"/>
      <c r="E20" s="12"/>
      <c r="F20" s="12"/>
      <c r="G20" s="12"/>
      <c r="H20" s="11"/>
      <c r="I20" s="12"/>
      <c r="J20" s="12"/>
      <c r="K20" s="12"/>
      <c r="L20" s="12"/>
      <c r="M20" s="12"/>
      <c r="N20" s="12"/>
      <c r="O20" s="12"/>
      <c r="P20" s="12"/>
      <c r="Q20" s="12"/>
      <c r="R20" s="12"/>
      <c r="S20" s="19"/>
      <c r="T20" s="19"/>
    </row>
    <row r="21" spans="1:20" ht="18" customHeight="1">
      <c r="A21" s="12"/>
      <c r="B21" s="12"/>
      <c r="C21" s="12"/>
      <c r="D21" s="12"/>
      <c r="E21" s="12"/>
      <c r="F21" s="12"/>
      <c r="G21" s="20"/>
      <c r="H21" s="20"/>
      <c r="I21" s="12"/>
      <c r="J21" s="12"/>
      <c r="K21" s="12"/>
      <c r="L21" s="12"/>
      <c r="M21" s="12"/>
      <c r="N21" s="12"/>
      <c r="O21" s="12"/>
      <c r="P21" s="12"/>
      <c r="Q21" s="12"/>
      <c r="R21" s="12"/>
      <c r="S21" s="19"/>
      <c r="T21" s="19"/>
    </row>
    <row r="22" spans="1:20" ht="18" customHeight="1">
      <c r="A22" s="12"/>
      <c r="B22" s="25" t="s">
        <v>26</v>
      </c>
      <c r="C22" s="25"/>
      <c r="D22" s="25"/>
      <c r="E22" s="26"/>
      <c r="F22" s="26"/>
      <c r="G22" s="26"/>
      <c r="H22" s="26"/>
      <c r="I22" s="26"/>
      <c r="J22" s="26"/>
      <c r="K22" s="26"/>
      <c r="L22" s="26"/>
      <c r="M22" s="26"/>
      <c r="N22" s="26"/>
      <c r="O22" s="26"/>
      <c r="P22" s="26"/>
      <c r="Q22" s="26"/>
      <c r="R22" s="27"/>
      <c r="S22" s="19"/>
      <c r="T22" s="19"/>
    </row>
    <row r="23" spans="1:20" ht="18" customHeight="1">
      <c r="A23" s="12"/>
      <c r="B23" s="12"/>
      <c r="C23" s="12"/>
      <c r="D23" s="12"/>
      <c r="E23" s="12"/>
      <c r="F23" s="12"/>
      <c r="G23" s="12"/>
      <c r="H23" s="12"/>
      <c r="I23" s="12"/>
      <c r="J23" s="12"/>
      <c r="K23" s="12"/>
      <c r="L23" s="12"/>
      <c r="M23" s="12"/>
      <c r="N23" s="12"/>
      <c r="O23" s="12"/>
      <c r="P23" s="12"/>
      <c r="Q23" s="12"/>
      <c r="R23" s="12"/>
    </row>
    <row r="24" spans="1:20" ht="18" customHeight="1">
      <c r="A24" s="12"/>
      <c r="B24" s="20"/>
      <c r="C24" s="20"/>
      <c r="D24" s="12"/>
      <c r="E24" s="12"/>
      <c r="F24" s="12"/>
      <c r="G24" s="12"/>
      <c r="H24" s="12"/>
      <c r="I24" s="12"/>
      <c r="J24" s="12"/>
      <c r="K24" s="12"/>
      <c r="L24" s="12"/>
      <c r="M24" s="12"/>
      <c r="N24" s="12"/>
      <c r="O24" s="12"/>
      <c r="P24" s="12"/>
      <c r="Q24" s="12"/>
      <c r="R24" s="12"/>
    </row>
    <row r="25" spans="1:20" ht="18" customHeight="1">
      <c r="A25" s="12"/>
      <c r="B25" s="18"/>
      <c r="C25" s="11" t="s">
        <v>27</v>
      </c>
      <c r="D25" s="12"/>
      <c r="E25" s="12"/>
      <c r="F25" s="28"/>
      <c r="G25" s="29"/>
      <c r="H25" s="14" t="s">
        <v>28</v>
      </c>
      <c r="I25" s="166"/>
      <c r="J25" s="166"/>
      <c r="K25" s="12" t="s">
        <v>29</v>
      </c>
      <c r="L25" s="12"/>
      <c r="M25" s="12"/>
      <c r="N25" s="12"/>
      <c r="O25" s="12"/>
      <c r="P25" s="12"/>
      <c r="Q25" s="12"/>
      <c r="R25" s="12"/>
      <c r="S25" s="16" t="s">
        <v>3</v>
      </c>
      <c r="T25" s="30" t="s">
        <v>30</v>
      </c>
    </row>
    <row r="26" spans="1:20" ht="18" customHeight="1">
      <c r="A26" s="12"/>
      <c r="B26" s="12"/>
      <c r="C26" s="20"/>
      <c r="D26" s="20"/>
      <c r="E26" s="12"/>
      <c r="F26" s="28"/>
      <c r="G26" s="31"/>
      <c r="H26" s="12"/>
      <c r="I26" s="12"/>
      <c r="J26" s="12"/>
      <c r="K26" s="11"/>
      <c r="L26" s="12"/>
      <c r="M26" s="12"/>
      <c r="N26" s="11"/>
      <c r="O26" s="11"/>
      <c r="P26" s="11"/>
      <c r="Q26" s="11"/>
      <c r="R26" s="12"/>
    </row>
    <row r="27" spans="1:20" ht="18" customHeight="1">
      <c r="A27" s="12"/>
      <c r="B27" s="12"/>
      <c r="C27" s="11" t="s">
        <v>31</v>
      </c>
      <c r="D27" s="12"/>
      <c r="E27" s="11"/>
      <c r="F27" s="11"/>
      <c r="G27" s="11"/>
      <c r="H27" s="11"/>
      <c r="I27" s="11"/>
      <c r="J27" s="12"/>
      <c r="K27" s="32"/>
      <c r="L27" s="12"/>
      <c r="M27" s="12"/>
      <c r="N27" s="32"/>
      <c r="O27" s="32"/>
      <c r="P27" s="32"/>
      <c r="Q27" s="32"/>
      <c r="R27" s="12"/>
    </row>
    <row r="28" spans="1:20" ht="18" customHeight="1">
      <c r="A28" s="12"/>
      <c r="B28" s="12"/>
      <c r="C28" s="32" t="s">
        <v>32</v>
      </c>
      <c r="D28" s="12"/>
      <c r="E28" s="32"/>
      <c r="F28" s="32"/>
      <c r="G28" s="32"/>
      <c r="H28" s="32"/>
      <c r="I28" s="32"/>
      <c r="J28" s="12"/>
      <c r="K28" s="32"/>
      <c r="L28" s="12"/>
      <c r="M28" s="12"/>
      <c r="N28" s="32"/>
      <c r="O28" s="32"/>
      <c r="P28" s="32"/>
      <c r="Q28" s="32"/>
      <c r="R28" s="12"/>
    </row>
    <row r="29" spans="1:20" ht="18" customHeight="1">
      <c r="A29" s="12"/>
      <c r="B29" s="12"/>
      <c r="C29" s="32" t="s">
        <v>33</v>
      </c>
      <c r="D29" s="12"/>
      <c r="E29" s="32"/>
      <c r="F29" s="32"/>
      <c r="G29" s="32"/>
      <c r="H29" s="32"/>
      <c r="I29" s="32"/>
      <c r="J29" s="12"/>
      <c r="K29" s="32"/>
      <c r="L29" s="12"/>
      <c r="M29" s="12"/>
      <c r="N29" s="32"/>
      <c r="O29" s="32"/>
      <c r="P29" s="32"/>
      <c r="Q29" s="32"/>
      <c r="R29" s="12"/>
    </row>
    <row r="30" spans="1:20" ht="18" customHeight="1">
      <c r="A30" s="12"/>
      <c r="B30" s="12"/>
      <c r="C30" s="12" t="s">
        <v>34</v>
      </c>
      <c r="D30" s="12"/>
      <c r="E30" s="32"/>
      <c r="F30" s="32"/>
      <c r="G30" s="32"/>
      <c r="H30" s="32"/>
      <c r="I30" s="32"/>
      <c r="J30" s="27"/>
      <c r="K30" s="11"/>
      <c r="L30" s="12"/>
      <c r="M30" s="12"/>
      <c r="N30" s="11"/>
      <c r="O30" s="11"/>
      <c r="P30" s="11"/>
      <c r="Q30" s="11"/>
      <c r="R30" s="12"/>
    </row>
    <row r="31" spans="1:20" ht="18" customHeight="1">
      <c r="A31" s="12"/>
      <c r="B31" s="12"/>
      <c r="C31" s="12"/>
      <c r="D31" s="12"/>
      <c r="E31" s="12"/>
      <c r="F31" s="12"/>
      <c r="G31" s="12"/>
      <c r="H31" s="12"/>
      <c r="I31" s="12"/>
      <c r="J31" s="11"/>
      <c r="K31" s="11"/>
      <c r="L31" s="12"/>
      <c r="M31" s="12"/>
      <c r="N31" s="11"/>
      <c r="O31" s="11"/>
      <c r="P31" s="11"/>
      <c r="Q31" s="11"/>
      <c r="R31" s="12"/>
    </row>
    <row r="32" spans="1:20" ht="18" customHeight="1">
      <c r="A32" s="12"/>
      <c r="B32" s="12"/>
      <c r="C32" s="12"/>
      <c r="D32" s="12"/>
      <c r="E32" s="12"/>
      <c r="F32" s="11"/>
      <c r="G32" s="11"/>
      <c r="H32" s="11"/>
      <c r="I32" s="11"/>
      <c r="J32" s="11"/>
      <c r="K32" s="11"/>
      <c r="L32" s="12"/>
      <c r="M32" s="12"/>
      <c r="N32" s="11"/>
      <c r="O32" s="11"/>
      <c r="P32" s="11"/>
      <c r="Q32" s="11"/>
      <c r="R32" s="12"/>
    </row>
    <row r="33" spans="1:18" ht="18" customHeight="1">
      <c r="A33" s="12"/>
      <c r="B33" s="12"/>
      <c r="C33" s="12"/>
      <c r="D33" s="12"/>
      <c r="E33" s="12"/>
      <c r="F33" s="12"/>
      <c r="G33" s="12"/>
      <c r="H33" s="12"/>
      <c r="I33" s="12"/>
      <c r="J33" s="12"/>
      <c r="K33" s="12"/>
      <c r="L33" s="12"/>
      <c r="M33" s="12"/>
      <c r="N33" s="12"/>
      <c r="O33" s="12"/>
      <c r="P33" s="12"/>
      <c r="Q33" s="12"/>
      <c r="R33" s="12"/>
    </row>
    <row r="34" spans="1:18" ht="18" customHeight="1">
      <c r="A34" s="12"/>
      <c r="B34" s="12"/>
      <c r="C34" s="12"/>
      <c r="D34" s="12"/>
      <c r="E34" s="33"/>
      <c r="F34" s="33"/>
      <c r="G34" s="33"/>
      <c r="H34" s="33"/>
      <c r="I34" s="33"/>
      <c r="J34" s="33"/>
      <c r="K34" s="33"/>
      <c r="L34" s="12"/>
      <c r="M34" s="12"/>
      <c r="N34" s="33"/>
      <c r="O34" s="33"/>
      <c r="P34" s="33"/>
      <c r="Q34" s="33"/>
      <c r="R34" s="12"/>
    </row>
    <row r="35" spans="1:18" ht="18" customHeight="1">
      <c r="A35" s="12"/>
      <c r="B35" s="12" t="s">
        <v>35</v>
      </c>
      <c r="C35" s="12"/>
      <c r="D35" s="12"/>
      <c r="E35" s="12"/>
      <c r="F35" s="12"/>
      <c r="G35" s="12"/>
      <c r="H35" s="12"/>
      <c r="I35" s="12"/>
      <c r="J35" s="12"/>
      <c r="K35" s="12"/>
      <c r="L35" s="12"/>
      <c r="M35" s="12"/>
      <c r="N35" s="12"/>
      <c r="O35" s="12"/>
      <c r="P35" s="12"/>
      <c r="Q35" s="12"/>
      <c r="R35" s="12"/>
    </row>
  </sheetData>
  <sheetProtection algorithmName="SHA-512" hashValue="9pyvs8x2AZkjs2vbJhFHVaWLp+oECDwLyRNBDPh9BM6Ylb0k+ry6v+SUNUDmfYhCpWzxMP1pavNRK6YMnwDVfQ==" saltValue="f0j5/kP6kSGYPnRKO/GIFA==" spinCount="100000" sheet="1" objects="1" scenarios="1"/>
  <mergeCells count="12">
    <mergeCell ref="D14:E14"/>
    <mergeCell ref="O17:P17"/>
    <mergeCell ref="I25:J25"/>
    <mergeCell ref="L3:M3"/>
    <mergeCell ref="O3:Q3"/>
    <mergeCell ref="J8:K8"/>
    <mergeCell ref="L8:R8"/>
    <mergeCell ref="J9:K9"/>
    <mergeCell ref="L9:R9"/>
    <mergeCell ref="J10:K10"/>
    <mergeCell ref="L10:M10"/>
    <mergeCell ref="N10:R10"/>
  </mergeCells>
  <phoneticPr fontId="6"/>
  <conditionalFormatting sqref="M4 O4 Q4 L8:R9 L10 N10 D14 C17 E17 G17 I17 K17 I25">
    <cfRule type="containsBlanks" dxfId="6" priority="1">
      <formula>LEN(TRIM(C4))=0</formula>
    </cfRule>
  </conditionalFormatting>
  <dataValidations count="1">
    <dataValidation type="whole" allowBlank="1" showInputMessage="1" showErrorMessage="1" sqref="I25:J25" xr:uid="{CB4D2747-0767-439A-A18C-8D88E9B48F66}">
      <formula1>0</formula1>
      <formula2>10000000</formula2>
    </dataValidation>
  </dataValidations>
  <pageMargins left="0.7" right="0.7" top="0.75" bottom="0.75" header="0.3" footer="0.3"/>
  <pageSetup paperSize="9" scale="9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55D20-5BDF-4FB4-B78D-AFFC4D76C668}">
  <sheetPr>
    <pageSetUpPr fitToPage="1"/>
  </sheetPr>
  <dimension ref="A1:Z208"/>
  <sheetViews>
    <sheetView showGridLines="0" view="pageBreakPreview" topLeftCell="A17" zoomScale="43" zoomScaleNormal="70" zoomScaleSheetLayoutView="85" workbookViewId="0">
      <selection activeCell="I67" sqref="I67"/>
    </sheetView>
  </sheetViews>
  <sheetFormatPr defaultColWidth="8.6875" defaultRowHeight="15"/>
  <cols>
    <col min="1" max="2" width="2.875" style="34" customWidth="1"/>
    <col min="3" max="3" width="2.625" style="34" customWidth="1"/>
    <col min="4" max="4" width="2.125" style="34" customWidth="1"/>
    <col min="5" max="5" width="60.8125" style="34" customWidth="1"/>
    <col min="6" max="6" width="45.1875" style="34" customWidth="1"/>
    <col min="7" max="24" width="21.6875" style="34" customWidth="1"/>
    <col min="25" max="25" width="2.625" style="34" customWidth="1"/>
    <col min="26" max="16384" width="8.6875" style="34"/>
  </cols>
  <sheetData>
    <row r="1" spans="2:25" hidden="1"/>
    <row r="2" spans="2:25" ht="48.4" hidden="1">
      <c r="B2" s="35" t="s">
        <v>36</v>
      </c>
      <c r="C2" s="36"/>
      <c r="D2" s="36"/>
      <c r="E2" s="36"/>
      <c r="F2" s="36"/>
      <c r="G2" s="36"/>
      <c r="H2" s="36"/>
      <c r="I2" s="36"/>
      <c r="J2" s="36"/>
      <c r="K2" s="36"/>
      <c r="L2" s="36"/>
      <c r="M2" s="36"/>
      <c r="N2" s="36"/>
      <c r="O2" s="36"/>
      <c r="P2" s="37"/>
      <c r="Q2" s="37"/>
      <c r="R2" s="37"/>
      <c r="S2" s="37"/>
      <c r="T2" s="37"/>
      <c r="U2" s="37"/>
      <c r="V2" s="37"/>
      <c r="W2" s="37"/>
      <c r="X2" s="37"/>
      <c r="Y2" s="38"/>
    </row>
    <row r="3" spans="2:25" ht="15.6" hidden="1" customHeight="1">
      <c r="B3" s="39"/>
      <c r="C3" s="40"/>
      <c r="D3" s="40"/>
      <c r="E3" s="40"/>
      <c r="F3" s="40"/>
      <c r="G3" s="40"/>
      <c r="H3" s="40"/>
      <c r="I3" s="40"/>
      <c r="J3" s="40"/>
      <c r="K3" s="40"/>
      <c r="L3" s="40"/>
      <c r="M3" s="40"/>
      <c r="N3" s="40"/>
      <c r="O3" s="40"/>
      <c r="Y3" s="41"/>
    </row>
    <row r="4" spans="2:25" ht="38.25" hidden="1">
      <c r="B4" s="42" t="s">
        <v>37</v>
      </c>
      <c r="C4" s="43"/>
      <c r="D4" s="43"/>
      <c r="E4" s="40"/>
      <c r="F4" s="40"/>
      <c r="G4" s="40"/>
      <c r="H4" s="40"/>
      <c r="I4" s="40"/>
      <c r="J4" s="40"/>
      <c r="K4" s="40"/>
      <c r="L4" s="40"/>
      <c r="M4" s="40"/>
      <c r="N4" s="40"/>
      <c r="O4" s="40"/>
      <c r="Y4" s="41"/>
    </row>
    <row r="5" spans="2:25" ht="35.25" hidden="1" thickTop="1" thickBot="1">
      <c r="B5" s="173" t="s">
        <v>38</v>
      </c>
      <c r="C5" s="174"/>
      <c r="D5" s="174"/>
      <c r="E5" s="175"/>
      <c r="F5" s="40"/>
      <c r="G5" s="40"/>
      <c r="H5" s="40"/>
      <c r="I5" s="40"/>
      <c r="J5" s="40"/>
      <c r="K5" s="40"/>
      <c r="L5" s="40"/>
      <c r="M5" s="40"/>
      <c r="N5" s="40"/>
      <c r="O5" s="40"/>
      <c r="Y5" s="41"/>
    </row>
    <row r="6" spans="2:25" hidden="1">
      <c r="B6" s="44"/>
      <c r="C6" s="40"/>
      <c r="D6" s="40"/>
      <c r="E6" s="40"/>
      <c r="F6" s="40"/>
      <c r="G6" s="40"/>
      <c r="H6" s="40"/>
      <c r="I6" s="40"/>
      <c r="J6" s="40"/>
      <c r="K6" s="40"/>
      <c r="L6" s="40"/>
      <c r="M6" s="40"/>
      <c r="N6" s="40"/>
      <c r="O6" s="40"/>
      <c r="Y6" s="41"/>
    </row>
    <row r="7" spans="2:25" ht="38.25" hidden="1">
      <c r="B7" s="42" t="s">
        <v>39</v>
      </c>
      <c r="C7" s="45"/>
      <c r="D7" s="45"/>
      <c r="E7" s="40"/>
      <c r="F7" s="40"/>
      <c r="G7" s="40"/>
      <c r="H7" s="40"/>
      <c r="I7" s="40"/>
      <c r="J7" s="40"/>
      <c r="K7" s="40"/>
      <c r="L7" s="40"/>
      <c r="M7" s="40"/>
      <c r="N7" s="40"/>
      <c r="O7" s="40"/>
      <c r="Y7" s="41"/>
    </row>
    <row r="8" spans="2:25" ht="35.25" hidden="1" thickTop="1" thickBot="1">
      <c r="B8" s="173" t="s">
        <v>38</v>
      </c>
      <c r="C8" s="174"/>
      <c r="D8" s="174"/>
      <c r="E8" s="175"/>
      <c r="F8" s="40"/>
      <c r="G8" s="40"/>
      <c r="H8" s="40"/>
      <c r="I8" s="40"/>
      <c r="J8" s="40"/>
      <c r="K8" s="40"/>
      <c r="L8" s="40"/>
      <c r="M8" s="40"/>
      <c r="N8" s="40"/>
      <c r="O8" s="40"/>
      <c r="Y8" s="41"/>
    </row>
    <row r="9" spans="2:25" hidden="1">
      <c r="B9" s="44"/>
      <c r="C9" s="40"/>
      <c r="D9" s="40"/>
      <c r="E9" s="40"/>
      <c r="F9" s="40"/>
      <c r="G9" s="40"/>
      <c r="H9" s="40"/>
      <c r="I9" s="40"/>
      <c r="J9" s="40"/>
      <c r="K9" s="40"/>
      <c r="L9" s="40"/>
      <c r="M9" s="40"/>
      <c r="N9" s="40"/>
      <c r="O9" s="40"/>
      <c r="Y9" s="41"/>
    </row>
    <row r="10" spans="2:25" ht="38.25" hidden="1">
      <c r="B10" s="46" t="str">
        <f>IF(B5="（プルダウンから選択）", "", IF(B5="いいえ", "『（１）介護テクノロジーの導入支援』の表に入力してください。", IF(AND(B5="はい", B8="いいえ"), "『（１）介護テクノロジーの導入支援』の表に入力してください。", IF(AND(B5="はい", B8="はい"), "『（２）介護テクノロジーのパッケージ型導入支援』の表に入力してください。（ただし、介護ソフトと連動しないテクノロジーについては『（１）介護テクノロジーの導入支援』の表に入力してください。）", "②に回答してください。"))))</f>
        <v/>
      </c>
      <c r="C10" s="40"/>
      <c r="D10" s="40"/>
      <c r="E10" s="40"/>
      <c r="F10" s="40"/>
      <c r="G10" s="40"/>
      <c r="H10" s="40"/>
      <c r="I10" s="40"/>
      <c r="J10" s="40"/>
      <c r="K10" s="40"/>
      <c r="L10" s="40"/>
      <c r="M10" s="40"/>
      <c r="N10" s="40"/>
      <c r="O10" s="40"/>
      <c r="Y10" s="41"/>
    </row>
    <row r="11" spans="2:25" ht="38.65" hidden="1" thickBot="1">
      <c r="B11" s="47" t="s">
        <v>40</v>
      </c>
      <c r="C11" s="48"/>
      <c r="D11" s="40"/>
      <c r="E11" s="40"/>
      <c r="F11" s="40"/>
      <c r="G11" s="40"/>
      <c r="H11" s="40"/>
      <c r="I11" s="40"/>
      <c r="J11" s="40"/>
      <c r="K11" s="40"/>
      <c r="L11" s="40"/>
      <c r="M11" s="40"/>
      <c r="N11" s="40"/>
      <c r="O11" s="40"/>
      <c r="Y11" s="41"/>
    </row>
    <row r="12" spans="2:25" hidden="1">
      <c r="B12" s="44"/>
      <c r="C12" s="40"/>
      <c r="D12" s="40"/>
      <c r="E12" s="40"/>
      <c r="F12" s="40"/>
      <c r="G12" s="40"/>
      <c r="H12" s="40"/>
      <c r="I12" s="40"/>
      <c r="J12" s="40"/>
      <c r="K12" s="40"/>
      <c r="L12" s="40"/>
      <c r="M12" s="40"/>
      <c r="N12" s="40"/>
      <c r="O12" s="40"/>
      <c r="Y12" s="41"/>
    </row>
    <row r="13" spans="2:25" ht="38.25" hidden="1">
      <c r="B13" s="42" t="s">
        <v>41</v>
      </c>
      <c r="C13" s="40"/>
      <c r="D13" s="40"/>
      <c r="E13" s="40"/>
      <c r="F13" s="40"/>
      <c r="G13" s="40"/>
      <c r="H13" s="40"/>
      <c r="I13" s="40"/>
      <c r="J13" s="40"/>
      <c r="K13" s="40"/>
      <c r="L13" s="40"/>
      <c r="M13" s="40"/>
      <c r="N13" s="40"/>
      <c r="O13" s="40"/>
      <c r="Y13" s="41"/>
    </row>
    <row r="14" spans="2:25" ht="35.25" hidden="1" thickTop="1" thickBot="1">
      <c r="B14" s="173" t="s">
        <v>38</v>
      </c>
      <c r="C14" s="174"/>
      <c r="D14" s="174"/>
      <c r="E14" s="175"/>
      <c r="F14" s="40"/>
      <c r="G14" s="40"/>
      <c r="H14" s="40"/>
      <c r="I14" s="40"/>
      <c r="J14" s="40"/>
      <c r="K14" s="40"/>
      <c r="L14" s="40"/>
      <c r="M14" s="40"/>
      <c r="N14" s="40"/>
      <c r="O14" s="40"/>
      <c r="Y14" s="41"/>
    </row>
    <row r="15" spans="2:25" ht="38.25" hidden="1">
      <c r="B15" s="46" t="str">
        <f>IF(B14="（プルダウンから選択）","",IF(B14="はい","『（１）介護テクノロジーの導入支援』の表に入力してください。","『（２）介護テクノロジーのパッケージ型導入支援』の表に入力してください。（ただし、介護ソフトと連動しないテクノロジーについては『（１）介護テクノロジーの導入支援』の表に入力してください。）"))</f>
        <v/>
      </c>
      <c r="C15" s="40"/>
      <c r="D15" s="40"/>
      <c r="E15" s="40"/>
      <c r="F15" s="40"/>
      <c r="G15" s="40"/>
      <c r="H15" s="40"/>
      <c r="I15" s="40"/>
      <c r="J15" s="40"/>
      <c r="K15" s="40"/>
      <c r="L15" s="40"/>
      <c r="M15" s="40"/>
      <c r="N15" s="40"/>
      <c r="O15" s="40"/>
      <c r="Y15" s="41"/>
    </row>
    <row r="16" spans="2:25" ht="38.65" hidden="1" thickBot="1">
      <c r="B16" s="49" t="s">
        <v>42</v>
      </c>
      <c r="C16" s="48"/>
      <c r="D16" s="48"/>
      <c r="E16" s="48"/>
      <c r="F16" s="48"/>
      <c r="G16" s="48"/>
      <c r="H16" s="48"/>
      <c r="I16" s="48"/>
      <c r="J16" s="48"/>
      <c r="K16" s="48"/>
      <c r="L16" s="48"/>
      <c r="M16" s="48"/>
      <c r="N16" s="48"/>
      <c r="O16" s="48"/>
      <c r="P16" s="50"/>
      <c r="Q16" s="50"/>
      <c r="R16" s="50"/>
      <c r="S16" s="50"/>
      <c r="T16" s="50"/>
      <c r="U16" s="50"/>
      <c r="V16" s="50"/>
      <c r="W16" s="50"/>
      <c r="X16" s="50"/>
      <c r="Y16" s="51"/>
    </row>
    <row r="17" spans="1:25">
      <c r="A17" s="52"/>
      <c r="B17" s="52"/>
      <c r="C17" s="52"/>
      <c r="D17" s="52"/>
      <c r="E17" s="52"/>
      <c r="F17" s="52"/>
      <c r="G17" s="52"/>
      <c r="H17" s="52"/>
      <c r="I17" s="52"/>
      <c r="J17" s="52"/>
      <c r="K17" s="52"/>
      <c r="L17" s="52"/>
      <c r="M17" s="52"/>
      <c r="N17" s="52"/>
      <c r="O17" s="52"/>
      <c r="P17" s="52"/>
      <c r="Q17" s="52"/>
      <c r="R17" s="52"/>
      <c r="S17" s="52"/>
      <c r="T17" s="52"/>
      <c r="U17" s="52"/>
      <c r="V17" s="52"/>
      <c r="W17" s="52"/>
      <c r="X17" s="52"/>
      <c r="Y17" s="52"/>
    </row>
    <row r="18" spans="1:25" ht="30" customHeight="1">
      <c r="A18" s="52"/>
      <c r="B18" s="52"/>
      <c r="C18" s="53" t="s">
        <v>43</v>
      </c>
      <c r="D18" s="52"/>
      <c r="E18" s="52"/>
      <c r="F18" s="52"/>
      <c r="G18" s="52"/>
      <c r="H18" s="52"/>
      <c r="I18" s="52"/>
      <c r="J18" s="52"/>
      <c r="K18" s="52"/>
      <c r="L18" s="52"/>
      <c r="M18" s="52"/>
      <c r="N18" s="52"/>
      <c r="O18" s="52"/>
      <c r="P18" s="52"/>
      <c r="Q18" s="52"/>
      <c r="R18" s="52"/>
      <c r="S18" s="52"/>
      <c r="T18" s="52"/>
      <c r="U18" s="52"/>
      <c r="V18" s="52"/>
      <c r="W18" s="52"/>
      <c r="X18" s="52"/>
      <c r="Y18" s="52"/>
    </row>
    <row r="19" spans="1:25" ht="30" customHeight="1">
      <c r="A19" s="52"/>
      <c r="B19" s="52"/>
      <c r="C19" s="176" t="s">
        <v>44</v>
      </c>
      <c r="D19" s="176"/>
      <c r="E19" s="176"/>
      <c r="F19" s="176"/>
      <c r="G19" s="176"/>
      <c r="H19" s="176"/>
      <c r="I19" s="176"/>
      <c r="J19" s="176"/>
      <c r="K19" s="176"/>
      <c r="L19" s="176"/>
      <c r="M19" s="176"/>
      <c r="N19" s="176"/>
      <c r="O19" s="176"/>
      <c r="P19" s="176"/>
      <c r="Q19" s="176"/>
      <c r="R19" s="176"/>
      <c r="S19" s="176"/>
      <c r="T19" s="176"/>
      <c r="U19" s="176"/>
      <c r="V19" s="176"/>
      <c r="W19" s="176"/>
      <c r="X19" s="176"/>
      <c r="Y19" s="52"/>
    </row>
    <row r="20" spans="1:25" ht="10.050000000000001" customHeight="1">
      <c r="A20" s="52"/>
      <c r="B20" s="52"/>
      <c r="C20" s="54"/>
      <c r="D20" s="54"/>
      <c r="E20" s="54"/>
      <c r="F20" s="54"/>
      <c r="G20" s="54"/>
      <c r="H20" s="54"/>
      <c r="I20" s="54"/>
      <c r="J20" s="54"/>
      <c r="K20" s="54"/>
      <c r="L20" s="54"/>
      <c r="M20" s="54"/>
      <c r="N20" s="54"/>
      <c r="O20" s="54"/>
      <c r="P20" s="54"/>
      <c r="Q20" s="54"/>
      <c r="R20" s="54"/>
      <c r="S20" s="54"/>
      <c r="T20" s="54"/>
      <c r="U20" s="54"/>
      <c r="V20" s="54"/>
      <c r="W20" s="54"/>
      <c r="X20" s="54"/>
      <c r="Y20" s="52"/>
    </row>
    <row r="21" spans="1:25" ht="30" customHeight="1">
      <c r="A21" s="52"/>
      <c r="B21" s="52"/>
      <c r="C21" s="55"/>
      <c r="D21" s="177" t="s">
        <v>45</v>
      </c>
      <c r="E21" s="177"/>
      <c r="F21" s="56"/>
      <c r="Q21" s="52"/>
      <c r="R21" s="52"/>
      <c r="S21" s="52"/>
      <c r="T21" s="52"/>
      <c r="U21" s="52"/>
      <c r="V21" s="52"/>
      <c r="W21" s="52"/>
      <c r="X21" s="52"/>
      <c r="Y21" s="52"/>
    </row>
    <row r="22" spans="1:25" ht="30" customHeight="1">
      <c r="A22" s="52"/>
      <c r="B22" s="52"/>
      <c r="C22" s="55"/>
      <c r="D22" s="178"/>
      <c r="E22" s="178"/>
      <c r="F22" s="56"/>
      <c r="Q22" s="52"/>
      <c r="R22" s="52"/>
      <c r="S22" s="52"/>
      <c r="T22" s="52"/>
      <c r="U22" s="52"/>
      <c r="V22" s="52"/>
      <c r="W22" s="52"/>
      <c r="X22" s="52"/>
      <c r="Y22" s="52"/>
    </row>
    <row r="23" spans="1:25" ht="30" customHeight="1">
      <c r="A23" s="52"/>
      <c r="B23" s="52"/>
      <c r="C23" s="52"/>
      <c r="D23" s="52"/>
      <c r="E23" s="52"/>
      <c r="F23" s="56"/>
      <c r="Q23" s="52"/>
      <c r="R23" s="52"/>
      <c r="S23" s="52"/>
      <c r="T23" s="52"/>
      <c r="U23" s="52"/>
      <c r="V23" s="52"/>
      <c r="W23" s="52"/>
      <c r="X23" s="52"/>
      <c r="Y23" s="52"/>
    </row>
    <row r="24" spans="1:25" ht="25.05" customHeight="1">
      <c r="A24" s="52"/>
      <c r="B24" s="52"/>
      <c r="C24" s="52"/>
      <c r="D24" s="52"/>
      <c r="E24" s="52"/>
      <c r="F24" s="57"/>
      <c r="G24" s="58" t="s">
        <v>46</v>
      </c>
      <c r="H24" s="58"/>
      <c r="I24" s="59"/>
      <c r="J24" s="59"/>
      <c r="K24" s="59"/>
      <c r="L24" s="59"/>
      <c r="M24" s="59"/>
      <c r="N24" s="59"/>
      <c r="O24" s="52"/>
      <c r="P24" s="52"/>
      <c r="Q24" s="52"/>
      <c r="R24" s="52"/>
      <c r="S24" s="52"/>
      <c r="T24" s="52"/>
      <c r="U24" s="52"/>
      <c r="V24" s="52"/>
      <c r="W24" s="52"/>
      <c r="X24" s="52"/>
      <c r="Y24" s="52"/>
    </row>
    <row r="25" spans="1:25" ht="25.05" customHeight="1">
      <c r="A25" s="52"/>
      <c r="B25" s="52"/>
      <c r="C25" s="52"/>
      <c r="D25" s="52"/>
      <c r="E25" s="52"/>
      <c r="F25" s="57"/>
      <c r="G25" s="58" t="s">
        <v>47</v>
      </c>
      <c r="H25" s="58"/>
      <c r="I25" s="59"/>
      <c r="J25" s="59"/>
      <c r="K25" s="59"/>
      <c r="L25" s="59"/>
      <c r="M25" s="59"/>
      <c r="N25" s="59"/>
      <c r="O25" s="52"/>
      <c r="P25" s="52"/>
      <c r="Q25" s="52"/>
      <c r="R25" s="52"/>
      <c r="S25" s="52"/>
      <c r="T25" s="52"/>
      <c r="U25" s="52"/>
      <c r="V25" s="52"/>
      <c r="W25" s="52"/>
      <c r="X25" s="52"/>
      <c r="Y25" s="52"/>
    </row>
    <row r="26" spans="1:25" ht="25.05" customHeight="1">
      <c r="A26" s="52"/>
      <c r="B26" s="52"/>
      <c r="C26" s="52"/>
      <c r="D26" s="52"/>
      <c r="F26" s="57"/>
      <c r="G26" s="183" t="s">
        <v>48</v>
      </c>
      <c r="H26" s="184"/>
      <c r="I26" s="179" t="s">
        <v>49</v>
      </c>
      <c r="J26" s="179"/>
      <c r="K26" s="179"/>
      <c r="L26" s="179" t="s">
        <v>50</v>
      </c>
      <c r="M26" s="179"/>
      <c r="N26" s="179" t="s">
        <v>51</v>
      </c>
      <c r="O26" s="179"/>
      <c r="P26" s="52"/>
      <c r="Q26" s="52"/>
      <c r="R26" s="52"/>
      <c r="S26" s="52"/>
      <c r="T26" s="52"/>
      <c r="U26" s="52"/>
      <c r="V26" s="52"/>
      <c r="W26" s="52"/>
      <c r="X26" s="52"/>
      <c r="Y26" s="52"/>
    </row>
    <row r="27" spans="1:25" ht="25.05" customHeight="1">
      <c r="A27" s="52"/>
      <c r="B27" s="52"/>
      <c r="C27" s="52"/>
      <c r="D27" s="52"/>
      <c r="E27" s="52"/>
      <c r="F27" s="57"/>
      <c r="G27" s="185"/>
      <c r="H27" s="186"/>
      <c r="I27" s="179"/>
      <c r="J27" s="179"/>
      <c r="K27" s="179"/>
      <c r="L27" s="179"/>
      <c r="M27" s="179"/>
      <c r="N27" s="179"/>
      <c r="O27" s="179"/>
      <c r="P27" s="52"/>
      <c r="Q27" s="52"/>
      <c r="R27" s="52"/>
      <c r="S27" s="52"/>
      <c r="T27" s="52"/>
      <c r="U27" s="52"/>
      <c r="V27" s="52"/>
      <c r="W27" s="52"/>
      <c r="X27" s="52"/>
      <c r="Y27" s="52"/>
    </row>
    <row r="28" spans="1:25" ht="30" customHeight="1">
      <c r="A28" s="52"/>
      <c r="B28" s="52"/>
      <c r="C28" s="52"/>
      <c r="D28" s="52"/>
      <c r="E28" s="52"/>
      <c r="F28" s="57"/>
      <c r="G28" s="180"/>
      <c r="H28" s="181"/>
      <c r="I28" s="180"/>
      <c r="J28" s="182"/>
      <c r="K28" s="181"/>
      <c r="L28" s="179">
        <f>G28-I28</f>
        <v>0</v>
      </c>
      <c r="M28" s="179"/>
      <c r="N28" s="179">
        <f>ROUNDDOWN(G28/5,0)</f>
        <v>0</v>
      </c>
      <c r="O28" s="179"/>
      <c r="P28" s="52"/>
      <c r="Q28" s="52"/>
      <c r="R28" s="52"/>
      <c r="S28" s="52"/>
      <c r="T28" s="52"/>
      <c r="U28" s="52"/>
      <c r="V28" s="52"/>
      <c r="W28" s="52"/>
      <c r="X28" s="52"/>
      <c r="Y28" s="52"/>
    </row>
    <row r="29" spans="1:25" ht="30" customHeight="1">
      <c r="A29" s="52"/>
      <c r="B29" s="52"/>
      <c r="C29" s="52"/>
      <c r="D29" s="52"/>
      <c r="E29" s="52"/>
      <c r="F29" s="57"/>
      <c r="G29" s="58" t="s">
        <v>52</v>
      </c>
      <c r="H29" s="60"/>
      <c r="I29" s="60"/>
      <c r="J29" s="60"/>
      <c r="K29" s="60"/>
      <c r="L29" s="60"/>
      <c r="M29" s="60"/>
      <c r="N29" s="60"/>
      <c r="O29" s="60"/>
      <c r="P29" s="52"/>
      <c r="Q29" s="52"/>
      <c r="R29" s="52"/>
      <c r="S29" s="52"/>
      <c r="T29" s="52"/>
      <c r="U29" s="52"/>
      <c r="V29" s="52"/>
      <c r="W29" s="52"/>
      <c r="X29" s="52"/>
      <c r="Y29" s="52"/>
    </row>
    <row r="30" spans="1:25" ht="30" customHeight="1">
      <c r="A30" s="52"/>
      <c r="B30" s="52"/>
      <c r="C30" s="52"/>
      <c r="D30" s="52"/>
      <c r="E30" s="52"/>
      <c r="F30" s="57"/>
      <c r="G30" s="58" t="s">
        <v>53</v>
      </c>
      <c r="H30" s="58"/>
      <c r="I30" s="59"/>
      <c r="J30" s="59"/>
      <c r="K30" s="59"/>
      <c r="L30" s="59"/>
      <c r="M30" s="59"/>
      <c r="N30" s="59"/>
      <c r="O30" s="52"/>
      <c r="P30" s="52"/>
      <c r="Q30" s="52"/>
      <c r="R30" s="52"/>
      <c r="S30" s="52"/>
      <c r="T30" s="52"/>
      <c r="U30" s="52"/>
      <c r="V30" s="52"/>
      <c r="W30" s="52"/>
      <c r="X30" s="52"/>
      <c r="Y30" s="52"/>
    </row>
    <row r="31" spans="1:25" ht="25.05" customHeight="1">
      <c r="A31" s="52"/>
      <c r="B31" s="52"/>
      <c r="C31" s="52"/>
      <c r="D31" s="52"/>
      <c r="E31" s="52"/>
      <c r="F31" s="57"/>
      <c r="G31" s="183" t="s">
        <v>48</v>
      </c>
      <c r="H31" s="184"/>
      <c r="I31" s="179" t="s">
        <v>54</v>
      </c>
      <c r="J31" s="179"/>
      <c r="K31" s="179"/>
      <c r="L31" s="179" t="s">
        <v>55</v>
      </c>
      <c r="M31" s="179"/>
      <c r="N31" s="179" t="s">
        <v>51</v>
      </c>
      <c r="O31" s="179"/>
      <c r="P31" s="52"/>
      <c r="Q31" s="52"/>
      <c r="R31" s="52"/>
      <c r="S31" s="52"/>
      <c r="T31" s="52"/>
      <c r="U31" s="52"/>
      <c r="V31" s="52"/>
      <c r="W31" s="52"/>
      <c r="X31" s="52"/>
      <c r="Y31" s="52"/>
    </row>
    <row r="32" spans="1:25" ht="25.05" customHeight="1">
      <c r="A32" s="52"/>
      <c r="B32" s="52"/>
      <c r="C32" s="52"/>
      <c r="D32" s="52"/>
      <c r="E32" s="52"/>
      <c r="F32" s="57"/>
      <c r="G32" s="185"/>
      <c r="H32" s="186"/>
      <c r="I32" s="179"/>
      <c r="J32" s="179"/>
      <c r="K32" s="179"/>
      <c r="L32" s="179"/>
      <c r="M32" s="179"/>
      <c r="N32" s="179"/>
      <c r="O32" s="179"/>
      <c r="P32" s="52"/>
      <c r="Q32" s="52"/>
      <c r="R32" s="52"/>
      <c r="S32" s="52"/>
      <c r="T32" s="52"/>
      <c r="U32" s="52"/>
      <c r="V32" s="52"/>
      <c r="W32" s="52"/>
      <c r="X32" s="52"/>
      <c r="Y32" s="52"/>
    </row>
    <row r="33" spans="1:26" ht="30" customHeight="1">
      <c r="A33" s="52"/>
      <c r="B33" s="52"/>
      <c r="C33" s="52"/>
      <c r="D33" s="52"/>
      <c r="E33" s="52"/>
      <c r="F33" s="57"/>
      <c r="G33" s="180"/>
      <c r="H33" s="181"/>
      <c r="I33" s="180"/>
      <c r="J33" s="182"/>
      <c r="K33" s="181"/>
      <c r="L33" s="179">
        <f>G33-I33</f>
        <v>0</v>
      </c>
      <c r="M33" s="179"/>
      <c r="N33" s="179">
        <f>ROUNDDOWN(G33/5,0)</f>
        <v>0</v>
      </c>
      <c r="O33" s="179"/>
      <c r="P33" s="52"/>
      <c r="Q33" s="52"/>
      <c r="R33" s="52"/>
      <c r="S33" s="52"/>
      <c r="T33" s="52"/>
      <c r="U33" s="52"/>
      <c r="V33" s="52"/>
      <c r="W33" s="52"/>
      <c r="X33" s="52"/>
      <c r="Y33" s="52"/>
    </row>
    <row r="34" spans="1:26" ht="25.05" customHeight="1">
      <c r="A34" s="52"/>
      <c r="B34" s="52"/>
      <c r="C34" s="52"/>
      <c r="D34" s="52"/>
      <c r="E34" s="52"/>
      <c r="F34" s="57"/>
      <c r="G34" s="58" t="s">
        <v>56</v>
      </c>
      <c r="H34" s="58"/>
      <c r="I34" s="61"/>
      <c r="J34" s="61"/>
      <c r="K34" s="61"/>
      <c r="L34" s="61"/>
      <c r="M34" s="55"/>
      <c r="N34" s="55"/>
      <c r="O34" s="52"/>
      <c r="P34" s="52"/>
      <c r="Q34" s="52"/>
      <c r="R34" s="52"/>
      <c r="S34" s="52"/>
      <c r="T34" s="52"/>
      <c r="U34" s="52"/>
      <c r="V34" s="52"/>
      <c r="W34" s="52"/>
      <c r="X34" s="52"/>
      <c r="Y34" s="52"/>
    </row>
    <row r="35" spans="1:26" ht="25.05" customHeight="1">
      <c r="A35" s="52"/>
      <c r="B35" s="52"/>
      <c r="C35" s="52"/>
      <c r="D35" s="52"/>
      <c r="E35" s="52"/>
      <c r="F35" s="57"/>
      <c r="G35" s="58" t="s">
        <v>57</v>
      </c>
      <c r="H35" s="58"/>
      <c r="I35" s="61"/>
      <c r="J35" s="61"/>
      <c r="K35" s="61"/>
      <c r="L35" s="61"/>
      <c r="M35" s="55"/>
      <c r="N35" s="55"/>
      <c r="O35" s="52"/>
      <c r="P35" s="52"/>
      <c r="Q35" s="52"/>
      <c r="R35" s="52"/>
      <c r="S35" s="52"/>
      <c r="T35" s="52"/>
      <c r="U35" s="52"/>
      <c r="V35" s="52"/>
      <c r="W35" s="52"/>
      <c r="X35" s="52"/>
      <c r="Y35" s="52"/>
    </row>
    <row r="36" spans="1:26" ht="25.05" customHeight="1">
      <c r="A36" s="52"/>
      <c r="B36" s="52"/>
      <c r="C36" s="52"/>
      <c r="D36" s="52"/>
      <c r="E36" s="52"/>
      <c r="F36" s="57"/>
      <c r="G36" s="58"/>
      <c r="H36" s="58"/>
      <c r="I36" s="61"/>
      <c r="J36" s="61"/>
      <c r="K36" s="61"/>
      <c r="L36" s="61"/>
      <c r="M36" s="55"/>
      <c r="N36" s="55"/>
      <c r="O36" s="52"/>
      <c r="P36" s="52"/>
      <c r="Q36" s="52"/>
      <c r="R36" s="52"/>
      <c r="S36" s="52"/>
      <c r="T36" s="52"/>
      <c r="U36" s="52"/>
      <c r="V36" s="52"/>
      <c r="W36" s="52"/>
      <c r="X36" s="52"/>
      <c r="Y36" s="52"/>
    </row>
    <row r="37" spans="1:26" ht="40.049999999999997" customHeight="1">
      <c r="A37" s="52"/>
      <c r="B37" s="52"/>
      <c r="C37" s="52"/>
      <c r="D37" s="53" t="s">
        <v>58</v>
      </c>
      <c r="E37" s="52"/>
      <c r="F37" s="52"/>
      <c r="G37" s="52"/>
      <c r="H37" s="52"/>
      <c r="I37" s="52"/>
      <c r="J37" s="52"/>
      <c r="K37" s="187"/>
      <c r="L37" s="187"/>
      <c r="M37" s="187"/>
      <c r="N37" s="62"/>
      <c r="O37" s="62"/>
      <c r="P37" s="62"/>
      <c r="Q37" s="62"/>
      <c r="R37" s="62"/>
      <c r="S37" s="52"/>
      <c r="T37" s="52"/>
      <c r="U37" s="52"/>
      <c r="V37" s="52"/>
      <c r="W37" s="52"/>
      <c r="X37" s="63" t="s">
        <v>59</v>
      </c>
      <c r="Y37" s="52"/>
    </row>
    <row r="38" spans="1:26" ht="54.5" customHeight="1">
      <c r="A38" s="52"/>
      <c r="B38" s="52"/>
      <c r="C38" s="52"/>
      <c r="D38" s="188" t="s">
        <v>60</v>
      </c>
      <c r="E38" s="188"/>
      <c r="F38" s="64" t="s">
        <v>61</v>
      </c>
      <c r="G38" s="64" t="s">
        <v>62</v>
      </c>
      <c r="H38" s="64" t="s">
        <v>63</v>
      </c>
      <c r="I38" s="64" t="s">
        <v>64</v>
      </c>
      <c r="J38" s="189" t="s">
        <v>65</v>
      </c>
      <c r="K38" s="190"/>
      <c r="L38" s="189" t="s">
        <v>66</v>
      </c>
      <c r="M38" s="190"/>
      <c r="N38" s="65" t="s">
        <v>67</v>
      </c>
      <c r="O38" s="65" t="s">
        <v>68</v>
      </c>
      <c r="P38" s="65" t="s">
        <v>69</v>
      </c>
      <c r="Q38" s="65" t="s">
        <v>70</v>
      </c>
      <c r="R38" s="65" t="s">
        <v>71</v>
      </c>
      <c r="S38" s="64" t="s">
        <v>72</v>
      </c>
      <c r="T38" s="64" t="s">
        <v>73</v>
      </c>
      <c r="U38" s="64" t="s">
        <v>74</v>
      </c>
      <c r="V38" s="64" t="s">
        <v>75</v>
      </c>
      <c r="W38" s="64" t="s">
        <v>76</v>
      </c>
      <c r="X38" s="64" t="s">
        <v>77</v>
      </c>
      <c r="Y38" s="52"/>
    </row>
    <row r="39" spans="1:26" ht="40.049999999999997" customHeight="1">
      <c r="A39" s="52"/>
      <c r="B39" s="52"/>
      <c r="C39" s="52"/>
      <c r="D39" s="191" t="s">
        <v>78</v>
      </c>
      <c r="E39" s="192"/>
      <c r="F39" s="192"/>
      <c r="G39" s="66"/>
      <c r="H39" s="66"/>
      <c r="I39" s="66"/>
      <c r="J39" s="66"/>
      <c r="K39" s="66"/>
      <c r="L39" s="66"/>
      <c r="M39" s="66"/>
      <c r="N39" s="66"/>
      <c r="O39" s="66"/>
      <c r="P39" s="66"/>
      <c r="Q39" s="66"/>
      <c r="R39" s="66"/>
      <c r="S39" s="66"/>
      <c r="T39" s="66"/>
      <c r="U39" s="66"/>
      <c r="V39" s="66"/>
      <c r="W39" s="66"/>
      <c r="X39" s="67"/>
      <c r="Y39" s="52"/>
    </row>
    <row r="40" spans="1:26" ht="40.049999999999997" customHeight="1">
      <c r="A40" s="52"/>
      <c r="B40" s="52"/>
      <c r="C40" s="52"/>
      <c r="D40" s="68"/>
      <c r="E40" s="108" t="s">
        <v>79</v>
      </c>
      <c r="F40" s="109"/>
      <c r="G40" s="110"/>
      <c r="H40" s="111"/>
      <c r="I40" s="69">
        <f t="shared" ref="I40:I44" si="0">G40*H40</f>
        <v>0</v>
      </c>
      <c r="J40" s="193"/>
      <c r="K40" s="194"/>
      <c r="L40" s="195"/>
      <c r="M40" s="196"/>
      <c r="N40" s="69">
        <f>SUM(I40:M40)</f>
        <v>0</v>
      </c>
      <c r="O40" s="112"/>
      <c r="P40" s="69">
        <f>ROUNDDOWN((N40-O40)*4/5,-3)</f>
        <v>0</v>
      </c>
      <c r="Q40" s="70">
        <f>N40-O40</f>
        <v>0</v>
      </c>
      <c r="R40" s="69">
        <f>ROUNDDOWN(Q40*4/5,-3)</f>
        <v>0</v>
      </c>
      <c r="S40" s="71">
        <f>_xlfn.XLOOKUP(E40,'データセット（別紙１）'!$B$3:$B$13,'データセット（別紙１）'!$C$3:$C$13,0,0,1)*G40</f>
        <v>0</v>
      </c>
      <c r="T40" s="71">
        <f>MIN(P40,R40,S40)</f>
        <v>0</v>
      </c>
      <c r="U40" s="72"/>
      <c r="V40" s="72"/>
      <c r="W40" s="72"/>
      <c r="X40" s="73"/>
      <c r="Y40" s="52"/>
    </row>
    <row r="41" spans="1:26" ht="40.049999999999997" customHeight="1">
      <c r="A41" s="52"/>
      <c r="B41" s="52"/>
      <c r="C41" s="52"/>
      <c r="D41" s="74"/>
      <c r="E41" s="108" t="s">
        <v>79</v>
      </c>
      <c r="F41" s="109"/>
      <c r="G41" s="110"/>
      <c r="H41" s="111"/>
      <c r="I41" s="69">
        <f t="shared" si="0"/>
        <v>0</v>
      </c>
      <c r="J41" s="193"/>
      <c r="K41" s="194"/>
      <c r="L41" s="195"/>
      <c r="M41" s="196"/>
      <c r="N41" s="69">
        <f>SUM(I41:M41)</f>
        <v>0</v>
      </c>
      <c r="O41" s="112"/>
      <c r="P41" s="69">
        <f t="shared" ref="P41:P44" si="1">ROUNDDOWN((N41-O41)*4/5,-3)</f>
        <v>0</v>
      </c>
      <c r="Q41" s="70">
        <f>N41-O41</f>
        <v>0</v>
      </c>
      <c r="R41" s="69">
        <f t="shared" ref="R41:R44" si="2">ROUNDDOWN(Q41*4/5,-3)</f>
        <v>0</v>
      </c>
      <c r="S41" s="71">
        <f>_xlfn.XLOOKUP(E41,'データセット（別紙１）'!$B$3:$B$13,'データセット（別紙１）'!$C$3:$C$13,0,0,1)*G41</f>
        <v>0</v>
      </c>
      <c r="T41" s="71">
        <f t="shared" ref="T41:T44" si="3">MIN(P41,R41,S41)</f>
        <v>0</v>
      </c>
      <c r="U41" s="72"/>
      <c r="V41" s="72"/>
      <c r="W41" s="72"/>
      <c r="X41" s="73"/>
      <c r="Y41" s="52"/>
    </row>
    <row r="42" spans="1:26" ht="40.049999999999997" customHeight="1">
      <c r="A42" s="52"/>
      <c r="B42" s="52"/>
      <c r="C42" s="52"/>
      <c r="D42" s="74"/>
      <c r="E42" s="108" t="s">
        <v>79</v>
      </c>
      <c r="F42" s="109"/>
      <c r="G42" s="110"/>
      <c r="H42" s="111"/>
      <c r="I42" s="69">
        <f t="shared" si="0"/>
        <v>0</v>
      </c>
      <c r="J42" s="193"/>
      <c r="K42" s="194"/>
      <c r="L42" s="195"/>
      <c r="M42" s="196"/>
      <c r="N42" s="69">
        <f t="shared" ref="N42:N44" si="4">SUM(I42:M42)</f>
        <v>0</v>
      </c>
      <c r="O42" s="112"/>
      <c r="P42" s="69">
        <f t="shared" si="1"/>
        <v>0</v>
      </c>
      <c r="Q42" s="70">
        <f>N42-O42</f>
        <v>0</v>
      </c>
      <c r="R42" s="69">
        <f t="shared" si="2"/>
        <v>0</v>
      </c>
      <c r="S42" s="71">
        <f>_xlfn.XLOOKUP(E42,'データセット（別紙１）'!$B$3:$B$13,'データセット（別紙１）'!$C$3:$C$13,0,0,1)*G42</f>
        <v>0</v>
      </c>
      <c r="T42" s="71">
        <f t="shared" si="3"/>
        <v>0</v>
      </c>
      <c r="U42" s="72"/>
      <c r="V42" s="72"/>
      <c r="W42" s="72"/>
      <c r="X42" s="73"/>
      <c r="Y42" s="52"/>
    </row>
    <row r="43" spans="1:26" ht="40.049999999999997" customHeight="1">
      <c r="A43" s="52"/>
      <c r="B43" s="52"/>
      <c r="C43" s="52"/>
      <c r="D43" s="74"/>
      <c r="E43" s="108" t="s">
        <v>79</v>
      </c>
      <c r="F43" s="109"/>
      <c r="G43" s="110"/>
      <c r="H43" s="111"/>
      <c r="I43" s="69">
        <f t="shared" si="0"/>
        <v>0</v>
      </c>
      <c r="J43" s="193"/>
      <c r="K43" s="194"/>
      <c r="L43" s="195"/>
      <c r="M43" s="196"/>
      <c r="N43" s="69">
        <f t="shared" si="4"/>
        <v>0</v>
      </c>
      <c r="O43" s="112"/>
      <c r="P43" s="69">
        <f t="shared" si="1"/>
        <v>0</v>
      </c>
      <c r="Q43" s="70">
        <f>N43-O43</f>
        <v>0</v>
      </c>
      <c r="R43" s="69">
        <f t="shared" si="2"/>
        <v>0</v>
      </c>
      <c r="S43" s="71">
        <f>_xlfn.XLOOKUP(E43,'データセット（別紙１）'!$B$3:$B$13,'データセット（別紙１）'!$C$3:$C$13,0,0,1)*G43</f>
        <v>0</v>
      </c>
      <c r="T43" s="71">
        <f t="shared" si="3"/>
        <v>0</v>
      </c>
      <c r="U43" s="72"/>
      <c r="V43" s="72"/>
      <c r="W43" s="72"/>
      <c r="X43" s="73"/>
      <c r="Y43" s="52"/>
    </row>
    <row r="44" spans="1:26" ht="40.049999999999997" customHeight="1">
      <c r="A44" s="52"/>
      <c r="B44" s="52"/>
      <c r="C44" s="52"/>
      <c r="D44" s="74"/>
      <c r="E44" s="108" t="s">
        <v>79</v>
      </c>
      <c r="F44" s="109"/>
      <c r="G44" s="110"/>
      <c r="H44" s="111"/>
      <c r="I44" s="69">
        <f t="shared" si="0"/>
        <v>0</v>
      </c>
      <c r="J44" s="193"/>
      <c r="K44" s="194"/>
      <c r="L44" s="195"/>
      <c r="M44" s="196"/>
      <c r="N44" s="69">
        <f t="shared" si="4"/>
        <v>0</v>
      </c>
      <c r="O44" s="112"/>
      <c r="P44" s="69">
        <f t="shared" si="1"/>
        <v>0</v>
      </c>
      <c r="Q44" s="70">
        <f>N44-O44</f>
        <v>0</v>
      </c>
      <c r="R44" s="69">
        <f t="shared" si="2"/>
        <v>0</v>
      </c>
      <c r="S44" s="71">
        <f>_xlfn.XLOOKUP(E44,'データセット（別紙１）'!$B$3:$B$13,'データセット（別紙１）'!$C$3:$C$13,0,0,1)*G44</f>
        <v>0</v>
      </c>
      <c r="T44" s="71">
        <f t="shared" si="3"/>
        <v>0</v>
      </c>
      <c r="U44" s="72"/>
      <c r="V44" s="72"/>
      <c r="W44" s="72"/>
      <c r="X44" s="73"/>
      <c r="Y44" s="52"/>
    </row>
    <row r="45" spans="1:26" ht="40.049999999999997" customHeight="1">
      <c r="A45" s="52"/>
      <c r="B45" s="52"/>
      <c r="C45" s="52"/>
      <c r="D45" s="75" t="s">
        <v>80</v>
      </c>
      <c r="E45" s="76"/>
      <c r="F45" s="77"/>
      <c r="G45" s="78"/>
      <c r="H45" s="78"/>
      <c r="I45" s="79"/>
      <c r="J45" s="79"/>
      <c r="K45" s="79"/>
      <c r="L45" s="79"/>
      <c r="M45" s="79"/>
      <c r="N45" s="79"/>
      <c r="O45" s="79"/>
      <c r="P45" s="79"/>
      <c r="Q45" s="79"/>
      <c r="R45" s="79"/>
      <c r="S45" s="79"/>
      <c r="T45" s="79"/>
      <c r="U45" s="79"/>
      <c r="V45" s="79"/>
      <c r="W45" s="79"/>
      <c r="X45" s="80"/>
      <c r="Y45" s="52"/>
    </row>
    <row r="46" spans="1:26" ht="40.049999999999997" customHeight="1">
      <c r="A46" s="52"/>
      <c r="B46" s="52"/>
      <c r="C46" s="52"/>
      <c r="D46" s="81"/>
      <c r="E46" s="113" t="s">
        <v>81</v>
      </c>
      <c r="F46" s="197"/>
      <c r="G46" s="198"/>
      <c r="H46" s="198"/>
      <c r="I46" s="199"/>
      <c r="J46" s="200"/>
      <c r="K46" s="201"/>
      <c r="L46" s="206"/>
      <c r="M46" s="207"/>
      <c r="N46" s="217">
        <f>SUM(I46:M48)</f>
        <v>0</v>
      </c>
      <c r="O46" s="199"/>
      <c r="P46" s="217">
        <f>ROUNDDOWN((N46-O46)*4/5,-3)</f>
        <v>0</v>
      </c>
      <c r="Q46" s="218">
        <f>N46-O46</f>
        <v>0</v>
      </c>
      <c r="R46" s="217">
        <f>ROUNDDOWN(Q46*4/5,-3)</f>
        <v>0</v>
      </c>
      <c r="S46" s="217">
        <f>IF(E46="（契約方法を選択する）", 0,
 IF(OR(E47="", E48="", E48="ケアプランデータ連携システムのデータ連携について選択"),0,
  IF(AND(E46="職員数に応じて必要なライセンス数が変動するもの", E47="（職員数をプルダウンから選択）"),0,
   IF(E46="職員数に応じて必要なライセンス数が変動しないもの",
      2500000 + IF(L46&gt;0,150000,0) + IF(E48="5事業所以上と連携する", 50000, 0),
      IF(E46="職員数に応じて必要なライセンス数が変動するもの",
         IF(E47="１名以上10名以下", 1000000 + IF(L46&gt;0,150000,0),
            IF(E47="11名以上20名以下", 1500000 + IF(L46&gt;0,150000,0),
               IF(E47="21名以上30名以下", 2000000 + IF(L46&gt;0,150000,0),
                  IF(E47="31名以上", 2500000 + IF(L46&gt;0,150000,0),0))))
         + IF(E48="5事業所以上と連携する", 50000, 0),
       0)))))</f>
        <v>0</v>
      </c>
      <c r="T46" s="221">
        <f>MIN(P46,R46,S46)</f>
        <v>0</v>
      </c>
      <c r="U46" s="212"/>
      <c r="V46" s="212"/>
      <c r="W46" s="212"/>
      <c r="X46" s="215"/>
      <c r="Y46" s="52"/>
      <c r="Z46" s="82"/>
    </row>
    <row r="47" spans="1:26" ht="40.049999999999997" customHeight="1">
      <c r="A47" s="52"/>
      <c r="B47" s="52"/>
      <c r="C47" s="52"/>
      <c r="D47" s="216"/>
      <c r="E47" s="113" t="s">
        <v>82</v>
      </c>
      <c r="F47" s="197"/>
      <c r="G47" s="198"/>
      <c r="H47" s="198"/>
      <c r="I47" s="199"/>
      <c r="J47" s="202"/>
      <c r="K47" s="203"/>
      <c r="L47" s="208"/>
      <c r="M47" s="209"/>
      <c r="N47" s="217"/>
      <c r="O47" s="199"/>
      <c r="P47" s="217"/>
      <c r="Q47" s="218"/>
      <c r="R47" s="217"/>
      <c r="S47" s="217"/>
      <c r="T47" s="222"/>
      <c r="U47" s="213"/>
      <c r="V47" s="213"/>
      <c r="W47" s="213"/>
      <c r="X47" s="215"/>
      <c r="Y47" s="52"/>
    </row>
    <row r="48" spans="1:26" ht="40.049999999999997" customHeight="1">
      <c r="A48" s="52"/>
      <c r="B48" s="52"/>
      <c r="C48" s="52"/>
      <c r="D48" s="216"/>
      <c r="E48" s="113" t="s">
        <v>83</v>
      </c>
      <c r="F48" s="197"/>
      <c r="G48" s="198"/>
      <c r="H48" s="198"/>
      <c r="I48" s="199"/>
      <c r="J48" s="204"/>
      <c r="K48" s="205"/>
      <c r="L48" s="210"/>
      <c r="M48" s="211"/>
      <c r="N48" s="217"/>
      <c r="O48" s="199"/>
      <c r="P48" s="217"/>
      <c r="Q48" s="218"/>
      <c r="R48" s="217"/>
      <c r="S48" s="217"/>
      <c r="T48" s="223"/>
      <c r="U48" s="214"/>
      <c r="V48" s="214"/>
      <c r="W48" s="214"/>
      <c r="X48" s="215"/>
      <c r="Y48" s="52"/>
    </row>
    <row r="49" spans="1:25" ht="40.049999999999997" customHeight="1">
      <c r="A49" s="52"/>
      <c r="B49" s="52"/>
      <c r="C49" s="52"/>
      <c r="D49" s="219" t="s">
        <v>84</v>
      </c>
      <c r="E49" s="220"/>
      <c r="F49" s="77"/>
      <c r="G49" s="78"/>
      <c r="H49" s="78"/>
      <c r="I49" s="79"/>
      <c r="J49" s="79"/>
      <c r="K49" s="79"/>
      <c r="L49" s="79"/>
      <c r="M49" s="79"/>
      <c r="N49" s="79"/>
      <c r="O49" s="79"/>
      <c r="P49" s="79"/>
      <c r="Q49" s="79"/>
      <c r="R49" s="79"/>
      <c r="S49" s="79"/>
      <c r="T49" s="79"/>
      <c r="U49" s="79"/>
      <c r="V49" s="79"/>
      <c r="W49" s="79"/>
      <c r="X49" s="80"/>
      <c r="Y49" s="52"/>
    </row>
    <row r="50" spans="1:25" ht="40.049999999999997" customHeight="1">
      <c r="A50" s="52"/>
      <c r="B50" s="52"/>
      <c r="C50" s="52"/>
      <c r="D50" s="81"/>
      <c r="E50" s="113" t="s">
        <v>81</v>
      </c>
      <c r="F50" s="197"/>
      <c r="G50" s="198"/>
      <c r="H50" s="198"/>
      <c r="I50" s="199"/>
      <c r="J50" s="200"/>
      <c r="K50" s="201"/>
      <c r="L50" s="200"/>
      <c r="M50" s="201"/>
      <c r="N50" s="217">
        <f>SUM(I50:M52)</f>
        <v>0</v>
      </c>
      <c r="O50" s="199"/>
      <c r="P50" s="217">
        <f>ROUNDDOWN((N50-O50)*4/5,-3)</f>
        <v>0</v>
      </c>
      <c r="Q50" s="218">
        <f>N50-O50</f>
        <v>0</v>
      </c>
      <c r="R50" s="217">
        <f>ROUNDDOWN(Q50*4/5,-3)</f>
        <v>0</v>
      </c>
      <c r="S50" s="217">
        <f>IF(E50="（契約方法を選択する）", 0,
 IF(OR(E51="", E52="", E52="ケアプランデータ連携システムのデータ連携について選択"), "条件が不正です",
  IF(AND(E50="職員数に応じて必要なライセンス数が変動するもの", E51="（職員数をプルダウンから選択）"), "条件が不正です",
   IF(E50="職員数に応じて必要なライセンス数が変動しないもの",
      2500000 + IF($M$46&lt;&gt;0,150000,0) + IF(E52="5事業所以上と連携する", 50000, 0),
      IF(E50="職員数に応じて必要なライセンス数が変動するもの",
         IF(E51="１名以上10名以下", 1000000 + IF($M$46&lt;&gt;0,150000,0),
            IF(E51="11名以上20名以下", 1500000 + IF($M$46&lt;&gt;0,150000,0),
               IF(E51="21名以上30名以下", 2000000 + IF($M$46&lt;&gt;0,150000,0),
                  IF(E51="31名以上", 2500000 + IF($M$46&lt;&gt;0,150000,0), "条件が不正です"))))
         + IF(E52="5事業所以上と連携する", 50000, 0),
        0)))))</f>
        <v>0</v>
      </c>
      <c r="T50" s="221">
        <f>MIN(P50,R50,S50)</f>
        <v>0</v>
      </c>
      <c r="U50" s="212"/>
      <c r="V50" s="212"/>
      <c r="W50" s="212"/>
      <c r="X50" s="215"/>
      <c r="Y50" s="52"/>
    </row>
    <row r="51" spans="1:25" ht="40.049999999999997" customHeight="1">
      <c r="A51" s="52"/>
      <c r="B51" s="52"/>
      <c r="C51" s="52"/>
      <c r="D51" s="216"/>
      <c r="E51" s="113" t="s">
        <v>82</v>
      </c>
      <c r="F51" s="197"/>
      <c r="G51" s="198"/>
      <c r="H51" s="198"/>
      <c r="I51" s="199"/>
      <c r="J51" s="202"/>
      <c r="K51" s="203"/>
      <c r="L51" s="202"/>
      <c r="M51" s="203"/>
      <c r="N51" s="217"/>
      <c r="O51" s="199"/>
      <c r="P51" s="217"/>
      <c r="Q51" s="218"/>
      <c r="R51" s="217"/>
      <c r="S51" s="217"/>
      <c r="T51" s="222"/>
      <c r="U51" s="213"/>
      <c r="V51" s="213"/>
      <c r="W51" s="213"/>
      <c r="X51" s="215"/>
      <c r="Y51" s="52"/>
    </row>
    <row r="52" spans="1:25" ht="40.049999999999997" customHeight="1">
      <c r="A52" s="52"/>
      <c r="B52" s="52"/>
      <c r="C52" s="52"/>
      <c r="D52" s="216"/>
      <c r="E52" s="113" t="s">
        <v>83</v>
      </c>
      <c r="F52" s="197"/>
      <c r="G52" s="198"/>
      <c r="H52" s="198"/>
      <c r="I52" s="199"/>
      <c r="J52" s="204"/>
      <c r="K52" s="205"/>
      <c r="L52" s="204"/>
      <c r="M52" s="205"/>
      <c r="N52" s="217"/>
      <c r="O52" s="199"/>
      <c r="P52" s="217"/>
      <c r="Q52" s="218"/>
      <c r="R52" s="217"/>
      <c r="S52" s="217"/>
      <c r="T52" s="223"/>
      <c r="U52" s="214"/>
      <c r="V52" s="214"/>
      <c r="W52" s="214"/>
      <c r="X52" s="215"/>
      <c r="Y52" s="52"/>
    </row>
    <row r="53" spans="1:25" ht="40.049999999999997" customHeight="1">
      <c r="A53" s="52"/>
      <c r="B53" s="52"/>
      <c r="C53" s="52"/>
      <c r="D53" s="219" t="s">
        <v>85</v>
      </c>
      <c r="E53" s="220"/>
      <c r="F53" s="83"/>
      <c r="G53" s="84"/>
      <c r="H53" s="84"/>
      <c r="I53" s="85"/>
      <c r="J53" s="85"/>
      <c r="K53" s="85"/>
      <c r="L53" s="85"/>
      <c r="M53" s="85"/>
      <c r="N53" s="85"/>
      <c r="O53" s="85"/>
      <c r="P53" s="85"/>
      <c r="Q53" s="85"/>
      <c r="R53" s="85"/>
      <c r="S53" s="84"/>
      <c r="T53" s="84"/>
      <c r="U53" s="84"/>
      <c r="V53" s="84"/>
      <c r="W53" s="84"/>
      <c r="X53" s="86"/>
      <c r="Y53" s="52"/>
    </row>
    <row r="54" spans="1:25" ht="40.049999999999997" customHeight="1">
      <c r="A54" s="52"/>
      <c r="B54" s="52"/>
      <c r="C54" s="52"/>
      <c r="D54" s="74"/>
      <c r="E54" s="108" t="s">
        <v>86</v>
      </c>
      <c r="F54" s="109"/>
      <c r="G54" s="110"/>
      <c r="H54" s="111"/>
      <c r="I54" s="69">
        <f>G54*H54</f>
        <v>0</v>
      </c>
      <c r="J54" s="195"/>
      <c r="K54" s="196"/>
      <c r="L54" s="195"/>
      <c r="M54" s="196"/>
      <c r="N54" s="69">
        <f>I54</f>
        <v>0</v>
      </c>
      <c r="O54" s="112"/>
      <c r="P54" s="69">
        <f>ROUNDDOWN((N54-O54)*4/5,-3)</f>
        <v>0</v>
      </c>
      <c r="Q54" s="70">
        <f>N54-O54</f>
        <v>0</v>
      </c>
      <c r="R54" s="69">
        <f>ROUNDDOWN((Q54*4/5),-3)</f>
        <v>0</v>
      </c>
      <c r="S54" s="71">
        <f>_xlfn.XLOOKUP(E54,'データセット（別紙１）'!$G:$G,'データセット（別紙１）'!H:H,0,0,1)*G54</f>
        <v>0</v>
      </c>
      <c r="T54" s="87">
        <f>MIN(P54,R54,S54)</f>
        <v>0</v>
      </c>
      <c r="U54" s="88"/>
      <c r="V54" s="88"/>
      <c r="W54" s="88"/>
      <c r="X54" s="89"/>
      <c r="Y54" s="52"/>
    </row>
    <row r="55" spans="1:25" ht="40.049999999999997" customHeight="1">
      <c r="A55" s="52"/>
      <c r="B55" s="52"/>
      <c r="C55" s="52"/>
      <c r="D55" s="74"/>
      <c r="E55" s="108" t="s">
        <v>86</v>
      </c>
      <c r="F55" s="109"/>
      <c r="G55" s="110"/>
      <c r="H55" s="111"/>
      <c r="I55" s="69">
        <f>G55*H55</f>
        <v>0</v>
      </c>
      <c r="J55" s="195"/>
      <c r="K55" s="196"/>
      <c r="L55" s="195"/>
      <c r="M55" s="196"/>
      <c r="N55" s="69">
        <f>I55</f>
        <v>0</v>
      </c>
      <c r="O55" s="112"/>
      <c r="P55" s="69">
        <f t="shared" ref="P55:P56" si="5">ROUNDDOWN((N55-O55)*4/5,-3)</f>
        <v>0</v>
      </c>
      <c r="Q55" s="70">
        <f t="shared" ref="Q55:Q56" si="6">N55-O55</f>
        <v>0</v>
      </c>
      <c r="R55" s="69">
        <f t="shared" ref="R55:R56" si="7">ROUNDDOWN((Q55*4/5),-3)</f>
        <v>0</v>
      </c>
      <c r="S55" s="71">
        <f>_xlfn.XLOOKUP(E55,'データセット（別紙１）'!$G:$G,'データセット（別紙１）'!H:H,0,0,1)*G55</f>
        <v>0</v>
      </c>
      <c r="T55" s="87">
        <f t="shared" ref="T55:T56" si="8">MIN(P55,R55,S55)</f>
        <v>0</v>
      </c>
      <c r="U55" s="88"/>
      <c r="V55" s="88"/>
      <c r="W55" s="88"/>
      <c r="X55" s="89"/>
      <c r="Y55" s="52"/>
    </row>
    <row r="56" spans="1:25" ht="40.049999999999997" customHeight="1">
      <c r="A56" s="52"/>
      <c r="B56" s="52"/>
      <c r="C56" s="52"/>
      <c r="D56" s="74"/>
      <c r="E56" s="108" t="s">
        <v>86</v>
      </c>
      <c r="F56" s="109"/>
      <c r="G56" s="110"/>
      <c r="H56" s="111"/>
      <c r="I56" s="69">
        <f>G56*H56</f>
        <v>0</v>
      </c>
      <c r="J56" s="195"/>
      <c r="K56" s="196"/>
      <c r="L56" s="195"/>
      <c r="M56" s="196"/>
      <c r="N56" s="69">
        <f>I56</f>
        <v>0</v>
      </c>
      <c r="O56" s="112"/>
      <c r="P56" s="69">
        <f t="shared" si="5"/>
        <v>0</v>
      </c>
      <c r="Q56" s="70">
        <f t="shared" si="6"/>
        <v>0</v>
      </c>
      <c r="R56" s="69">
        <f t="shared" si="7"/>
        <v>0</v>
      </c>
      <c r="S56" s="71">
        <f>_xlfn.XLOOKUP(E56,'データセット（別紙１）'!$G:$G,'データセット（別紙１）'!H:H,0,0,1)*G56</f>
        <v>0</v>
      </c>
      <c r="T56" s="87">
        <f t="shared" si="8"/>
        <v>0</v>
      </c>
      <c r="U56" s="88"/>
      <c r="V56" s="88"/>
      <c r="W56" s="88"/>
      <c r="X56" s="89"/>
      <c r="Y56" s="52"/>
    </row>
    <row r="57" spans="1:25" ht="40.049999999999997" customHeight="1">
      <c r="A57" s="52"/>
      <c r="B57" s="52"/>
      <c r="C57" s="52"/>
      <c r="D57" s="224" t="s">
        <v>87</v>
      </c>
      <c r="E57" s="225"/>
      <c r="F57" s="226"/>
      <c r="G57" s="90"/>
      <c r="H57" s="90"/>
      <c r="I57" s="91"/>
      <c r="J57" s="195"/>
      <c r="K57" s="196"/>
      <c r="L57" s="195"/>
      <c r="M57" s="196"/>
      <c r="N57" s="92">
        <f>SUM(N40:N44,N46,N50,N54:N56)</f>
        <v>0</v>
      </c>
      <c r="O57" s="73"/>
      <c r="P57" s="73"/>
      <c r="Q57" s="92">
        <f>SUM(Q40:Q44,Q46,Q50,Q54:Q56)</f>
        <v>0</v>
      </c>
      <c r="R57" s="73"/>
      <c r="S57" s="73"/>
      <c r="T57" s="93">
        <f>-SUM(T40:T44,T46,T50,T54:T56)</f>
        <v>0</v>
      </c>
      <c r="U57" s="114"/>
      <c r="V57" s="93">
        <f>MIN(T57,U57)</f>
        <v>0</v>
      </c>
      <c r="W57" s="114"/>
      <c r="X57" s="93">
        <f>V57-W57</f>
        <v>0</v>
      </c>
      <c r="Y57" s="52"/>
    </row>
    <row r="58" spans="1:25" ht="40.049999999999997" customHeight="1">
      <c r="A58" s="52"/>
      <c r="B58" s="52"/>
      <c r="C58" s="52"/>
      <c r="D58" s="58"/>
      <c r="E58" s="58"/>
      <c r="F58" s="58"/>
      <c r="G58" s="52"/>
      <c r="H58" s="52"/>
      <c r="I58" s="52"/>
      <c r="J58" s="52"/>
      <c r="K58" s="52"/>
      <c r="L58" s="52"/>
      <c r="M58" s="52"/>
      <c r="N58" s="52"/>
      <c r="O58" s="52"/>
      <c r="P58" s="52"/>
      <c r="Q58" s="52"/>
      <c r="R58" s="52"/>
      <c r="S58" s="52"/>
      <c r="T58" s="52"/>
      <c r="U58" s="52"/>
      <c r="V58" s="52"/>
      <c r="W58" s="52"/>
      <c r="X58" s="94"/>
      <c r="Y58" s="52"/>
    </row>
    <row r="59" spans="1:25" ht="40.049999999999997" customHeight="1">
      <c r="A59" s="52"/>
      <c r="B59" s="52"/>
      <c r="C59" s="52"/>
      <c r="D59" s="53" t="s">
        <v>88</v>
      </c>
      <c r="E59" s="52"/>
      <c r="F59" s="52"/>
      <c r="G59" s="52"/>
      <c r="H59" s="52"/>
      <c r="I59" s="52"/>
      <c r="J59" s="52"/>
      <c r="K59" s="227"/>
      <c r="L59" s="227"/>
      <c r="M59" s="227"/>
      <c r="N59" s="62"/>
      <c r="O59" s="62"/>
      <c r="P59" s="62"/>
      <c r="Q59" s="62"/>
      <c r="R59" s="62"/>
      <c r="S59" s="52"/>
      <c r="T59" s="52"/>
      <c r="U59" s="52"/>
      <c r="V59" s="52"/>
      <c r="W59" s="52"/>
      <c r="X59" s="63" t="s">
        <v>59</v>
      </c>
      <c r="Y59" s="52"/>
    </row>
    <row r="60" spans="1:25" ht="54.5" customHeight="1">
      <c r="A60" s="52"/>
      <c r="B60" s="52"/>
      <c r="C60" s="52"/>
      <c r="D60" s="188" t="s">
        <v>60</v>
      </c>
      <c r="E60" s="188"/>
      <c r="F60" s="64" t="s">
        <v>61</v>
      </c>
      <c r="G60" s="64" t="s">
        <v>62</v>
      </c>
      <c r="H60" s="64" t="s">
        <v>63</v>
      </c>
      <c r="I60" s="64" t="s">
        <v>64</v>
      </c>
      <c r="J60" s="189" t="s">
        <v>89</v>
      </c>
      <c r="K60" s="190"/>
      <c r="L60" s="189" t="s">
        <v>66</v>
      </c>
      <c r="M60" s="190"/>
      <c r="N60" s="65" t="s">
        <v>67</v>
      </c>
      <c r="O60" s="65" t="s">
        <v>68</v>
      </c>
      <c r="P60" s="65" t="s">
        <v>90</v>
      </c>
      <c r="Q60" s="65" t="s">
        <v>70</v>
      </c>
      <c r="R60" s="65" t="s">
        <v>71</v>
      </c>
      <c r="S60" s="64" t="s">
        <v>72</v>
      </c>
      <c r="T60" s="64" t="s">
        <v>73</v>
      </c>
      <c r="U60" s="64" t="s">
        <v>74</v>
      </c>
      <c r="V60" s="64" t="s">
        <v>75</v>
      </c>
      <c r="W60" s="64" t="s">
        <v>76</v>
      </c>
      <c r="X60" s="64" t="s">
        <v>77</v>
      </c>
      <c r="Y60" s="52"/>
    </row>
    <row r="61" spans="1:25" ht="40.049999999999997" customHeight="1">
      <c r="A61" s="52"/>
      <c r="B61" s="52"/>
      <c r="C61" s="52"/>
      <c r="D61" s="250" t="s">
        <v>91</v>
      </c>
      <c r="E61" s="251"/>
      <c r="F61" s="115"/>
      <c r="G61" s="95"/>
      <c r="H61" s="115"/>
      <c r="I61" s="116"/>
      <c r="J61" s="200"/>
      <c r="K61" s="201"/>
      <c r="L61" s="200"/>
      <c r="M61" s="201"/>
      <c r="N61" s="245"/>
      <c r="O61" s="245"/>
      <c r="P61" s="245"/>
      <c r="Q61" s="245"/>
      <c r="R61" s="245"/>
      <c r="S61" s="245"/>
      <c r="T61" s="97"/>
      <c r="U61" s="97"/>
      <c r="V61" s="97"/>
      <c r="W61" s="97"/>
      <c r="X61" s="245"/>
      <c r="Y61" s="52"/>
    </row>
    <row r="62" spans="1:25" ht="40.049999999999997" customHeight="1">
      <c r="A62" s="52"/>
      <c r="B62" s="52"/>
      <c r="C62" s="52"/>
      <c r="D62" s="191" t="s">
        <v>92</v>
      </c>
      <c r="E62" s="192"/>
      <c r="F62" s="98"/>
      <c r="G62" s="98"/>
      <c r="H62" s="98"/>
      <c r="I62" s="99"/>
      <c r="J62" s="202"/>
      <c r="K62" s="203"/>
      <c r="L62" s="202"/>
      <c r="M62" s="203"/>
      <c r="N62" s="246"/>
      <c r="O62" s="246"/>
      <c r="P62" s="246"/>
      <c r="Q62" s="246"/>
      <c r="R62" s="246"/>
      <c r="S62" s="246"/>
      <c r="T62" s="100"/>
      <c r="U62" s="100"/>
      <c r="V62" s="100"/>
      <c r="W62" s="100"/>
      <c r="X62" s="246"/>
      <c r="Y62" s="52"/>
    </row>
    <row r="63" spans="1:25" ht="40.049999999999997" customHeight="1">
      <c r="A63" s="52"/>
      <c r="B63" s="52"/>
      <c r="C63" s="52"/>
      <c r="D63" s="81"/>
      <c r="E63" s="117" t="s">
        <v>93</v>
      </c>
      <c r="F63" s="115"/>
      <c r="G63" s="115"/>
      <c r="H63" s="115"/>
      <c r="I63" s="116"/>
      <c r="J63" s="202"/>
      <c r="K63" s="203"/>
      <c r="L63" s="202"/>
      <c r="M63" s="203"/>
      <c r="N63" s="246"/>
      <c r="O63" s="246"/>
      <c r="P63" s="246"/>
      <c r="Q63" s="246"/>
      <c r="R63" s="246"/>
      <c r="S63" s="246"/>
      <c r="T63" s="100"/>
      <c r="U63" s="100"/>
      <c r="V63" s="100"/>
      <c r="W63" s="100"/>
      <c r="X63" s="246"/>
      <c r="Y63" s="52"/>
    </row>
    <row r="64" spans="1:25" ht="40.049999999999997" customHeight="1">
      <c r="A64" s="52"/>
      <c r="B64" s="52"/>
      <c r="C64" s="52"/>
      <c r="D64" s="81"/>
      <c r="E64" s="117" t="s">
        <v>93</v>
      </c>
      <c r="F64" s="115"/>
      <c r="G64" s="115"/>
      <c r="H64" s="115"/>
      <c r="I64" s="116"/>
      <c r="J64" s="202"/>
      <c r="K64" s="203"/>
      <c r="L64" s="202"/>
      <c r="M64" s="203"/>
      <c r="N64" s="246"/>
      <c r="O64" s="246"/>
      <c r="P64" s="246"/>
      <c r="Q64" s="246"/>
      <c r="R64" s="246"/>
      <c r="S64" s="246"/>
      <c r="T64" s="100"/>
      <c r="U64" s="100"/>
      <c r="V64" s="100"/>
      <c r="W64" s="100"/>
      <c r="X64" s="246"/>
      <c r="Y64" s="52"/>
    </row>
    <row r="65" spans="1:25" ht="40.049999999999997" customHeight="1">
      <c r="A65" s="52"/>
      <c r="B65" s="52"/>
      <c r="C65" s="52"/>
      <c r="D65" s="81"/>
      <c r="E65" s="117" t="s">
        <v>93</v>
      </c>
      <c r="F65" s="115"/>
      <c r="G65" s="115"/>
      <c r="H65" s="115"/>
      <c r="I65" s="116"/>
      <c r="J65" s="202"/>
      <c r="K65" s="203"/>
      <c r="L65" s="202"/>
      <c r="M65" s="203"/>
      <c r="N65" s="246"/>
      <c r="O65" s="246"/>
      <c r="P65" s="246"/>
      <c r="Q65" s="246"/>
      <c r="R65" s="246"/>
      <c r="S65" s="246"/>
      <c r="T65" s="100"/>
      <c r="U65" s="100"/>
      <c r="V65" s="100"/>
      <c r="W65" s="100"/>
      <c r="X65" s="246"/>
      <c r="Y65" s="52"/>
    </row>
    <row r="66" spans="1:25" ht="40.049999999999997" customHeight="1">
      <c r="A66" s="52"/>
      <c r="B66" s="52"/>
      <c r="C66" s="52"/>
      <c r="D66" s="81"/>
      <c r="E66" s="117" t="s">
        <v>93</v>
      </c>
      <c r="F66" s="115"/>
      <c r="G66" s="115"/>
      <c r="H66" s="115"/>
      <c r="I66" s="116"/>
      <c r="J66" s="204"/>
      <c r="K66" s="205"/>
      <c r="L66" s="204"/>
      <c r="M66" s="205"/>
      <c r="N66" s="247"/>
      <c r="O66" s="247"/>
      <c r="P66" s="247"/>
      <c r="Q66" s="247"/>
      <c r="R66" s="247"/>
      <c r="S66" s="247"/>
      <c r="T66" s="101"/>
      <c r="U66" s="101"/>
      <c r="V66" s="101"/>
      <c r="W66" s="101"/>
      <c r="X66" s="247"/>
      <c r="Y66" s="52"/>
    </row>
    <row r="67" spans="1:25" ht="40.049999999999997" customHeight="1">
      <c r="A67" s="52"/>
      <c r="B67" s="52"/>
      <c r="C67" s="52"/>
      <c r="D67" s="224" t="s">
        <v>87</v>
      </c>
      <c r="E67" s="225"/>
      <c r="F67" s="226"/>
      <c r="G67" s="102"/>
      <c r="H67" s="102"/>
      <c r="I67" s="300">
        <f>SUM(I63:I66,I61)</f>
        <v>0</v>
      </c>
      <c r="J67" s="248"/>
      <c r="K67" s="249"/>
      <c r="L67" s="248"/>
      <c r="M67" s="249"/>
      <c r="N67" s="69">
        <f>SUM(I67:M67)</f>
        <v>0</v>
      </c>
      <c r="O67" s="118"/>
      <c r="P67" s="104">
        <f>ROUNDDOWN((N67-O67)*4/5,-3)</f>
        <v>0</v>
      </c>
      <c r="Q67" s="103">
        <f>N67-O67</f>
        <v>0</v>
      </c>
      <c r="R67" s="104">
        <f>ROUNDDOWN((Q67*4/5),-3)</f>
        <v>0</v>
      </c>
      <c r="S67" s="69">
        <f>IF(L67&gt;0,10000000,9850000)</f>
        <v>9850000</v>
      </c>
      <c r="T67" s="69">
        <f>MIN(P67,R67,S67)</f>
        <v>0</v>
      </c>
      <c r="U67" s="114"/>
      <c r="V67" s="69">
        <f>MIN(T67,U67)</f>
        <v>0</v>
      </c>
      <c r="W67" s="114"/>
      <c r="X67" s="104">
        <f>V67-W67</f>
        <v>0</v>
      </c>
      <c r="Y67" s="52"/>
    </row>
    <row r="68" spans="1:25" ht="40.049999999999997" customHeight="1">
      <c r="A68" s="52"/>
      <c r="B68" s="52"/>
      <c r="C68" s="52"/>
      <c r="D68" s="52"/>
      <c r="E68" s="52"/>
      <c r="F68" s="52"/>
      <c r="G68" s="52"/>
      <c r="H68" s="52"/>
      <c r="I68" s="52"/>
      <c r="J68" s="52"/>
      <c r="K68" s="52"/>
      <c r="L68" s="52"/>
      <c r="M68" s="52"/>
      <c r="N68" s="52"/>
      <c r="O68" s="52"/>
      <c r="P68" s="52"/>
      <c r="Q68" s="52"/>
      <c r="R68" s="52"/>
      <c r="S68" s="52"/>
      <c r="T68" s="52"/>
      <c r="U68" s="52"/>
      <c r="V68" s="52"/>
      <c r="W68" s="52"/>
      <c r="X68" s="52"/>
      <c r="Y68" s="52"/>
    </row>
    <row r="69" spans="1:25" ht="40.049999999999997" customHeight="1" thickBot="1">
      <c r="A69" s="52"/>
      <c r="B69" s="52"/>
      <c r="C69" s="52"/>
      <c r="D69" s="53" t="s">
        <v>94</v>
      </c>
      <c r="E69" s="52"/>
      <c r="F69" s="52"/>
      <c r="G69" s="52"/>
      <c r="H69" s="52"/>
      <c r="I69" s="52"/>
      <c r="J69" s="52"/>
      <c r="K69" s="52"/>
      <c r="M69" s="52"/>
      <c r="P69" s="63" t="s">
        <v>59</v>
      </c>
      <c r="Q69" s="52"/>
      <c r="R69" s="58"/>
      <c r="S69" s="58"/>
      <c r="T69" s="58"/>
      <c r="U69" s="58"/>
      <c r="V69" s="58"/>
      <c r="W69" s="58"/>
      <c r="X69" s="58"/>
      <c r="Y69" s="52"/>
    </row>
    <row r="70" spans="1:25" ht="54.5" customHeight="1">
      <c r="A70" s="52"/>
      <c r="B70" s="52"/>
      <c r="C70" s="52"/>
      <c r="D70" s="188" t="s">
        <v>95</v>
      </c>
      <c r="E70" s="188"/>
      <c r="F70" s="64" t="s">
        <v>67</v>
      </c>
      <c r="G70" s="65" t="s">
        <v>68</v>
      </c>
      <c r="H70" s="65" t="s">
        <v>69</v>
      </c>
      <c r="I70" s="65" t="s">
        <v>70</v>
      </c>
      <c r="J70" s="65" t="s">
        <v>71</v>
      </c>
      <c r="K70" s="64" t="s">
        <v>72</v>
      </c>
      <c r="L70" s="64" t="s">
        <v>73</v>
      </c>
      <c r="M70" s="64" t="s">
        <v>74</v>
      </c>
      <c r="N70" s="64" t="s">
        <v>75</v>
      </c>
      <c r="O70" s="64" t="s">
        <v>76</v>
      </c>
      <c r="P70" s="64" t="s">
        <v>77</v>
      </c>
      <c r="Q70" s="52"/>
      <c r="R70" s="58"/>
      <c r="S70" s="58"/>
      <c r="T70" s="58"/>
      <c r="U70" s="58"/>
      <c r="V70" s="228" t="s">
        <v>96</v>
      </c>
      <c r="W70" s="229"/>
      <c r="X70" s="230"/>
      <c r="Y70" s="52"/>
    </row>
    <row r="71" spans="1:25" ht="40.049999999999997" customHeight="1">
      <c r="A71" s="52"/>
      <c r="B71" s="52"/>
      <c r="C71" s="52"/>
      <c r="D71" s="234"/>
      <c r="E71" s="235"/>
      <c r="F71" s="119"/>
      <c r="G71" s="105"/>
      <c r="H71" s="105"/>
      <c r="I71" s="119"/>
      <c r="J71" s="119"/>
      <c r="K71" s="105"/>
      <c r="L71" s="105"/>
      <c r="M71" s="105"/>
      <c r="N71" s="105"/>
      <c r="O71" s="105"/>
      <c r="P71" s="105"/>
      <c r="Q71" s="52"/>
      <c r="R71" s="58"/>
      <c r="S71" s="58"/>
      <c r="T71" s="58"/>
      <c r="U71" s="58"/>
      <c r="V71" s="231"/>
      <c r="W71" s="232"/>
      <c r="X71" s="233"/>
      <c r="Y71" s="52"/>
    </row>
    <row r="72" spans="1:25" ht="40.049999999999997" customHeight="1" thickBot="1">
      <c r="A72" s="52"/>
      <c r="B72" s="52"/>
      <c r="C72" s="52"/>
      <c r="D72" s="234"/>
      <c r="E72" s="235"/>
      <c r="F72" s="119"/>
      <c r="G72" s="105"/>
      <c r="H72" s="105"/>
      <c r="I72" s="119"/>
      <c r="J72" s="119"/>
      <c r="K72" s="105"/>
      <c r="L72" s="105"/>
      <c r="M72" s="105"/>
      <c r="N72" s="105"/>
      <c r="O72" s="105"/>
      <c r="P72" s="105"/>
      <c r="Q72" s="52"/>
      <c r="R72" s="58"/>
      <c r="S72" s="58"/>
      <c r="T72" s="58"/>
      <c r="U72" s="58"/>
      <c r="V72" s="236" t="s">
        <v>97</v>
      </c>
      <c r="W72" s="237"/>
      <c r="X72" s="238"/>
      <c r="Y72" s="52"/>
    </row>
    <row r="73" spans="1:25" ht="40.049999999999997" customHeight="1" thickBot="1">
      <c r="A73" s="52"/>
      <c r="B73" s="52"/>
      <c r="C73" s="52"/>
      <c r="D73" s="177" t="s">
        <v>87</v>
      </c>
      <c r="E73" s="177"/>
      <c r="F73" s="93">
        <f>SUM(F71:F72)</f>
        <v>0</v>
      </c>
      <c r="G73" s="114"/>
      <c r="H73" s="96">
        <f>ROUNDDOWN((F73-G73)*4/5,-3)</f>
        <v>0</v>
      </c>
      <c r="I73" s="93">
        <f t="shared" ref="I73" si="9">SUM(I71:I72)</f>
        <v>0</v>
      </c>
      <c r="J73" s="96">
        <f>ROUNDDOWN((I73*4/5),-3)</f>
        <v>0</v>
      </c>
      <c r="K73" s="92">
        <v>480000</v>
      </c>
      <c r="L73" s="93">
        <f>MIN(H73,J73,K73)</f>
        <v>0</v>
      </c>
      <c r="M73" s="114"/>
      <c r="N73" s="93">
        <f>MIN(L73,M73)</f>
        <v>0</v>
      </c>
      <c r="O73" s="114"/>
      <c r="P73" s="93">
        <f>N73-O73</f>
        <v>0</v>
      </c>
      <c r="Q73" s="52"/>
      <c r="R73" s="58"/>
      <c r="S73" s="58"/>
      <c r="T73" s="58"/>
      <c r="U73" s="58"/>
      <c r="V73" s="239">
        <f>X57+X67+P73</f>
        <v>0</v>
      </c>
      <c r="W73" s="240"/>
      <c r="X73" s="241"/>
      <c r="Y73" s="52"/>
    </row>
    <row r="74" spans="1:25" ht="40.049999999999997" customHeight="1" thickTop="1" thickBot="1">
      <c r="A74" s="52"/>
      <c r="B74" s="52"/>
      <c r="C74" s="52"/>
      <c r="D74" s="52"/>
      <c r="E74" s="52"/>
      <c r="F74" s="52"/>
      <c r="G74" s="52"/>
      <c r="H74" s="52"/>
      <c r="I74" s="52"/>
      <c r="J74" s="52"/>
      <c r="K74" s="52"/>
      <c r="L74" s="52"/>
      <c r="M74" s="52"/>
      <c r="N74" s="52"/>
      <c r="O74" s="52"/>
      <c r="P74" s="52"/>
      <c r="Q74" s="52"/>
      <c r="R74" s="58"/>
      <c r="S74" s="58"/>
      <c r="T74" s="58"/>
      <c r="U74" s="58"/>
      <c r="V74" s="242"/>
      <c r="W74" s="243"/>
      <c r="X74" s="244"/>
      <c r="Y74" s="52"/>
    </row>
    <row r="75" spans="1:25" ht="10.050000000000001" customHeight="1">
      <c r="A75" s="52"/>
      <c r="B75" s="52"/>
      <c r="C75" s="52"/>
      <c r="D75" s="52"/>
      <c r="E75" s="52"/>
      <c r="F75" s="52"/>
      <c r="G75" s="52"/>
      <c r="H75" s="52"/>
      <c r="I75" s="52"/>
      <c r="J75" s="52"/>
      <c r="K75" s="52"/>
      <c r="L75" s="52"/>
      <c r="M75" s="52"/>
      <c r="N75" s="52"/>
      <c r="O75" s="52"/>
      <c r="P75" s="52"/>
      <c r="Q75" s="52"/>
      <c r="R75" s="58"/>
      <c r="S75" s="58"/>
      <c r="T75" s="58"/>
      <c r="U75" s="58"/>
      <c r="V75" s="58"/>
      <c r="W75" s="58"/>
      <c r="X75" s="58"/>
      <c r="Y75" s="52"/>
    </row>
    <row r="76" spans="1:25" ht="24.6" customHeight="1">
      <c r="A76" s="52"/>
      <c r="B76" s="52"/>
      <c r="C76" s="52"/>
      <c r="D76" s="58" t="s">
        <v>98</v>
      </c>
      <c r="E76" s="58"/>
      <c r="F76" s="58"/>
      <c r="G76" s="58"/>
      <c r="H76" s="58"/>
      <c r="I76" s="58"/>
      <c r="J76" s="58"/>
      <c r="K76" s="58"/>
      <c r="L76" s="58"/>
      <c r="M76" s="58"/>
      <c r="N76" s="58"/>
      <c r="O76" s="58"/>
      <c r="P76" s="58"/>
      <c r="Q76" s="58"/>
      <c r="R76" s="58"/>
      <c r="S76" s="58"/>
      <c r="T76" s="58"/>
      <c r="U76" s="58"/>
      <c r="V76" s="58"/>
      <c r="W76" s="58"/>
      <c r="X76" s="58"/>
      <c r="Y76" s="58"/>
    </row>
    <row r="77" spans="1:25" ht="25.05" customHeight="1">
      <c r="A77" s="52"/>
      <c r="B77" s="52"/>
      <c r="C77" s="52"/>
      <c r="D77" s="58" t="s">
        <v>99</v>
      </c>
      <c r="E77" s="58"/>
      <c r="F77" s="58"/>
      <c r="G77" s="58"/>
      <c r="H77" s="58"/>
      <c r="I77" s="58"/>
      <c r="J77" s="58"/>
      <c r="K77" s="58"/>
      <c r="L77" s="58"/>
      <c r="M77" s="58"/>
      <c r="N77" s="58"/>
      <c r="O77" s="58"/>
      <c r="P77" s="58"/>
      <c r="Q77" s="58"/>
      <c r="R77" s="58"/>
      <c r="S77" s="58"/>
      <c r="T77" s="58"/>
      <c r="U77" s="58"/>
      <c r="V77" s="58"/>
      <c r="W77" s="58"/>
      <c r="X77" s="58"/>
      <c r="Y77" s="58"/>
    </row>
    <row r="78" spans="1:25" ht="25.05" customHeight="1">
      <c r="A78" s="52"/>
      <c r="B78" s="52"/>
      <c r="C78" s="52"/>
      <c r="D78" s="58" t="s">
        <v>100</v>
      </c>
      <c r="E78" s="58"/>
      <c r="F78" s="58"/>
      <c r="G78" s="58"/>
      <c r="H78" s="58"/>
      <c r="I78" s="58"/>
      <c r="J78" s="58"/>
      <c r="K78" s="106" t="s">
        <v>101</v>
      </c>
      <c r="L78" s="106"/>
      <c r="M78" s="58"/>
      <c r="N78" s="58"/>
      <c r="O78" s="58"/>
      <c r="P78" s="58"/>
      <c r="Q78" s="58"/>
      <c r="R78" s="58"/>
      <c r="S78" s="58"/>
      <c r="T78" s="58"/>
      <c r="U78" s="58"/>
      <c r="V78" s="58"/>
      <c r="W78" s="58"/>
      <c r="X78" s="58"/>
      <c r="Y78" s="58"/>
    </row>
    <row r="79" spans="1:25" ht="40.049999999999997" customHeight="1">
      <c r="A79" s="52"/>
      <c r="B79" s="52"/>
      <c r="C79" s="52"/>
      <c r="D79" s="177" t="s">
        <v>102</v>
      </c>
      <c r="E79" s="177"/>
      <c r="F79" s="177"/>
      <c r="G79" s="224" t="s">
        <v>103</v>
      </c>
      <c r="H79" s="225"/>
      <c r="I79" s="225"/>
      <c r="J79" s="226"/>
      <c r="K79" s="107" t="s">
        <v>64</v>
      </c>
      <c r="L79" s="54"/>
      <c r="M79" s="58"/>
      <c r="N79" s="58"/>
      <c r="O79" s="58"/>
      <c r="P79" s="58"/>
      <c r="Q79" s="58"/>
      <c r="R79" s="58"/>
      <c r="S79" s="58"/>
      <c r="T79" s="58"/>
      <c r="U79" s="58"/>
      <c r="V79" s="58"/>
      <c r="W79" s="58"/>
      <c r="X79" s="58"/>
      <c r="Y79" s="58"/>
    </row>
    <row r="80" spans="1:25" ht="40.049999999999997" customHeight="1">
      <c r="A80" s="52"/>
      <c r="B80" s="52"/>
      <c r="C80" s="53"/>
      <c r="D80" s="252" t="s">
        <v>104</v>
      </c>
      <c r="E80" s="252"/>
      <c r="F80" s="252"/>
      <c r="G80" s="253"/>
      <c r="H80" s="254"/>
      <c r="I80" s="254"/>
      <c r="J80" s="255"/>
      <c r="K80" s="120"/>
      <c r="L80" s="58"/>
      <c r="M80" s="58"/>
      <c r="N80" s="58"/>
      <c r="O80" s="58"/>
      <c r="P80" s="58"/>
      <c r="Q80" s="58"/>
      <c r="R80" s="58"/>
      <c r="S80" s="58"/>
      <c r="T80" s="58"/>
      <c r="U80" s="58"/>
      <c r="V80" s="58"/>
      <c r="W80" s="58"/>
      <c r="X80" s="58"/>
      <c r="Y80" s="58"/>
    </row>
    <row r="81" spans="1:25" ht="40.049999999999997" customHeight="1">
      <c r="A81" s="52"/>
      <c r="B81" s="52"/>
      <c r="C81" s="53"/>
      <c r="D81" s="252" t="s">
        <v>104</v>
      </c>
      <c r="E81" s="252"/>
      <c r="F81" s="252"/>
      <c r="G81" s="253"/>
      <c r="H81" s="254"/>
      <c r="I81" s="254"/>
      <c r="J81" s="255"/>
      <c r="K81" s="120"/>
      <c r="L81" s="58"/>
      <c r="M81" s="58"/>
      <c r="N81" s="58"/>
      <c r="O81" s="58"/>
      <c r="P81" s="58"/>
      <c r="Q81" s="58"/>
      <c r="R81" s="58"/>
      <c r="S81" s="58"/>
      <c r="T81" s="58"/>
      <c r="U81" s="58"/>
      <c r="V81" s="58"/>
      <c r="W81" s="58"/>
      <c r="X81" s="58"/>
      <c r="Y81" s="58"/>
    </row>
    <row r="82" spans="1:25" ht="40.049999999999997" customHeight="1">
      <c r="A82" s="52"/>
      <c r="B82" s="52"/>
      <c r="C82" s="53"/>
      <c r="D82" s="252" t="s">
        <v>104</v>
      </c>
      <c r="E82" s="252"/>
      <c r="F82" s="252"/>
      <c r="G82" s="253"/>
      <c r="H82" s="254"/>
      <c r="I82" s="254"/>
      <c r="J82" s="255"/>
      <c r="K82" s="120"/>
      <c r="L82" s="58"/>
      <c r="M82" s="58"/>
      <c r="N82" s="58"/>
      <c r="O82" s="58"/>
      <c r="P82" s="58"/>
      <c r="Q82" s="58"/>
      <c r="R82" s="58"/>
      <c r="S82" s="58"/>
      <c r="T82" s="58"/>
      <c r="U82" s="58"/>
      <c r="V82" s="58"/>
      <c r="W82" s="58"/>
      <c r="X82" s="58"/>
      <c r="Y82" s="58"/>
    </row>
    <row r="83" spans="1:25" ht="40.049999999999997" customHeight="1">
      <c r="A83" s="52"/>
      <c r="B83" s="52"/>
      <c r="C83" s="53"/>
      <c r="D83" s="252" t="s">
        <v>104</v>
      </c>
      <c r="E83" s="252"/>
      <c r="F83" s="252"/>
      <c r="G83" s="253"/>
      <c r="H83" s="254"/>
      <c r="I83" s="254"/>
      <c r="J83" s="255"/>
      <c r="K83" s="120"/>
      <c r="L83" s="58"/>
      <c r="M83" s="58"/>
      <c r="N83" s="58"/>
      <c r="O83" s="58"/>
      <c r="P83" s="58"/>
      <c r="Q83" s="58"/>
      <c r="R83" s="58"/>
      <c r="S83" s="58"/>
      <c r="T83" s="58"/>
      <c r="U83" s="58"/>
      <c r="V83" s="58"/>
      <c r="W83" s="58"/>
      <c r="X83" s="58"/>
      <c r="Y83" s="58"/>
    </row>
    <row r="84" spans="1:25" ht="40.049999999999997" customHeight="1">
      <c r="A84" s="52"/>
      <c r="B84" s="52"/>
      <c r="C84" s="53"/>
      <c r="D84" s="252" t="s">
        <v>104</v>
      </c>
      <c r="E84" s="252"/>
      <c r="F84" s="252"/>
      <c r="G84" s="253"/>
      <c r="H84" s="254"/>
      <c r="I84" s="254"/>
      <c r="J84" s="255"/>
      <c r="K84" s="120"/>
      <c r="L84" s="58"/>
      <c r="M84" s="58"/>
      <c r="N84" s="58"/>
      <c r="O84" s="58"/>
      <c r="P84" s="58"/>
      <c r="Q84" s="58"/>
      <c r="R84" s="58"/>
      <c r="S84" s="58"/>
      <c r="T84" s="58"/>
      <c r="U84" s="58"/>
      <c r="V84" s="58"/>
      <c r="W84" s="58"/>
      <c r="X84" s="58"/>
      <c r="Y84" s="58"/>
    </row>
    <row r="85" spans="1:25" ht="27.6" customHeight="1"/>
    <row r="86" spans="1:25" ht="25.05" customHeight="1">
      <c r="B86" s="52"/>
      <c r="C86" s="52"/>
      <c r="D86" s="58" t="s">
        <v>105</v>
      </c>
      <c r="E86" s="58"/>
      <c r="F86" s="58"/>
      <c r="G86" s="58"/>
      <c r="H86" s="58"/>
      <c r="I86" s="58"/>
      <c r="J86" s="58"/>
      <c r="K86" s="58"/>
      <c r="L86" s="58"/>
      <c r="M86" s="58"/>
      <c r="N86" s="58"/>
      <c r="O86" s="58"/>
      <c r="P86" s="58"/>
      <c r="Q86" s="58"/>
      <c r="R86" s="58"/>
      <c r="S86" s="58"/>
      <c r="T86" s="58"/>
      <c r="U86" s="58"/>
      <c r="V86" s="58"/>
      <c r="W86" s="58"/>
      <c r="X86" s="58"/>
      <c r="Y86" s="58"/>
    </row>
    <row r="87" spans="1:25" ht="25.05" customHeight="1">
      <c r="B87" s="52"/>
      <c r="C87" s="52"/>
      <c r="D87" s="58" t="s">
        <v>106</v>
      </c>
      <c r="E87" s="58"/>
      <c r="F87" s="58"/>
      <c r="G87" s="58"/>
      <c r="H87" s="58"/>
      <c r="I87" s="58"/>
      <c r="J87" s="58"/>
      <c r="K87" s="58"/>
      <c r="L87" s="58"/>
      <c r="M87" s="58"/>
      <c r="N87" s="58"/>
      <c r="O87" s="58"/>
      <c r="P87" s="58"/>
      <c r="Q87" s="58"/>
      <c r="R87" s="58"/>
      <c r="S87" s="58"/>
      <c r="T87" s="58"/>
      <c r="U87" s="58"/>
      <c r="V87" s="58"/>
      <c r="W87" s="58"/>
      <c r="X87" s="58"/>
      <c r="Y87" s="58"/>
    </row>
    <row r="88" spans="1:25" ht="25.05" customHeight="1">
      <c r="B88" s="52"/>
      <c r="C88" s="52"/>
      <c r="D88" s="58" t="s">
        <v>100</v>
      </c>
      <c r="E88" s="58"/>
      <c r="F88" s="58"/>
      <c r="G88" s="58"/>
      <c r="H88" s="58"/>
      <c r="I88" s="58"/>
      <c r="J88" s="58"/>
      <c r="K88" s="106" t="s">
        <v>101</v>
      </c>
      <c r="L88" s="106"/>
      <c r="M88" s="58"/>
      <c r="N88" s="58"/>
      <c r="O88" s="58"/>
      <c r="P88" s="58"/>
      <c r="Q88" s="58"/>
      <c r="R88" s="58"/>
      <c r="S88" s="58"/>
      <c r="T88" s="58"/>
      <c r="U88" s="58"/>
      <c r="V88" s="58"/>
      <c r="W88" s="58"/>
      <c r="X88" s="58"/>
      <c r="Y88" s="58"/>
    </row>
    <row r="89" spans="1:25" ht="40.049999999999997" customHeight="1">
      <c r="B89" s="52"/>
      <c r="C89" s="52"/>
      <c r="D89" s="177" t="s">
        <v>102</v>
      </c>
      <c r="E89" s="177"/>
      <c r="F89" s="177"/>
      <c r="G89" s="224" t="s">
        <v>103</v>
      </c>
      <c r="H89" s="225"/>
      <c r="I89" s="225"/>
      <c r="J89" s="226"/>
      <c r="K89" s="107" t="s">
        <v>64</v>
      </c>
      <c r="L89" s="54"/>
      <c r="M89" s="58"/>
      <c r="N89" s="58"/>
      <c r="O89" s="58"/>
      <c r="P89" s="58"/>
      <c r="Q89" s="58"/>
      <c r="R89" s="58"/>
      <c r="S89" s="58"/>
      <c r="T89" s="58"/>
      <c r="U89" s="58"/>
      <c r="V89" s="58"/>
      <c r="W89" s="58"/>
      <c r="X89" s="58"/>
      <c r="Y89" s="58"/>
    </row>
    <row r="90" spans="1:25" ht="40.049999999999997" customHeight="1">
      <c r="B90" s="52"/>
      <c r="C90" s="53"/>
      <c r="D90" s="252" t="s">
        <v>104</v>
      </c>
      <c r="E90" s="252"/>
      <c r="F90" s="252"/>
      <c r="G90" s="253"/>
      <c r="H90" s="254"/>
      <c r="I90" s="254"/>
      <c r="J90" s="255"/>
      <c r="K90" s="120"/>
      <c r="L90" s="58"/>
      <c r="M90" s="58"/>
      <c r="N90" s="58"/>
      <c r="O90" s="58"/>
      <c r="P90" s="58"/>
      <c r="Q90" s="58"/>
      <c r="R90" s="58"/>
      <c r="S90" s="58"/>
      <c r="T90" s="58"/>
      <c r="U90" s="58"/>
      <c r="V90" s="58"/>
      <c r="W90" s="58"/>
      <c r="X90" s="58"/>
      <c r="Y90" s="58"/>
    </row>
    <row r="91" spans="1:25" ht="40.049999999999997" customHeight="1">
      <c r="B91" s="52"/>
      <c r="C91" s="53"/>
      <c r="D91" s="252" t="s">
        <v>104</v>
      </c>
      <c r="E91" s="252"/>
      <c r="F91" s="252"/>
      <c r="G91" s="253"/>
      <c r="H91" s="254"/>
      <c r="I91" s="254"/>
      <c r="J91" s="255"/>
      <c r="K91" s="120"/>
      <c r="L91" s="58"/>
      <c r="M91" s="58"/>
      <c r="N91" s="58"/>
      <c r="O91" s="58"/>
      <c r="P91" s="58"/>
      <c r="Q91" s="58"/>
      <c r="R91" s="58"/>
      <c r="S91" s="58"/>
      <c r="T91" s="58"/>
      <c r="U91" s="58"/>
      <c r="V91" s="58"/>
      <c r="W91" s="58"/>
      <c r="X91" s="58"/>
      <c r="Y91" s="58"/>
    </row>
    <row r="92" spans="1:25" ht="40.049999999999997" customHeight="1">
      <c r="B92" s="52"/>
      <c r="C92" s="53"/>
      <c r="D92" s="252" t="s">
        <v>104</v>
      </c>
      <c r="E92" s="252"/>
      <c r="F92" s="252"/>
      <c r="G92" s="253"/>
      <c r="H92" s="254"/>
      <c r="I92" s="254"/>
      <c r="J92" s="255"/>
      <c r="K92" s="120"/>
      <c r="L92" s="58"/>
      <c r="M92" s="58"/>
      <c r="N92" s="58"/>
      <c r="O92" s="58"/>
      <c r="P92" s="58"/>
      <c r="Q92" s="58"/>
      <c r="R92" s="58"/>
      <c r="S92" s="58"/>
      <c r="T92" s="58"/>
      <c r="U92" s="58"/>
      <c r="V92" s="58"/>
      <c r="W92" s="58"/>
      <c r="X92" s="58"/>
      <c r="Y92" s="58"/>
    </row>
    <row r="93" spans="1:25" ht="40.049999999999997" customHeight="1">
      <c r="B93" s="52"/>
      <c r="C93" s="53"/>
      <c r="D93" s="252" t="s">
        <v>104</v>
      </c>
      <c r="E93" s="252"/>
      <c r="F93" s="252"/>
      <c r="G93" s="253"/>
      <c r="H93" s="254"/>
      <c r="I93" s="254"/>
      <c r="J93" s="255"/>
      <c r="K93" s="120"/>
      <c r="L93" s="58"/>
      <c r="M93" s="58"/>
      <c r="N93" s="58"/>
      <c r="O93" s="58"/>
      <c r="P93" s="58"/>
      <c r="Q93" s="58"/>
      <c r="R93" s="58"/>
      <c r="S93" s="58"/>
      <c r="T93" s="58"/>
      <c r="U93" s="58"/>
      <c r="V93" s="58"/>
      <c r="W93" s="58"/>
      <c r="X93" s="58"/>
      <c r="Y93" s="58"/>
    </row>
    <row r="94" spans="1:25" ht="40.049999999999997" customHeight="1">
      <c r="B94" s="52"/>
      <c r="C94" s="53"/>
      <c r="D94" s="252" t="s">
        <v>104</v>
      </c>
      <c r="E94" s="252"/>
      <c r="F94" s="252"/>
      <c r="G94" s="253"/>
      <c r="H94" s="254"/>
      <c r="I94" s="254"/>
      <c r="J94" s="255"/>
      <c r="K94" s="120"/>
      <c r="L94" s="58"/>
      <c r="M94" s="58"/>
      <c r="N94" s="58"/>
      <c r="O94" s="58"/>
      <c r="P94" s="58"/>
      <c r="Q94" s="58"/>
      <c r="R94" s="58"/>
      <c r="S94" s="58"/>
      <c r="T94" s="58"/>
      <c r="U94" s="58"/>
      <c r="V94" s="58"/>
      <c r="W94" s="58"/>
      <c r="X94" s="58"/>
      <c r="Y94" s="58"/>
    </row>
    <row r="95" spans="1:25" ht="40.049999999999997" customHeight="1"/>
    <row r="96" spans="1:25" ht="40.049999999999997" customHeight="1"/>
    <row r="97" s="34" customFormat="1" ht="40.049999999999997" customHeight="1"/>
    <row r="98" s="34" customFormat="1" ht="40.049999999999997" customHeight="1"/>
    <row r="99" s="34" customFormat="1" ht="40.049999999999997" customHeight="1"/>
    <row r="100" s="34" customFormat="1" ht="40.049999999999997" customHeight="1"/>
    <row r="101" s="34" customFormat="1" ht="40.049999999999997" customHeight="1"/>
    <row r="102" s="34" customFormat="1" ht="40.049999999999997" customHeight="1"/>
    <row r="103" s="34" customFormat="1" ht="40.049999999999997" customHeight="1"/>
    <row r="104" s="34" customFormat="1" ht="40.049999999999997" customHeight="1"/>
    <row r="105" s="34" customFormat="1" ht="40.049999999999997" customHeight="1"/>
    <row r="106" s="34" customFormat="1" ht="40.049999999999997" customHeight="1"/>
    <row r="107" s="34" customFormat="1" ht="40.049999999999997" customHeight="1"/>
    <row r="108" s="34" customFormat="1" ht="40.049999999999997" customHeight="1"/>
    <row r="109" s="34" customFormat="1" ht="40.049999999999997" customHeight="1"/>
    <row r="110" s="34" customFormat="1" ht="40.049999999999997" customHeight="1"/>
    <row r="111" s="34" customFormat="1" ht="40.049999999999997" customHeight="1"/>
    <row r="112" s="34" customFormat="1" ht="40.049999999999997" customHeight="1"/>
    <row r="113" s="34" customFormat="1" ht="40.049999999999997" customHeight="1"/>
    <row r="114" s="34" customFormat="1" ht="40.049999999999997" customHeight="1"/>
    <row r="115" s="34" customFormat="1" ht="40.049999999999997" customHeight="1"/>
    <row r="116" s="34" customFormat="1" ht="40.049999999999997" customHeight="1"/>
    <row r="117" s="34" customFormat="1" ht="40.049999999999997" customHeight="1"/>
    <row r="118" s="34" customFormat="1" ht="40.049999999999997" customHeight="1"/>
    <row r="119" s="34" customFormat="1" ht="40.049999999999997" customHeight="1"/>
    <row r="120" s="34" customFormat="1" ht="40.049999999999997" customHeight="1"/>
    <row r="121" s="34" customFormat="1" ht="40.049999999999997" customHeight="1"/>
    <row r="122" s="34" customFormat="1" ht="40.049999999999997" customHeight="1"/>
    <row r="123" s="34" customFormat="1" ht="40.049999999999997" customHeight="1"/>
    <row r="124" s="34" customFormat="1" ht="40.049999999999997" customHeight="1"/>
    <row r="125" s="34" customFormat="1" ht="40.049999999999997" customHeight="1"/>
    <row r="126" s="34" customFormat="1" ht="40.049999999999997" customHeight="1"/>
    <row r="127" s="34" customFormat="1" ht="40.049999999999997" customHeight="1"/>
    <row r="128" s="34" customFormat="1" ht="40.049999999999997" customHeight="1"/>
    <row r="129" s="34" customFormat="1" ht="40.049999999999997" customHeight="1"/>
    <row r="130" s="34" customFormat="1" ht="40.049999999999997" customHeight="1"/>
    <row r="131" s="34" customFormat="1" ht="40.049999999999997" customHeight="1"/>
    <row r="132" s="34" customFormat="1" ht="40.049999999999997" customHeight="1"/>
    <row r="133" s="34" customFormat="1" ht="40.049999999999997" customHeight="1"/>
    <row r="134" s="34" customFormat="1" ht="40.049999999999997" customHeight="1"/>
    <row r="135" s="34" customFormat="1" ht="40.049999999999997" customHeight="1"/>
    <row r="136" s="34" customFormat="1" ht="40.049999999999997" customHeight="1"/>
    <row r="137" s="34" customFormat="1" ht="40.049999999999997" customHeight="1"/>
    <row r="138" s="34" customFormat="1" ht="40.049999999999997" customHeight="1"/>
    <row r="139" s="34" customFormat="1" ht="40.049999999999997" customHeight="1"/>
    <row r="140" s="34" customFormat="1" ht="40.049999999999997" customHeight="1"/>
    <row r="141" s="34" customFormat="1" ht="40.049999999999997" customHeight="1"/>
    <row r="142" s="34" customFormat="1" ht="40.049999999999997" customHeight="1"/>
    <row r="143" s="34" customFormat="1" ht="40.049999999999997" customHeight="1"/>
    <row r="144" s="34" customFormat="1" ht="40.049999999999997" customHeight="1"/>
    <row r="145" s="34" customFormat="1" ht="40.049999999999997" customHeight="1"/>
    <row r="146" s="34" customFormat="1" ht="40.049999999999997" customHeight="1"/>
    <row r="147" s="34" customFormat="1" ht="40.049999999999997" customHeight="1"/>
    <row r="148" s="34" customFormat="1" ht="40.049999999999997" customHeight="1"/>
    <row r="149" s="34" customFormat="1" ht="40.049999999999997" customHeight="1"/>
    <row r="150" s="34" customFormat="1" ht="40.049999999999997" customHeight="1"/>
    <row r="151" s="34" customFormat="1" ht="40.049999999999997" customHeight="1"/>
    <row r="152" s="34" customFormat="1" ht="40.049999999999997" customHeight="1"/>
    <row r="153" s="34" customFormat="1" ht="40.049999999999997" customHeight="1"/>
    <row r="154" s="34" customFormat="1" ht="40.049999999999997" customHeight="1"/>
    <row r="155" s="34" customFormat="1" ht="40.049999999999997" customHeight="1"/>
    <row r="156" s="34" customFormat="1" ht="40.049999999999997" customHeight="1"/>
    <row r="157" s="34" customFormat="1" ht="40.049999999999997" customHeight="1"/>
    <row r="158" s="34" customFormat="1" ht="40.049999999999997" customHeight="1"/>
    <row r="159" s="34" customFormat="1" ht="40.049999999999997" customHeight="1"/>
    <row r="160" s="34" customFormat="1" ht="40.049999999999997" customHeight="1"/>
    <row r="161" s="34" customFormat="1" ht="40.049999999999997" customHeight="1"/>
    <row r="162" s="34" customFormat="1" ht="40.049999999999997" customHeight="1"/>
    <row r="163" s="34" customFormat="1" ht="40.049999999999997" customHeight="1"/>
    <row r="164" s="34" customFormat="1" ht="40.049999999999997" customHeight="1"/>
    <row r="165" s="34" customFormat="1" ht="40.049999999999997" customHeight="1"/>
    <row r="166" s="34" customFormat="1" ht="40.049999999999997" customHeight="1"/>
    <row r="167" s="34" customFormat="1" ht="40.049999999999997" customHeight="1"/>
    <row r="168" s="34" customFormat="1" ht="40.049999999999997" customHeight="1"/>
    <row r="169" s="34" customFormat="1" ht="40.049999999999997" customHeight="1"/>
    <row r="170" s="34" customFormat="1" ht="40.049999999999997" customHeight="1"/>
    <row r="171" s="34" customFormat="1" ht="40.049999999999997" customHeight="1"/>
    <row r="172" s="34" customFormat="1" ht="40.049999999999997" customHeight="1"/>
    <row r="173" s="34" customFormat="1" ht="40.049999999999997" customHeight="1"/>
    <row r="174" s="34" customFormat="1" ht="40.049999999999997" customHeight="1"/>
    <row r="175" s="34" customFormat="1" ht="40.049999999999997" customHeight="1"/>
    <row r="176" s="34" customFormat="1" ht="40.049999999999997" customHeight="1"/>
    <row r="177" s="34" customFormat="1" ht="40.049999999999997" customHeight="1"/>
    <row r="178" s="34" customFormat="1" ht="40.049999999999997" customHeight="1"/>
    <row r="179" s="34" customFormat="1" ht="40.049999999999997" customHeight="1"/>
    <row r="180" s="34" customFormat="1" ht="40.049999999999997" customHeight="1"/>
    <row r="181" s="34" customFormat="1" ht="40.049999999999997" customHeight="1"/>
    <row r="182" s="34" customFormat="1" ht="40.049999999999997" customHeight="1"/>
    <row r="183" s="34" customFormat="1" ht="40.049999999999997" customHeight="1"/>
    <row r="184" s="34" customFormat="1" ht="40.049999999999997" customHeight="1"/>
    <row r="185" s="34" customFormat="1" ht="40.049999999999997" customHeight="1"/>
    <row r="186" s="34" customFormat="1" ht="40.049999999999997" customHeight="1"/>
    <row r="187" s="34" customFormat="1" ht="40.049999999999997" customHeight="1"/>
    <row r="188" s="34" customFormat="1" ht="40.049999999999997" customHeight="1"/>
    <row r="189" s="34" customFormat="1" ht="40.049999999999997" customHeight="1"/>
    <row r="190" s="34" customFormat="1" ht="40.049999999999997" customHeight="1"/>
    <row r="191" s="34" customFormat="1" ht="40.049999999999997" customHeight="1"/>
    <row r="192" s="34" customFormat="1" ht="40.049999999999997" customHeight="1"/>
    <row r="193" s="34" customFormat="1" ht="40.049999999999997" customHeight="1"/>
    <row r="194" s="34" customFormat="1" ht="40.049999999999997" customHeight="1"/>
    <row r="195" s="34" customFormat="1" ht="40.049999999999997" customHeight="1"/>
    <row r="196" s="34" customFormat="1" ht="40.049999999999997" customHeight="1"/>
    <row r="197" s="34" customFormat="1" ht="40.049999999999997" customHeight="1"/>
    <row r="198" s="34" customFormat="1" ht="40.049999999999997" customHeight="1"/>
    <row r="199" s="34" customFormat="1" ht="40.049999999999997" customHeight="1"/>
    <row r="200" s="34" customFormat="1" ht="40.049999999999997" customHeight="1"/>
    <row r="201" s="34" customFormat="1" ht="40.049999999999997" customHeight="1"/>
    <row r="202" s="34" customFormat="1" ht="40.049999999999997" customHeight="1"/>
    <row r="203" s="34" customFormat="1" ht="40.049999999999997" customHeight="1"/>
    <row r="204" s="34" customFormat="1" ht="40.049999999999997" customHeight="1"/>
    <row r="205" s="34" customFormat="1" ht="40.049999999999997" customHeight="1"/>
    <row r="206" s="34" customFormat="1" ht="40.049999999999997" customHeight="1"/>
    <row r="207" s="34" customFormat="1" ht="40.049999999999997" customHeight="1"/>
    <row r="208" s="34" customFormat="1" ht="40.049999999999997" customHeight="1"/>
  </sheetData>
  <sheetProtection algorithmName="SHA-512" hashValue="bPqZzP8uEGPYidWwCn1pzY2M220QcEiN3UpRLZbkEpEenM11lRHiAoyDX8oZEIy+u1W+1jbT5Yn/MVK3LiR6Og==" saltValue="48TENji8/noh94z5mBZ4Fg==" spinCount="100000" sheet="1" objects="1" scenarios="1"/>
  <mergeCells count="133">
    <mergeCell ref="D92:F92"/>
    <mergeCell ref="G92:J92"/>
    <mergeCell ref="D93:F93"/>
    <mergeCell ref="G93:J93"/>
    <mergeCell ref="D94:F94"/>
    <mergeCell ref="G94:J94"/>
    <mergeCell ref="D89:F89"/>
    <mergeCell ref="G89:J89"/>
    <mergeCell ref="D90:F90"/>
    <mergeCell ref="G90:J90"/>
    <mergeCell ref="D91:F91"/>
    <mergeCell ref="G91:J91"/>
    <mergeCell ref="D82:F82"/>
    <mergeCell ref="G82:J82"/>
    <mergeCell ref="D83:F83"/>
    <mergeCell ref="G83:J83"/>
    <mergeCell ref="D84:F84"/>
    <mergeCell ref="G84:J84"/>
    <mergeCell ref="D79:F79"/>
    <mergeCell ref="G79:J79"/>
    <mergeCell ref="D80:F80"/>
    <mergeCell ref="G80:J80"/>
    <mergeCell ref="D81:F81"/>
    <mergeCell ref="G81:J81"/>
    <mergeCell ref="D70:E70"/>
    <mergeCell ref="V70:X71"/>
    <mergeCell ref="D71:E71"/>
    <mergeCell ref="D72:E72"/>
    <mergeCell ref="V72:X72"/>
    <mergeCell ref="D73:E73"/>
    <mergeCell ref="V73:X74"/>
    <mergeCell ref="Q61:Q66"/>
    <mergeCell ref="R61:R66"/>
    <mergeCell ref="S61:S66"/>
    <mergeCell ref="X61:X66"/>
    <mergeCell ref="D62:E62"/>
    <mergeCell ref="D67:F67"/>
    <mergeCell ref="J67:K67"/>
    <mergeCell ref="L67:M67"/>
    <mergeCell ref="D61:E61"/>
    <mergeCell ref="J61:K66"/>
    <mergeCell ref="L61:M66"/>
    <mergeCell ref="N61:N66"/>
    <mergeCell ref="O61:O66"/>
    <mergeCell ref="P61:P66"/>
    <mergeCell ref="D57:F57"/>
    <mergeCell ref="J57:K57"/>
    <mergeCell ref="L57:M57"/>
    <mergeCell ref="K59:M59"/>
    <mergeCell ref="D60:E60"/>
    <mergeCell ref="J60:K60"/>
    <mergeCell ref="L60:M60"/>
    <mergeCell ref="D53:E53"/>
    <mergeCell ref="J54:K54"/>
    <mergeCell ref="L54:M54"/>
    <mergeCell ref="J55:K55"/>
    <mergeCell ref="L55:M55"/>
    <mergeCell ref="J56:K56"/>
    <mergeCell ref="L56:M56"/>
    <mergeCell ref="V50:V52"/>
    <mergeCell ref="W50:W52"/>
    <mergeCell ref="X50:X52"/>
    <mergeCell ref="L50:M52"/>
    <mergeCell ref="N50:N52"/>
    <mergeCell ref="O50:O52"/>
    <mergeCell ref="P50:P52"/>
    <mergeCell ref="Q50:Q52"/>
    <mergeCell ref="R50:R52"/>
    <mergeCell ref="D49:E49"/>
    <mergeCell ref="F50:F52"/>
    <mergeCell ref="G50:G52"/>
    <mergeCell ref="H50:H52"/>
    <mergeCell ref="I50:I52"/>
    <mergeCell ref="J50:K52"/>
    <mergeCell ref="D51:D52"/>
    <mergeCell ref="T46:T48"/>
    <mergeCell ref="U46:U48"/>
    <mergeCell ref="S50:S52"/>
    <mergeCell ref="T50:T52"/>
    <mergeCell ref="U50:U52"/>
    <mergeCell ref="V46:V48"/>
    <mergeCell ref="W46:W48"/>
    <mergeCell ref="X46:X48"/>
    <mergeCell ref="D47:D48"/>
    <mergeCell ref="N46:N48"/>
    <mergeCell ref="O46:O48"/>
    <mergeCell ref="P46:P48"/>
    <mergeCell ref="Q46:Q48"/>
    <mergeCell ref="R46:R48"/>
    <mergeCell ref="S46:S48"/>
    <mergeCell ref="J44:K44"/>
    <mergeCell ref="L44:M44"/>
    <mergeCell ref="F46:F48"/>
    <mergeCell ref="G46:G48"/>
    <mergeCell ref="H46:H48"/>
    <mergeCell ref="I46:I48"/>
    <mergeCell ref="J46:K48"/>
    <mergeCell ref="L46:M48"/>
    <mergeCell ref="J41:K41"/>
    <mergeCell ref="L41:M41"/>
    <mergeCell ref="J42:K42"/>
    <mergeCell ref="L42:M42"/>
    <mergeCell ref="J43:K43"/>
    <mergeCell ref="L43:M43"/>
    <mergeCell ref="K37:M37"/>
    <mergeCell ref="D38:E38"/>
    <mergeCell ref="J38:K38"/>
    <mergeCell ref="L38:M38"/>
    <mergeCell ref="D39:F39"/>
    <mergeCell ref="J40:K40"/>
    <mergeCell ref="L40:M40"/>
    <mergeCell ref="G31:H32"/>
    <mergeCell ref="I31:K32"/>
    <mergeCell ref="L31:M32"/>
    <mergeCell ref="B5:E5"/>
    <mergeCell ref="B8:E8"/>
    <mergeCell ref="B14:E14"/>
    <mergeCell ref="C19:X19"/>
    <mergeCell ref="D21:E21"/>
    <mergeCell ref="D22:E22"/>
    <mergeCell ref="N31:O32"/>
    <mergeCell ref="G33:H33"/>
    <mergeCell ref="I33:K33"/>
    <mergeCell ref="L33:M33"/>
    <mergeCell ref="N33:O33"/>
    <mergeCell ref="G26:H27"/>
    <mergeCell ref="I26:K27"/>
    <mergeCell ref="L26:M27"/>
    <mergeCell ref="N26:O27"/>
    <mergeCell ref="G28:H28"/>
    <mergeCell ref="I28:K28"/>
    <mergeCell ref="L28:M28"/>
    <mergeCell ref="N28:O28"/>
  </mergeCells>
  <phoneticPr fontId="6"/>
  <conditionalFormatting sqref="D22:E22 G28:K28 G33:K33 F40:H44 J40:J44 O40:O44 Q40:Q44 F46 I46 L46 O46 Q46 F50 I50 O50 Q50 F54:H56 O54:O56 Q54:Q56 F61 F63:I66 J67 L67 O67 Q67 D71:F72 I71:J72 G73 M73 O73 G80:G84 K80:K84 G90:G94 K90:K94">
    <cfRule type="containsBlanks" dxfId="5" priority="6">
      <formula>LEN(TRIM(D22))=0</formula>
    </cfRule>
  </conditionalFormatting>
  <conditionalFormatting sqref="H61:I61">
    <cfRule type="containsBlanks" dxfId="4" priority="5">
      <formula>LEN(TRIM(H61))=0</formula>
    </cfRule>
  </conditionalFormatting>
  <conditionalFormatting sqref="U57">
    <cfRule type="containsBlanks" dxfId="3" priority="2">
      <formula>LEN(TRIM(U57))=0</formula>
    </cfRule>
  </conditionalFormatting>
  <conditionalFormatting sqref="U67">
    <cfRule type="containsBlanks" dxfId="2" priority="4">
      <formula>LEN(TRIM(U67))=0</formula>
    </cfRule>
  </conditionalFormatting>
  <conditionalFormatting sqref="W57">
    <cfRule type="containsBlanks" dxfId="1" priority="1">
      <formula>LEN(TRIM(W57))=0</formula>
    </cfRule>
  </conditionalFormatting>
  <conditionalFormatting sqref="W67">
    <cfRule type="containsBlanks" dxfId="0" priority="3">
      <formula>LEN(TRIM(W67))=0</formula>
    </cfRule>
  </conditionalFormatting>
  <dataValidations count="2">
    <dataValidation type="whole" allowBlank="1" showInputMessage="1" showErrorMessage="1" sqref="G63:G66 G40:G44 G54:G56" xr:uid="{B8DCE6ED-9863-454F-A424-4F6FF94990B9}">
      <formula1>1</formula1>
      <formula2>1000</formula2>
    </dataValidation>
    <dataValidation type="whole" operator="greaterThanOrEqual" allowBlank="1" showInputMessage="1" showErrorMessage="1" sqref="F71:F72" xr:uid="{10BA304A-867D-46E7-9EF7-9AF167FEEE87}">
      <formula1>1</formula1>
    </dataValidation>
  </dataValidations>
  <pageMargins left="0.25" right="0.25" top="0.75" bottom="0.75" header="0.3" footer="0.3"/>
  <pageSetup paperSize="8" scale="36" fitToHeight="0" orientation="landscape" r:id="rId1"/>
  <rowBreaks count="1" manualBreakCount="1">
    <brk id="58" min="1" max="18" man="1"/>
  </rowBreaks>
  <extLst>
    <ext xmlns:x14="http://schemas.microsoft.com/office/spreadsheetml/2009/9/main" uri="{CCE6A557-97BC-4b89-ADB6-D9C93CAAB3DF}">
      <x14:dataValidations xmlns:xm="http://schemas.microsoft.com/office/excel/2006/main" count="7">
        <x14:dataValidation type="list" allowBlank="1" showInputMessage="1" showErrorMessage="1" xr:uid="{59435E72-5ED1-44E6-A137-D479D053C28E}">
          <x14:formula1>
            <xm:f>'データセット（別紙１）'!$I$2:$I$4</xm:f>
          </x14:formula1>
          <xm:sqref>E63:E66</xm:sqref>
        </x14:dataValidation>
        <x14:dataValidation type="list" allowBlank="1" showInputMessage="1" showErrorMessage="1" xr:uid="{97AEBCE9-3E6D-40F7-8A07-F4EC016B2908}">
          <x14:formula1>
            <xm:f>'データセット（別紙１）'!$B$2:$B$13</xm:f>
          </x14:formula1>
          <xm:sqref>E40:E44</xm:sqref>
        </x14:dataValidation>
        <x14:dataValidation type="list" allowBlank="1" showInputMessage="1" showErrorMessage="1" xr:uid="{D2D3FD95-63A3-4872-BD63-F0976C4AC525}">
          <x14:formula1>
            <xm:f>'データセット（別紙１）'!$F$2:$F$3</xm:f>
          </x14:formula1>
          <xm:sqref>E48 E52</xm:sqref>
        </x14:dataValidation>
        <x14:dataValidation type="list" allowBlank="1" showInputMessage="1" showErrorMessage="1" xr:uid="{10848634-5D74-43E2-8BB0-A653A6720715}">
          <x14:formula1>
            <xm:f>'データセット（別紙１）'!$E$2:$E$6</xm:f>
          </x14:formula1>
          <xm:sqref>E47 E51</xm:sqref>
        </x14:dataValidation>
        <x14:dataValidation type="list" allowBlank="1" showInputMessage="1" showErrorMessage="1" xr:uid="{04E70683-773E-40CA-9825-2EE92A229096}">
          <x14:formula1>
            <xm:f>'データセット（別紙１）'!$D$2:$D$4</xm:f>
          </x14:formula1>
          <xm:sqref>E46 E50</xm:sqref>
        </x14:dataValidation>
        <x14:dataValidation type="list" allowBlank="1" showInputMessage="1" showErrorMessage="1" xr:uid="{5BBCCAB0-E892-40B7-8D31-642E1543C3B9}">
          <x14:formula1>
            <xm:f>'データセット（別紙１）'!$G$2:$G$6</xm:f>
          </x14:formula1>
          <xm:sqref>E54:E56</xm:sqref>
        </x14:dataValidation>
        <x14:dataValidation type="list" allowBlank="1" showInputMessage="1" showErrorMessage="1" xr:uid="{69B72F23-1651-4118-93E2-5220F2DE6FA3}">
          <x14:formula1>
            <xm:f>'データセット（別紙１）'!$J$2:$J$14</xm:f>
          </x14:formula1>
          <xm:sqref>D80:F84 D90:F94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6CB7F-EFD6-404F-BCC4-2F1E96E7252E}">
  <sheetPr>
    <pageSetUpPr fitToPage="1"/>
  </sheetPr>
  <dimension ref="A1:I71"/>
  <sheetViews>
    <sheetView showGridLines="0" view="pageBreakPreview" topLeftCell="A41" zoomScale="115" zoomScaleNormal="100" zoomScaleSheetLayoutView="100" workbookViewId="0">
      <selection activeCell="C10" sqref="C10:F10"/>
    </sheetView>
  </sheetViews>
  <sheetFormatPr defaultColWidth="8.6875" defaultRowHeight="14.25"/>
  <cols>
    <col min="1" max="1" width="8.6875" style="132"/>
    <col min="2" max="2" width="30.6875" style="132" customWidth="1"/>
    <col min="3" max="3" width="4.875" style="132" customWidth="1"/>
    <col min="4" max="4" width="33.875" style="132" customWidth="1"/>
    <col min="5" max="5" width="4.875" style="132" customWidth="1"/>
    <col min="6" max="6" width="33.875" style="132" customWidth="1"/>
    <col min="7" max="16384" width="8.6875" style="132"/>
  </cols>
  <sheetData>
    <row r="1" spans="1:6" ht="16.5">
      <c r="A1" s="126"/>
      <c r="B1" s="127" t="s">
        <v>107</v>
      </c>
      <c r="C1" s="128"/>
      <c r="D1" s="129"/>
      <c r="E1" s="130"/>
      <c r="F1" s="131" t="s">
        <v>108</v>
      </c>
    </row>
    <row r="2" spans="1:6" ht="16.5">
      <c r="A2" s="133"/>
      <c r="B2" s="127" t="s">
        <v>109</v>
      </c>
      <c r="C2" s="128"/>
      <c r="D2" s="129"/>
      <c r="E2" s="130"/>
    </row>
    <row r="3" spans="1:6" ht="16.5">
      <c r="A3" s="134"/>
      <c r="B3" s="127" t="s">
        <v>110</v>
      </c>
      <c r="C3" s="128"/>
      <c r="D3" s="129"/>
      <c r="E3" s="130"/>
    </row>
    <row r="4" spans="1:6" ht="22.5" customHeight="1">
      <c r="A4" s="135"/>
      <c r="B4" s="130"/>
      <c r="C4" s="130"/>
      <c r="E4" s="130"/>
    </row>
    <row r="5" spans="1:6" ht="18" customHeight="1">
      <c r="A5" s="136"/>
      <c r="B5" s="137" t="s">
        <v>111</v>
      </c>
      <c r="C5" s="138"/>
      <c r="D5" s="258" t="s">
        <v>112</v>
      </c>
      <c r="E5" s="130"/>
    </row>
    <row r="6" spans="1:6" ht="18" customHeight="1">
      <c r="A6" s="136" t="s">
        <v>113</v>
      </c>
      <c r="B6" s="137" t="s">
        <v>114</v>
      </c>
      <c r="C6" s="138"/>
      <c r="D6" s="258"/>
      <c r="E6" s="130"/>
    </row>
    <row r="7" spans="1:6" ht="10.5" customHeight="1">
      <c r="A7" s="130"/>
      <c r="B7" s="130"/>
      <c r="C7" s="130"/>
      <c r="E7" s="130"/>
      <c r="F7" s="131" t="s">
        <v>115</v>
      </c>
    </row>
    <row r="8" spans="1:6">
      <c r="A8" s="259" t="s">
        <v>116</v>
      </c>
      <c r="B8" s="260"/>
      <c r="C8" s="260"/>
      <c r="D8" s="260"/>
      <c r="E8" s="139"/>
      <c r="F8" s="140"/>
    </row>
    <row r="9" spans="1:6" ht="9.75" customHeight="1">
      <c r="A9" s="141"/>
      <c r="B9" s="141"/>
      <c r="C9" s="141"/>
      <c r="D9" s="141"/>
      <c r="E9" s="141"/>
      <c r="F9" s="141"/>
    </row>
    <row r="10" spans="1:6">
      <c r="A10" s="142" t="s">
        <v>117</v>
      </c>
      <c r="B10" s="143" t="s">
        <v>118</v>
      </c>
      <c r="C10" s="261"/>
      <c r="D10" s="262"/>
      <c r="E10" s="262"/>
      <c r="F10" s="263"/>
    </row>
    <row r="11" spans="1:6">
      <c r="A11" s="142" t="s">
        <v>119</v>
      </c>
      <c r="B11" s="143" t="s">
        <v>45</v>
      </c>
      <c r="C11" s="261"/>
      <c r="D11" s="262"/>
      <c r="E11" s="262"/>
      <c r="F11" s="263"/>
    </row>
    <row r="12" spans="1:6">
      <c r="A12" s="142" t="s">
        <v>120</v>
      </c>
      <c r="B12" s="143" t="s">
        <v>121</v>
      </c>
      <c r="C12" s="264" t="s">
        <v>122</v>
      </c>
      <c r="D12" s="265"/>
      <c r="E12" s="265"/>
      <c r="F12" s="266"/>
    </row>
    <row r="13" spans="1:6">
      <c r="A13" s="142" t="s">
        <v>123</v>
      </c>
      <c r="B13" s="144" t="s">
        <v>124</v>
      </c>
      <c r="C13" s="261"/>
      <c r="D13" s="262"/>
      <c r="E13" s="262"/>
      <c r="F13" s="263"/>
    </row>
    <row r="14" spans="1:6">
      <c r="A14" s="142" t="s">
        <v>125</v>
      </c>
      <c r="B14" s="144" t="s">
        <v>126</v>
      </c>
      <c r="C14" s="267"/>
      <c r="D14" s="268"/>
      <c r="E14" s="268"/>
      <c r="F14" s="269"/>
    </row>
    <row r="15" spans="1:6">
      <c r="A15" s="142" t="s">
        <v>127</v>
      </c>
      <c r="B15" s="144" t="s">
        <v>128</v>
      </c>
      <c r="C15" s="267"/>
      <c r="D15" s="268"/>
      <c r="E15" s="268"/>
      <c r="F15" s="269"/>
    </row>
    <row r="16" spans="1:6">
      <c r="A16" s="142" t="s">
        <v>129</v>
      </c>
      <c r="B16" s="144" t="s">
        <v>130</v>
      </c>
      <c r="C16" s="267"/>
      <c r="D16" s="268"/>
      <c r="E16" s="268"/>
      <c r="F16" s="269"/>
    </row>
    <row r="17" spans="1:9" ht="9.75" customHeight="1">
      <c r="A17" s="145"/>
      <c r="B17" s="145"/>
      <c r="C17" s="145"/>
      <c r="D17" s="145"/>
      <c r="E17" s="145"/>
      <c r="F17" s="145"/>
    </row>
    <row r="18" spans="1:9">
      <c r="A18" s="259" t="s">
        <v>131</v>
      </c>
      <c r="B18" s="260"/>
      <c r="C18" s="260"/>
      <c r="D18" s="260"/>
      <c r="E18" s="139"/>
      <c r="F18" s="140"/>
    </row>
    <row r="19" spans="1:9">
      <c r="A19" s="146" t="s">
        <v>132</v>
      </c>
      <c r="B19" s="146"/>
      <c r="C19" s="146"/>
      <c r="D19" s="146"/>
      <c r="E19" s="147"/>
      <c r="F19" s="147"/>
    </row>
    <row r="20" spans="1:9">
      <c r="A20" s="146"/>
      <c r="B20" s="148" t="s">
        <v>133</v>
      </c>
      <c r="C20" s="121"/>
      <c r="D20" s="149" t="s">
        <v>134</v>
      </c>
      <c r="E20" s="121"/>
      <c r="F20" s="150" t="s">
        <v>135</v>
      </c>
    </row>
    <row r="21" spans="1:9">
      <c r="A21" s="146"/>
      <c r="B21" s="151"/>
      <c r="C21" s="121"/>
      <c r="D21" s="149" t="s">
        <v>136</v>
      </c>
      <c r="E21" s="121"/>
      <c r="F21" s="150" t="s">
        <v>137</v>
      </c>
    </row>
    <row r="22" spans="1:9">
      <c r="A22" s="146"/>
      <c r="B22" s="151"/>
      <c r="C22" s="121"/>
      <c r="D22" s="149" t="s">
        <v>138</v>
      </c>
      <c r="E22" s="121"/>
      <c r="F22" s="150" t="s">
        <v>139</v>
      </c>
    </row>
    <row r="23" spans="1:9">
      <c r="A23" s="146"/>
      <c r="B23" s="151"/>
      <c r="C23" s="121"/>
      <c r="D23" s="149" t="s">
        <v>140</v>
      </c>
      <c r="E23" s="121"/>
      <c r="F23" s="150"/>
    </row>
    <row r="24" spans="1:9">
      <c r="A24" s="146"/>
      <c r="B24" s="151"/>
      <c r="C24" s="121"/>
      <c r="D24" s="149" t="s">
        <v>141</v>
      </c>
      <c r="E24" s="270" t="s">
        <v>142</v>
      </c>
      <c r="F24" s="271"/>
    </row>
    <row r="25" spans="1:9">
      <c r="A25" s="146" t="s">
        <v>143</v>
      </c>
      <c r="B25" s="146"/>
      <c r="C25" s="152"/>
      <c r="D25" s="147"/>
      <c r="E25" s="146"/>
      <c r="F25" s="147"/>
    </row>
    <row r="26" spans="1:9">
      <c r="B26" s="148" t="s">
        <v>133</v>
      </c>
      <c r="C26" s="121"/>
      <c r="D26" s="153" t="s">
        <v>144</v>
      </c>
      <c r="E26" s="121"/>
      <c r="F26" s="150" t="s">
        <v>145</v>
      </c>
      <c r="I26" s="154"/>
    </row>
    <row r="27" spans="1:9" ht="14.25" customHeight="1">
      <c r="A27" s="256" t="s">
        <v>146</v>
      </c>
      <c r="B27" s="257"/>
      <c r="C27" s="121"/>
      <c r="D27" s="153" t="s">
        <v>147</v>
      </c>
      <c r="E27" s="121"/>
      <c r="F27" s="150" t="s">
        <v>148</v>
      </c>
    </row>
    <row r="28" spans="1:9">
      <c r="A28" s="256"/>
      <c r="B28" s="257"/>
      <c r="C28" s="121"/>
      <c r="D28" s="155" t="s">
        <v>149</v>
      </c>
      <c r="E28" s="121"/>
      <c r="F28" s="150" t="s">
        <v>150</v>
      </c>
    </row>
    <row r="29" spans="1:9">
      <c r="A29" s="146"/>
      <c r="B29" s="148"/>
      <c r="C29" s="121"/>
      <c r="D29" s="153" t="s">
        <v>151</v>
      </c>
      <c r="E29" s="121"/>
      <c r="F29" s="150" t="s">
        <v>152</v>
      </c>
    </row>
    <row r="30" spans="1:9">
      <c r="A30" s="146"/>
      <c r="B30" s="148"/>
      <c r="C30" s="121"/>
      <c r="D30" s="150" t="s">
        <v>141</v>
      </c>
      <c r="E30" s="275" t="s">
        <v>142</v>
      </c>
      <c r="F30" s="276"/>
    </row>
    <row r="31" spans="1:9">
      <c r="A31" s="146" t="s">
        <v>153</v>
      </c>
      <c r="B31" s="146"/>
      <c r="C31" s="152"/>
      <c r="D31" s="147"/>
      <c r="E31" s="146"/>
      <c r="F31" s="147"/>
    </row>
    <row r="32" spans="1:9">
      <c r="A32" s="146"/>
      <c r="B32" s="148" t="s">
        <v>133</v>
      </c>
      <c r="C32" s="121"/>
      <c r="D32" s="272" t="s">
        <v>154</v>
      </c>
      <c r="E32" s="273"/>
      <c r="F32" s="274"/>
    </row>
    <row r="33" spans="1:6">
      <c r="A33" s="146"/>
      <c r="B33" s="148"/>
      <c r="C33" s="121"/>
      <c r="D33" s="272" t="s">
        <v>155</v>
      </c>
      <c r="E33" s="273"/>
      <c r="F33" s="274"/>
    </row>
    <row r="34" spans="1:6">
      <c r="A34" s="146"/>
      <c r="B34" s="148"/>
      <c r="C34" s="121"/>
      <c r="D34" s="272" t="s">
        <v>156</v>
      </c>
      <c r="E34" s="273"/>
      <c r="F34" s="274"/>
    </row>
    <row r="35" spans="1:6">
      <c r="A35" s="146"/>
      <c r="B35" s="148"/>
      <c r="C35" s="121"/>
      <c r="D35" s="272" t="s">
        <v>157</v>
      </c>
      <c r="E35" s="273"/>
      <c r="F35" s="274"/>
    </row>
    <row r="36" spans="1:6">
      <c r="A36" s="146"/>
      <c r="B36" s="148"/>
      <c r="C36" s="121"/>
      <c r="D36" s="272" t="s">
        <v>158</v>
      </c>
      <c r="E36" s="273"/>
      <c r="F36" s="274"/>
    </row>
    <row r="37" spans="1:6">
      <c r="A37" s="146"/>
      <c r="B37" s="148"/>
      <c r="C37" s="121"/>
      <c r="D37" s="272" t="s">
        <v>159</v>
      </c>
      <c r="E37" s="273"/>
      <c r="F37" s="274"/>
    </row>
    <row r="38" spans="1:6">
      <c r="A38" s="146"/>
      <c r="B38" s="151"/>
      <c r="C38" s="122"/>
      <c r="D38" s="150" t="s">
        <v>141</v>
      </c>
      <c r="E38" s="275" t="s">
        <v>142</v>
      </c>
      <c r="F38" s="276"/>
    </row>
    <row r="39" spans="1:6">
      <c r="A39" s="146" t="s">
        <v>160</v>
      </c>
      <c r="B39" s="146"/>
      <c r="C39" s="152"/>
      <c r="D39" s="147"/>
      <c r="E39" s="146"/>
      <c r="F39" s="147"/>
    </row>
    <row r="40" spans="1:6" ht="30" customHeight="1">
      <c r="A40" s="146"/>
      <c r="B40" s="148" t="s">
        <v>133</v>
      </c>
      <c r="C40" s="121"/>
      <c r="D40" s="272" t="s">
        <v>161</v>
      </c>
      <c r="E40" s="273"/>
      <c r="F40" s="274"/>
    </row>
    <row r="41" spans="1:6" ht="26.25" customHeight="1">
      <c r="A41" s="146"/>
      <c r="B41" s="148"/>
      <c r="C41" s="121"/>
      <c r="D41" s="272" t="s">
        <v>162</v>
      </c>
      <c r="E41" s="273"/>
      <c r="F41" s="274"/>
    </row>
    <row r="42" spans="1:6">
      <c r="A42" s="146"/>
      <c r="B42" s="148"/>
      <c r="C42" s="121"/>
      <c r="D42" s="272" t="s">
        <v>163</v>
      </c>
      <c r="E42" s="273"/>
      <c r="F42" s="274"/>
    </row>
    <row r="43" spans="1:6" ht="17.25" customHeight="1">
      <c r="A43" s="146"/>
      <c r="B43" s="148"/>
      <c r="C43" s="121"/>
      <c r="D43" s="272" t="s">
        <v>164</v>
      </c>
      <c r="E43" s="273"/>
      <c r="F43" s="274"/>
    </row>
    <row r="44" spans="1:6">
      <c r="A44" s="146"/>
      <c r="B44" s="151"/>
      <c r="C44" s="122"/>
      <c r="D44" s="150" t="s">
        <v>141</v>
      </c>
      <c r="E44" s="275" t="s">
        <v>142</v>
      </c>
      <c r="F44" s="276"/>
    </row>
    <row r="45" spans="1:6" ht="14.45" customHeight="1">
      <c r="A45" s="146"/>
      <c r="B45" s="156" t="s">
        <v>165</v>
      </c>
      <c r="C45" s="123"/>
      <c r="D45" s="279" t="s">
        <v>166</v>
      </c>
      <c r="E45" s="280"/>
      <c r="F45" s="281"/>
    </row>
    <row r="46" spans="1:6" ht="14.45" customHeight="1">
      <c r="A46" s="146"/>
      <c r="B46" s="157"/>
      <c r="C46" s="124"/>
      <c r="D46" s="282" t="s">
        <v>167</v>
      </c>
      <c r="E46" s="283"/>
      <c r="F46" s="284"/>
    </row>
    <row r="47" spans="1:6" ht="76.25" customHeight="1">
      <c r="A47" s="146"/>
      <c r="B47" s="158" t="s">
        <v>168</v>
      </c>
      <c r="C47" s="285" t="s">
        <v>169</v>
      </c>
      <c r="D47" s="286"/>
      <c r="E47" s="286"/>
      <c r="F47" s="287"/>
    </row>
    <row r="48" spans="1:6">
      <c r="A48" s="146" t="s">
        <v>170</v>
      </c>
      <c r="B48" s="146"/>
      <c r="C48" s="152"/>
      <c r="D48" s="146"/>
      <c r="E48" s="147"/>
      <c r="F48" s="146"/>
    </row>
    <row r="49" spans="1:6">
      <c r="A49" s="146"/>
      <c r="B49" s="148" t="s">
        <v>133</v>
      </c>
      <c r="C49" s="121"/>
      <c r="D49" s="272" t="s">
        <v>171</v>
      </c>
      <c r="E49" s="273"/>
      <c r="F49" s="274"/>
    </row>
    <row r="50" spans="1:6">
      <c r="A50" s="146"/>
      <c r="B50" s="151"/>
      <c r="C50" s="121"/>
      <c r="D50" s="272" t="s">
        <v>172</v>
      </c>
      <c r="E50" s="273"/>
      <c r="F50" s="274"/>
    </row>
    <row r="51" spans="1:6">
      <c r="A51" s="146"/>
      <c r="B51" s="151"/>
      <c r="C51" s="121"/>
      <c r="D51" s="272" t="s">
        <v>173</v>
      </c>
      <c r="E51" s="273"/>
      <c r="F51" s="274"/>
    </row>
    <row r="52" spans="1:6">
      <c r="A52" s="146"/>
      <c r="B52" s="151"/>
      <c r="C52" s="121"/>
      <c r="D52" s="272" t="s">
        <v>174</v>
      </c>
      <c r="E52" s="273"/>
      <c r="F52" s="274"/>
    </row>
    <row r="53" spans="1:6">
      <c r="A53" s="146"/>
      <c r="B53" s="151"/>
      <c r="C53" s="121"/>
      <c r="D53" s="272" t="s">
        <v>175</v>
      </c>
      <c r="E53" s="273"/>
      <c r="F53" s="274"/>
    </row>
    <row r="54" spans="1:6">
      <c r="B54" s="159"/>
      <c r="C54" s="121"/>
      <c r="D54" s="288" t="s">
        <v>176</v>
      </c>
      <c r="E54" s="289"/>
      <c r="F54" s="290"/>
    </row>
    <row r="55" spans="1:6">
      <c r="B55" s="159"/>
      <c r="C55" s="121"/>
      <c r="D55" s="288" t="s">
        <v>177</v>
      </c>
      <c r="E55" s="289"/>
      <c r="F55" s="290"/>
    </row>
    <row r="56" spans="1:6">
      <c r="B56" s="160"/>
      <c r="C56" s="122"/>
      <c r="D56" s="161" t="s">
        <v>141</v>
      </c>
      <c r="E56" s="277" t="s">
        <v>142</v>
      </c>
      <c r="F56" s="278"/>
    </row>
    <row r="57" spans="1:6">
      <c r="A57" s="132" t="s">
        <v>178</v>
      </c>
      <c r="C57" s="162"/>
      <c r="D57" s="141"/>
      <c r="F57" s="141"/>
    </row>
    <row r="58" spans="1:6">
      <c r="B58" s="163" t="s">
        <v>133</v>
      </c>
      <c r="C58" s="121"/>
      <c r="D58" s="292" t="s">
        <v>179</v>
      </c>
      <c r="E58" s="293"/>
      <c r="F58" s="294"/>
    </row>
    <row r="59" spans="1:6">
      <c r="B59" s="159"/>
      <c r="C59" s="121"/>
      <c r="D59" s="288" t="s">
        <v>180</v>
      </c>
      <c r="E59" s="289"/>
      <c r="F59" s="290"/>
    </row>
    <row r="60" spans="1:6">
      <c r="B60" s="159"/>
      <c r="C60" s="121"/>
      <c r="D60" s="288" t="s">
        <v>181</v>
      </c>
      <c r="E60" s="289"/>
      <c r="F60" s="290"/>
    </row>
    <row r="61" spans="1:6">
      <c r="B61" s="159"/>
      <c r="C61" s="121"/>
      <c r="D61" s="288" t="s">
        <v>182</v>
      </c>
      <c r="E61" s="289"/>
      <c r="F61" s="290"/>
    </row>
    <row r="62" spans="1:6" ht="14.25" customHeight="1">
      <c r="C62" s="125"/>
      <c r="D62" s="161" t="s">
        <v>141</v>
      </c>
      <c r="E62" s="277" t="s">
        <v>142</v>
      </c>
      <c r="F62" s="278"/>
    </row>
    <row r="63" spans="1:6" ht="14.25" customHeight="1">
      <c r="A63" s="164"/>
      <c r="B63" s="132" t="s">
        <v>183</v>
      </c>
      <c r="C63" s="295"/>
      <c r="D63" s="296"/>
      <c r="E63" s="296"/>
      <c r="F63" s="297"/>
    </row>
    <row r="64" spans="1:6">
      <c r="A64" s="132" t="s">
        <v>184</v>
      </c>
    </row>
    <row r="65" spans="1:6">
      <c r="B65" s="165" t="s">
        <v>185</v>
      </c>
      <c r="C65" s="267"/>
      <c r="D65" s="268"/>
      <c r="E65" s="268"/>
      <c r="F65" s="269"/>
    </row>
    <row r="66" spans="1:6">
      <c r="A66" s="298" t="s">
        <v>186</v>
      </c>
      <c r="B66" s="299"/>
      <c r="C66" s="267"/>
      <c r="D66" s="268"/>
      <c r="E66" s="268"/>
      <c r="F66" s="269"/>
    </row>
    <row r="67" spans="1:6">
      <c r="A67" s="132" t="s">
        <v>187</v>
      </c>
    </row>
    <row r="68" spans="1:6">
      <c r="B68" s="165" t="s">
        <v>188</v>
      </c>
      <c r="C68" s="267"/>
      <c r="D68" s="268"/>
      <c r="E68" s="268"/>
      <c r="F68" s="269"/>
    </row>
    <row r="69" spans="1:6" ht="13.25" customHeight="1">
      <c r="A69" s="132" t="s">
        <v>189</v>
      </c>
      <c r="C69" s="146"/>
      <c r="D69" s="147"/>
      <c r="E69" s="146"/>
      <c r="F69" s="147"/>
    </row>
    <row r="70" spans="1:6">
      <c r="B70" s="165" t="s">
        <v>190</v>
      </c>
      <c r="C70" s="267"/>
      <c r="D70" s="268"/>
      <c r="E70" s="268"/>
      <c r="F70" s="269"/>
    </row>
    <row r="71" spans="1:6" ht="12.75" customHeight="1">
      <c r="A71" s="291" t="s">
        <v>191</v>
      </c>
      <c r="B71" s="291"/>
      <c r="C71" s="121"/>
      <c r="D71" s="153" t="s">
        <v>192</v>
      </c>
      <c r="E71" s="122"/>
      <c r="F71" s="150" t="s">
        <v>193</v>
      </c>
    </row>
  </sheetData>
  <sheetProtection algorithmName="SHA-512" hashValue="j1cB0VL1gVjvZ09U4fjutxH2sdrbtI/sVJ43k7GAjid8AONarq69bQl0UJt62Q3iC/6z3Ji/2b+EjVlaBf50TA==" saltValue="MWUCE9dNdmKdGxFaEiUuAQ==" spinCount="100000" sheet="1" objects="1" scenarios="1"/>
  <mergeCells count="48">
    <mergeCell ref="A71:B71"/>
    <mergeCell ref="D58:F58"/>
    <mergeCell ref="D59:F59"/>
    <mergeCell ref="D60:F60"/>
    <mergeCell ref="D61:F61"/>
    <mergeCell ref="E62:F62"/>
    <mergeCell ref="C63:F63"/>
    <mergeCell ref="C65:F65"/>
    <mergeCell ref="A66:B66"/>
    <mergeCell ref="C66:F66"/>
    <mergeCell ref="C68:F68"/>
    <mergeCell ref="C70:F70"/>
    <mergeCell ref="E56:F56"/>
    <mergeCell ref="E44:F44"/>
    <mergeCell ref="D45:F45"/>
    <mergeCell ref="D46:F46"/>
    <mergeCell ref="C47:F47"/>
    <mergeCell ref="D49:F49"/>
    <mergeCell ref="D50:F50"/>
    <mergeCell ref="D51:F51"/>
    <mergeCell ref="D52:F52"/>
    <mergeCell ref="D53:F53"/>
    <mergeCell ref="D54:F54"/>
    <mergeCell ref="D55:F55"/>
    <mergeCell ref="D43:F43"/>
    <mergeCell ref="E30:F30"/>
    <mergeCell ref="D32:F32"/>
    <mergeCell ref="D33:F33"/>
    <mergeCell ref="D34:F34"/>
    <mergeCell ref="D35:F35"/>
    <mergeCell ref="D36:F36"/>
    <mergeCell ref="D37:F37"/>
    <mergeCell ref="E38:F38"/>
    <mergeCell ref="D40:F40"/>
    <mergeCell ref="D41:F41"/>
    <mergeCell ref="D42:F42"/>
    <mergeCell ref="A27:B28"/>
    <mergeCell ref="D5:D6"/>
    <mergeCell ref="A8:D8"/>
    <mergeCell ref="C10:F10"/>
    <mergeCell ref="C11:F11"/>
    <mergeCell ref="C12:F12"/>
    <mergeCell ref="C13:F13"/>
    <mergeCell ref="C14:F14"/>
    <mergeCell ref="C15:F15"/>
    <mergeCell ref="C16:F16"/>
    <mergeCell ref="A18:D18"/>
    <mergeCell ref="E24:F24"/>
  </mergeCells>
  <phoneticPr fontId="6"/>
  <pageMargins left="0" right="0" top="0" bottom="0" header="0.31496062992125984" footer="0.31496062992125984"/>
  <pageSetup paperSize="9" scale="70"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AA5F9746-04FB-438F-8AF1-D5C2261269AA}">
          <x14:formula1>
            <xm:f>'データセット（別紙２）'!$F$6</xm:f>
          </x14:formula1>
          <xm:sqref>C65:F65</xm:sqref>
        </x14:dataValidation>
        <x14:dataValidation type="list" allowBlank="1" showInputMessage="1" showErrorMessage="1" xr:uid="{A41614DA-726F-45D0-BA94-FA8DB2D175A8}">
          <x14:formula1>
            <xm:f>'データセット（別紙２）'!$C$2:$C$67</xm:f>
          </x14:formula1>
          <xm:sqref>C14:F14</xm:sqref>
        </x14:dataValidation>
        <x14:dataValidation type="list" allowBlank="1" showInputMessage="1" showErrorMessage="1" xr:uid="{AC311545-9879-41C5-B498-EF5EDEB55114}">
          <x14:formula1>
            <xm:f>'データセット（別紙２）'!$N$6:$N$17</xm:f>
          </x14:formula1>
          <xm:sqref>C63:F63</xm:sqref>
        </x14:dataValidation>
        <x14:dataValidation type="list" allowBlank="1" showInputMessage="1" showErrorMessage="1" xr:uid="{3C75445A-29BF-4F43-999E-32985B7C30FB}">
          <x14:formula1>
            <xm:f>'データセット（別紙２）'!$M$2</xm:f>
          </x14:formula1>
          <xm:sqref>C70:F70</xm:sqref>
        </x14:dataValidation>
        <x14:dataValidation type="list" allowBlank="1" showInputMessage="1" showErrorMessage="1" xr:uid="{BA1E37B9-AB70-4A1A-BF5F-47845C018366}">
          <x14:formula1>
            <xm:f>'データセット（別紙２）'!$G$11</xm:f>
          </x14:formula1>
          <xm:sqref>C66:F66</xm:sqref>
        </x14:dataValidation>
        <x14:dataValidation type="list" allowBlank="1" showInputMessage="1" showErrorMessage="1" xr:uid="{EDCE2B7E-7BBA-4D77-85E9-5161CFC2AB41}">
          <x14:formula1>
            <xm:f>'データセット（別紙２）'!$B$5:$B$7</xm:f>
          </x14:formula1>
          <xm:sqref>C26:C30 E26:E29</xm:sqref>
        </x14:dataValidation>
        <x14:dataValidation type="list" allowBlank="1" showInputMessage="1" showErrorMessage="1" xr:uid="{5AAAA1E5-7BFE-4EC8-A9F1-9F7BCC1A1506}">
          <x14:formula1>
            <xm:f>'データセット（別紙２）'!$E$2:$E$12</xm:f>
          </x14:formula1>
          <xm:sqref>C15:F15</xm:sqref>
        </x14:dataValidation>
        <x14:dataValidation type="list" allowBlank="1" showInputMessage="1" showErrorMessage="1" xr:uid="{7B02F99F-2A6C-46FA-BE24-5956B0EA2DDE}">
          <x14:formula1>
            <xm:f>'データセット（別紙２）'!$D$2:$D$5</xm:f>
          </x14:formula1>
          <xm:sqref>C16:F16</xm:sqref>
        </x14:dataValidation>
        <x14:dataValidation type="list" allowBlank="1" showInputMessage="1" showErrorMessage="1" xr:uid="{FBBA81D0-220D-45BA-96D5-04A101C861C0}">
          <x14:formula1>
            <xm:f>'データセット（別紙２）'!$B$2:$B$3</xm:f>
          </x14:formula1>
          <xm:sqref>C20:C24 C49:C56 E71 A5:A6 C40:C44 E58:E61 E49:E55 C32:C38 E20:E23 C71 C58:C62 E40:E42</xm:sqref>
        </x14:dataValidation>
        <x14:dataValidation type="list" allowBlank="1" showInputMessage="1" showErrorMessage="1" xr:uid="{3638EABC-0D2F-429C-B293-43BF80CBD479}">
          <x14:formula1>
            <xm:f>'データセット（別紙２）'!$A$2:$A$48</xm:f>
          </x14:formula1>
          <xm:sqref>C12</xm:sqref>
        </x14:dataValidation>
        <x14:dataValidation type="list" allowBlank="1" showInputMessage="1" showErrorMessage="1" xr:uid="{0B5BAC4C-25E8-4C96-85E4-FA3837A49FFA}">
          <x14:formula1>
            <xm:f>'データセット（別紙２）'!$N$3</xm:f>
          </x14:formula1>
          <xm:sqref>C68:F68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05508-8B54-430F-84CE-C91B7E737D24}">
  <dimension ref="B2:J14"/>
  <sheetViews>
    <sheetView topLeftCell="G1" zoomScale="103" workbookViewId="0">
      <selection activeCell="I5" sqref="I5"/>
    </sheetView>
  </sheetViews>
  <sheetFormatPr defaultRowHeight="17.649999999999999"/>
  <cols>
    <col min="2" max="2" width="49.625" bestFit="1" customWidth="1"/>
    <col min="3" max="3" width="15" style="5" customWidth="1"/>
    <col min="4" max="4" width="49.625" customWidth="1"/>
    <col min="5" max="5" width="29.6875" bestFit="1" customWidth="1"/>
    <col min="6" max="6" width="68.3125" customWidth="1"/>
    <col min="7" max="7" width="67.1875" bestFit="1" customWidth="1"/>
    <col min="8" max="8" width="21.6875" style="5" customWidth="1"/>
    <col min="9" max="9" width="39.8125" bestFit="1" customWidth="1"/>
    <col min="10" max="10" width="50.375" bestFit="1" customWidth="1"/>
  </cols>
  <sheetData>
    <row r="2" spans="2:10">
      <c r="B2" t="s">
        <v>79</v>
      </c>
      <c r="D2" t="s">
        <v>81</v>
      </c>
      <c r="E2" t="s">
        <v>82</v>
      </c>
      <c r="F2" t="s">
        <v>83</v>
      </c>
      <c r="G2" t="s">
        <v>86</v>
      </c>
      <c r="I2" t="s">
        <v>194</v>
      </c>
      <c r="J2" t="s">
        <v>195</v>
      </c>
    </row>
    <row r="3" spans="2:10">
      <c r="B3" t="s">
        <v>196</v>
      </c>
      <c r="C3" s="5">
        <v>1000000</v>
      </c>
      <c r="D3" t="s">
        <v>197</v>
      </c>
      <c r="E3" t="s">
        <v>198</v>
      </c>
      <c r="F3" t="s">
        <v>199</v>
      </c>
      <c r="G3" t="s">
        <v>200</v>
      </c>
      <c r="H3" s="5">
        <v>1000000</v>
      </c>
      <c r="I3" t="s">
        <v>376</v>
      </c>
      <c r="J3" t="s">
        <v>196</v>
      </c>
    </row>
    <row r="4" spans="2:10">
      <c r="B4" t="s">
        <v>201</v>
      </c>
      <c r="C4" s="5">
        <v>300000</v>
      </c>
      <c r="D4" t="s">
        <v>202</v>
      </c>
      <c r="E4" t="s">
        <v>203</v>
      </c>
      <c r="G4" t="s">
        <v>204</v>
      </c>
      <c r="H4" s="5">
        <v>1000000</v>
      </c>
      <c r="I4" t="s">
        <v>377</v>
      </c>
      <c r="J4" t="s">
        <v>201</v>
      </c>
    </row>
    <row r="5" spans="2:10">
      <c r="B5" t="s">
        <v>205</v>
      </c>
      <c r="C5" s="5">
        <v>300000</v>
      </c>
      <c r="E5" t="s">
        <v>206</v>
      </c>
      <c r="G5" t="s">
        <v>207</v>
      </c>
      <c r="H5" s="5">
        <v>1000000</v>
      </c>
      <c r="J5" t="s">
        <v>205</v>
      </c>
    </row>
    <row r="6" spans="2:10">
      <c r="B6" t="s">
        <v>208</v>
      </c>
      <c r="C6" s="5">
        <v>1000000</v>
      </c>
      <c r="E6" t="s">
        <v>209</v>
      </c>
      <c r="G6" t="s">
        <v>210</v>
      </c>
      <c r="H6" s="5">
        <v>1000000</v>
      </c>
      <c r="J6" t="s">
        <v>208</v>
      </c>
    </row>
    <row r="7" spans="2:10">
      <c r="B7" t="s">
        <v>211</v>
      </c>
      <c r="C7" s="5">
        <v>300000</v>
      </c>
      <c r="H7" s="5">
        <v>1000000</v>
      </c>
      <c r="J7" t="s">
        <v>211</v>
      </c>
    </row>
    <row r="8" spans="2:10">
      <c r="B8" t="s">
        <v>212</v>
      </c>
      <c r="C8" s="5">
        <v>300000</v>
      </c>
      <c r="J8" t="s">
        <v>212</v>
      </c>
    </row>
    <row r="9" spans="2:10">
      <c r="B9" t="s">
        <v>213</v>
      </c>
      <c r="C9" s="5">
        <v>1000000</v>
      </c>
      <c r="J9" t="s">
        <v>214</v>
      </c>
    </row>
    <row r="10" spans="2:10">
      <c r="B10" t="s">
        <v>215</v>
      </c>
      <c r="C10" s="5">
        <v>300000</v>
      </c>
      <c r="J10" t="s">
        <v>215</v>
      </c>
    </row>
    <row r="11" spans="2:10">
      <c r="B11" t="s">
        <v>216</v>
      </c>
      <c r="C11" s="5">
        <v>300000</v>
      </c>
      <c r="J11" t="s">
        <v>216</v>
      </c>
    </row>
    <row r="12" spans="2:10">
      <c r="B12" t="s">
        <v>217</v>
      </c>
      <c r="C12" s="5">
        <v>300000</v>
      </c>
      <c r="J12" t="s">
        <v>217</v>
      </c>
    </row>
    <row r="13" spans="2:10">
      <c r="B13" t="s">
        <v>218</v>
      </c>
      <c r="C13" s="5">
        <v>300000</v>
      </c>
      <c r="J13" t="s">
        <v>218</v>
      </c>
    </row>
    <row r="14" spans="2:10">
      <c r="J14" t="s">
        <v>219</v>
      </c>
    </row>
  </sheetData>
  <phoneticPr fontId="6"/>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F75B8-91DE-4404-A646-AE682A72A1CC}">
  <dimension ref="A1:N67"/>
  <sheetViews>
    <sheetView topLeftCell="B44" zoomScaleNormal="100" workbookViewId="0">
      <selection activeCell="G4" sqref="G4"/>
    </sheetView>
  </sheetViews>
  <sheetFormatPr defaultColWidth="8.8125" defaultRowHeight="17.649999999999999"/>
  <cols>
    <col min="1" max="1" width="13.125" style="10" hidden="1" customWidth="1"/>
    <col min="2" max="2" width="8.8125" style="7"/>
    <col min="3" max="3" width="66.625" style="7" customWidth="1"/>
    <col min="4" max="4" width="8.8125" style="7"/>
    <col min="5" max="5" width="11.375" style="7" bestFit="1" customWidth="1"/>
    <col min="6" max="6" width="25.3125" style="7" bestFit="1" customWidth="1"/>
    <col min="7" max="7" width="70.8125" style="7" bestFit="1" customWidth="1"/>
    <col min="8" max="8" width="0" style="7" hidden="1" customWidth="1"/>
    <col min="9" max="9" width="12.375" style="7" bestFit="1" customWidth="1"/>
    <col min="10" max="12" width="0" style="7" hidden="1" customWidth="1"/>
    <col min="13" max="13" width="22.125" style="7" bestFit="1" customWidth="1"/>
    <col min="14" max="14" width="14.375" style="7" bestFit="1" customWidth="1"/>
    <col min="15" max="15" width="0" style="7" hidden="1" customWidth="1"/>
    <col min="16" max="16384" width="8.8125" style="7"/>
  </cols>
  <sheetData>
    <row r="1" spans="1:14">
      <c r="A1" s="6" t="s">
        <v>220</v>
      </c>
      <c r="B1" s="7" t="s">
        <v>221</v>
      </c>
      <c r="C1" s="6" t="s">
        <v>126</v>
      </c>
      <c r="D1" s="7" t="s">
        <v>222</v>
      </c>
      <c r="E1" s="7" t="s">
        <v>223</v>
      </c>
      <c r="F1" s="7" t="s">
        <v>224</v>
      </c>
      <c r="G1" s="7" t="s">
        <v>225</v>
      </c>
    </row>
    <row r="2" spans="1:14">
      <c r="A2" s="6" t="s">
        <v>226</v>
      </c>
      <c r="B2" s="7" t="s">
        <v>227</v>
      </c>
      <c r="C2" s="6" t="s">
        <v>228</v>
      </c>
      <c r="D2" s="6" t="s">
        <v>229</v>
      </c>
      <c r="E2" s="6" t="s">
        <v>229</v>
      </c>
      <c r="F2" s="6" t="s">
        <v>230</v>
      </c>
      <c r="G2" s="7" t="s">
        <v>231</v>
      </c>
      <c r="I2" s="7" t="s">
        <v>232</v>
      </c>
      <c r="M2" s="7" t="s">
        <v>233</v>
      </c>
      <c r="N2" s="7" t="s">
        <v>234</v>
      </c>
    </row>
    <row r="3" spans="1:14">
      <c r="A3" s="6" t="s">
        <v>235</v>
      </c>
      <c r="B3" s="7" t="s">
        <v>236</v>
      </c>
      <c r="C3" s="6" t="s">
        <v>237</v>
      </c>
      <c r="D3" s="6" t="s">
        <v>238</v>
      </c>
      <c r="E3" s="6" t="s">
        <v>238</v>
      </c>
      <c r="F3" s="6" t="s">
        <v>239</v>
      </c>
      <c r="G3" s="6"/>
      <c r="I3" s="7" t="s">
        <v>240</v>
      </c>
      <c r="M3" s="7" t="s">
        <v>241</v>
      </c>
      <c r="N3" s="7" t="s">
        <v>242</v>
      </c>
    </row>
    <row r="4" spans="1:14">
      <c r="A4" s="6" t="s">
        <v>243</v>
      </c>
      <c r="C4" s="6" t="s">
        <v>244</v>
      </c>
      <c r="D4" s="6" t="s">
        <v>245</v>
      </c>
      <c r="E4" s="6" t="s">
        <v>245</v>
      </c>
      <c r="F4" s="6" t="s">
        <v>246</v>
      </c>
    </row>
    <row r="5" spans="1:14">
      <c r="A5" s="6" t="s">
        <v>247</v>
      </c>
      <c r="B5" s="7" t="s">
        <v>248</v>
      </c>
      <c r="C5" s="6" t="s">
        <v>249</v>
      </c>
      <c r="D5" s="6" t="s">
        <v>250</v>
      </c>
      <c r="E5" s="6" t="s">
        <v>251</v>
      </c>
      <c r="F5" s="6"/>
    </row>
    <row r="6" spans="1:14">
      <c r="A6" s="6" t="s">
        <v>252</v>
      </c>
      <c r="B6" s="7" t="s">
        <v>227</v>
      </c>
      <c r="C6" s="6" t="s">
        <v>253</v>
      </c>
      <c r="E6" s="6" t="s">
        <v>254</v>
      </c>
      <c r="F6" s="6" t="s">
        <v>230</v>
      </c>
      <c r="G6" s="6"/>
      <c r="N6" s="7" t="s">
        <v>255</v>
      </c>
    </row>
    <row r="7" spans="1:14">
      <c r="A7" s="6" t="s">
        <v>256</v>
      </c>
      <c r="B7" s="7" t="s">
        <v>236</v>
      </c>
      <c r="C7" s="6" t="s">
        <v>257</v>
      </c>
      <c r="E7" s="6" t="s">
        <v>258</v>
      </c>
      <c r="G7" s="6"/>
      <c r="N7" s="7" t="s">
        <v>259</v>
      </c>
    </row>
    <row r="8" spans="1:14">
      <c r="A8" s="6" t="s">
        <v>260</v>
      </c>
      <c r="C8" s="6" t="s">
        <v>261</v>
      </c>
      <c r="E8" s="6" t="s">
        <v>262</v>
      </c>
      <c r="N8" s="7" t="s">
        <v>263</v>
      </c>
    </row>
    <row r="9" spans="1:14">
      <c r="A9" s="6" t="s">
        <v>264</v>
      </c>
      <c r="C9" s="6" t="s">
        <v>265</v>
      </c>
      <c r="E9" s="6" t="s">
        <v>266</v>
      </c>
      <c r="G9" s="7" t="s">
        <v>267</v>
      </c>
      <c r="N9" s="7" t="s">
        <v>268</v>
      </c>
    </row>
    <row r="10" spans="1:14">
      <c r="A10" s="6" t="s">
        <v>269</v>
      </c>
      <c r="C10" s="6" t="s">
        <v>270</v>
      </c>
      <c r="E10" s="6" t="s">
        <v>271</v>
      </c>
      <c r="N10" s="7" t="s">
        <v>272</v>
      </c>
    </row>
    <row r="11" spans="1:14">
      <c r="A11" s="6" t="s">
        <v>273</v>
      </c>
      <c r="C11" s="6" t="s">
        <v>274</v>
      </c>
      <c r="E11" s="6" t="s">
        <v>275</v>
      </c>
      <c r="G11" s="7" t="s">
        <v>276</v>
      </c>
      <c r="N11" s="7" t="s">
        <v>277</v>
      </c>
    </row>
    <row r="12" spans="1:14">
      <c r="A12" s="6" t="s">
        <v>278</v>
      </c>
      <c r="C12" s="6" t="s">
        <v>279</v>
      </c>
      <c r="E12" s="6" t="s">
        <v>280</v>
      </c>
      <c r="N12" s="7" t="s">
        <v>281</v>
      </c>
    </row>
    <row r="13" spans="1:14">
      <c r="A13" s="6" t="s">
        <v>282</v>
      </c>
      <c r="C13" s="6" t="s">
        <v>283</v>
      </c>
      <c r="N13" s="7" t="s">
        <v>284</v>
      </c>
    </row>
    <row r="14" spans="1:14">
      <c r="A14" s="6" t="s">
        <v>285</v>
      </c>
      <c r="C14" s="8" t="s">
        <v>286</v>
      </c>
      <c r="N14" s="7" t="s">
        <v>287</v>
      </c>
    </row>
    <row r="15" spans="1:14">
      <c r="A15" s="6" t="s">
        <v>288</v>
      </c>
      <c r="C15" s="6" t="s">
        <v>289</v>
      </c>
      <c r="N15" s="7" t="s">
        <v>290</v>
      </c>
    </row>
    <row r="16" spans="1:14">
      <c r="A16" s="6" t="s">
        <v>291</v>
      </c>
      <c r="C16" s="6" t="s">
        <v>292</v>
      </c>
      <c r="N16" s="7" t="s">
        <v>293</v>
      </c>
    </row>
    <row r="17" spans="1:3">
      <c r="A17" s="6" t="s">
        <v>294</v>
      </c>
      <c r="C17" s="6" t="s">
        <v>295</v>
      </c>
    </row>
    <row r="18" spans="1:3">
      <c r="A18" s="6" t="s">
        <v>296</v>
      </c>
      <c r="C18" s="6" t="s">
        <v>297</v>
      </c>
    </row>
    <row r="19" spans="1:3">
      <c r="A19" s="6" t="s">
        <v>298</v>
      </c>
      <c r="C19" s="6" t="s">
        <v>299</v>
      </c>
    </row>
    <row r="20" spans="1:3">
      <c r="A20" s="6" t="s">
        <v>300</v>
      </c>
      <c r="C20" s="6" t="s">
        <v>301</v>
      </c>
    </row>
    <row r="21" spans="1:3">
      <c r="A21" s="6" t="s">
        <v>302</v>
      </c>
      <c r="C21" s="6" t="s">
        <v>303</v>
      </c>
    </row>
    <row r="22" spans="1:3">
      <c r="A22" s="6" t="s">
        <v>122</v>
      </c>
      <c r="C22" s="6" t="s">
        <v>304</v>
      </c>
    </row>
    <row r="23" spans="1:3">
      <c r="A23" s="6" t="s">
        <v>305</v>
      </c>
      <c r="C23" s="6" t="s">
        <v>306</v>
      </c>
    </row>
    <row r="24" spans="1:3">
      <c r="A24" s="6" t="s">
        <v>307</v>
      </c>
      <c r="C24" s="6" t="s">
        <v>308</v>
      </c>
    </row>
    <row r="25" spans="1:3">
      <c r="A25" s="6" t="s">
        <v>309</v>
      </c>
      <c r="C25" s="6" t="s">
        <v>310</v>
      </c>
    </row>
    <row r="26" spans="1:3">
      <c r="A26" s="6" t="s">
        <v>311</v>
      </c>
      <c r="C26" s="6" t="s">
        <v>312</v>
      </c>
    </row>
    <row r="27" spans="1:3">
      <c r="A27" s="6" t="s">
        <v>313</v>
      </c>
      <c r="C27" s="6" t="s">
        <v>314</v>
      </c>
    </row>
    <row r="28" spans="1:3">
      <c r="A28" s="6" t="s">
        <v>315</v>
      </c>
      <c r="C28" s="6" t="s">
        <v>316</v>
      </c>
    </row>
    <row r="29" spans="1:3">
      <c r="A29" s="6" t="s">
        <v>317</v>
      </c>
      <c r="C29" s="6" t="s">
        <v>318</v>
      </c>
    </row>
    <row r="30" spans="1:3">
      <c r="A30" s="6" t="s">
        <v>319</v>
      </c>
      <c r="C30" s="8" t="s">
        <v>320</v>
      </c>
    </row>
    <row r="31" spans="1:3">
      <c r="A31" s="6" t="s">
        <v>321</v>
      </c>
      <c r="C31" s="6" t="s">
        <v>322</v>
      </c>
    </row>
    <row r="32" spans="1:3">
      <c r="A32" s="6" t="s">
        <v>323</v>
      </c>
      <c r="C32" s="6" t="s">
        <v>324</v>
      </c>
    </row>
    <row r="33" spans="1:3">
      <c r="A33" s="6" t="s">
        <v>325</v>
      </c>
      <c r="C33" s="6" t="s">
        <v>326</v>
      </c>
    </row>
    <row r="34" spans="1:3">
      <c r="A34" s="6" t="s">
        <v>327</v>
      </c>
      <c r="C34" s="6" t="s">
        <v>328</v>
      </c>
    </row>
    <row r="35" spans="1:3">
      <c r="A35" s="6" t="s">
        <v>329</v>
      </c>
      <c r="C35" s="6" t="s">
        <v>330</v>
      </c>
    </row>
    <row r="36" spans="1:3">
      <c r="A36" s="6" t="s">
        <v>331</v>
      </c>
      <c r="C36" s="6" t="s">
        <v>332</v>
      </c>
    </row>
    <row r="37" spans="1:3">
      <c r="A37" s="6" t="s">
        <v>333</v>
      </c>
      <c r="C37" s="6" t="s">
        <v>334</v>
      </c>
    </row>
    <row r="38" spans="1:3">
      <c r="A38" s="6" t="s">
        <v>335</v>
      </c>
      <c r="C38" s="6" t="s">
        <v>336</v>
      </c>
    </row>
    <row r="39" spans="1:3">
      <c r="A39" s="6" t="s">
        <v>337</v>
      </c>
      <c r="C39" s="6" t="s">
        <v>338</v>
      </c>
    </row>
    <row r="40" spans="1:3">
      <c r="A40" s="6" t="s">
        <v>339</v>
      </c>
      <c r="C40" s="6" t="s">
        <v>340</v>
      </c>
    </row>
    <row r="41" spans="1:3">
      <c r="A41" s="6" t="s">
        <v>341</v>
      </c>
      <c r="C41" s="6" t="s">
        <v>342</v>
      </c>
    </row>
    <row r="42" spans="1:3">
      <c r="A42" s="6" t="s">
        <v>343</v>
      </c>
      <c r="C42" s="9" t="s">
        <v>344</v>
      </c>
    </row>
    <row r="43" spans="1:3">
      <c r="A43" s="6" t="s">
        <v>345</v>
      </c>
      <c r="C43" s="9" t="s">
        <v>346</v>
      </c>
    </row>
    <row r="44" spans="1:3">
      <c r="A44" s="6" t="s">
        <v>347</v>
      </c>
      <c r="C44" s="9" t="s">
        <v>348</v>
      </c>
    </row>
    <row r="45" spans="1:3">
      <c r="A45" s="6" t="s">
        <v>349</v>
      </c>
      <c r="C45" s="9" t="s">
        <v>350</v>
      </c>
    </row>
    <row r="46" spans="1:3">
      <c r="A46" s="6" t="s">
        <v>351</v>
      </c>
      <c r="C46" s="9" t="s">
        <v>352</v>
      </c>
    </row>
    <row r="47" spans="1:3">
      <c r="A47" s="6" t="s">
        <v>353</v>
      </c>
      <c r="C47" s="9" t="s">
        <v>354</v>
      </c>
    </row>
    <row r="48" spans="1:3">
      <c r="A48" s="6" t="s">
        <v>355</v>
      </c>
      <c r="C48" s="9" t="s">
        <v>356</v>
      </c>
    </row>
    <row r="49" spans="3:3">
      <c r="C49" s="9" t="s">
        <v>357</v>
      </c>
    </row>
    <row r="50" spans="3:3">
      <c r="C50" s="9" t="s">
        <v>358</v>
      </c>
    </row>
    <row r="51" spans="3:3">
      <c r="C51" s="9" t="s">
        <v>359</v>
      </c>
    </row>
    <row r="52" spans="3:3">
      <c r="C52" s="9" t="s">
        <v>360</v>
      </c>
    </row>
    <row r="53" spans="3:3">
      <c r="C53" s="9" t="s">
        <v>361</v>
      </c>
    </row>
    <row r="54" spans="3:3">
      <c r="C54" s="9" t="s">
        <v>362</v>
      </c>
    </row>
    <row r="55" spans="3:3">
      <c r="C55" s="9" t="s">
        <v>363</v>
      </c>
    </row>
    <row r="56" spans="3:3">
      <c r="C56" s="9" t="s">
        <v>364</v>
      </c>
    </row>
    <row r="57" spans="3:3">
      <c r="C57" s="9" t="s">
        <v>365</v>
      </c>
    </row>
    <row r="58" spans="3:3">
      <c r="C58" s="9" t="s">
        <v>366</v>
      </c>
    </row>
    <row r="59" spans="3:3">
      <c r="C59" s="9" t="s">
        <v>367</v>
      </c>
    </row>
    <row r="60" spans="3:3">
      <c r="C60" s="9" t="s">
        <v>368</v>
      </c>
    </row>
    <row r="61" spans="3:3">
      <c r="C61" s="9" t="s">
        <v>369</v>
      </c>
    </row>
    <row r="62" spans="3:3">
      <c r="C62" s="9" t="s">
        <v>370</v>
      </c>
    </row>
    <row r="63" spans="3:3">
      <c r="C63" s="9" t="s">
        <v>371</v>
      </c>
    </row>
    <row r="64" spans="3:3">
      <c r="C64" s="9" t="s">
        <v>372</v>
      </c>
    </row>
    <row r="65" spans="3:3">
      <c r="C65" s="9" t="s">
        <v>373</v>
      </c>
    </row>
    <row r="66" spans="3:3">
      <c r="C66" s="9" t="s">
        <v>374</v>
      </c>
    </row>
    <row r="67" spans="3:3">
      <c r="C67" s="9" t="s">
        <v>375</v>
      </c>
    </row>
  </sheetData>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別記第４号様式</vt:lpstr>
      <vt:lpstr>別紙１（報告）</vt:lpstr>
      <vt:lpstr>別紙２（報告）</vt:lpstr>
      <vt:lpstr>データセット（別紙１）</vt:lpstr>
      <vt:lpstr>データセット（別紙２）</vt:lpstr>
      <vt:lpstr>別記第４号様式!Print_Area</vt:lpstr>
      <vt:lpstr>'別紙１（報告）'!Print_Area</vt:lpstr>
      <vt:lpstr>'別紙２（報告）'!Print_Area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丹羽 宏太</dc:creator>
  <cp:lastModifiedBy>所 里奈</cp:lastModifiedBy>
  <dcterms:created xsi:type="dcterms:W3CDTF">2015-06-05T18:19:34Z</dcterms:created>
  <dcterms:modified xsi:type="dcterms:W3CDTF">2026-08-07T07:26:56Z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2026-07-17T04:39:04Z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84ca181a-5e27-4a3b-ac17-71aa1a46d3a2</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