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rentai.local\fssroot\3006健康福祉部\0535高齢福祉課\020 長寿社会推進係\★☆介護保険事業費補助金\R8\03要綱改正\02法務協議\様式\"/>
    </mc:Choice>
  </mc:AlternateContent>
  <xr:revisionPtr revIDLastSave="0" documentId="13_ncr:1_{D5237372-A305-4C1F-95FD-B80C96863277}" xr6:coauthVersionLast="47" xr6:coauthVersionMax="47" xr10:uidLastSave="{00000000-0000-0000-0000-000000000000}"/>
  <bookViews>
    <workbookView xWindow="34452" yWindow="-108" windowWidth="30936" windowHeight="16776" activeTab="1" xr2:uid="{00000000-000D-0000-FFFF-FFFF00000000}"/>
  </bookViews>
  <sheets>
    <sheet name="別記第１号様式" sheetId="2" r:id="rId1"/>
    <sheet name="別紙１（申請）" sheetId="3" r:id="rId2"/>
    <sheet name="データセット（別紙１）" sheetId="5" state="hidden" r:id="rId3"/>
  </sheets>
  <externalReferences>
    <externalReference r:id="rId4"/>
  </externalReferences>
  <definedNames>
    <definedName name="_xlnm.Print_Area" localSheetId="0">別記第１号様式!$A$1:$L$33</definedName>
    <definedName name="_xlnm.Print_Area" localSheetId="1">'別紙１（申請）'!$B$18:$U$95</definedName>
    <definedName name="補助率">[1]データリスト!$L$3:$L$6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7" i="3" l="1"/>
  <c r="I67" i="3"/>
  <c r="S55" i="3"/>
  <c r="S56" i="3"/>
  <c r="S54" i="3"/>
  <c r="S44" i="3"/>
  <c r="S42" i="3"/>
  <c r="S43" i="3"/>
  <c r="S40" i="3"/>
  <c r="S41" i="3"/>
  <c r="B35" i="2"/>
  <c r="S50" i="3"/>
  <c r="S46" i="3"/>
  <c r="J73" i="3"/>
  <c r="I73" i="3"/>
  <c r="F73" i="3"/>
  <c r="H73" i="3" s="1"/>
  <c r="L73" i="3" s="1"/>
  <c r="S67" i="3"/>
  <c r="I56" i="3"/>
  <c r="N56" i="3" s="1"/>
  <c r="I55" i="3"/>
  <c r="N55" i="3" s="1"/>
  <c r="I54" i="3"/>
  <c r="N54" i="3" s="1"/>
  <c r="P54" i="3" s="1"/>
  <c r="N50" i="3"/>
  <c r="Q50" i="3" s="1"/>
  <c r="R50" i="3" s="1"/>
  <c r="N46" i="3"/>
  <c r="Q46" i="3" s="1"/>
  <c r="R46" i="3" s="1"/>
  <c r="I44" i="3"/>
  <c r="N44" i="3" s="1"/>
  <c r="I43" i="3"/>
  <c r="N43" i="3" s="1"/>
  <c r="N42" i="3"/>
  <c r="Q42" i="3" s="1"/>
  <c r="R42" i="3" s="1"/>
  <c r="I42" i="3"/>
  <c r="I41" i="3"/>
  <c r="N41" i="3" s="1"/>
  <c r="I40" i="3"/>
  <c r="N40" i="3" s="1"/>
  <c r="N33" i="3"/>
  <c r="L33" i="3"/>
  <c r="N28" i="3"/>
  <c r="L28" i="3"/>
  <c r="B15" i="3"/>
  <c r="B10" i="3"/>
  <c r="D35" i="2"/>
  <c r="C35" i="2"/>
  <c r="A35" i="2"/>
  <c r="Q67" i="3" l="1"/>
  <c r="R67" i="3" s="1"/>
  <c r="P67" i="3"/>
  <c r="T67" i="3" s="1"/>
  <c r="P41" i="3"/>
  <c r="Q41" i="3"/>
  <c r="R41" i="3" s="1"/>
  <c r="P56" i="3"/>
  <c r="Q56" i="3"/>
  <c r="R56" i="3" s="1"/>
  <c r="P43" i="3"/>
  <c r="Q43" i="3"/>
  <c r="R43" i="3" s="1"/>
  <c r="Q55" i="3"/>
  <c r="R55" i="3" s="1"/>
  <c r="P55" i="3"/>
  <c r="Q40" i="3"/>
  <c r="N57" i="3"/>
  <c r="P40" i="3"/>
  <c r="P44" i="3"/>
  <c r="Q44" i="3"/>
  <c r="R44" i="3" s="1"/>
  <c r="P50" i="3"/>
  <c r="T50" i="3" s="1"/>
  <c r="Q54" i="3"/>
  <c r="R54" i="3" s="1"/>
  <c r="T54" i="3" s="1"/>
  <c r="P42" i="3"/>
  <c r="T42" i="3" s="1"/>
  <c r="P46" i="3"/>
  <c r="T46" i="3" s="1"/>
  <c r="T56" i="3" l="1"/>
  <c r="T44" i="3"/>
  <c r="T43" i="3"/>
  <c r="R40" i="3"/>
  <c r="T40" i="3" s="1"/>
  <c r="Q57" i="3"/>
  <c r="T55" i="3"/>
  <c r="T41" i="3"/>
  <c r="T57" i="3" l="1"/>
  <c r="R73"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F9" authorId="0" shapeId="0" xr:uid="{2FE6C473-00EE-499C-BADD-BF6D34BEEF4A}">
      <text>
        <r>
          <rPr>
            <b/>
            <sz val="9"/>
            <color indexed="81"/>
            <rFont val="MS P ゴシック"/>
            <family val="3"/>
            <charset val="128"/>
          </rPr>
          <t>作成者:</t>
        </r>
        <r>
          <rPr>
            <sz val="9"/>
            <color indexed="81"/>
            <rFont val="MS P ゴシック"/>
            <family val="3"/>
            <charset val="128"/>
          </rPr>
          <t xml:space="preserve">
職名</t>
        </r>
      </text>
    </comment>
    <comment ref="G9" authorId="0" shapeId="0" xr:uid="{5B2824F9-9EEB-4776-AE48-F21996CEC293}">
      <text>
        <r>
          <rPr>
            <b/>
            <sz val="9"/>
            <color indexed="81"/>
            <rFont val="MS P ゴシック"/>
            <family val="3"/>
            <charset val="128"/>
          </rPr>
          <t>作成者:</t>
        </r>
        <r>
          <rPr>
            <sz val="9"/>
            <color indexed="81"/>
            <rFont val="MS P ゴシック"/>
            <family val="3"/>
            <charset val="128"/>
          </rPr>
          <t xml:space="preserve">
氏名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所 里奈</author>
    <author>Gifu</author>
  </authors>
  <commentList>
    <comment ref="H38" authorId="0" shapeId="0" xr:uid="{79FD5836-868E-47EE-9B9F-1E9D0B7E383F}">
      <text>
        <r>
          <rPr>
            <b/>
            <sz val="16"/>
            <color indexed="81"/>
            <rFont val="MS P ゴシック"/>
            <family val="3"/>
            <charset val="128"/>
          </rPr>
          <t>説明費を含む</t>
        </r>
        <r>
          <rPr>
            <sz val="9"/>
            <color indexed="81"/>
            <rFont val="MS P ゴシック"/>
            <family val="3"/>
            <charset val="128"/>
          </rPr>
          <t xml:space="preserve">
</t>
        </r>
      </text>
    </comment>
    <comment ref="J67" authorId="0" shapeId="0" xr:uid="{A9CC1FA5-EF1D-44DD-BBF8-F09FF5FED74D}">
      <text>
        <r>
          <rPr>
            <b/>
            <sz val="11"/>
            <color indexed="81"/>
            <rFont val="MS P ゴシック"/>
            <family val="3"/>
            <charset val="128"/>
          </rPr>
          <t>見守り機器を使用するために必要なPC、WI-FI整備の費用はここに記入</t>
        </r>
      </text>
    </comment>
    <comment ref="K79" authorId="1" shapeId="0" xr:uid="{967AFECC-E32C-4DF0-9040-696EC1E4EE0B}">
      <text>
        <r>
          <rPr>
            <b/>
            <sz val="10"/>
            <color indexed="81"/>
            <rFont val="MS P ゴシック"/>
            <family val="3"/>
            <charset val="128"/>
          </rPr>
          <t>J,K列の介護テクノロジーの導入に付帯して必要となる経費と金額を一致させること。</t>
        </r>
      </text>
    </comment>
    <comment ref="K89" authorId="1" shapeId="0" xr:uid="{C3BF739A-8895-4148-8D05-4C691841945D}">
      <text>
        <r>
          <rPr>
            <b/>
            <sz val="10"/>
            <color indexed="81"/>
            <rFont val="MS P ゴシック"/>
            <family val="3"/>
            <charset val="128"/>
          </rPr>
          <t>L,M列の介護ソフト定着促進費用と金額を一致させること</t>
        </r>
      </text>
    </comment>
  </commentList>
</comments>
</file>

<file path=xl/sharedStrings.xml><?xml version="1.0" encoding="utf-8"?>
<sst xmlns="http://schemas.openxmlformats.org/spreadsheetml/2006/main" count="206" uniqueCount="131">
  <si>
    <t xml:space="preserve">別記 </t>
  </si>
  <si>
    <t>第１号様式（第４条関係）</t>
    <phoneticPr fontId="8"/>
  </si>
  <si>
    <t>第</t>
    <rPh sb="0" eb="1">
      <t>ダイ</t>
    </rPh>
    <phoneticPr fontId="8"/>
  </si>
  <si>
    <t>号</t>
    <rPh sb="0" eb="1">
      <t>ゴウ</t>
    </rPh>
    <phoneticPr fontId="8"/>
  </si>
  <si>
    <t>←</t>
    <phoneticPr fontId="8"/>
  </si>
  <si>
    <t>法人において文書番号がある場合のみ入力。無い場合は空欄可。</t>
    <rPh sb="0" eb="2">
      <t>ホウジン</t>
    </rPh>
    <rPh sb="6" eb="10">
      <t>ブンショバンゴウ</t>
    </rPh>
    <rPh sb="13" eb="15">
      <t>バアイ</t>
    </rPh>
    <rPh sb="17" eb="19">
      <t>ニュウリョク</t>
    </rPh>
    <rPh sb="20" eb="21">
      <t>ナ</t>
    </rPh>
    <rPh sb="22" eb="24">
      <t>バアイ</t>
    </rPh>
    <rPh sb="25" eb="27">
      <t>クウラン</t>
    </rPh>
    <rPh sb="27" eb="28">
      <t>カ</t>
    </rPh>
    <phoneticPr fontId="8"/>
  </si>
  <si>
    <t>年</t>
    <rPh sb="0" eb="1">
      <t>ネン</t>
    </rPh>
    <phoneticPr fontId="8"/>
  </si>
  <si>
    <t>月</t>
    <rPh sb="0" eb="1">
      <t>ツキ</t>
    </rPh>
    <phoneticPr fontId="8"/>
  </si>
  <si>
    <t>日</t>
    <rPh sb="0" eb="1">
      <t>ヒ</t>
    </rPh>
    <phoneticPr fontId="8"/>
  </si>
  <si>
    <t>年号（和暦）、申請日を入力</t>
    <rPh sb="0" eb="1">
      <t>ゴウ</t>
    </rPh>
    <rPh sb="2" eb="4">
      <t>ワレキ</t>
    </rPh>
    <rPh sb="6" eb="9">
      <t>シンセイビ</t>
    </rPh>
    <rPh sb="10" eb="12">
      <t>ニュウリョク</t>
    </rPh>
    <phoneticPr fontId="8"/>
  </si>
  <si>
    <t xml:space="preserve">   岐阜県知事　　様</t>
    <phoneticPr fontId="8"/>
  </si>
  <si>
    <t>所在地</t>
  </si>
  <si>
    <t>申請法人の所在地を入力。</t>
    <rPh sb="0" eb="4">
      <t>シンセイホウジン</t>
    </rPh>
    <rPh sb="5" eb="8">
      <t>ショザイチ</t>
    </rPh>
    <rPh sb="9" eb="11">
      <t>ニュウリョク</t>
    </rPh>
    <phoneticPr fontId="8"/>
  </si>
  <si>
    <t>補助事業者名</t>
    <phoneticPr fontId="8"/>
  </si>
  <si>
    <r>
      <t>申請法人の名称を入力。</t>
    </r>
    <r>
      <rPr>
        <b/>
        <sz val="11"/>
        <rFont val="BIZ UDゴシック"/>
        <family val="3"/>
        <charset val="128"/>
      </rPr>
      <t>※（株）や（福）といった略称で記載しない。</t>
    </r>
    <rPh sb="0" eb="4">
      <t>シンセイホウジン</t>
    </rPh>
    <rPh sb="5" eb="7">
      <t>メイショウ</t>
    </rPh>
    <rPh sb="8" eb="10">
      <t>ニュウリョク</t>
    </rPh>
    <rPh sb="12" eb="15">
      <t>カブ</t>
    </rPh>
    <rPh sb="17" eb="18">
      <t>フク</t>
    </rPh>
    <rPh sb="23" eb="25">
      <t>リャクショウ</t>
    </rPh>
    <rPh sb="26" eb="28">
      <t>キサイ</t>
    </rPh>
    <phoneticPr fontId="8"/>
  </si>
  <si>
    <t>代表者職氏名　　　　　　　　　　</t>
    <phoneticPr fontId="8"/>
  </si>
  <si>
    <r>
      <t>申請法人の代表者の</t>
    </r>
    <r>
      <rPr>
        <b/>
        <sz val="11"/>
        <rFont val="BIZ UDゴシック"/>
        <family val="3"/>
        <charset val="128"/>
      </rPr>
      <t>職名と氏名</t>
    </r>
    <r>
      <rPr>
        <sz val="11"/>
        <rFont val="BIZ UDゴシック"/>
        <family val="3"/>
        <charset val="128"/>
      </rPr>
      <t>を入力。＜例＞代表取締役　岐阜　太郎</t>
    </r>
    <rPh sb="0" eb="4">
      <t>シンセイホウジン</t>
    </rPh>
    <rPh sb="5" eb="8">
      <t>ダイヒョウシャ</t>
    </rPh>
    <rPh sb="9" eb="11">
      <t>ショクメイ</t>
    </rPh>
    <rPh sb="12" eb="14">
      <t>シメイ</t>
    </rPh>
    <rPh sb="15" eb="17">
      <t>ニュウリョク</t>
    </rPh>
    <rPh sb="19" eb="20">
      <t>レイ</t>
    </rPh>
    <rPh sb="21" eb="26">
      <t>ダイ</t>
    </rPh>
    <rPh sb="27" eb="29">
      <t>ギフ</t>
    </rPh>
    <rPh sb="30" eb="32">
      <t>タロウ</t>
    </rPh>
    <phoneticPr fontId="8"/>
  </si>
  <si>
    <t>年度岐阜県介護テクノロジー定着支援事業費補助金申請書</t>
    <rPh sb="0" eb="1">
      <t>ネン</t>
    </rPh>
    <rPh sb="1" eb="2">
      <t>ド</t>
    </rPh>
    <rPh sb="2" eb="5">
      <t>ギフケン</t>
    </rPh>
    <rPh sb="5" eb="7">
      <t>カイゴ</t>
    </rPh>
    <rPh sb="13" eb="15">
      <t>テイチャク</t>
    </rPh>
    <rPh sb="15" eb="17">
      <t>シエン</t>
    </rPh>
    <rPh sb="17" eb="20">
      <t>ジギョウヒ</t>
    </rPh>
    <rPh sb="20" eb="23">
      <t>ホジョキン</t>
    </rPh>
    <rPh sb="23" eb="26">
      <t>シンセイショ</t>
    </rPh>
    <phoneticPr fontId="8"/>
  </si>
  <si>
    <t>年度を和暦で入力。</t>
    <rPh sb="0" eb="2">
      <t>ネンド</t>
    </rPh>
    <rPh sb="2" eb="4">
      <t>トウネンド</t>
    </rPh>
    <rPh sb="3" eb="5">
      <t>ワレキ</t>
    </rPh>
    <rPh sb="6" eb="8">
      <t>ニュウリョク</t>
    </rPh>
    <phoneticPr fontId="8"/>
  </si>
  <si>
    <t>　このことについて、岐阜県補助金等交付規則第４条の規定により、下記のとおり関係書類を添えて申請します。
　なお、岐阜県介護テクノロジー定着支援事業費補助金交付要綱第５条第３号アの規定により提出する「業務改善計画様式」について、県及び厚生労働省老健局高齢者支援課介護業務効率化・生産性向上推進室が公開すること及び関係機関等へ提供し、使用することについて同意します。</t>
    <rPh sb="10" eb="13">
      <t>ギフケン</t>
    </rPh>
    <rPh sb="13" eb="16">
      <t>ホジョキン</t>
    </rPh>
    <rPh sb="16" eb="17">
      <t>トウ</t>
    </rPh>
    <rPh sb="17" eb="21">
      <t>コウフキソク</t>
    </rPh>
    <rPh sb="21" eb="22">
      <t>ダイ</t>
    </rPh>
    <rPh sb="23" eb="24">
      <t>ジョウ</t>
    </rPh>
    <rPh sb="25" eb="27">
      <t>キテイ</t>
    </rPh>
    <rPh sb="31" eb="33">
      <t>カキ</t>
    </rPh>
    <rPh sb="37" eb="41">
      <t>カンケイショルイ</t>
    </rPh>
    <rPh sb="42" eb="43">
      <t>ソ</t>
    </rPh>
    <rPh sb="45" eb="47">
      <t>シンセイ</t>
    </rPh>
    <rPh sb="56" eb="59">
      <t>ギフケン</t>
    </rPh>
    <rPh sb="59" eb="61">
      <t>カイゴ</t>
    </rPh>
    <rPh sb="67" eb="69">
      <t>テイチャク</t>
    </rPh>
    <rPh sb="69" eb="71">
      <t>シエン</t>
    </rPh>
    <rPh sb="71" eb="73">
      <t>ジギョウ</t>
    </rPh>
    <rPh sb="73" eb="74">
      <t>ヒ</t>
    </rPh>
    <rPh sb="74" eb="77">
      <t>ホジョキン</t>
    </rPh>
    <rPh sb="77" eb="81">
      <t>コウフヨウコウ</t>
    </rPh>
    <rPh sb="81" eb="82">
      <t>ダイ</t>
    </rPh>
    <rPh sb="83" eb="84">
      <t>ジョウ</t>
    </rPh>
    <rPh sb="84" eb="85">
      <t>ダイ</t>
    </rPh>
    <rPh sb="86" eb="87">
      <t>ゴウ</t>
    </rPh>
    <rPh sb="89" eb="91">
      <t>キテイ</t>
    </rPh>
    <rPh sb="94" eb="96">
      <t>テイシュツ</t>
    </rPh>
    <rPh sb="99" eb="101">
      <t>ギョウム</t>
    </rPh>
    <rPh sb="101" eb="103">
      <t>カイゼン</t>
    </rPh>
    <rPh sb="103" eb="105">
      <t>ケイカク</t>
    </rPh>
    <rPh sb="105" eb="107">
      <t>ヨウシキ</t>
    </rPh>
    <rPh sb="113" eb="114">
      <t>ケン</t>
    </rPh>
    <rPh sb="114" eb="115">
      <t>オヨ</t>
    </rPh>
    <rPh sb="116" eb="118">
      <t>コウセイ</t>
    </rPh>
    <rPh sb="118" eb="121">
      <t>ロウドウショウ</t>
    </rPh>
    <rPh sb="147" eb="149">
      <t>コウカイ</t>
    </rPh>
    <rPh sb="153" eb="154">
      <t>オヨ</t>
    </rPh>
    <rPh sb="155" eb="160">
      <t>カンケイキカントウ</t>
    </rPh>
    <rPh sb="161" eb="163">
      <t>テイキョウ</t>
    </rPh>
    <rPh sb="165" eb="167">
      <t>シヨウ</t>
    </rPh>
    <rPh sb="175" eb="177">
      <t>ドウイ</t>
    </rPh>
    <phoneticPr fontId="5"/>
  </si>
  <si>
    <t>記</t>
  </si>
  <si>
    <t>１</t>
    <phoneticPr fontId="5"/>
  </si>
  <si>
    <t>申請額</t>
    <rPh sb="0" eb="3">
      <t>シンセイガク</t>
    </rPh>
    <phoneticPr fontId="5"/>
  </si>
  <si>
    <t>金</t>
    <rPh sb="0" eb="1">
      <t>キン</t>
    </rPh>
    <phoneticPr fontId="8"/>
  </si>
  <si>
    <t>円</t>
    <rPh sb="0" eb="1">
      <t>エン</t>
    </rPh>
    <phoneticPr fontId="8"/>
  </si>
  <si>
    <t>所要額調書（別紙１）の「県補助所要額」（複数の事業所で申請する場合は、全事業所分を合算した額（10,000,000円以内））を記入してください。</t>
    <rPh sb="0" eb="3">
      <t>ショヨウガク</t>
    </rPh>
    <rPh sb="3" eb="5">
      <t>チョウショ</t>
    </rPh>
    <rPh sb="6" eb="8">
      <t>ベッシ</t>
    </rPh>
    <rPh sb="12" eb="13">
      <t>ケン</t>
    </rPh>
    <rPh sb="13" eb="18">
      <t>ホジョショヨウガク</t>
    </rPh>
    <rPh sb="20" eb="22">
      <t>フクスウ</t>
    </rPh>
    <rPh sb="23" eb="26">
      <t>ジギョウショ</t>
    </rPh>
    <rPh sb="27" eb="29">
      <t>シンセイ</t>
    </rPh>
    <rPh sb="31" eb="33">
      <t>バアイ</t>
    </rPh>
    <rPh sb="35" eb="39">
      <t>ゼンジギョウショ</t>
    </rPh>
    <rPh sb="39" eb="40">
      <t>ブン</t>
    </rPh>
    <rPh sb="41" eb="43">
      <t>ガッサン</t>
    </rPh>
    <rPh sb="45" eb="46">
      <t>ガク</t>
    </rPh>
    <rPh sb="57" eb="58">
      <t>エン</t>
    </rPh>
    <rPh sb="58" eb="60">
      <t>イナイ</t>
    </rPh>
    <rPh sb="63" eb="65">
      <t>キニュウ</t>
    </rPh>
    <phoneticPr fontId="5"/>
  </si>
  <si>
    <t>２</t>
    <phoneticPr fontId="5"/>
  </si>
  <si>
    <t>添付書類</t>
    <rPh sb="0" eb="2">
      <t>テンプ</t>
    </rPh>
    <rPh sb="2" eb="4">
      <t>ショルイ</t>
    </rPh>
    <phoneticPr fontId="5"/>
  </si>
  <si>
    <t>　　　（１）所要額調書（別紙１）</t>
    <rPh sb="6" eb="11">
      <t>ショヨウガクチョウショ</t>
    </rPh>
    <rPh sb="12" eb="14">
      <t>ベッシ</t>
    </rPh>
    <phoneticPr fontId="5"/>
  </si>
  <si>
    <t>　　　（２）業務改善計画様式（別紙２）</t>
    <phoneticPr fontId="5"/>
  </si>
  <si>
    <t>　　　（３）導入する機器等のカタログなど事業内容が確認できる書類</t>
    <rPh sb="6" eb="8">
      <t>ドウニュウ</t>
    </rPh>
    <rPh sb="10" eb="12">
      <t>キキ</t>
    </rPh>
    <rPh sb="12" eb="13">
      <t>トウ</t>
    </rPh>
    <rPh sb="20" eb="24">
      <t>ジギョウナイヨウ</t>
    </rPh>
    <rPh sb="25" eb="27">
      <t>カクニン</t>
    </rPh>
    <rPh sb="30" eb="32">
      <t>ショルイ</t>
    </rPh>
    <phoneticPr fontId="5"/>
  </si>
  <si>
    <t>　　　（４）導入する機器等の見積書の写し</t>
    <rPh sb="6" eb="8">
      <t>ドウニュウ</t>
    </rPh>
    <rPh sb="10" eb="12">
      <t>キキ</t>
    </rPh>
    <rPh sb="12" eb="13">
      <t>トウ</t>
    </rPh>
    <rPh sb="14" eb="16">
      <t>ミツ</t>
    </rPh>
    <rPh sb="16" eb="17">
      <t>ショ</t>
    </rPh>
    <rPh sb="18" eb="19">
      <t>ウツ</t>
    </rPh>
    <phoneticPr fontId="5"/>
  </si>
  <si>
    <t>　　　（５）その他参考となる書類</t>
    <rPh sb="8" eb="9">
      <t>タ</t>
    </rPh>
    <rPh sb="9" eb="11">
      <t>サンコウ</t>
    </rPh>
    <rPh sb="14" eb="16">
      <t>ショルイ</t>
    </rPh>
    <phoneticPr fontId="5"/>
  </si>
  <si>
    <t>３</t>
    <phoneticPr fontId="5"/>
  </si>
  <si>
    <t>誓約事項</t>
    <rPh sb="0" eb="2">
      <t>セイヤク</t>
    </rPh>
    <rPh sb="2" eb="4">
      <t>ジコウ</t>
    </rPh>
    <phoneticPr fontId="5"/>
  </si>
  <si>
    <t>　本事業の他に、補助対象経費に対する補助及び助成は受けておらず、補助対象経費に対する補助及び助成に係る申請も行っていません。</t>
    <phoneticPr fontId="5"/>
  </si>
  <si>
    <t>※本様式に入力する前にまずご確認ください。</t>
    <rPh sb="1" eb="4">
      <t>ホンヨウシキ</t>
    </rPh>
    <rPh sb="5" eb="7">
      <t>ニュウリョク</t>
    </rPh>
    <rPh sb="9" eb="10">
      <t>マエ</t>
    </rPh>
    <rPh sb="14" eb="16">
      <t>カクニン</t>
    </rPh>
    <phoneticPr fontId="8"/>
  </si>
  <si>
    <t>①介護業務支援（一気通貫の介護ソフトを含む）を導入しますか？</t>
    <rPh sb="1" eb="3">
      <t>カイゴ</t>
    </rPh>
    <rPh sb="3" eb="7">
      <t>ギョウムシエン</t>
    </rPh>
    <rPh sb="8" eb="12">
      <t>イッキツウカン</t>
    </rPh>
    <rPh sb="13" eb="15">
      <t>カイゴ</t>
    </rPh>
    <rPh sb="19" eb="20">
      <t>フク</t>
    </rPh>
    <phoneticPr fontId="8"/>
  </si>
  <si>
    <t>（プルダウンから選択）</t>
    <rPh sb="8" eb="10">
      <t>センタク</t>
    </rPh>
    <phoneticPr fontId="8"/>
  </si>
  <si>
    <t>②（①「はい」の場合のみ）介護業務支援（一気通貫の介護ソフトを含む）と連動することで効果が高まると判断できるテクノロジーを一緒に導入しますか？</t>
    <rPh sb="8" eb="10">
      <t>バアイ</t>
    </rPh>
    <rPh sb="13" eb="15">
      <t>カイゴ</t>
    </rPh>
    <rPh sb="15" eb="19">
      <t>ギョウムシエン</t>
    </rPh>
    <rPh sb="20" eb="24">
      <t>イッキツウカン</t>
    </rPh>
    <rPh sb="25" eb="27">
      <t>カイゴ</t>
    </rPh>
    <rPh sb="31" eb="32">
      <t>フク</t>
    </rPh>
    <phoneticPr fontId="8"/>
  </si>
  <si>
    <t>また、必要に応じて、『（３）導入支援と一体的に行う業務改善支援』の表に入力してください。</t>
    <rPh sb="3" eb="5">
      <t>ヒツヨウ</t>
    </rPh>
    <rPh sb="6" eb="7">
      <t>オウ</t>
    </rPh>
    <phoneticPr fontId="8"/>
  </si>
  <si>
    <t>③介護業務支援（一気通貫の介護ソフトを含む）に該当する複数の機器又は介護記録ソフト＋介護請求ソフトを導入しますか？</t>
    <rPh sb="1" eb="3">
      <t>カイゴ</t>
    </rPh>
    <rPh sb="3" eb="7">
      <t>ギョウムシエン</t>
    </rPh>
    <rPh sb="8" eb="12">
      <t>イッキツウカン</t>
    </rPh>
    <rPh sb="13" eb="15">
      <t>カイゴ</t>
    </rPh>
    <rPh sb="19" eb="20">
      <t>フク</t>
    </rPh>
    <rPh sb="23" eb="25">
      <t>ガイトウ</t>
    </rPh>
    <rPh sb="27" eb="29">
      <t>フクスウ</t>
    </rPh>
    <rPh sb="30" eb="32">
      <t>キキ</t>
    </rPh>
    <rPh sb="32" eb="33">
      <t>マタ</t>
    </rPh>
    <rPh sb="34" eb="38">
      <t>カイゴキロク</t>
    </rPh>
    <rPh sb="42" eb="44">
      <t>カイゴ</t>
    </rPh>
    <rPh sb="44" eb="46">
      <t>セイキュウ</t>
    </rPh>
    <phoneticPr fontId="8"/>
  </si>
  <si>
    <t>また、必要に応じて、『（３）導入支援と一体的に行う業務改善支援』の表に入力してください。</t>
    <phoneticPr fontId="8"/>
  </si>
  <si>
    <t>（別紙１）</t>
    <rPh sb="1" eb="3">
      <t>ベッシ</t>
    </rPh>
    <phoneticPr fontId="8"/>
  </si>
  <si>
    <t>所要額調書（申請）</t>
    <rPh sb="3" eb="5">
      <t>チョウショ</t>
    </rPh>
    <rPh sb="6" eb="8">
      <t>シンセイ</t>
    </rPh>
    <phoneticPr fontId="8"/>
  </si>
  <si>
    <t>事業所名</t>
    <rPh sb="0" eb="4">
      <t>ジギョウショメイ</t>
    </rPh>
    <phoneticPr fontId="8"/>
  </si>
  <si>
    <t>「（１）介護テクノロジー等の導入支援」、「（２）介護テクノロジー等のパッケージ型導入支援」において介護テクノロジー（介護業務支援を除く）を導入する場合のみ記入</t>
    <rPh sb="12" eb="13">
      <t>ナド</t>
    </rPh>
    <rPh sb="32" eb="33">
      <t>ナド</t>
    </rPh>
    <rPh sb="49" eb="51">
      <t>カイゴ</t>
    </rPh>
    <rPh sb="58" eb="64">
      <t>カイゴギョウムシエン</t>
    </rPh>
    <rPh sb="65" eb="66">
      <t>ノゾ</t>
    </rPh>
    <phoneticPr fontId="8"/>
  </si>
  <si>
    <t>【見守り機器】</t>
    <rPh sb="1" eb="3">
      <t>ミマモ</t>
    </rPh>
    <rPh sb="4" eb="6">
      <t>キキ</t>
    </rPh>
    <phoneticPr fontId="5"/>
  </si>
  <si>
    <t>事業所利用定員数（人）（Ａ）</t>
    <phoneticPr fontId="8"/>
  </si>
  <si>
    <t>過去に「岐阜県介護ロボット導入促進事業費補助金」、
「岐阜県介護テクノロジー定着支援事業費補助金」
により導入した台数（台）（Ｂ）</t>
    <rPh sb="57" eb="59">
      <t>ダイスウ</t>
    </rPh>
    <phoneticPr fontId="8"/>
  </si>
  <si>
    <t>１事業所当たりの
補助上限台数（台）（Ｃ）
（Ａ－Ｂ）</t>
    <phoneticPr fontId="8"/>
  </si>
  <si>
    <t>各年度補助上限台数 （台）（Ｄ）
（Ａ×１/５）</t>
    <phoneticPr fontId="8"/>
  </si>
  <si>
    <t>導入台数：Ｃ以下かつＤ以下（（２）介護テクノロジー等のパッケージ型導入支援」の場合は、Ｃ以下）</t>
    <rPh sb="0" eb="4">
      <t>ドウニュウダイスウ</t>
    </rPh>
    <rPh sb="25" eb="26">
      <t>ナド</t>
    </rPh>
    <phoneticPr fontId="8"/>
  </si>
  <si>
    <t>【見守り機器以外】</t>
    <rPh sb="1" eb="3">
      <t>ミマモ</t>
    </rPh>
    <rPh sb="4" eb="6">
      <t>キキ</t>
    </rPh>
    <rPh sb="6" eb="8">
      <t>イガイ</t>
    </rPh>
    <phoneticPr fontId="8"/>
  </si>
  <si>
    <t>過去に「岐阜県介護ロボット導入促進事業費補助金」、
「岐阜県介護テクノロジー定着支援事業費補助金」
により導入した台数（台）（Ｅ）</t>
    <rPh sb="57" eb="59">
      <t>ダイスウ</t>
    </rPh>
    <phoneticPr fontId="8"/>
  </si>
  <si>
    <t>１事業所当たりの
補助上限台数（台）（Ｆ）
（Ａ－Ｅ）</t>
    <phoneticPr fontId="8"/>
  </si>
  <si>
    <t>導入台数：Ｄ以下かつＦ以下</t>
    <rPh sb="0" eb="4">
      <t>ドウニュウダイスウ</t>
    </rPh>
    <phoneticPr fontId="8"/>
  </si>
  <si>
    <t>※見守り機器と見守り機器以外の合計は、Ｄ以下とする（（２）介護テクノロジー等のパッケージ型導入支援」において見守り機器を導入する場合はＣ以下）</t>
    <rPh sb="1" eb="3">
      <t>ミマモ</t>
    </rPh>
    <rPh sb="4" eb="6">
      <t>キキ</t>
    </rPh>
    <rPh sb="7" eb="9">
      <t>ミマモ</t>
    </rPh>
    <rPh sb="10" eb="12">
      <t>キキ</t>
    </rPh>
    <rPh sb="12" eb="14">
      <t>イガイ</t>
    </rPh>
    <rPh sb="15" eb="17">
      <t>ゴウケイ</t>
    </rPh>
    <rPh sb="20" eb="22">
      <t>イカ</t>
    </rPh>
    <rPh sb="37" eb="38">
      <t>ナド</t>
    </rPh>
    <rPh sb="54" eb="56">
      <t>ミマモ</t>
    </rPh>
    <rPh sb="57" eb="59">
      <t>キキ</t>
    </rPh>
    <rPh sb="60" eb="62">
      <t>ドウニュウ</t>
    </rPh>
    <rPh sb="64" eb="66">
      <t>バアイ</t>
    </rPh>
    <rPh sb="68" eb="70">
      <t>イカ</t>
    </rPh>
    <phoneticPr fontId="5"/>
  </si>
  <si>
    <t>（１）介護テクノロジー等の導入支援</t>
    <rPh sb="3" eb="5">
      <t>カイゴ</t>
    </rPh>
    <rPh sb="11" eb="12">
      <t>ナド</t>
    </rPh>
    <rPh sb="13" eb="17">
      <t>ドウニュウシエン</t>
    </rPh>
    <phoneticPr fontId="8"/>
  </si>
  <si>
    <t>（円）</t>
    <rPh sb="1" eb="2">
      <t>エン</t>
    </rPh>
    <phoneticPr fontId="8"/>
  </si>
  <si>
    <t>導入するテクノロジーの種類</t>
    <rPh sb="0" eb="2">
      <t>ドウニュウ</t>
    </rPh>
    <rPh sb="11" eb="13">
      <t>シュルイ</t>
    </rPh>
    <phoneticPr fontId="8"/>
  </si>
  <si>
    <t>機器名
（１セルあたり１機器名のみ記載）</t>
    <rPh sb="0" eb="2">
      <t>キキ</t>
    </rPh>
    <rPh sb="2" eb="3">
      <t>メイ</t>
    </rPh>
    <rPh sb="12" eb="14">
      <t>キキ</t>
    </rPh>
    <rPh sb="14" eb="15">
      <t>メイ</t>
    </rPh>
    <rPh sb="17" eb="19">
      <t>キサイ</t>
    </rPh>
    <phoneticPr fontId="8"/>
  </si>
  <si>
    <t>導入台数</t>
    <rPh sb="0" eb="2">
      <t>ドウニュウ</t>
    </rPh>
    <rPh sb="2" eb="4">
      <t>ダイスウ</t>
    </rPh>
    <phoneticPr fontId="8"/>
  </si>
  <si>
    <t>単価</t>
    <rPh sb="0" eb="2">
      <t>タンカ</t>
    </rPh>
    <phoneticPr fontId="8"/>
  </si>
  <si>
    <t>導入に係る経費</t>
    <rPh sb="0" eb="2">
      <t>ドウニュウ</t>
    </rPh>
    <rPh sb="3" eb="4">
      <t>カカ</t>
    </rPh>
    <rPh sb="5" eb="7">
      <t>ケイヒ</t>
    </rPh>
    <phoneticPr fontId="8"/>
  </si>
  <si>
    <t>介護テクノロジーの導入に
付帯して必要となる経費</t>
    <phoneticPr fontId="8"/>
  </si>
  <si>
    <t>介護ソフト定着促進費用</t>
    <rPh sb="0" eb="2">
      <t>カイゴ</t>
    </rPh>
    <rPh sb="5" eb="9">
      <t>テイチャクソクシン</t>
    </rPh>
    <rPh sb="9" eb="11">
      <t>ヒヨウ</t>
    </rPh>
    <phoneticPr fontId="8"/>
  </si>
  <si>
    <t>総事業費</t>
    <rPh sb="0" eb="4">
      <t>ソウジギョウヒ</t>
    </rPh>
    <phoneticPr fontId="8"/>
  </si>
  <si>
    <t>寄付金
その他の収入額</t>
    <rPh sb="0" eb="3">
      <t>キフキン</t>
    </rPh>
    <rPh sb="6" eb="7">
      <t>タ</t>
    </rPh>
    <rPh sb="8" eb="10">
      <t>シュウニュウ</t>
    </rPh>
    <rPh sb="10" eb="11">
      <t>ガク</t>
    </rPh>
    <phoneticPr fontId="8"/>
  </si>
  <si>
    <t>差引額×補助率
（千円未満切捨）</t>
    <phoneticPr fontId="8"/>
  </si>
  <si>
    <t>対象経費</t>
    <rPh sb="0" eb="4">
      <t>タイショウケイヒ</t>
    </rPh>
    <phoneticPr fontId="8"/>
  </si>
  <si>
    <t>対象経費×補助率
（千円未満切捨）</t>
    <rPh sb="0" eb="4">
      <t>タイショウケイヒ</t>
    </rPh>
    <rPh sb="5" eb="8">
      <t>ホジョリツ</t>
    </rPh>
    <rPh sb="10" eb="12">
      <t>センエン</t>
    </rPh>
    <rPh sb="12" eb="14">
      <t>ミマン</t>
    </rPh>
    <rPh sb="14" eb="16">
      <t>キリス</t>
    </rPh>
    <phoneticPr fontId="8"/>
  </si>
  <si>
    <t>補助基準額</t>
    <rPh sb="0" eb="5">
      <t>ホジョキジュンガク</t>
    </rPh>
    <phoneticPr fontId="8"/>
  </si>
  <si>
    <t>県補助所要額</t>
    <rPh sb="0" eb="6">
      <t>ケンホジョショヨウガク</t>
    </rPh>
    <phoneticPr fontId="8"/>
  </si>
  <si>
    <t>介護テクノロジー（TAIS掲載またはTAIS未掲載で機能等が同水準の機器等）</t>
    <rPh sb="0" eb="2">
      <t>カイゴ</t>
    </rPh>
    <rPh sb="13" eb="15">
      <t>ケイサイ</t>
    </rPh>
    <rPh sb="22" eb="25">
      <t>ミケイサイ</t>
    </rPh>
    <rPh sb="26" eb="28">
      <t>キノウ</t>
    </rPh>
    <rPh sb="28" eb="29">
      <t>ナド</t>
    </rPh>
    <rPh sb="30" eb="33">
      <t>ドウスイジュン</t>
    </rPh>
    <rPh sb="34" eb="36">
      <t>キキ</t>
    </rPh>
    <rPh sb="36" eb="37">
      <t>ナド</t>
    </rPh>
    <phoneticPr fontId="8"/>
  </si>
  <si>
    <t>（テクノロジーの種類をプルダウンから選択）</t>
    <rPh sb="8" eb="10">
      <t>シュルイ</t>
    </rPh>
    <rPh sb="18" eb="20">
      <t>センタク</t>
    </rPh>
    <phoneticPr fontId="5"/>
  </si>
  <si>
    <t>介護業務支援（介護ソフト）（TAIS掲載またはTAIS未掲載で機能等が同水準の介護ソフト）</t>
    <rPh sb="0" eb="6">
      <t>カイゴギョウムシエン</t>
    </rPh>
    <rPh sb="7" eb="9">
      <t>カイゴ</t>
    </rPh>
    <phoneticPr fontId="8"/>
  </si>
  <si>
    <t>（契約方法をプルダウンから選択）</t>
    <rPh sb="1" eb="3">
      <t>ケイヤク</t>
    </rPh>
    <rPh sb="3" eb="5">
      <t>ホウホウ</t>
    </rPh>
    <rPh sb="13" eb="15">
      <t>センタク</t>
    </rPh>
    <phoneticPr fontId="3"/>
  </si>
  <si>
    <t>（職員数をプルダウンから選択）</t>
    <rPh sb="12" eb="14">
      <t>センタク</t>
    </rPh>
    <phoneticPr fontId="3"/>
  </si>
  <si>
    <t>（ケアプランデータ連携システムで５事業所以上とデータ連携する場合のみ選択）</t>
    <rPh sb="17" eb="20">
      <t>ジギョウショ</t>
    </rPh>
    <rPh sb="20" eb="22">
      <t>イジョウ</t>
    </rPh>
    <rPh sb="26" eb="28">
      <t>レンケイ</t>
    </rPh>
    <rPh sb="30" eb="32">
      <t>バアイ</t>
    </rPh>
    <rPh sb="34" eb="36">
      <t>センタク</t>
    </rPh>
    <phoneticPr fontId="3"/>
  </si>
  <si>
    <t>バックオフィスソフト</t>
    <phoneticPr fontId="8"/>
  </si>
  <si>
    <t>上記以外のその他の機器等</t>
    <rPh sb="0" eb="2">
      <t>ジョウキ</t>
    </rPh>
    <rPh sb="2" eb="4">
      <t>イガイ</t>
    </rPh>
    <rPh sb="7" eb="8">
      <t>ホカ</t>
    </rPh>
    <rPh sb="9" eb="12">
      <t>キキナド</t>
    </rPh>
    <phoneticPr fontId="8"/>
  </si>
  <si>
    <t>（その他の機器等の種類をプルダウンから選択）</t>
    <rPh sb="3" eb="4">
      <t>タ</t>
    </rPh>
    <rPh sb="5" eb="7">
      <t>キキ</t>
    </rPh>
    <rPh sb="7" eb="8">
      <t>ナド</t>
    </rPh>
    <rPh sb="9" eb="11">
      <t>シュルイ</t>
    </rPh>
    <rPh sb="19" eb="21">
      <t>センタク</t>
    </rPh>
    <phoneticPr fontId="5"/>
  </si>
  <si>
    <t>合計</t>
    <rPh sb="0" eb="2">
      <t>ゴウケイ</t>
    </rPh>
    <phoneticPr fontId="8"/>
  </si>
  <si>
    <t>（２）介護テクノロジー等のパッケージ型導入支援</t>
    <rPh sb="3" eb="5">
      <t>カイゴ</t>
    </rPh>
    <rPh sb="11" eb="12">
      <t>ナド</t>
    </rPh>
    <rPh sb="18" eb="19">
      <t>ガタ</t>
    </rPh>
    <rPh sb="19" eb="21">
      <t>ドウニュウ</t>
    </rPh>
    <rPh sb="21" eb="23">
      <t>シエン</t>
    </rPh>
    <phoneticPr fontId="8"/>
  </si>
  <si>
    <t>介護テクノロジーの導入に
付帯して必要となる経費</t>
  </si>
  <si>
    <t>差引額×補助率
（千円未満切捨）</t>
  </si>
  <si>
    <t>介護業務支援（介護ソフト含む）</t>
    <phoneticPr fontId="5"/>
  </si>
  <si>
    <t>介護業務支援と連動することで効果が高まるテクノロジー</t>
    <rPh sb="0" eb="6">
      <t>カイゴギョウムシエン</t>
    </rPh>
    <rPh sb="7" eb="9">
      <t>レンドウ</t>
    </rPh>
    <rPh sb="14" eb="16">
      <t>コウカ</t>
    </rPh>
    <rPh sb="17" eb="18">
      <t>タカ</t>
    </rPh>
    <phoneticPr fontId="8"/>
  </si>
  <si>
    <t>（介護業務支援と連動するテクノロジーをプルダウンから選択）</t>
    <rPh sb="1" eb="7">
      <t>カイゴギョウムシエン</t>
    </rPh>
    <rPh sb="8" eb="10">
      <t>レンドウ</t>
    </rPh>
    <rPh sb="26" eb="28">
      <t>センタク</t>
    </rPh>
    <phoneticPr fontId="8"/>
  </si>
  <si>
    <t>（３）導入支援と一体的に行う業務改善支援</t>
    <rPh sb="3" eb="7">
      <t>ドウニュウシエン</t>
    </rPh>
    <rPh sb="8" eb="11">
      <t>イッタイテキ</t>
    </rPh>
    <rPh sb="12" eb="13">
      <t>オコナ</t>
    </rPh>
    <rPh sb="14" eb="16">
      <t>ギョウム</t>
    </rPh>
    <rPh sb="16" eb="18">
      <t>カイゼン</t>
    </rPh>
    <rPh sb="18" eb="20">
      <t>シエン</t>
    </rPh>
    <phoneticPr fontId="8"/>
  </si>
  <si>
    <t>業務改善支援の内容</t>
    <rPh sb="0" eb="2">
      <t>ギョウム</t>
    </rPh>
    <rPh sb="2" eb="4">
      <t>カイゼン</t>
    </rPh>
    <rPh sb="4" eb="6">
      <t>シエン</t>
    </rPh>
    <rPh sb="7" eb="9">
      <t>ナイヨウ</t>
    </rPh>
    <phoneticPr fontId="8"/>
  </si>
  <si>
    <t>県補助所要額</t>
    <phoneticPr fontId="8"/>
  </si>
  <si>
    <t>（(１)(２)(３)の合計額）</t>
    <phoneticPr fontId="8"/>
  </si>
  <si>
    <t>【「介護テクノロジーの導入に付帯して必要となる経費」の実施内容】※「（１）介護テクノロジー等の導入支援」、「（２）介護テクノロジー等のパッケージ型導入支援」において介護テクノロジーの導入に付帯して必要となる経費を申請する場合のみ記入</t>
    <rPh sb="11" eb="13">
      <t>ドウニュウ</t>
    </rPh>
    <rPh sb="14" eb="16">
      <t>フタイ</t>
    </rPh>
    <rPh sb="18" eb="20">
      <t>ヒツヨウ</t>
    </rPh>
    <rPh sb="23" eb="25">
      <t>ケイヒ</t>
    </rPh>
    <rPh sb="45" eb="46">
      <t>ナド</t>
    </rPh>
    <rPh sb="57" eb="59">
      <t>カイゴ</t>
    </rPh>
    <rPh sb="65" eb="66">
      <t>ナド</t>
    </rPh>
    <rPh sb="72" eb="73">
      <t>ガタ</t>
    </rPh>
    <rPh sb="73" eb="75">
      <t>ドウニュウ</t>
    </rPh>
    <rPh sb="75" eb="77">
      <t>シエン</t>
    </rPh>
    <rPh sb="106" eb="108">
      <t>シンセイ</t>
    </rPh>
    <phoneticPr fontId="8"/>
  </si>
  <si>
    <t>例：介護テクノロジーを利用するためのWi-Fi環境整備（配線工事、モデム・ルーター、アクセスポイント、システム管理サーバー、ネットワーク構築等）、介護テクノロジーの導入に伴って導入する情報端末（ＰＣ、タブレット端末）</t>
    <rPh sb="0" eb="1">
      <t>レイ</t>
    </rPh>
    <phoneticPr fontId="8"/>
  </si>
  <si>
    <t>※パッケージ型導入支援においては、付帯するテクノロジー欄は「パッケージ型導入支援」を選択してください。</t>
    <rPh sb="6" eb="7">
      <t>ガタ</t>
    </rPh>
    <rPh sb="17" eb="19">
      <t>フタイ</t>
    </rPh>
    <rPh sb="27" eb="28">
      <t>ラン</t>
    </rPh>
    <phoneticPr fontId="8"/>
  </si>
  <si>
    <t>（円）</t>
    <phoneticPr fontId="8"/>
  </si>
  <si>
    <t>付帯するテクノロジー</t>
    <rPh sb="0" eb="2">
      <t>フタイ</t>
    </rPh>
    <phoneticPr fontId="8"/>
  </si>
  <si>
    <t>機器名等</t>
    <rPh sb="0" eb="3">
      <t>キキメイ</t>
    </rPh>
    <rPh sb="3" eb="4">
      <t>ナド</t>
    </rPh>
    <phoneticPr fontId="8"/>
  </si>
  <si>
    <t>（どのテクノロジーに付帯するかをプルダウンから選択）</t>
  </si>
  <si>
    <t>【「介護ソフト定着促進費用費」の実施内容】※「（１）介護テクノロジー等の導入支援」、「（２）介護テクノロジー等のパッケージ型導入支援」において介護ソフトの導入に伴い一体的に使用するための経費を申請する場合のみ記入</t>
    <rPh sb="34" eb="35">
      <t>ナド</t>
    </rPh>
    <rPh sb="46" eb="48">
      <t>カイゴ</t>
    </rPh>
    <rPh sb="54" eb="55">
      <t>ナド</t>
    </rPh>
    <rPh sb="61" eb="62">
      <t>ガタ</t>
    </rPh>
    <rPh sb="62" eb="64">
      <t>ドウニュウ</t>
    </rPh>
    <rPh sb="64" eb="66">
      <t>シエン</t>
    </rPh>
    <rPh sb="80" eb="81">
      <t>トモナ</t>
    </rPh>
    <rPh sb="82" eb="85">
      <t>イッタイテキ</t>
    </rPh>
    <rPh sb="86" eb="88">
      <t>シヨウ</t>
    </rPh>
    <rPh sb="93" eb="95">
      <t>ケイヒ</t>
    </rPh>
    <rPh sb="96" eb="98">
      <t>シンセイ</t>
    </rPh>
    <phoneticPr fontId="8"/>
  </si>
  <si>
    <t>例：介護ソフトと一体的に使用するための情報端末（ＰＣ、タブレット端末）、介護ソフトを利用するためのWi-Fi環境整備（配線工事、モデム・ルーター、アクセスポイント、システム管理サーバー、ネットワーク構築等）、介護ソフトの導入前後に行うベンダーによるサポート費用</t>
    <rPh sb="0" eb="1">
      <t>レイ</t>
    </rPh>
    <rPh sb="36" eb="38">
      <t>カイゴ</t>
    </rPh>
    <rPh sb="104" eb="106">
      <t>カイゴ</t>
    </rPh>
    <rPh sb="110" eb="112">
      <t>ドウニュウ</t>
    </rPh>
    <rPh sb="112" eb="114">
      <t>ゼンゴ</t>
    </rPh>
    <rPh sb="115" eb="116">
      <t>オコナ</t>
    </rPh>
    <rPh sb="128" eb="130">
      <t>ヒヨウ</t>
    </rPh>
    <phoneticPr fontId="8"/>
  </si>
  <si>
    <t>見守り・コミュニケーション</t>
    <rPh sb="0" eb="2">
      <t>ミマモ</t>
    </rPh>
    <phoneticPr fontId="5"/>
  </si>
  <si>
    <t>（どのテクノロジーに付帯するかをプルダウンから選択）</t>
    <phoneticPr fontId="5"/>
  </si>
  <si>
    <t>移乗支援（装着、非装着）</t>
    <rPh sb="8" eb="9">
      <t>ヒ</t>
    </rPh>
    <rPh sb="9" eb="11">
      <t>ソウチャク</t>
    </rPh>
    <phoneticPr fontId="8"/>
  </si>
  <si>
    <t>職員数に応じて必要なライセンス数が変動するもの</t>
  </si>
  <si>
    <t>１名以上10名以下</t>
    <rPh sb="1" eb="2">
      <t>メイ</t>
    </rPh>
    <rPh sb="2" eb="4">
      <t>イジョウ</t>
    </rPh>
    <rPh sb="6" eb="7">
      <t>メイ</t>
    </rPh>
    <rPh sb="7" eb="9">
      <t>イカ</t>
    </rPh>
    <phoneticPr fontId="3"/>
  </si>
  <si>
    <t>5事業所以上と連携する</t>
    <rPh sb="1" eb="4">
      <t>ジギョウショ</t>
    </rPh>
    <rPh sb="4" eb="6">
      <t>イジョウ</t>
    </rPh>
    <rPh sb="7" eb="9">
      <t>レンケイ</t>
    </rPh>
    <phoneticPr fontId="3"/>
  </si>
  <si>
    <t>一括で調理支援を行う機器、加熱・冷蔵機能を備えた配膳車や配膳ロボット</t>
    <rPh sb="0" eb="2">
      <t>イッカツ</t>
    </rPh>
    <rPh sb="3" eb="5">
      <t>チョウリ</t>
    </rPh>
    <rPh sb="5" eb="7">
      <t>シエン</t>
    </rPh>
    <rPh sb="8" eb="9">
      <t>オコナ</t>
    </rPh>
    <rPh sb="10" eb="12">
      <t>キキ</t>
    </rPh>
    <rPh sb="13" eb="15">
      <t>カネツ</t>
    </rPh>
    <rPh sb="16" eb="18">
      <t>レイゾウ</t>
    </rPh>
    <rPh sb="18" eb="20">
      <t>キノウ</t>
    </rPh>
    <rPh sb="21" eb="22">
      <t>ソナ</t>
    </rPh>
    <rPh sb="24" eb="26">
      <t>ハイゼン</t>
    </rPh>
    <rPh sb="26" eb="27">
      <t>シャ</t>
    </rPh>
    <rPh sb="28" eb="30">
      <t>ハイゼン</t>
    </rPh>
    <phoneticPr fontId="5"/>
  </si>
  <si>
    <t>移動支援（屋外、屋内、装着）</t>
    <rPh sb="8" eb="10">
      <t>オクナイ</t>
    </rPh>
    <rPh sb="11" eb="13">
      <t>ソウチャク</t>
    </rPh>
    <phoneticPr fontId="8"/>
  </si>
  <si>
    <t>職員数に応じて必要なライセンス数が変動しないもの</t>
  </si>
  <si>
    <t>11名以上20名以下</t>
    <rPh sb="2" eb="3">
      <t>メイ</t>
    </rPh>
    <rPh sb="3" eb="5">
      <t>イジョウ</t>
    </rPh>
    <rPh sb="7" eb="8">
      <t>メイ</t>
    </rPh>
    <rPh sb="8" eb="10">
      <t>イカ</t>
    </rPh>
    <phoneticPr fontId="3"/>
  </si>
  <si>
    <t>訪問介護事業所で使用するスライディングボード</t>
    <rPh sb="0" eb="2">
      <t>ホウモン</t>
    </rPh>
    <rPh sb="2" eb="4">
      <t>カイゴ</t>
    </rPh>
    <rPh sb="4" eb="7">
      <t>ジギョウショ</t>
    </rPh>
    <rPh sb="8" eb="10">
      <t>シヨウ</t>
    </rPh>
    <phoneticPr fontId="5"/>
  </si>
  <si>
    <t>排泄支援（排泄予測・検知、排泄物処理、動作支援）</t>
    <rPh sb="13" eb="18">
      <t>ハイセツブツショリ</t>
    </rPh>
    <rPh sb="19" eb="23">
      <t>ドウサシエン</t>
    </rPh>
    <phoneticPr fontId="8"/>
  </si>
  <si>
    <t>21名以上30名以下</t>
    <rPh sb="2" eb="3">
      <t>メイ</t>
    </rPh>
    <rPh sb="3" eb="5">
      <t>イジョウ</t>
    </rPh>
    <rPh sb="7" eb="8">
      <t>メイ</t>
    </rPh>
    <rPh sb="8" eb="10">
      <t>イカ</t>
    </rPh>
    <phoneticPr fontId="3"/>
  </si>
  <si>
    <t>バイタル測定が可能なウェアラブル端末</t>
    <rPh sb="4" eb="6">
      <t>ソクテイ</t>
    </rPh>
    <rPh sb="7" eb="9">
      <t>カノウ</t>
    </rPh>
    <rPh sb="16" eb="18">
      <t>タンマツ</t>
    </rPh>
    <phoneticPr fontId="5"/>
  </si>
  <si>
    <t>入浴支援</t>
    <rPh sb="0" eb="2">
      <t>ニュウヨク</t>
    </rPh>
    <rPh sb="2" eb="4">
      <t>シエン</t>
    </rPh>
    <phoneticPr fontId="8"/>
  </si>
  <si>
    <t>31名以上</t>
    <rPh sb="2" eb="3">
      <t>メイ</t>
    </rPh>
    <rPh sb="3" eb="5">
      <t>イジョウ</t>
    </rPh>
    <phoneticPr fontId="3"/>
  </si>
  <si>
    <t>既存の介護ソフトに係るライセンスの追加</t>
    <rPh sb="0" eb="2">
      <t>キゾン</t>
    </rPh>
    <rPh sb="3" eb="5">
      <t>カイゴ</t>
    </rPh>
    <rPh sb="9" eb="10">
      <t>カカ</t>
    </rPh>
    <rPh sb="17" eb="19">
      <t>ツイカ</t>
    </rPh>
    <phoneticPr fontId="5"/>
  </si>
  <si>
    <t>見守り・コミュニケーション（見守り（施設、在宅））</t>
    <rPh sb="14" eb="16">
      <t>ミマモ</t>
    </rPh>
    <rPh sb="21" eb="23">
      <t>ザイタク</t>
    </rPh>
    <phoneticPr fontId="8"/>
  </si>
  <si>
    <t>見守り・コミュニケーション（コミュニケーション）</t>
  </si>
  <si>
    <t>介護業務支援（インカム）</t>
    <phoneticPr fontId="8"/>
  </si>
  <si>
    <t>介護業務支援（インカム）</t>
  </si>
  <si>
    <t>介護業務支援（介護ソフト、インカムを除く）</t>
    <rPh sb="7" eb="9">
      <t>カイゴ</t>
    </rPh>
    <rPh sb="18" eb="19">
      <t>ノゾ</t>
    </rPh>
    <phoneticPr fontId="8"/>
  </si>
  <si>
    <t>機能訓練支援</t>
  </si>
  <si>
    <t>食事・栄養管理支援</t>
  </si>
  <si>
    <t>認知症生活支援・認知症ケア支援</t>
  </si>
  <si>
    <t>パッケージ型導入支援</t>
    <rPh sb="5" eb="6">
      <t>ガタ</t>
    </rPh>
    <rPh sb="6" eb="10">
      <t>ドウニュウシエン</t>
    </rPh>
    <phoneticPr fontId="5"/>
  </si>
  <si>
    <t>介護業務支援</t>
    <rPh sb="0" eb="2">
      <t>カイゴ</t>
    </rPh>
    <rPh sb="2" eb="4">
      <t>ギョウム</t>
    </rPh>
    <rPh sb="4" eb="6">
      <t>シエン</t>
    </rPh>
    <phoneticPr fontId="5"/>
  </si>
  <si>
    <t>インカム</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</si>
</sst>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Yu Gothic"/>
      <family val="2"/>
      <scheme val="minor"/>
    </font>
    <font>
      <sz val="11"/>
      <color theme="1"/>
      <name val="Yu Gothic"/>
      <family val="2"/>
      <charset val="128"/>
      <scheme val="minor"/>
    </font>
    <font>
      <sz val="11"/>
      <color theme="1"/>
      <name val="Yu Gothic"/>
      <family val="2"/>
      <scheme val="minor"/>
    </font>
    <font>
      <b/>
      <sz val="13"/>
      <color theme="3"/>
      <name val="Yu Gothic"/>
      <family val="2"/>
      <charset val="128"/>
      <scheme val="minor"/>
    </font>
    <font>
      <sz val="12"/>
      <name val="ＭＳ 明朝"/>
      <family val="1"/>
      <charset val="128"/>
    </font>
    <font>
      <sz val="6"/>
      <name val="Yu Gothic"/>
      <family val="3"/>
      <charset val="128"/>
      <scheme val="minor"/>
    </font>
    <font>
      <sz val="12"/>
      <color theme="1"/>
      <name val="ＭＳ 明朝"/>
      <family val="1"/>
      <charset val="128"/>
    </font>
    <font>
      <sz val="12"/>
      <color theme="1"/>
      <name val="Yu Gothic"/>
      <family val="2"/>
      <charset val="128"/>
      <scheme val="minor"/>
    </font>
    <font>
      <sz val="6"/>
      <name val="Yu Gothic"/>
      <family val="2"/>
      <charset val="128"/>
      <scheme val="minor"/>
    </font>
    <font>
      <sz val="11"/>
      <name val="BIZ UDゴシック"/>
      <family val="3"/>
      <charset val="128"/>
    </font>
    <font>
      <b/>
      <sz val="11"/>
      <name val="BIZ UDゴシック"/>
      <family val="3"/>
      <charset val="128"/>
    </font>
    <font>
      <sz val="11"/>
      <color theme="1"/>
      <name val="BIZ UDゴシック"/>
      <family val="3"/>
      <charset val="128"/>
    </font>
    <font>
      <b/>
      <sz val="9"/>
      <color indexed="81"/>
      <name val="MS P ゴシック"/>
      <family val="3"/>
      <charset val="128"/>
    </font>
    <font>
      <sz val="9"/>
      <color indexed="81"/>
      <name val="MS P ゴシック"/>
      <family val="3"/>
      <charset val="128"/>
    </font>
    <font>
      <sz val="11"/>
      <color theme="1"/>
      <name val="Meiryo UI"/>
      <family val="3"/>
      <charset val="128"/>
    </font>
    <font>
      <b/>
      <sz val="36"/>
      <color rgb="FFFF0000"/>
      <name val="Meiryo UI"/>
      <family val="3"/>
      <charset val="128"/>
    </font>
    <font>
      <sz val="20"/>
      <color theme="1"/>
      <name val="Meiryo UI"/>
      <family val="3"/>
      <charset val="128"/>
    </font>
    <font>
      <sz val="28"/>
      <color theme="1"/>
      <name val="Meiryo UI"/>
      <family val="3"/>
      <charset val="128"/>
    </font>
    <font>
      <sz val="16"/>
      <color theme="1"/>
      <name val="Meiryo UI"/>
      <family val="3"/>
      <charset val="128"/>
    </font>
    <font>
      <b/>
      <sz val="26"/>
      <color theme="1"/>
      <name val="Meiryo UI"/>
      <family val="3"/>
      <charset val="128"/>
    </font>
    <font>
      <sz val="14"/>
      <color theme="1"/>
      <name val="Meiryo UI"/>
      <family val="3"/>
      <charset val="128"/>
    </font>
    <font>
      <b/>
      <i/>
      <u/>
      <sz val="28"/>
      <color rgb="FFFF0000"/>
      <name val="Meiryo UI"/>
      <family val="3"/>
      <charset val="128"/>
    </font>
    <font>
      <b/>
      <u/>
      <sz val="28"/>
      <color rgb="FFFF0000"/>
      <name val="Meiryo UI"/>
      <family val="3"/>
      <charset val="128"/>
    </font>
    <font>
      <sz val="11"/>
      <color theme="1"/>
      <name val="ＭＳ 明朝"/>
      <family val="1"/>
      <charset val="128"/>
    </font>
    <font>
      <sz val="16"/>
      <color theme="1"/>
      <name val="ＭＳ 明朝"/>
      <family val="1"/>
      <charset val="128"/>
    </font>
    <font>
      <sz val="14"/>
      <color theme="1"/>
      <name val="ＭＳ 明朝"/>
      <family val="1"/>
      <charset val="128"/>
    </font>
    <font>
      <sz val="14"/>
      <name val="ＭＳ 明朝"/>
      <family val="1"/>
      <charset val="128"/>
    </font>
    <font>
      <sz val="22"/>
      <color theme="1"/>
      <name val="ＭＳ 明朝"/>
      <family val="1"/>
      <charset val="128"/>
    </font>
    <font>
      <sz val="28"/>
      <color theme="1"/>
      <name val="ＭＳ 明朝"/>
      <family val="1"/>
      <charset val="128"/>
    </font>
    <font>
      <b/>
      <sz val="16"/>
      <color indexed="81"/>
      <name val="MS P ゴシック"/>
      <family val="3"/>
      <charset val="128"/>
    </font>
    <font>
      <b/>
      <sz val="11"/>
      <color indexed="81"/>
      <name val="MS P ゴシック"/>
      <family val="3"/>
      <charset val="128"/>
    </font>
    <font>
      <b/>
      <sz val="10"/>
      <color indexed="81"/>
      <name val="MS P ゴシック"/>
      <family val="3"/>
      <charset val="128"/>
    </font>
    <font>
      <sz val="10"/>
      <color rgb="FF000000"/>
      <name val="Times New Roman"/>
      <family val="1"/>
    </font>
  </fonts>
  <fills count="8">
    <fill>
      <patternFill patternType="none"/>
    </fill>
    <fill>
      <patternFill patternType="gray125"/>
    </fill>
    <fill>
      <patternFill patternType="solid">
        <fgColor theme="0"/>
        <bgColor indexed="64"/>
      </patternFill>
    </fill>
    <fill>
      <patternFill patternType="solid">
        <fgColor rgb="FFCCFFFF"/>
        <bgColor indexed="64"/>
      </patternFill>
    </fill>
    <fill>
      <patternFill patternType="solid">
        <fgColor rgb="FFFFFFCC"/>
        <bgColor indexed="64"/>
      </patternFill>
    </fill>
    <fill>
      <patternFill patternType="lightGray">
        <bgColor theme="0"/>
      </patternFill>
    </fill>
    <fill>
      <patternFill patternType="lightGray"/>
    </fill>
    <fill>
      <patternFill patternType="solid">
        <fgColor indexed="65"/>
        <bgColor indexed="64"/>
      </patternFill>
    </fill>
  </fills>
  <borders count="40">
    <border>
      <left/>
      <right/>
      <top/>
      <bottom/>
      <diagonal/>
    </border>
    <border>
      <left style="mediumDashDot">
        <color auto="1"/>
      </left>
      <right/>
      <top style="mediumDashDot">
        <color auto="1"/>
      </top>
      <bottom/>
      <diagonal/>
    </border>
    <border>
      <left/>
      <right/>
      <top style="mediumDashDot">
        <color auto="1"/>
      </top>
      <bottom/>
      <diagonal/>
    </border>
    <border>
      <left/>
      <right style="mediumDashDot">
        <color auto="1"/>
      </right>
      <top style="mediumDashDot">
        <color auto="1"/>
      </top>
      <bottom/>
      <diagonal/>
    </border>
    <border>
      <left style="mediumDashDot">
        <color auto="1"/>
      </left>
      <right/>
      <top/>
      <bottom/>
      <diagonal/>
    </border>
    <border>
      <left/>
      <right style="mediumDashDot">
        <color auto="1"/>
      </right>
      <top/>
      <bottom/>
      <diagonal/>
    </border>
    <border>
      <left style="mediumDashDot">
        <color auto="1"/>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DashDot">
        <color auto="1"/>
      </left>
      <right/>
      <top/>
      <bottom style="mediumDashDot">
        <color auto="1"/>
      </bottom>
      <diagonal/>
    </border>
    <border>
      <left/>
      <right/>
      <top/>
      <bottom style="mediumDashDot">
        <color auto="1"/>
      </bottom>
      <diagonal/>
    </border>
    <border>
      <left/>
      <right style="mediumDashDot">
        <color auto="1"/>
      </right>
      <top/>
      <bottom style="mediumDashDot">
        <color auto="1"/>
      </bottom>
      <diagonal/>
    </border>
    <border>
      <left style="thin">
        <color indexed="64"/>
      </left>
      <right style="thin">
        <color indexed="64"/>
      </right>
      <top style="thin">
        <color indexed="64"/>
      </top>
      <bottom style="thin">
        <color indexed="64"/>
      </bottom>
      <diagonal/>
    </border>
    <border>
      <left style="thin">
        <color auto="1"/>
      </left>
      <right/>
      <top style="thin">
        <color auto="1"/>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medium">
        <color indexed="64"/>
      </right>
      <top style="medium">
        <color indexed="64"/>
      </top>
      <bottom style="thick">
        <color indexed="64"/>
      </bottom>
      <diagonal/>
    </border>
    <border>
      <left style="medium">
        <color indexed="64"/>
      </left>
      <right style="thin">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style="thin">
        <color indexed="64"/>
      </left>
      <right style="medium">
        <color indexed="64"/>
      </right>
      <top style="thick">
        <color indexed="64"/>
      </top>
      <bottom style="medium">
        <color indexed="64"/>
      </bottom>
      <diagonal/>
    </border>
  </borders>
  <cellStyleXfs count="10">
    <xf numFmtId="0" fontId="0" fillId="0" borderId="0"/>
    <xf numFmtId="38" fontId="2" fillId="0" borderId="0" applyFont="0" applyFill="0" applyBorder="0" applyAlignment="0" applyProtection="0">
      <alignment vertical="center"/>
    </xf>
    <xf numFmtId="0" fontId="2" fillId="0" borderId="0"/>
    <xf numFmtId="0" fontId="1" fillId="0" borderId="0">
      <alignment vertical="center"/>
    </xf>
    <xf numFmtId="38" fontId="2"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32" fillId="0" borderId="0"/>
    <xf numFmtId="0" fontId="1" fillId="0" borderId="0">
      <alignment vertical="center"/>
    </xf>
    <xf numFmtId="0" fontId="1" fillId="0" borderId="0">
      <alignment vertical="center"/>
    </xf>
  </cellStyleXfs>
  <cellXfs count="191">
    <xf numFmtId="0" fontId="0" fillId="0" borderId="0" xfId="0"/>
    <xf numFmtId="0" fontId="6" fillId="2" borderId="0" xfId="2" applyFont="1" applyFill="1" applyAlignment="1" applyProtection="1">
      <alignment horizontal="right" vertical="center"/>
      <protection locked="0"/>
    </xf>
    <xf numFmtId="0" fontId="6" fillId="2" borderId="0" xfId="2" applyFont="1" applyFill="1" applyAlignment="1" applyProtection="1">
      <alignment vertical="center"/>
      <protection locked="0"/>
    </xf>
    <xf numFmtId="0" fontId="6" fillId="2" borderId="0" xfId="2" applyFont="1" applyFill="1" applyAlignment="1" applyProtection="1">
      <alignment vertical="center" shrinkToFit="1"/>
      <protection locked="0"/>
    </xf>
    <xf numFmtId="0" fontId="4" fillId="2" borderId="0" xfId="2" applyFont="1" applyFill="1" applyAlignment="1" applyProtection="1">
      <alignment horizontal="right" vertical="center"/>
      <protection locked="0"/>
    </xf>
    <xf numFmtId="38" fontId="6" fillId="2" borderId="0" xfId="4" applyFont="1" applyFill="1" applyAlignment="1" applyProtection="1">
      <alignment vertical="center"/>
      <protection locked="0"/>
    </xf>
    <xf numFmtId="3" fontId="0" fillId="0" borderId="0" xfId="0" applyNumberFormat="1"/>
    <xf numFmtId="0" fontId="4" fillId="2" borderId="0" xfId="2" applyFont="1" applyFill="1" applyAlignment="1" applyProtection="1">
      <alignment horizontal="justify" vertical="center"/>
    </xf>
    <xf numFmtId="0" fontId="6" fillId="2" borderId="0" xfId="2" applyFont="1" applyFill="1" applyAlignment="1" applyProtection="1">
      <alignment vertical="center"/>
    </xf>
    <xf numFmtId="0" fontId="7" fillId="0" borderId="0" xfId="2" applyFont="1" applyAlignment="1" applyProtection="1">
      <alignment vertical="center"/>
    </xf>
    <xf numFmtId="0" fontId="4" fillId="2" borderId="0" xfId="2" applyFont="1" applyFill="1" applyAlignment="1" applyProtection="1">
      <alignment vertical="center"/>
    </xf>
    <xf numFmtId="0" fontId="4" fillId="2" borderId="0" xfId="2" applyFont="1" applyFill="1" applyAlignment="1" applyProtection="1">
      <alignment horizontal="right" vertical="center"/>
    </xf>
    <xf numFmtId="0" fontId="9" fillId="0" borderId="0" xfId="3" applyFont="1" applyAlignment="1" applyProtection="1">
      <alignment horizontal="center" vertical="center"/>
    </xf>
    <xf numFmtId="0" fontId="9" fillId="0" borderId="0" xfId="3" applyFont="1" applyProtection="1">
      <alignment vertical="center"/>
    </xf>
    <xf numFmtId="0" fontId="6" fillId="2" borderId="0" xfId="2" applyFont="1" applyFill="1" applyAlignment="1" applyProtection="1">
      <alignment horizontal="right" vertical="center"/>
    </xf>
    <xf numFmtId="0" fontId="4" fillId="2" borderId="0" xfId="2" applyFont="1" applyFill="1" applyAlignment="1" applyProtection="1">
      <alignment horizontal="left" vertical="center"/>
    </xf>
    <xf numFmtId="0" fontId="6" fillId="2" borderId="0" xfId="2" applyFont="1" applyFill="1" applyAlignment="1" applyProtection="1">
      <alignment horizontal="center" vertical="center"/>
    </xf>
    <xf numFmtId="0" fontId="4" fillId="2" borderId="0" xfId="2" applyFont="1" applyFill="1" applyAlignment="1" applyProtection="1">
      <alignment horizontal="center" vertical="center"/>
    </xf>
    <xf numFmtId="0" fontId="4" fillId="0" borderId="0" xfId="2" applyFont="1" applyAlignment="1" applyProtection="1">
      <alignment vertical="center"/>
    </xf>
    <xf numFmtId="0" fontId="7" fillId="0" borderId="0" xfId="2" applyFont="1" applyAlignment="1" applyProtection="1">
      <alignment horizontal="left" vertical="center"/>
    </xf>
    <xf numFmtId="49" fontId="4" fillId="2" borderId="0" xfId="2" applyNumberFormat="1" applyFont="1" applyFill="1" applyAlignment="1" applyProtection="1">
      <alignment horizontal="right" vertical="center"/>
    </xf>
    <xf numFmtId="0" fontId="11" fillId="0" borderId="0" xfId="2" applyFont="1" applyAlignment="1" applyProtection="1">
      <alignment vertical="center"/>
    </xf>
    <xf numFmtId="49" fontId="6" fillId="2" borderId="0" xfId="2" applyNumberFormat="1" applyFont="1" applyFill="1" applyAlignment="1" applyProtection="1">
      <alignment horizontal="right" vertical="center"/>
    </xf>
    <xf numFmtId="0" fontId="14" fillId="0" borderId="0" xfId="5" applyFont="1" applyProtection="1">
      <alignment vertical="center"/>
    </xf>
    <xf numFmtId="0" fontId="15" fillId="3" borderId="1" xfId="5" applyFont="1" applyFill="1" applyBorder="1" applyProtection="1">
      <alignment vertical="center"/>
    </xf>
    <xf numFmtId="0" fontId="14" fillId="3" borderId="2" xfId="5" applyFont="1" applyFill="1" applyBorder="1" applyProtection="1">
      <alignment vertical="center"/>
    </xf>
    <xf numFmtId="0" fontId="14" fillId="0" borderId="2" xfId="5" applyFont="1" applyBorder="1" applyProtection="1">
      <alignment vertical="center"/>
    </xf>
    <xf numFmtId="0" fontId="14" fillId="0" borderId="3" xfId="5" applyFont="1" applyBorder="1" applyProtection="1">
      <alignment vertical="center"/>
    </xf>
    <xf numFmtId="0" fontId="16" fillId="3" borderId="4" xfId="5" applyFont="1" applyFill="1" applyBorder="1" applyProtection="1">
      <alignment vertical="center"/>
    </xf>
    <xf numFmtId="0" fontId="14" fillId="3" borderId="0" xfId="5" applyFont="1" applyFill="1" applyProtection="1">
      <alignment vertical="center"/>
    </xf>
    <xf numFmtId="0" fontId="14" fillId="0" borderId="5" xfId="5" applyFont="1" applyBorder="1" applyProtection="1">
      <alignment vertical="center"/>
    </xf>
    <xf numFmtId="0" fontId="17" fillId="3" borderId="4" xfId="5" applyFont="1" applyFill="1" applyBorder="1" applyProtection="1">
      <alignment vertical="center"/>
    </xf>
    <xf numFmtId="0" fontId="18" fillId="3" borderId="0" xfId="5" applyFont="1" applyFill="1" applyProtection="1">
      <alignment vertical="center"/>
    </xf>
    <xf numFmtId="0" fontId="14" fillId="3" borderId="4" xfId="5" applyFont="1" applyFill="1" applyBorder="1" applyProtection="1">
      <alignment vertical="center"/>
    </xf>
    <xf numFmtId="0" fontId="20" fillId="3" borderId="0" xfId="5" applyFont="1" applyFill="1" applyProtection="1">
      <alignment vertical="center"/>
    </xf>
    <xf numFmtId="0" fontId="21" fillId="3" borderId="4" xfId="5" applyFont="1" applyFill="1" applyBorder="1" applyProtection="1">
      <alignment vertical="center"/>
    </xf>
    <xf numFmtId="0" fontId="22" fillId="3" borderId="9" xfId="5" applyFont="1" applyFill="1" applyBorder="1" applyProtection="1">
      <alignment vertical="center"/>
    </xf>
    <xf numFmtId="0" fontId="14" fillId="3" borderId="10" xfId="5" applyFont="1" applyFill="1" applyBorder="1" applyProtection="1">
      <alignment vertical="center"/>
    </xf>
    <xf numFmtId="0" fontId="21" fillId="3" borderId="9" xfId="5" applyFont="1" applyFill="1" applyBorder="1" applyProtection="1">
      <alignment vertical="center"/>
    </xf>
    <xf numFmtId="0" fontId="14" fillId="0" borderId="10" xfId="5" applyFont="1" applyBorder="1" applyProtection="1">
      <alignment vertical="center"/>
    </xf>
    <xf numFmtId="0" fontId="14" fillId="0" borderId="11" xfId="5" applyFont="1" applyBorder="1" applyProtection="1">
      <alignment vertical="center"/>
    </xf>
    <xf numFmtId="0" fontId="23" fillId="0" borderId="0" xfId="5" applyFont="1" applyProtection="1">
      <alignment vertical="center"/>
    </xf>
    <xf numFmtId="0" fontId="24" fillId="0" borderId="0" xfId="5" applyFont="1" applyProtection="1">
      <alignment vertical="center"/>
    </xf>
    <xf numFmtId="0" fontId="25" fillId="0" borderId="0" xfId="5" applyFont="1" applyAlignment="1" applyProtection="1">
      <alignment horizontal="center" vertical="center"/>
    </xf>
    <xf numFmtId="0" fontId="6" fillId="0" borderId="0" xfId="5" applyFont="1" applyProtection="1">
      <alignment vertical="center"/>
    </xf>
    <xf numFmtId="0" fontId="23" fillId="0" borderId="0" xfId="5" applyFont="1" applyAlignment="1" applyProtection="1">
      <alignment vertical="center" wrapText="1"/>
    </xf>
    <xf numFmtId="0" fontId="23" fillId="0" borderId="0" xfId="5" applyFont="1" applyAlignment="1" applyProtection="1">
      <alignment horizontal="center" vertical="center" wrapText="1"/>
    </xf>
    <xf numFmtId="0" fontId="25" fillId="0" borderId="0" xfId="5" applyFont="1" applyProtection="1">
      <alignment vertical="center"/>
    </xf>
    <xf numFmtId="0" fontId="25" fillId="0" borderId="0" xfId="5" applyFont="1" applyAlignment="1" applyProtection="1">
      <alignment vertical="center" wrapText="1"/>
    </xf>
    <xf numFmtId="0" fontId="25" fillId="0" borderId="0" xfId="5" applyFont="1" applyAlignment="1" applyProtection="1">
      <alignment horizontal="center" vertical="center" wrapText="1"/>
    </xf>
    <xf numFmtId="0" fontId="6" fillId="0" borderId="0" xfId="5" applyFont="1" applyAlignment="1" applyProtection="1">
      <alignment horizontal="center" vertical="center"/>
    </xf>
    <xf numFmtId="0" fontId="23" fillId="0" borderId="0" xfId="5" applyFont="1" applyAlignment="1" applyProtection="1">
      <alignment horizontal="left" vertical="center" wrapText="1"/>
    </xf>
    <xf numFmtId="0" fontId="6" fillId="0" borderId="0" xfId="5" applyFont="1" applyAlignment="1" applyProtection="1">
      <alignment horizontal="right" vertical="center"/>
    </xf>
    <xf numFmtId="38" fontId="25" fillId="0" borderId="12" xfId="6" applyFont="1" applyFill="1" applyBorder="1" applyAlignment="1" applyProtection="1">
      <alignment horizontal="center" vertical="center" wrapText="1"/>
    </xf>
    <xf numFmtId="38" fontId="25" fillId="0" borderId="12" xfId="6" applyFont="1" applyFill="1" applyBorder="1" applyAlignment="1" applyProtection="1">
      <alignment horizontal="center" vertical="center" wrapText="1" shrinkToFit="1"/>
    </xf>
    <xf numFmtId="38" fontId="23" fillId="0" borderId="19" xfId="6" applyFont="1" applyFill="1" applyBorder="1" applyAlignment="1" applyProtection="1">
      <alignment vertical="center" wrapText="1"/>
    </xf>
    <xf numFmtId="38" fontId="23" fillId="0" borderId="18" xfId="6" applyFont="1" applyFill="1" applyBorder="1" applyAlignment="1" applyProtection="1">
      <alignment vertical="center" wrapText="1"/>
    </xf>
    <xf numFmtId="0" fontId="23" fillId="0" borderId="21" xfId="5" applyFont="1" applyBorder="1" applyAlignment="1" applyProtection="1">
      <alignment horizontal="center" vertical="center" wrapText="1"/>
    </xf>
    <xf numFmtId="3" fontId="25" fillId="0" borderId="12" xfId="6" applyNumberFormat="1" applyFont="1" applyFill="1" applyBorder="1" applyAlignment="1" applyProtection="1">
      <alignment horizontal="right" vertical="center"/>
    </xf>
    <xf numFmtId="3" fontId="25" fillId="2" borderId="12" xfId="6" applyNumberFormat="1" applyFont="1" applyFill="1" applyBorder="1" applyAlignment="1" applyProtection="1">
      <alignment horizontal="right" vertical="center"/>
    </xf>
    <xf numFmtId="3" fontId="26" fillId="0" borderId="12" xfId="6" applyNumberFormat="1" applyFont="1" applyFill="1" applyBorder="1" applyAlignment="1" applyProtection="1">
      <alignment horizontal="right" vertical="center"/>
    </xf>
    <xf numFmtId="3" fontId="25" fillId="0" borderId="12" xfId="5" applyNumberFormat="1" applyFont="1" applyBorder="1" applyAlignment="1" applyProtection="1">
      <alignment horizontal="right" vertical="center"/>
    </xf>
    <xf numFmtId="0" fontId="23" fillId="0" borderId="21" xfId="5" applyFont="1" applyBorder="1" applyAlignment="1" applyProtection="1">
      <alignment horizontal="center" vertical="center"/>
    </xf>
    <xf numFmtId="0" fontId="25" fillId="0" borderId="13" xfId="5" applyFont="1" applyBorder="1" applyProtection="1">
      <alignment vertical="center"/>
    </xf>
    <xf numFmtId="0" fontId="25" fillId="0" borderId="20" xfId="5" applyFont="1" applyBorder="1" applyProtection="1">
      <alignment vertical="center"/>
    </xf>
    <xf numFmtId="0" fontId="25" fillId="0" borderId="19" xfId="5" applyFont="1" applyBorder="1" applyAlignment="1" applyProtection="1">
      <alignment vertical="center" wrapText="1"/>
    </xf>
    <xf numFmtId="0" fontId="25" fillId="0" borderId="19" xfId="5" applyFont="1" applyBorder="1" applyProtection="1">
      <alignment vertical="center"/>
    </xf>
    <xf numFmtId="38" fontId="25" fillId="0" borderId="19" xfId="6" applyFont="1" applyFill="1" applyBorder="1" applyProtection="1">
      <alignment vertical="center"/>
    </xf>
    <xf numFmtId="38" fontId="25" fillId="0" borderId="18" xfId="6" applyFont="1" applyFill="1" applyBorder="1" applyProtection="1">
      <alignment vertical="center"/>
    </xf>
    <xf numFmtId="38" fontId="23" fillId="0" borderId="21" xfId="6" applyFont="1" applyFill="1" applyBorder="1" applyAlignment="1" applyProtection="1">
      <alignment horizontal="left" vertical="center"/>
    </xf>
    <xf numFmtId="0" fontId="14" fillId="0" borderId="0" xfId="5" applyFont="1" applyAlignment="1" applyProtection="1">
      <alignment vertical="center" wrapText="1"/>
    </xf>
    <xf numFmtId="49" fontId="25" fillId="0" borderId="19" xfId="5" applyNumberFormat="1" applyFont="1" applyBorder="1" applyAlignment="1" applyProtection="1">
      <alignment horizontal="left" vertical="center" wrapText="1"/>
    </xf>
    <xf numFmtId="49" fontId="25" fillId="0" borderId="19" xfId="5" applyNumberFormat="1" applyFont="1" applyBorder="1" applyProtection="1">
      <alignment vertical="center"/>
    </xf>
    <xf numFmtId="49" fontId="25" fillId="0" borderId="19" xfId="6" applyNumberFormat="1" applyFont="1" applyFill="1" applyBorder="1" applyProtection="1">
      <alignment vertical="center"/>
    </xf>
    <xf numFmtId="49" fontId="25" fillId="0" borderId="18" xfId="5" applyNumberFormat="1" applyFont="1" applyBorder="1" applyProtection="1">
      <alignment vertical="center"/>
    </xf>
    <xf numFmtId="3" fontId="25" fillId="0" borderId="18" xfId="5" applyNumberFormat="1" applyFont="1" applyBorder="1" applyAlignment="1" applyProtection="1">
      <alignment horizontal="right" vertical="center"/>
    </xf>
    <xf numFmtId="0" fontId="25" fillId="6" borderId="12" xfId="5" applyFont="1" applyFill="1" applyBorder="1" applyProtection="1">
      <alignment vertical="center"/>
    </xf>
    <xf numFmtId="3" fontId="25" fillId="6" borderId="12" xfId="6" applyNumberFormat="1" applyFont="1" applyFill="1" applyBorder="1" applyProtection="1">
      <alignment vertical="center"/>
    </xf>
    <xf numFmtId="3" fontId="25" fillId="7" borderId="12" xfId="5" applyNumberFormat="1" applyFont="1" applyFill="1" applyBorder="1" applyAlignment="1" applyProtection="1">
      <alignment horizontal="right" vertical="center"/>
    </xf>
    <xf numFmtId="3" fontId="25" fillId="6" borderId="12" xfId="5" applyNumberFormat="1" applyFont="1" applyFill="1" applyBorder="1" applyAlignment="1" applyProtection="1">
      <alignment horizontal="right" vertical="center"/>
    </xf>
    <xf numFmtId="38" fontId="23" fillId="0" borderId="0" xfId="5" applyNumberFormat="1" applyFont="1" applyProtection="1">
      <alignment vertical="center"/>
    </xf>
    <xf numFmtId="38" fontId="25" fillId="5" borderId="12" xfId="6" applyFont="1" applyFill="1" applyBorder="1" applyAlignment="1" applyProtection="1">
      <alignment vertical="center" wrapText="1"/>
    </xf>
    <xf numFmtId="3" fontId="25" fillId="0" borderId="12" xfId="6" applyNumberFormat="1" applyFont="1" applyFill="1" applyBorder="1" applyAlignment="1" applyProtection="1">
      <alignment horizontal="right" vertical="center" wrapText="1"/>
    </xf>
    <xf numFmtId="38" fontId="25" fillId="0" borderId="19" xfId="6" applyFont="1" applyFill="1" applyBorder="1" applyAlignment="1" applyProtection="1">
      <alignment vertical="center" wrapText="1"/>
    </xf>
    <xf numFmtId="3" fontId="25" fillId="0" borderId="18" xfId="6" applyNumberFormat="1" applyFont="1" applyFill="1" applyBorder="1" applyAlignment="1" applyProtection="1">
      <alignment horizontal="right" vertical="center" wrapText="1"/>
    </xf>
    <xf numFmtId="38" fontId="25" fillId="6" borderId="12" xfId="6" applyFont="1" applyFill="1" applyBorder="1" applyProtection="1">
      <alignment vertical="center"/>
    </xf>
    <xf numFmtId="3" fontId="25" fillId="2" borderId="25" xfId="6" applyNumberFormat="1" applyFont="1" applyFill="1" applyBorder="1" applyAlignment="1" applyProtection="1">
      <alignment vertical="center" wrapText="1"/>
    </xf>
    <xf numFmtId="3" fontId="25" fillId="0" borderId="12" xfId="6" applyNumberFormat="1" applyFont="1" applyFill="1" applyBorder="1" applyAlignment="1" applyProtection="1">
      <alignment vertical="center" wrapText="1"/>
    </xf>
    <xf numFmtId="3" fontId="25" fillId="6" borderId="12" xfId="6" applyNumberFormat="1" applyFont="1" applyFill="1" applyBorder="1" applyAlignment="1" applyProtection="1">
      <alignment horizontal="right" vertical="center" wrapText="1"/>
    </xf>
    <xf numFmtId="0" fontId="25" fillId="0" borderId="0" xfId="5" applyFont="1" applyAlignment="1" applyProtection="1">
      <alignment horizontal="right" vertical="center"/>
    </xf>
    <xf numFmtId="0" fontId="25" fillId="0" borderId="12" xfId="5" applyFont="1" applyBorder="1" applyAlignment="1" applyProtection="1">
      <alignment horizontal="center" vertical="center"/>
    </xf>
    <xf numFmtId="0" fontId="25" fillId="2" borderId="12" xfId="5" applyFont="1" applyFill="1" applyBorder="1" applyAlignment="1" applyProtection="1">
      <alignment vertical="center" wrapText="1"/>
      <protection locked="0"/>
    </xf>
    <xf numFmtId="0" fontId="25" fillId="2" borderId="12" xfId="5" applyFont="1" applyFill="1" applyBorder="1" applyProtection="1">
      <alignment vertical="center"/>
      <protection locked="0"/>
    </xf>
    <xf numFmtId="38" fontId="25" fillId="2" borderId="12" xfId="1" applyFont="1" applyFill="1" applyBorder="1" applyProtection="1">
      <alignment vertical="center"/>
      <protection locked="0"/>
    </xf>
    <xf numFmtId="3" fontId="25" fillId="2" borderId="12" xfId="6" applyNumberFormat="1" applyFont="1" applyFill="1" applyBorder="1" applyAlignment="1" applyProtection="1">
      <alignment horizontal="right" vertical="center"/>
      <protection locked="0"/>
    </xf>
    <xf numFmtId="0" fontId="25" fillId="0" borderId="18" xfId="5" applyFont="1" applyBorder="1" applyAlignment="1" applyProtection="1">
      <alignment vertical="center" wrapText="1"/>
      <protection locked="0"/>
    </xf>
    <xf numFmtId="38" fontId="25" fillId="0" borderId="18" xfId="6" applyFont="1" applyFill="1" applyBorder="1" applyAlignment="1" applyProtection="1">
      <alignment vertical="center" wrapText="1"/>
      <protection locked="0"/>
    </xf>
    <xf numFmtId="38" fontId="25" fillId="2" borderId="12" xfId="6" applyFont="1" applyFill="1" applyBorder="1" applyAlignment="1" applyProtection="1">
      <alignment vertical="center" wrapText="1"/>
      <protection locked="0"/>
    </xf>
    <xf numFmtId="38" fontId="25" fillId="0" borderId="18" xfId="6" applyFont="1" applyFill="1" applyBorder="1" applyAlignment="1" applyProtection="1">
      <alignment vertical="center" shrinkToFit="1"/>
      <protection locked="0"/>
    </xf>
    <xf numFmtId="3" fontId="25" fillId="0" borderId="12" xfId="6" applyNumberFormat="1" applyFont="1" applyFill="1" applyBorder="1" applyAlignment="1" applyProtection="1">
      <alignment horizontal="right" vertical="center" wrapText="1"/>
      <protection locked="0"/>
    </xf>
    <xf numFmtId="3" fontId="25" fillId="2" borderId="25" xfId="6" applyNumberFormat="1" applyFont="1" applyFill="1" applyBorder="1" applyAlignment="1" applyProtection="1">
      <alignment vertical="center" wrapText="1"/>
      <protection locked="0"/>
    </xf>
    <xf numFmtId="3" fontId="25" fillId="2" borderId="12" xfId="6" applyNumberFormat="1" applyFont="1" applyFill="1" applyBorder="1" applyAlignment="1" applyProtection="1">
      <alignment horizontal="right" vertical="center" wrapText="1"/>
      <protection locked="0"/>
    </xf>
    <xf numFmtId="3" fontId="25" fillId="0" borderId="12" xfId="5" applyNumberFormat="1" applyFont="1" applyBorder="1" applyAlignment="1" applyProtection="1">
      <alignment horizontal="right" vertical="center"/>
      <protection locked="0"/>
    </xf>
    <xf numFmtId="3" fontId="25" fillId="2" borderId="12" xfId="5" applyNumberFormat="1" applyFont="1" applyFill="1" applyBorder="1" applyProtection="1">
      <alignment vertical="center"/>
      <protection locked="0"/>
    </xf>
    <xf numFmtId="0" fontId="6" fillId="2" borderId="0" xfId="2" applyFont="1" applyFill="1" applyAlignment="1" applyProtection="1">
      <alignment horizontal="left" vertical="top" wrapText="1"/>
    </xf>
    <xf numFmtId="0" fontId="4" fillId="2" borderId="0" xfId="2" applyFont="1" applyFill="1" applyAlignment="1" applyProtection="1">
      <alignment horizontal="center" vertical="center"/>
    </xf>
    <xf numFmtId="0" fontId="4" fillId="2" borderId="0" xfId="2" applyFont="1" applyFill="1" applyAlignment="1" applyProtection="1">
      <alignment horizontal="left" vertical="center"/>
    </xf>
    <xf numFmtId="0" fontId="4" fillId="2" borderId="0" xfId="2" applyFont="1" applyFill="1" applyAlignment="1" applyProtection="1">
      <alignment horizontal="left" vertical="center" wrapText="1"/>
    </xf>
    <xf numFmtId="0" fontId="6" fillId="2" borderId="0" xfId="2" applyFont="1" applyFill="1" applyAlignment="1" applyProtection="1">
      <alignment horizontal="left" vertical="center"/>
    </xf>
    <xf numFmtId="0" fontId="6" fillId="2" borderId="0" xfId="2" applyFont="1" applyFill="1" applyAlignment="1" applyProtection="1">
      <alignment horizontal="center" vertical="center"/>
      <protection locked="0"/>
    </xf>
    <xf numFmtId="0" fontId="6" fillId="2" borderId="0" xfId="2" applyFont="1" applyFill="1" applyAlignment="1" applyProtection="1">
      <alignment horizontal="left" vertical="center" shrinkToFit="1"/>
      <protection locked="0"/>
    </xf>
    <xf numFmtId="0" fontId="6" fillId="2" borderId="0" xfId="2" applyFont="1" applyFill="1" applyAlignment="1" applyProtection="1">
      <alignment horizontal="center" vertical="center" shrinkToFit="1"/>
      <protection locked="0"/>
    </xf>
    <xf numFmtId="0" fontId="25" fillId="0" borderId="12" xfId="5" applyFont="1" applyBorder="1" applyAlignment="1" applyProtection="1">
      <alignment horizontal="center" vertical="center"/>
      <protection locked="0"/>
    </xf>
    <xf numFmtId="0" fontId="25" fillId="2" borderId="17" xfId="5" applyFont="1" applyFill="1" applyBorder="1" applyAlignment="1" applyProtection="1">
      <alignment horizontal="center" vertical="center"/>
      <protection locked="0"/>
    </xf>
    <xf numFmtId="0" fontId="25" fillId="2" borderId="19" xfId="5" applyFont="1" applyFill="1" applyBorder="1" applyAlignment="1" applyProtection="1">
      <alignment horizontal="center" vertical="center"/>
      <protection locked="0"/>
    </xf>
    <xf numFmtId="0" fontId="25" fillId="2" borderId="18" xfId="5" applyFont="1" applyFill="1" applyBorder="1" applyAlignment="1" applyProtection="1">
      <alignment horizontal="center" vertical="center"/>
      <protection locked="0"/>
    </xf>
    <xf numFmtId="0" fontId="25" fillId="0" borderId="12" xfId="5" applyFont="1" applyBorder="1" applyAlignment="1" applyProtection="1">
      <alignment horizontal="center" vertical="center"/>
    </xf>
    <xf numFmtId="0" fontId="25" fillId="0" borderId="17" xfId="5" applyFont="1" applyBorder="1" applyAlignment="1" applyProtection="1">
      <alignment horizontal="center" vertical="center"/>
    </xf>
    <xf numFmtId="0" fontId="25" fillId="0" borderId="19" xfId="5" applyFont="1" applyBorder="1" applyAlignment="1" applyProtection="1">
      <alignment horizontal="center" vertical="center"/>
    </xf>
    <xf numFmtId="0" fontId="25" fillId="0" borderId="18" xfId="5" applyFont="1" applyBorder="1" applyAlignment="1" applyProtection="1">
      <alignment horizontal="center" vertical="center"/>
    </xf>
    <xf numFmtId="38" fontId="25" fillId="2" borderId="17" xfId="6" applyFont="1" applyFill="1" applyBorder="1" applyAlignment="1" applyProtection="1">
      <alignment horizontal="center" vertical="center"/>
      <protection locked="0"/>
    </xf>
    <xf numFmtId="38" fontId="25" fillId="2" borderId="18" xfId="6" applyFont="1" applyFill="1" applyBorder="1" applyAlignment="1" applyProtection="1">
      <alignment horizontal="center" vertical="center"/>
      <protection locked="0"/>
    </xf>
    <xf numFmtId="0" fontId="27" fillId="0" borderId="31" xfId="5" applyFont="1" applyBorder="1" applyAlignment="1" applyProtection="1">
      <alignment horizontal="center" vertical="top"/>
    </xf>
    <xf numFmtId="0" fontId="27" fillId="0" borderId="32" xfId="5" applyFont="1" applyBorder="1" applyAlignment="1" applyProtection="1">
      <alignment horizontal="center" vertical="top"/>
    </xf>
    <xf numFmtId="0" fontId="27" fillId="0" borderId="33" xfId="5" applyFont="1" applyBorder="1" applyAlignment="1" applyProtection="1">
      <alignment horizontal="center" vertical="top"/>
    </xf>
    <xf numFmtId="38" fontId="28" fillId="0" borderId="34" xfId="5" applyNumberFormat="1" applyFont="1" applyBorder="1" applyAlignment="1" applyProtection="1">
      <alignment horizontal="center" vertical="center"/>
    </xf>
    <xf numFmtId="38" fontId="28" fillId="0" borderId="35" xfId="5" applyNumberFormat="1" applyFont="1" applyBorder="1" applyAlignment="1" applyProtection="1">
      <alignment horizontal="center" vertical="center"/>
    </xf>
    <xf numFmtId="38" fontId="28" fillId="0" borderId="36" xfId="5" applyNumberFormat="1" applyFont="1" applyBorder="1" applyAlignment="1" applyProtection="1">
      <alignment horizontal="center" vertical="center"/>
    </xf>
    <xf numFmtId="38" fontId="28" fillId="0" borderId="37" xfId="5" applyNumberFormat="1" applyFont="1" applyBorder="1" applyAlignment="1" applyProtection="1">
      <alignment horizontal="center" vertical="center"/>
    </xf>
    <xf numFmtId="38" fontId="28" fillId="0" borderId="38" xfId="5" applyNumberFormat="1" applyFont="1" applyBorder="1" applyAlignment="1" applyProtection="1">
      <alignment horizontal="center" vertical="center"/>
    </xf>
    <xf numFmtId="38" fontId="28" fillId="0" borderId="39" xfId="5" applyNumberFormat="1" applyFont="1" applyBorder="1" applyAlignment="1" applyProtection="1">
      <alignment horizontal="center" vertical="center"/>
    </xf>
    <xf numFmtId="3" fontId="25" fillId="5" borderId="24" xfId="6" applyNumberFormat="1" applyFont="1" applyFill="1" applyBorder="1" applyAlignment="1" applyProtection="1">
      <alignment horizontal="center" vertical="center" wrapText="1"/>
    </xf>
    <xf numFmtId="3" fontId="25" fillId="5" borderId="21" xfId="6" applyNumberFormat="1" applyFont="1" applyFill="1" applyBorder="1" applyAlignment="1" applyProtection="1">
      <alignment horizontal="center" vertical="center" wrapText="1"/>
    </xf>
    <xf numFmtId="3" fontId="25" fillId="5" borderId="25" xfId="6" applyNumberFormat="1" applyFont="1" applyFill="1" applyBorder="1" applyAlignment="1" applyProtection="1">
      <alignment horizontal="center" vertical="center" wrapText="1"/>
    </xf>
    <xf numFmtId="38" fontId="25" fillId="0" borderId="13" xfId="6" applyFont="1" applyFill="1" applyBorder="1" applyAlignment="1" applyProtection="1">
      <alignment horizontal="left" vertical="center"/>
    </xf>
    <xf numFmtId="38" fontId="25" fillId="0" borderId="20" xfId="6" applyFont="1" applyFill="1" applyBorder="1" applyAlignment="1" applyProtection="1">
      <alignment horizontal="left" vertical="center"/>
    </xf>
    <xf numFmtId="3" fontId="25" fillId="2" borderId="17" xfId="6" applyNumberFormat="1" applyFont="1" applyFill="1" applyBorder="1" applyAlignment="1" applyProtection="1">
      <alignment horizontal="center" vertical="center" wrapText="1"/>
      <protection locked="0"/>
    </xf>
    <xf numFmtId="3" fontId="25" fillId="2" borderId="18" xfId="6" applyNumberFormat="1" applyFont="1" applyFill="1" applyBorder="1" applyAlignment="1" applyProtection="1">
      <alignment horizontal="center" vertical="center" wrapText="1"/>
      <protection locked="0"/>
    </xf>
    <xf numFmtId="38" fontId="25" fillId="0" borderId="12" xfId="6" applyFont="1" applyFill="1" applyBorder="1" applyAlignment="1" applyProtection="1">
      <alignment horizontal="left" vertical="center" wrapText="1"/>
    </xf>
    <xf numFmtId="0" fontId="27" fillId="0" borderId="26" xfId="5" applyFont="1" applyBorder="1" applyAlignment="1" applyProtection="1">
      <alignment horizontal="center" vertical="center"/>
    </xf>
    <xf numFmtId="0" fontId="27" fillId="0" borderId="27" xfId="5" applyFont="1" applyBorder="1" applyAlignment="1" applyProtection="1">
      <alignment horizontal="center" vertical="center"/>
    </xf>
    <xf numFmtId="0" fontId="27" fillId="0" borderId="28" xfId="5" applyFont="1" applyBorder="1" applyAlignment="1" applyProtection="1">
      <alignment horizontal="center" vertical="center"/>
    </xf>
    <xf numFmtId="0" fontId="27" fillId="0" borderId="29" xfId="5" applyFont="1" applyBorder="1" applyAlignment="1" applyProtection="1">
      <alignment horizontal="center" vertical="center"/>
    </xf>
    <xf numFmtId="0" fontId="27" fillId="0" borderId="0" xfId="5" applyFont="1" applyAlignment="1" applyProtection="1">
      <alignment horizontal="center" vertical="center"/>
    </xf>
    <xf numFmtId="0" fontId="27" fillId="0" borderId="30" xfId="5" applyFont="1" applyBorder="1" applyAlignment="1" applyProtection="1">
      <alignment horizontal="center" vertical="center"/>
    </xf>
    <xf numFmtId="38" fontId="25" fillId="0" borderId="17" xfId="6" applyFont="1" applyFill="1" applyBorder="1" applyAlignment="1" applyProtection="1">
      <alignment horizontal="left" vertical="center"/>
    </xf>
    <xf numFmtId="38" fontId="25" fillId="0" borderId="18" xfId="6" applyFont="1" applyFill="1" applyBorder="1" applyAlignment="1" applyProtection="1">
      <alignment horizontal="left" vertical="center"/>
    </xf>
    <xf numFmtId="3" fontId="25" fillId="5" borderId="13" xfId="6" applyNumberFormat="1" applyFont="1" applyFill="1" applyBorder="1" applyAlignment="1" applyProtection="1">
      <alignment horizontal="center" vertical="center" wrapText="1"/>
    </xf>
    <xf numFmtId="3" fontId="25" fillId="5" borderId="14" xfId="6" applyNumberFormat="1" applyFont="1" applyFill="1" applyBorder="1" applyAlignment="1" applyProtection="1">
      <alignment horizontal="center" vertical="center" wrapText="1"/>
    </xf>
    <xf numFmtId="3" fontId="25" fillId="5" borderId="22" xfId="6" applyNumberFormat="1" applyFont="1" applyFill="1" applyBorder="1" applyAlignment="1" applyProtection="1">
      <alignment horizontal="center" vertical="center" wrapText="1"/>
    </xf>
    <xf numFmtId="3" fontId="25" fillId="5" borderId="23" xfId="6" applyNumberFormat="1" applyFont="1" applyFill="1" applyBorder="1" applyAlignment="1" applyProtection="1">
      <alignment horizontal="center" vertical="center" wrapText="1"/>
    </xf>
    <xf numFmtId="3" fontId="25" fillId="5" borderId="15" xfId="6" applyNumberFormat="1" applyFont="1" applyFill="1" applyBorder="1" applyAlignment="1" applyProtection="1">
      <alignment horizontal="center" vertical="center" wrapText="1"/>
    </xf>
    <xf numFmtId="3" fontId="25" fillId="5" borderId="16" xfId="6" applyNumberFormat="1" applyFont="1" applyFill="1" applyBorder="1" applyAlignment="1" applyProtection="1">
      <alignment horizontal="center" vertical="center" wrapText="1"/>
    </xf>
    <xf numFmtId="38" fontId="25" fillId="0" borderId="17" xfId="6" applyFont="1" applyFill="1" applyBorder="1" applyAlignment="1" applyProtection="1">
      <alignment horizontal="center" vertical="center" wrapText="1" shrinkToFit="1"/>
    </xf>
    <xf numFmtId="38" fontId="25" fillId="0" borderId="18" xfId="6" applyFont="1" applyFill="1" applyBorder="1" applyAlignment="1" applyProtection="1">
      <alignment horizontal="center" vertical="center" wrapText="1" shrinkToFit="1"/>
    </xf>
    <xf numFmtId="3" fontId="25" fillId="0" borderId="12" xfId="6" applyNumberFormat="1" applyFont="1" applyFill="1" applyBorder="1" applyAlignment="1" applyProtection="1">
      <alignment horizontal="right" vertical="center" wrapText="1"/>
    </xf>
    <xf numFmtId="3" fontId="25" fillId="6" borderId="17" xfId="6" applyNumberFormat="1" applyFont="1" applyFill="1" applyBorder="1" applyAlignment="1" applyProtection="1">
      <alignment horizontal="center" vertical="center"/>
    </xf>
    <xf numFmtId="3" fontId="25" fillId="6" borderId="18" xfId="6" applyNumberFormat="1" applyFont="1" applyFill="1" applyBorder="1" applyAlignment="1" applyProtection="1">
      <alignment horizontal="center" vertical="center"/>
    </xf>
    <xf numFmtId="0" fontId="6" fillId="0" borderId="0" xfId="5" applyFont="1" applyAlignment="1" applyProtection="1">
      <alignment horizontal="center" vertical="center" wrapText="1"/>
    </xf>
    <xf numFmtId="0" fontId="25" fillId="0" borderId="13" xfId="5" applyFont="1" applyBorder="1" applyAlignment="1" applyProtection="1">
      <alignment horizontal="left" vertical="center"/>
    </xf>
    <xf numFmtId="0" fontId="25" fillId="0" borderId="20" xfId="5" applyFont="1" applyBorder="1" applyAlignment="1" applyProtection="1">
      <alignment horizontal="left" vertical="center"/>
    </xf>
    <xf numFmtId="38" fontId="23" fillId="0" borderId="21" xfId="6" applyFont="1" applyFill="1" applyBorder="1" applyAlignment="1" applyProtection="1">
      <alignment horizontal="left" vertical="center"/>
    </xf>
    <xf numFmtId="38" fontId="25" fillId="2" borderId="12" xfId="6" applyFont="1" applyFill="1" applyBorder="1" applyAlignment="1" applyProtection="1">
      <alignment horizontal="center" vertical="center" wrapText="1"/>
      <protection locked="0"/>
    </xf>
    <xf numFmtId="38" fontId="25" fillId="6" borderId="12" xfId="6" applyFont="1" applyFill="1" applyBorder="1" applyAlignment="1" applyProtection="1">
      <alignment horizontal="center" vertical="center" wrapText="1"/>
    </xf>
    <xf numFmtId="3" fontId="25" fillId="2" borderId="12" xfId="6" applyNumberFormat="1" applyFont="1" applyFill="1" applyBorder="1" applyAlignment="1" applyProtection="1">
      <alignment horizontal="right" vertical="center" wrapText="1"/>
      <protection locked="0"/>
    </xf>
    <xf numFmtId="3" fontId="25" fillId="2" borderId="12" xfId="6" applyNumberFormat="1" applyFont="1" applyFill="1" applyBorder="1" applyAlignment="1" applyProtection="1">
      <alignment horizontal="right" vertical="center" wrapText="1"/>
    </xf>
    <xf numFmtId="3" fontId="25" fillId="2" borderId="17" xfId="6" applyNumberFormat="1" applyFont="1" applyFill="1" applyBorder="1" applyAlignment="1" applyProtection="1">
      <alignment horizontal="center" vertical="center"/>
      <protection locked="0"/>
    </xf>
    <xf numFmtId="3" fontId="25" fillId="2" borderId="18" xfId="6" applyNumberFormat="1" applyFont="1" applyFill="1" applyBorder="1" applyAlignment="1" applyProtection="1">
      <alignment horizontal="center" vertical="center"/>
      <protection locked="0"/>
    </xf>
    <xf numFmtId="3" fontId="25" fillId="5" borderId="17" xfId="6" applyNumberFormat="1" applyFont="1" applyFill="1" applyBorder="1" applyAlignment="1" applyProtection="1">
      <alignment horizontal="center" vertical="center"/>
    </xf>
    <xf numFmtId="3" fontId="25" fillId="5" borderId="18" xfId="6" applyNumberFormat="1" applyFont="1" applyFill="1" applyBorder="1" applyAlignment="1" applyProtection="1">
      <alignment horizontal="center" vertical="center"/>
    </xf>
    <xf numFmtId="3" fontId="25" fillId="2" borderId="13" xfId="6" applyNumberFormat="1" applyFont="1" applyFill="1" applyBorder="1" applyAlignment="1" applyProtection="1">
      <alignment horizontal="center" vertical="center" wrapText="1"/>
      <protection locked="0"/>
    </xf>
    <xf numFmtId="3" fontId="25" fillId="2" borderId="14" xfId="6" applyNumberFormat="1" applyFont="1" applyFill="1" applyBorder="1" applyAlignment="1" applyProtection="1">
      <alignment horizontal="center" vertical="center" wrapText="1"/>
      <protection locked="0"/>
    </xf>
    <xf numFmtId="3" fontId="25" fillId="2" borderId="22" xfId="6" applyNumberFormat="1" applyFont="1" applyFill="1" applyBorder="1" applyAlignment="1" applyProtection="1">
      <alignment horizontal="center" vertical="center" wrapText="1"/>
      <protection locked="0"/>
    </xf>
    <xf numFmtId="3" fontId="25" fillId="2" borderId="23" xfId="6" applyNumberFormat="1" applyFont="1" applyFill="1" applyBorder="1" applyAlignment="1" applyProtection="1">
      <alignment horizontal="center" vertical="center" wrapText="1"/>
      <protection locked="0"/>
    </xf>
    <xf numFmtId="3" fontId="25" fillId="2" borderId="15" xfId="6" applyNumberFormat="1" applyFont="1" applyFill="1" applyBorder="1" applyAlignment="1" applyProtection="1">
      <alignment horizontal="center" vertical="center" wrapText="1"/>
      <protection locked="0"/>
    </xf>
    <xf numFmtId="3" fontId="25" fillId="2" borderId="16" xfId="6" applyNumberFormat="1" applyFont="1" applyFill="1" applyBorder="1" applyAlignment="1" applyProtection="1">
      <alignment horizontal="center" vertical="center" wrapText="1"/>
      <protection locked="0"/>
    </xf>
    <xf numFmtId="0" fontId="25" fillId="0" borderId="0" xfId="5" applyFont="1" applyAlignment="1" applyProtection="1">
      <alignment horizontal="center" vertical="center" wrapText="1"/>
    </xf>
    <xf numFmtId="0" fontId="25" fillId="0" borderId="13" xfId="5" applyFont="1" applyBorder="1" applyAlignment="1" applyProtection="1">
      <alignment horizontal="center" vertical="center" wrapText="1"/>
    </xf>
    <xf numFmtId="0" fontId="25" fillId="0" borderId="14" xfId="5" applyFont="1" applyBorder="1" applyAlignment="1" applyProtection="1">
      <alignment horizontal="center" vertical="center" wrapText="1"/>
    </xf>
    <xf numFmtId="0" fontId="25" fillId="0" borderId="15" xfId="5" applyFont="1" applyBorder="1" applyAlignment="1" applyProtection="1">
      <alignment horizontal="center" vertical="center" wrapText="1"/>
    </xf>
    <xf numFmtId="0" fontId="25" fillId="0" borderId="16" xfId="5" applyFont="1" applyBorder="1" applyAlignment="1" applyProtection="1">
      <alignment horizontal="center" vertical="center" wrapText="1"/>
    </xf>
    <xf numFmtId="0" fontId="25" fillId="0" borderId="12" xfId="5" applyFont="1" applyBorder="1" applyAlignment="1" applyProtection="1">
      <alignment horizontal="center" vertical="center" wrapText="1"/>
    </xf>
    <xf numFmtId="0" fontId="19" fillId="4" borderId="6" xfId="5" applyFont="1" applyFill="1" applyBorder="1" applyAlignment="1" applyProtection="1">
      <alignment horizontal="center" vertical="center"/>
    </xf>
    <xf numFmtId="0" fontId="19" fillId="4" borderId="7" xfId="5" applyFont="1" applyFill="1" applyBorder="1" applyAlignment="1" applyProtection="1">
      <alignment horizontal="center" vertical="center"/>
    </xf>
    <xf numFmtId="0" fontId="19" fillId="4" borderId="8" xfId="5" applyFont="1" applyFill="1" applyBorder="1" applyAlignment="1" applyProtection="1">
      <alignment horizontal="center" vertical="center"/>
    </xf>
    <xf numFmtId="0" fontId="24" fillId="0" borderId="0" xfId="5" applyFont="1" applyAlignment="1" applyProtection="1">
      <alignment horizontal="center" vertical="center"/>
    </xf>
    <xf numFmtId="0" fontId="25" fillId="2" borderId="12" xfId="5" applyFont="1" applyFill="1" applyBorder="1" applyAlignment="1" applyProtection="1">
      <alignment horizontal="center" vertical="center"/>
      <protection locked="0"/>
    </xf>
    <xf numFmtId="0" fontId="25" fillId="2" borderId="17" xfId="5" applyFont="1" applyFill="1" applyBorder="1" applyAlignment="1" applyProtection="1">
      <alignment horizontal="center" vertical="center" wrapText="1"/>
      <protection locked="0"/>
    </xf>
    <xf numFmtId="0" fontId="25" fillId="2" borderId="18" xfId="5" applyFont="1" applyFill="1" applyBorder="1" applyAlignment="1" applyProtection="1">
      <alignment horizontal="center" vertical="center" wrapText="1"/>
      <protection locked="0"/>
    </xf>
    <xf numFmtId="0" fontId="25" fillId="2" borderId="19" xfId="5" applyFont="1" applyFill="1" applyBorder="1" applyAlignment="1" applyProtection="1">
      <alignment horizontal="center" vertical="center" wrapText="1"/>
      <protection locked="0"/>
    </xf>
    <xf numFmtId="38" fontId="25" fillId="7" borderId="12" xfId="6" applyFont="1" applyFill="1" applyBorder="1" applyProtection="1">
      <alignment vertical="center"/>
    </xf>
  </cellXfs>
  <cellStyles count="10">
    <cellStyle name="桁区切り" xfId="1" builtinId="6"/>
    <cellStyle name="桁区切り 2" xfId="4" xr:uid="{D42D2D43-BE40-4BD7-B061-EC1E02FC8237}"/>
    <cellStyle name="桁区切り 4" xfId="6" xr:uid="{F7BD4179-3DE8-4114-9A44-C28B3EF935A5}"/>
    <cellStyle name="標準" xfId="0" builtinId="0"/>
    <cellStyle name="標準 2" xfId="2" xr:uid="{96AE89B5-4F97-436A-8144-3A64B62BCA4E}"/>
    <cellStyle name="標準 2 2" xfId="7" xr:uid="{FEDB5121-EF65-45E4-88B0-763038752A56}"/>
    <cellStyle name="標準 3" xfId="3" xr:uid="{B76EE0E6-A896-4D91-8BEB-F694ABA60B2A}"/>
    <cellStyle name="標準 4" xfId="8" xr:uid="{2BE22BA8-0513-4773-BDDC-8C6243E2FC65}"/>
    <cellStyle name="標準 4 2" xfId="9" xr:uid="{4617A320-6478-439A-9368-0DA6AC5CC6BF}"/>
    <cellStyle name="標準 5" xfId="5" xr:uid="{822FD012-0A93-48BC-80F1-D86804E6C589}"/>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3006&#20581;&#24247;&#31119;&#31049;&#37096;/0535&#39640;&#40802;&#31119;&#31049;&#35506;/020%20&#38263;&#23551;&#31038;&#20250;&#25512;&#36914;&#20418;/ICT&#23566;&#20837;&#20107;&#26989;&#36027;&#35036;&#21161;&#37329;/R6/01&#30476;&#35201;&#32177;&#25913;&#27491;/&#12525;&#12508;&#12483;&#12488;/09&#9733;&#31532;&#65300;&#21495;&#23455;&#32318;&#22577;&#21578;&#26360;&#2603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別記第４号様式"/>
      <sheetName val="別紙１"/>
      <sheetName val="別紙１(記載例)"/>
      <sheetName val="別紙２"/>
      <sheetName val="データリスト"/>
    </sheetNames>
    <sheetDataSet>
      <sheetData sheetId="0"/>
      <sheetData sheetId="1"/>
      <sheetData sheetId="2"/>
      <sheetData sheetId="3"/>
      <sheetData sheetId="4">
        <row r="3">
          <cell r="L3">
            <v>0.5</v>
          </cell>
        </row>
        <row r="4">
          <cell r="L4">
            <v>0.75</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419C4-6CEE-47D8-AE45-6542C854C3E5}">
  <dimension ref="A1:O35"/>
  <sheetViews>
    <sheetView view="pageBreakPreview" zoomScale="92" zoomScaleNormal="100" zoomScaleSheetLayoutView="85" workbookViewId="0">
      <selection activeCell="I3" sqref="I3:K3"/>
    </sheetView>
  </sheetViews>
  <sheetFormatPr defaultColWidth="9" defaultRowHeight="19.899999999999999"/>
  <cols>
    <col min="1" max="1" width="7.6875" style="9" customWidth="1"/>
    <col min="2" max="2" width="8.6875" style="9" customWidth="1"/>
    <col min="3" max="3" width="7.875" style="9" customWidth="1"/>
    <col min="4" max="4" width="14.125" style="9" customWidth="1"/>
    <col min="5" max="5" width="13" style="9" customWidth="1"/>
    <col min="6" max="6" width="9.125" style="9" customWidth="1"/>
    <col min="7" max="7" width="8.125" style="9" customWidth="1"/>
    <col min="8" max="8" width="3.1875" style="9" customWidth="1"/>
    <col min="9" max="9" width="3.375" style="9" customWidth="1"/>
    <col min="10" max="10" width="2.6875" style="9" customWidth="1"/>
    <col min="11" max="11" width="3.375" style="9" customWidth="1"/>
    <col min="12" max="12" width="2.625" style="9" customWidth="1"/>
    <col min="13" max="13" width="4.375" style="9" customWidth="1"/>
    <col min="14" max="16384" width="9" style="9"/>
  </cols>
  <sheetData>
    <row r="1" spans="1:14">
      <c r="A1" s="7" t="s">
        <v>0</v>
      </c>
      <c r="B1" s="8"/>
      <c r="C1" s="8"/>
      <c r="D1" s="8"/>
      <c r="E1" s="8"/>
      <c r="F1" s="8"/>
      <c r="G1" s="8"/>
      <c r="H1" s="8"/>
      <c r="I1" s="8"/>
      <c r="J1" s="8"/>
      <c r="K1" s="8"/>
      <c r="L1" s="8"/>
    </row>
    <row r="2" spans="1:14">
      <c r="A2" s="10" t="s">
        <v>1</v>
      </c>
      <c r="B2" s="10"/>
      <c r="C2" s="8"/>
      <c r="D2" s="8"/>
      <c r="E2" s="8"/>
      <c r="F2" s="8"/>
      <c r="G2" s="8"/>
      <c r="H2" s="8"/>
      <c r="I2" s="8"/>
      <c r="J2" s="8"/>
      <c r="K2" s="8"/>
      <c r="L2" s="8"/>
    </row>
    <row r="3" spans="1:14">
      <c r="A3" s="8"/>
      <c r="B3" s="8"/>
      <c r="C3" s="8"/>
      <c r="D3" s="8"/>
      <c r="E3" s="8"/>
      <c r="F3" s="8"/>
      <c r="G3" s="8"/>
      <c r="H3" s="8" t="s">
        <v>2</v>
      </c>
      <c r="I3" s="109"/>
      <c r="J3" s="109"/>
      <c r="K3" s="109"/>
      <c r="L3" s="11" t="s">
        <v>3</v>
      </c>
      <c r="M3" s="12" t="s">
        <v>4</v>
      </c>
      <c r="N3" s="13" t="s">
        <v>5</v>
      </c>
    </row>
    <row r="4" spans="1:14">
      <c r="A4" s="8"/>
      <c r="B4" s="8"/>
      <c r="C4" s="8"/>
      <c r="D4" s="8"/>
      <c r="E4" s="8"/>
      <c r="F4" s="8"/>
      <c r="G4" s="1"/>
      <c r="H4" s="8" t="s">
        <v>6</v>
      </c>
      <c r="I4" s="2"/>
      <c r="J4" s="8" t="s">
        <v>7</v>
      </c>
      <c r="K4" s="2"/>
      <c r="L4" s="11" t="s">
        <v>8</v>
      </c>
      <c r="M4" s="12" t="s">
        <v>4</v>
      </c>
      <c r="N4" s="13" t="s">
        <v>9</v>
      </c>
    </row>
    <row r="5" spans="1:14">
      <c r="A5" s="7"/>
      <c r="B5" s="8"/>
      <c r="C5" s="8"/>
      <c r="D5" s="8"/>
      <c r="E5" s="8"/>
      <c r="F5" s="8"/>
      <c r="G5" s="8"/>
      <c r="H5" s="8"/>
      <c r="I5" s="8"/>
      <c r="J5" s="8"/>
      <c r="K5" s="8"/>
      <c r="L5" s="8"/>
    </row>
    <row r="6" spans="1:14">
      <c r="A6" s="106" t="s">
        <v>10</v>
      </c>
      <c r="B6" s="106"/>
      <c r="C6" s="106"/>
      <c r="D6" s="8"/>
      <c r="E6" s="8"/>
      <c r="F6" s="8"/>
      <c r="G6" s="8"/>
      <c r="H6" s="8"/>
      <c r="I6" s="8"/>
      <c r="J6" s="8"/>
      <c r="K6" s="8"/>
      <c r="L6" s="8"/>
    </row>
    <row r="7" spans="1:14" ht="21.75" customHeight="1">
      <c r="A7" s="7"/>
      <c r="B7" s="8"/>
      <c r="C7" s="8"/>
      <c r="D7" s="8"/>
      <c r="E7" s="7" t="s">
        <v>11</v>
      </c>
      <c r="F7" s="110"/>
      <c r="G7" s="110"/>
      <c r="H7" s="110"/>
      <c r="I7" s="110"/>
      <c r="J7" s="110"/>
      <c r="K7" s="110"/>
      <c r="L7" s="110"/>
      <c r="M7" s="12" t="s">
        <v>4</v>
      </c>
      <c r="N7" s="13" t="s">
        <v>12</v>
      </c>
    </row>
    <row r="8" spans="1:14" ht="21" customHeight="1">
      <c r="A8" s="7"/>
      <c r="B8" s="8"/>
      <c r="C8" s="8"/>
      <c r="D8" s="8"/>
      <c r="E8" s="15" t="s">
        <v>13</v>
      </c>
      <c r="F8" s="110"/>
      <c r="G8" s="110"/>
      <c r="H8" s="110"/>
      <c r="I8" s="110"/>
      <c r="J8" s="110"/>
      <c r="K8" s="110"/>
      <c r="L8" s="110"/>
      <c r="M8" s="12" t="s">
        <v>4</v>
      </c>
      <c r="N8" s="13" t="s">
        <v>14</v>
      </c>
    </row>
    <row r="9" spans="1:14" ht="22.5" customHeight="1">
      <c r="A9" s="8"/>
      <c r="B9" s="8"/>
      <c r="C9" s="8"/>
      <c r="D9" s="8"/>
      <c r="E9" s="10" t="s">
        <v>15</v>
      </c>
      <c r="F9" s="3"/>
      <c r="G9" s="111"/>
      <c r="H9" s="111"/>
      <c r="I9" s="111"/>
      <c r="J9" s="111"/>
      <c r="K9" s="111"/>
      <c r="L9" s="111"/>
      <c r="M9" s="12" t="s">
        <v>4</v>
      </c>
      <c r="N9" s="13" t="s">
        <v>16</v>
      </c>
    </row>
    <row r="10" spans="1:14">
      <c r="A10" s="8"/>
      <c r="B10" s="8"/>
      <c r="C10" s="8"/>
      <c r="D10" s="8"/>
      <c r="E10" s="10"/>
      <c r="F10" s="16"/>
      <c r="G10" s="16"/>
      <c r="H10" s="16"/>
      <c r="I10" s="16"/>
      <c r="J10" s="16"/>
      <c r="K10" s="16"/>
      <c r="L10" s="17"/>
      <c r="M10" s="18"/>
    </row>
    <row r="11" spans="1:14">
      <c r="A11" s="8"/>
      <c r="B11" s="8"/>
      <c r="C11" s="8"/>
      <c r="D11" s="8"/>
      <c r="E11" s="10"/>
      <c r="F11" s="16"/>
      <c r="G11" s="16"/>
      <c r="H11" s="16"/>
      <c r="I11" s="16"/>
      <c r="J11" s="16"/>
      <c r="K11" s="16"/>
      <c r="L11" s="17"/>
      <c r="M11" s="18"/>
    </row>
    <row r="12" spans="1:14">
      <c r="A12" s="7"/>
      <c r="B12" s="8"/>
      <c r="C12" s="8"/>
      <c r="D12" s="8"/>
      <c r="E12" s="8"/>
      <c r="F12" s="8"/>
      <c r="G12" s="8"/>
      <c r="H12" s="8"/>
      <c r="I12" s="8"/>
      <c r="J12" s="8"/>
      <c r="K12" s="8"/>
      <c r="L12" s="8"/>
    </row>
    <row r="13" spans="1:14">
      <c r="A13" s="8"/>
      <c r="B13" s="4"/>
      <c r="C13" s="10" t="s">
        <v>17</v>
      </c>
      <c r="D13" s="10"/>
      <c r="E13" s="10"/>
      <c r="F13" s="10"/>
      <c r="G13" s="10"/>
      <c r="H13" s="10"/>
      <c r="I13" s="10"/>
      <c r="J13" s="10"/>
      <c r="K13" s="10"/>
      <c r="L13" s="10"/>
      <c r="M13" s="12" t="s">
        <v>4</v>
      </c>
      <c r="N13" s="13" t="s">
        <v>18</v>
      </c>
    </row>
    <row r="14" spans="1:14">
      <c r="A14" s="17"/>
      <c r="B14" s="17"/>
      <c r="C14" s="17"/>
      <c r="D14" s="17"/>
      <c r="E14" s="17"/>
      <c r="F14" s="17"/>
      <c r="G14" s="17"/>
      <c r="H14" s="17"/>
      <c r="I14" s="17"/>
      <c r="J14" s="17"/>
      <c r="K14" s="17"/>
      <c r="L14" s="17"/>
      <c r="M14" s="18"/>
    </row>
    <row r="15" spans="1:14">
      <c r="A15" s="17"/>
      <c r="B15" s="17"/>
      <c r="C15" s="17"/>
      <c r="D15" s="17"/>
      <c r="E15" s="17"/>
      <c r="F15" s="17"/>
      <c r="G15" s="17"/>
      <c r="H15" s="17"/>
      <c r="I15" s="17"/>
      <c r="J15" s="17"/>
      <c r="K15" s="17"/>
      <c r="L15" s="17"/>
      <c r="M15" s="18"/>
    </row>
    <row r="16" spans="1:14" ht="19.5" customHeight="1">
      <c r="A16" s="104" t="s">
        <v>19</v>
      </c>
      <c r="B16" s="104"/>
      <c r="C16" s="104"/>
      <c r="D16" s="104"/>
      <c r="E16" s="104"/>
      <c r="F16" s="104"/>
      <c r="G16" s="104"/>
      <c r="H16" s="104"/>
      <c r="I16" s="104"/>
      <c r="J16" s="104"/>
      <c r="K16" s="104"/>
      <c r="L16" s="104"/>
    </row>
    <row r="17" spans="1:15" ht="24.75" customHeight="1">
      <c r="A17" s="104"/>
      <c r="B17" s="104"/>
      <c r="C17" s="104"/>
      <c r="D17" s="104"/>
      <c r="E17" s="104"/>
      <c r="F17" s="104"/>
      <c r="G17" s="104"/>
      <c r="H17" s="104"/>
      <c r="I17" s="104"/>
      <c r="J17" s="104"/>
      <c r="K17" s="104"/>
      <c r="L17" s="104"/>
    </row>
    <row r="18" spans="1:15" ht="48" customHeight="1">
      <c r="A18" s="104"/>
      <c r="B18" s="104"/>
      <c r="C18" s="104"/>
      <c r="D18" s="104"/>
      <c r="E18" s="104"/>
      <c r="F18" s="104"/>
      <c r="G18" s="104"/>
      <c r="H18" s="104"/>
      <c r="I18" s="104"/>
      <c r="J18" s="104"/>
      <c r="K18" s="104"/>
      <c r="L18" s="104"/>
    </row>
    <row r="19" spans="1:15">
      <c r="A19" s="7"/>
      <c r="B19" s="8"/>
      <c r="C19" s="8"/>
      <c r="D19" s="8"/>
      <c r="E19" s="8"/>
      <c r="F19" s="8"/>
      <c r="G19" s="8"/>
      <c r="H19" s="8"/>
      <c r="I19" s="8"/>
      <c r="J19" s="8"/>
      <c r="K19" s="8"/>
      <c r="L19" s="8"/>
    </row>
    <row r="20" spans="1:15">
      <c r="A20" s="8"/>
      <c r="B20" s="8"/>
      <c r="C20" s="8"/>
      <c r="D20" s="105" t="s">
        <v>20</v>
      </c>
      <c r="E20" s="105"/>
      <c r="F20" s="8"/>
      <c r="G20" s="8"/>
      <c r="H20" s="8"/>
      <c r="I20" s="8"/>
      <c r="J20" s="8"/>
      <c r="K20" s="8"/>
      <c r="L20" s="8"/>
    </row>
    <row r="21" spans="1:15">
      <c r="A21" s="8"/>
      <c r="B21" s="8"/>
      <c r="C21" s="8"/>
      <c r="D21" s="17"/>
      <c r="E21" s="17"/>
      <c r="F21" s="8"/>
      <c r="G21" s="8"/>
      <c r="H21" s="8"/>
      <c r="I21" s="8"/>
      <c r="J21" s="8"/>
      <c r="K21" s="8"/>
      <c r="L21" s="8"/>
    </row>
    <row r="22" spans="1:15">
      <c r="A22" s="7"/>
      <c r="B22" s="8"/>
      <c r="C22" s="8"/>
      <c r="D22" s="8"/>
      <c r="E22" s="8"/>
      <c r="F22" s="8"/>
      <c r="G22" s="8"/>
      <c r="H22" s="8"/>
      <c r="I22" s="8"/>
      <c r="J22" s="8"/>
      <c r="K22" s="8"/>
      <c r="L22" s="8"/>
      <c r="O22" s="19"/>
    </row>
    <row r="23" spans="1:15">
      <c r="A23" s="20" t="s">
        <v>21</v>
      </c>
      <c r="B23" s="10" t="s">
        <v>22</v>
      </c>
      <c r="C23" s="8"/>
      <c r="D23" s="14" t="s">
        <v>23</v>
      </c>
      <c r="E23" s="5"/>
      <c r="F23" s="8" t="s">
        <v>24</v>
      </c>
      <c r="G23" s="8"/>
      <c r="H23" s="8"/>
      <c r="I23" s="8"/>
      <c r="J23" s="8"/>
      <c r="K23" s="8"/>
      <c r="L23" s="8"/>
      <c r="M23" s="12" t="s">
        <v>4</v>
      </c>
      <c r="N23" s="21" t="s">
        <v>25</v>
      </c>
    </row>
    <row r="24" spans="1:15">
      <c r="A24" s="7"/>
      <c r="B24" s="8"/>
      <c r="C24" s="8"/>
      <c r="D24" s="8"/>
      <c r="E24" s="8"/>
      <c r="F24" s="8"/>
      <c r="G24" s="8"/>
      <c r="H24" s="8"/>
      <c r="I24" s="8"/>
      <c r="J24" s="8"/>
      <c r="K24" s="8"/>
      <c r="L24" s="8"/>
    </row>
    <row r="25" spans="1:15">
      <c r="A25" s="20" t="s">
        <v>26</v>
      </c>
      <c r="B25" s="10" t="s">
        <v>27</v>
      </c>
      <c r="C25" s="10"/>
      <c r="D25" s="10"/>
      <c r="E25" s="10"/>
      <c r="F25" s="10"/>
      <c r="G25" s="10"/>
      <c r="H25" s="10"/>
      <c r="I25" s="10"/>
      <c r="J25" s="10"/>
      <c r="K25" s="10"/>
      <c r="L25" s="10"/>
    </row>
    <row r="26" spans="1:15">
      <c r="A26" s="106" t="s">
        <v>28</v>
      </c>
      <c r="B26" s="106"/>
      <c r="C26" s="106"/>
      <c r="D26" s="106"/>
      <c r="E26" s="106"/>
      <c r="F26" s="106"/>
      <c r="G26" s="106"/>
      <c r="H26" s="106"/>
      <c r="I26" s="106"/>
      <c r="J26" s="106"/>
      <c r="K26" s="106"/>
      <c r="L26" s="106"/>
    </row>
    <row r="27" spans="1:15" ht="19.8" customHeight="1">
      <c r="A27" s="107" t="s">
        <v>29</v>
      </c>
      <c r="B27" s="106"/>
      <c r="C27" s="106"/>
      <c r="D27" s="106"/>
      <c r="E27" s="106"/>
      <c r="F27" s="106"/>
      <c r="G27" s="106"/>
      <c r="H27" s="106"/>
      <c r="I27" s="106"/>
      <c r="J27" s="106"/>
      <c r="K27" s="106"/>
      <c r="L27" s="106"/>
    </row>
    <row r="28" spans="1:15">
      <c r="A28" s="106" t="s">
        <v>30</v>
      </c>
      <c r="B28" s="106"/>
      <c r="C28" s="106"/>
      <c r="D28" s="106"/>
      <c r="E28" s="106"/>
      <c r="F28" s="106"/>
      <c r="G28" s="106"/>
      <c r="H28" s="106"/>
      <c r="I28" s="106"/>
      <c r="J28" s="106"/>
      <c r="K28" s="106"/>
      <c r="L28" s="106"/>
    </row>
    <row r="29" spans="1:15">
      <c r="A29" s="108" t="s">
        <v>31</v>
      </c>
      <c r="B29" s="108"/>
      <c r="C29" s="108"/>
      <c r="D29" s="108"/>
      <c r="E29" s="108"/>
      <c r="F29" s="108"/>
      <c r="G29" s="108"/>
      <c r="H29" s="10"/>
      <c r="I29" s="10"/>
      <c r="J29" s="10"/>
      <c r="K29" s="10"/>
      <c r="L29" s="10"/>
    </row>
    <row r="30" spans="1:15">
      <c r="A30" s="106" t="s">
        <v>32</v>
      </c>
      <c r="B30" s="106"/>
      <c r="C30" s="106"/>
      <c r="D30" s="106"/>
      <c r="E30" s="106"/>
      <c r="F30" s="106"/>
      <c r="G30" s="106"/>
      <c r="H30" s="106"/>
      <c r="I30" s="106"/>
      <c r="J30" s="106"/>
      <c r="K30" s="106"/>
      <c r="L30" s="106"/>
    </row>
    <row r="31" spans="1:15">
      <c r="A31" s="8"/>
      <c r="B31" s="10"/>
      <c r="C31" s="10"/>
      <c r="D31" s="10"/>
      <c r="E31" s="10"/>
      <c r="F31" s="10"/>
      <c r="G31" s="10"/>
      <c r="H31" s="10"/>
      <c r="I31" s="10"/>
      <c r="J31" s="10"/>
      <c r="K31" s="10"/>
      <c r="L31" s="10"/>
    </row>
    <row r="32" spans="1:15">
      <c r="A32" s="22" t="s">
        <v>33</v>
      </c>
      <c r="B32" s="8" t="s">
        <v>34</v>
      </c>
      <c r="C32" s="8"/>
      <c r="D32" s="8"/>
      <c r="E32" s="8"/>
      <c r="F32" s="8"/>
      <c r="G32" s="8"/>
      <c r="H32" s="8"/>
      <c r="I32" s="8"/>
      <c r="J32" s="8"/>
      <c r="K32" s="8"/>
      <c r="L32" s="8"/>
    </row>
    <row r="33" spans="1:12" ht="42" customHeight="1">
      <c r="A33" s="8"/>
      <c r="B33" s="104" t="s">
        <v>35</v>
      </c>
      <c r="C33" s="104"/>
      <c r="D33" s="104"/>
      <c r="E33" s="104"/>
      <c r="F33" s="104"/>
      <c r="G33" s="104"/>
      <c r="H33" s="104"/>
      <c r="I33" s="104"/>
      <c r="J33" s="104"/>
      <c r="K33" s="104"/>
      <c r="L33" s="8"/>
    </row>
    <row r="35" spans="1:12">
      <c r="A35" s="9">
        <f>F8</f>
        <v>0</v>
      </c>
      <c r="B35" s="9">
        <f>F7</f>
        <v>0</v>
      </c>
      <c r="C35" s="9">
        <f>F9</f>
        <v>0</v>
      </c>
      <c r="D35" s="9">
        <f>G9</f>
        <v>0</v>
      </c>
    </row>
  </sheetData>
  <sheetProtection algorithmName="SHA-512" hashValue="MMG0zxvmyPYvN/scN2pYHHvqkILHzAwoX2MmjWkGLx1dmvE387R4IJmwpVIhmzt55TTIkNKytB0t+cjC42+q5w==" saltValue="XBvIk4x/0Tjk/bsBDNefhA==" spinCount="100000" sheet="1" objects="1" scenarios="1"/>
  <mergeCells count="13">
    <mergeCell ref="A16:L18"/>
    <mergeCell ref="I3:K3"/>
    <mergeCell ref="A6:C6"/>
    <mergeCell ref="F7:L7"/>
    <mergeCell ref="F8:L8"/>
    <mergeCell ref="G9:L9"/>
    <mergeCell ref="B33:K33"/>
    <mergeCell ref="D20:E20"/>
    <mergeCell ref="A26:L26"/>
    <mergeCell ref="A27:L27"/>
    <mergeCell ref="A28:L28"/>
    <mergeCell ref="A29:G29"/>
    <mergeCell ref="A30:L30"/>
  </mergeCells>
  <phoneticPr fontId="5"/>
  <conditionalFormatting sqref="G4 I4 K4 F7:L8 F9:G9 B13 E23">
    <cfRule type="containsBlanks" dxfId="2" priority="1">
      <formula>LEN(TRIM(B4))=0</formula>
    </cfRule>
  </conditionalFormatting>
  <dataValidations count="1">
    <dataValidation type="whole" allowBlank="1" showInputMessage="1" showErrorMessage="1" sqref="E23" xr:uid="{CCF5F615-72E6-4361-8BE9-79BE6AC9ED72}">
      <formula1>0</formula1>
      <formula2>10000000</formula2>
    </dataValidation>
  </dataValidations>
  <pageMargins left="0.7" right="0.7" top="0.75" bottom="0.75" header="0.3" footer="0.3"/>
  <pageSetup paperSize="9" scale="92" orientation="portrait" r:id="rId1"/>
  <rowBreaks count="1" manualBreakCount="1">
    <brk id="33" max="11"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247DA2-E564-4BC3-B9C9-23A3A4D983AE}">
  <sheetPr>
    <pageSetUpPr fitToPage="1"/>
  </sheetPr>
  <dimension ref="A1:V208"/>
  <sheetViews>
    <sheetView showGridLines="0" tabSelected="1" view="pageBreakPreview" topLeftCell="A17" zoomScale="71" zoomScaleNormal="70" zoomScaleSheetLayoutView="85" workbookViewId="0">
      <selection activeCell="H37" sqref="H37"/>
    </sheetView>
  </sheetViews>
  <sheetFormatPr defaultColWidth="8.6875" defaultRowHeight="15"/>
  <cols>
    <col min="1" max="2" width="2.875" style="23" customWidth="1"/>
    <col min="3" max="3" width="2.625" style="23" customWidth="1"/>
    <col min="4" max="4" width="2.125" style="23" customWidth="1"/>
    <col min="5" max="5" width="72.5" style="23" customWidth="1"/>
    <col min="6" max="6" width="48.6875" style="23" bestFit="1" customWidth="1"/>
    <col min="7" max="20" width="21.6875" style="23" customWidth="1"/>
    <col min="21" max="21" width="2.625" style="23" customWidth="1"/>
    <col min="22" max="16384" width="8.6875" style="23"/>
  </cols>
  <sheetData>
    <row r="1" spans="2:21" hidden="1"/>
    <row r="2" spans="2:21" ht="48.4" hidden="1">
      <c r="B2" s="24" t="s">
        <v>36</v>
      </c>
      <c r="C2" s="25"/>
      <c r="D2" s="25"/>
      <c r="E2" s="25"/>
      <c r="F2" s="25"/>
      <c r="G2" s="25"/>
      <c r="H2" s="25"/>
      <c r="I2" s="25"/>
      <c r="J2" s="25"/>
      <c r="K2" s="25"/>
      <c r="L2" s="25"/>
      <c r="M2" s="25"/>
      <c r="N2" s="25"/>
      <c r="O2" s="25"/>
      <c r="P2" s="26"/>
      <c r="Q2" s="26"/>
      <c r="R2" s="26"/>
      <c r="S2" s="26"/>
      <c r="T2" s="26"/>
      <c r="U2" s="27"/>
    </row>
    <row r="3" spans="2:21" ht="15.6" hidden="1" customHeight="1">
      <c r="B3" s="28"/>
      <c r="C3" s="29"/>
      <c r="D3" s="29"/>
      <c r="E3" s="29"/>
      <c r="F3" s="29"/>
      <c r="G3" s="29"/>
      <c r="H3" s="29"/>
      <c r="I3" s="29"/>
      <c r="J3" s="29"/>
      <c r="K3" s="29"/>
      <c r="L3" s="29"/>
      <c r="M3" s="29"/>
      <c r="N3" s="29"/>
      <c r="O3" s="29"/>
      <c r="U3" s="30"/>
    </row>
    <row r="4" spans="2:21" ht="38.25" hidden="1">
      <c r="B4" s="31" t="s">
        <v>37</v>
      </c>
      <c r="C4" s="32"/>
      <c r="D4" s="32"/>
      <c r="E4" s="29"/>
      <c r="F4" s="29"/>
      <c r="G4" s="29"/>
      <c r="H4" s="29"/>
      <c r="I4" s="29"/>
      <c r="J4" s="29"/>
      <c r="K4" s="29"/>
      <c r="L4" s="29"/>
      <c r="M4" s="29"/>
      <c r="N4" s="29"/>
      <c r="O4" s="29"/>
      <c r="U4" s="30"/>
    </row>
    <row r="5" spans="2:21" ht="35.25" hidden="1" thickTop="1" thickBot="1">
      <c r="B5" s="182" t="s">
        <v>38</v>
      </c>
      <c r="C5" s="183"/>
      <c r="D5" s="183"/>
      <c r="E5" s="184"/>
      <c r="F5" s="29"/>
      <c r="G5" s="29"/>
      <c r="H5" s="29"/>
      <c r="I5" s="29"/>
      <c r="J5" s="29"/>
      <c r="K5" s="29"/>
      <c r="L5" s="29"/>
      <c r="M5" s="29"/>
      <c r="N5" s="29"/>
      <c r="O5" s="29"/>
      <c r="U5" s="30"/>
    </row>
    <row r="6" spans="2:21" hidden="1">
      <c r="B6" s="33"/>
      <c r="C6" s="29"/>
      <c r="D6" s="29"/>
      <c r="E6" s="29"/>
      <c r="F6" s="29"/>
      <c r="G6" s="29"/>
      <c r="H6" s="29"/>
      <c r="I6" s="29"/>
      <c r="J6" s="29"/>
      <c r="K6" s="29"/>
      <c r="L6" s="29"/>
      <c r="M6" s="29"/>
      <c r="N6" s="29"/>
      <c r="O6" s="29"/>
      <c r="U6" s="30"/>
    </row>
    <row r="7" spans="2:21" ht="38.25" hidden="1">
      <c r="B7" s="31" t="s">
        <v>39</v>
      </c>
      <c r="C7" s="34"/>
      <c r="D7" s="34"/>
      <c r="E7" s="29"/>
      <c r="F7" s="29"/>
      <c r="G7" s="29"/>
      <c r="H7" s="29"/>
      <c r="I7" s="29"/>
      <c r="J7" s="29"/>
      <c r="K7" s="29"/>
      <c r="L7" s="29"/>
      <c r="M7" s="29"/>
      <c r="N7" s="29"/>
      <c r="O7" s="29"/>
      <c r="U7" s="30"/>
    </row>
    <row r="8" spans="2:21" ht="35.25" hidden="1" thickTop="1" thickBot="1">
      <c r="B8" s="182" t="s">
        <v>38</v>
      </c>
      <c r="C8" s="183"/>
      <c r="D8" s="183"/>
      <c r="E8" s="184"/>
      <c r="F8" s="29"/>
      <c r="G8" s="29"/>
      <c r="H8" s="29"/>
      <c r="I8" s="29"/>
      <c r="J8" s="29"/>
      <c r="K8" s="29"/>
      <c r="L8" s="29"/>
      <c r="M8" s="29"/>
      <c r="N8" s="29"/>
      <c r="O8" s="29"/>
      <c r="U8" s="30"/>
    </row>
    <row r="9" spans="2:21" hidden="1">
      <c r="B9" s="33"/>
      <c r="C9" s="29"/>
      <c r="D9" s="29"/>
      <c r="E9" s="29"/>
      <c r="F9" s="29"/>
      <c r="G9" s="29"/>
      <c r="H9" s="29"/>
      <c r="I9" s="29"/>
      <c r="J9" s="29"/>
      <c r="K9" s="29"/>
      <c r="L9" s="29"/>
      <c r="M9" s="29"/>
      <c r="N9" s="29"/>
      <c r="O9" s="29"/>
      <c r="U9" s="30"/>
    </row>
    <row r="10" spans="2:21" ht="38.25" hidden="1">
      <c r="B10" s="35" t="str">
        <f>IF(B5="（プルダウンから選択）", "", IF(B5="いいえ", "『（１）介護テクノロジーの導入支援』の表に入力してください。", IF(AND(B5="はい", B8="いいえ"), "『（１）介護テクノロジーの導入支援』の表に入力してください。", IF(AND(B5="はい", B8="はい"), "『（２）介護テクノロジーのパッケージ型導入支援』の表に入力してください。（ただし、介護ソフトと連動しないテクノロジーについては『（１）介護テクノロジーの導入支援』の表に入力してください。）", "②に回答してください。"))))</f>
        <v/>
      </c>
      <c r="C10" s="29"/>
      <c r="D10" s="29"/>
      <c r="E10" s="29"/>
      <c r="F10" s="29"/>
      <c r="G10" s="29"/>
      <c r="H10" s="29"/>
      <c r="I10" s="29"/>
      <c r="J10" s="29"/>
      <c r="K10" s="29"/>
      <c r="L10" s="29"/>
      <c r="M10" s="29"/>
      <c r="N10" s="29"/>
      <c r="O10" s="29"/>
      <c r="U10" s="30"/>
    </row>
    <row r="11" spans="2:21" ht="38.65" hidden="1" thickBot="1">
      <c r="B11" s="36" t="s">
        <v>40</v>
      </c>
      <c r="C11" s="37"/>
      <c r="D11" s="29"/>
      <c r="E11" s="29"/>
      <c r="F11" s="29"/>
      <c r="G11" s="29"/>
      <c r="H11" s="29"/>
      <c r="I11" s="29"/>
      <c r="J11" s="29"/>
      <c r="K11" s="29"/>
      <c r="L11" s="29"/>
      <c r="M11" s="29"/>
      <c r="N11" s="29"/>
      <c r="O11" s="29"/>
      <c r="U11" s="30"/>
    </row>
    <row r="12" spans="2:21" hidden="1">
      <c r="B12" s="33"/>
      <c r="C12" s="29"/>
      <c r="D12" s="29"/>
      <c r="E12" s="29"/>
      <c r="F12" s="29"/>
      <c r="G12" s="29"/>
      <c r="H12" s="29"/>
      <c r="I12" s="29"/>
      <c r="J12" s="29"/>
      <c r="K12" s="29"/>
      <c r="L12" s="29"/>
      <c r="M12" s="29"/>
      <c r="N12" s="29"/>
      <c r="O12" s="29"/>
      <c r="U12" s="30"/>
    </row>
    <row r="13" spans="2:21" ht="38.25" hidden="1">
      <c r="B13" s="31" t="s">
        <v>41</v>
      </c>
      <c r="C13" s="29"/>
      <c r="D13" s="29"/>
      <c r="E13" s="29"/>
      <c r="F13" s="29"/>
      <c r="G13" s="29"/>
      <c r="H13" s="29"/>
      <c r="I13" s="29"/>
      <c r="J13" s="29"/>
      <c r="K13" s="29"/>
      <c r="L13" s="29"/>
      <c r="M13" s="29"/>
      <c r="N13" s="29"/>
      <c r="O13" s="29"/>
      <c r="U13" s="30"/>
    </row>
    <row r="14" spans="2:21" ht="35.25" hidden="1" thickTop="1" thickBot="1">
      <c r="B14" s="182" t="s">
        <v>38</v>
      </c>
      <c r="C14" s="183"/>
      <c r="D14" s="183"/>
      <c r="E14" s="184"/>
      <c r="F14" s="29"/>
      <c r="G14" s="29"/>
      <c r="H14" s="29"/>
      <c r="I14" s="29"/>
      <c r="J14" s="29"/>
      <c r="K14" s="29"/>
      <c r="L14" s="29"/>
      <c r="M14" s="29"/>
      <c r="N14" s="29"/>
      <c r="O14" s="29"/>
      <c r="U14" s="30"/>
    </row>
    <row r="15" spans="2:21" ht="38.25" hidden="1">
      <c r="B15" s="35" t="str">
        <f>IF(B14="（プルダウンから選択）","",IF(B14="はい","『（１）介護テクノロジーの導入支援』の表に入力してください。","『（２）介護テクノロジーのパッケージ型導入支援』の表に入力してください。（ただし、介護ソフトと連動しないテクノロジーについては『（１）介護テクノロジーの導入支援』の表に入力してください。）"))</f>
        <v/>
      </c>
      <c r="C15" s="29"/>
      <c r="D15" s="29"/>
      <c r="E15" s="29"/>
      <c r="F15" s="29"/>
      <c r="G15" s="29"/>
      <c r="H15" s="29"/>
      <c r="I15" s="29"/>
      <c r="J15" s="29"/>
      <c r="K15" s="29"/>
      <c r="L15" s="29"/>
      <c r="M15" s="29"/>
      <c r="N15" s="29"/>
      <c r="O15" s="29"/>
      <c r="U15" s="30"/>
    </row>
    <row r="16" spans="2:21" ht="38.65" hidden="1" thickBot="1">
      <c r="B16" s="38" t="s">
        <v>42</v>
      </c>
      <c r="C16" s="37"/>
      <c r="D16" s="37"/>
      <c r="E16" s="37"/>
      <c r="F16" s="37"/>
      <c r="G16" s="37"/>
      <c r="H16" s="37"/>
      <c r="I16" s="37"/>
      <c r="J16" s="37"/>
      <c r="K16" s="37"/>
      <c r="L16" s="37"/>
      <c r="M16" s="37"/>
      <c r="N16" s="37"/>
      <c r="O16" s="37"/>
      <c r="P16" s="39"/>
      <c r="Q16" s="39"/>
      <c r="R16" s="39"/>
      <c r="S16" s="39"/>
      <c r="T16" s="39"/>
      <c r="U16" s="40"/>
    </row>
    <row r="17" spans="1:21">
      <c r="A17" s="41"/>
      <c r="B17" s="41"/>
      <c r="C17" s="41"/>
      <c r="D17" s="41"/>
      <c r="E17" s="41"/>
      <c r="F17" s="41"/>
      <c r="G17" s="41"/>
      <c r="H17" s="41"/>
      <c r="I17" s="41"/>
      <c r="J17" s="41"/>
      <c r="K17" s="41"/>
      <c r="L17" s="41"/>
      <c r="M17" s="41"/>
      <c r="N17" s="41"/>
      <c r="O17" s="41"/>
      <c r="P17" s="41"/>
      <c r="Q17" s="41"/>
      <c r="R17" s="41"/>
      <c r="S17" s="41"/>
      <c r="T17" s="41"/>
      <c r="U17" s="41"/>
    </row>
    <row r="18" spans="1:21" ht="30" customHeight="1">
      <c r="A18" s="41"/>
      <c r="B18" s="41"/>
      <c r="C18" s="42" t="s">
        <v>43</v>
      </c>
      <c r="D18" s="41"/>
      <c r="E18" s="41"/>
      <c r="F18" s="41"/>
      <c r="G18" s="41"/>
      <c r="H18" s="41"/>
      <c r="I18" s="41"/>
      <c r="J18" s="41"/>
      <c r="K18" s="41"/>
      <c r="L18" s="41"/>
      <c r="M18" s="41"/>
      <c r="N18" s="41"/>
      <c r="O18" s="41"/>
      <c r="P18" s="41"/>
      <c r="Q18" s="41"/>
      <c r="R18" s="41"/>
      <c r="S18" s="41"/>
      <c r="T18" s="41"/>
      <c r="U18" s="41"/>
    </row>
    <row r="19" spans="1:21" ht="30" customHeight="1">
      <c r="A19" s="41"/>
      <c r="B19" s="41"/>
      <c r="C19" s="185" t="s">
        <v>44</v>
      </c>
      <c r="D19" s="185"/>
      <c r="E19" s="185"/>
      <c r="F19" s="185"/>
      <c r="G19" s="185"/>
      <c r="H19" s="185"/>
      <c r="I19" s="185"/>
      <c r="J19" s="185"/>
      <c r="K19" s="185"/>
      <c r="L19" s="185"/>
      <c r="M19" s="185"/>
      <c r="N19" s="185"/>
      <c r="O19" s="185"/>
      <c r="P19" s="185"/>
      <c r="Q19" s="185"/>
      <c r="R19" s="185"/>
      <c r="S19" s="185"/>
      <c r="T19" s="185"/>
      <c r="U19" s="41"/>
    </row>
    <row r="20" spans="1:21" ht="10.050000000000001" customHeight="1">
      <c r="A20" s="41"/>
      <c r="B20" s="41"/>
      <c r="C20" s="43"/>
      <c r="D20" s="43"/>
      <c r="E20" s="43"/>
      <c r="F20" s="43"/>
      <c r="G20" s="43"/>
      <c r="H20" s="43"/>
      <c r="I20" s="43"/>
      <c r="J20" s="43"/>
      <c r="K20" s="43"/>
      <c r="L20" s="43"/>
      <c r="M20" s="43"/>
      <c r="N20" s="43"/>
      <c r="O20" s="43"/>
      <c r="P20" s="43"/>
      <c r="Q20" s="43"/>
      <c r="R20" s="43"/>
      <c r="S20" s="43"/>
      <c r="T20" s="43"/>
      <c r="U20" s="41"/>
    </row>
    <row r="21" spans="1:21" ht="30" customHeight="1">
      <c r="A21" s="41"/>
      <c r="B21" s="41"/>
      <c r="C21" s="44"/>
      <c r="D21" s="116" t="s">
        <v>45</v>
      </c>
      <c r="E21" s="116"/>
      <c r="F21" s="45"/>
      <c r="Q21" s="41"/>
      <c r="R21" s="41"/>
      <c r="S21" s="41"/>
      <c r="T21" s="41"/>
      <c r="U21" s="41"/>
    </row>
    <row r="22" spans="1:21" ht="30" customHeight="1">
      <c r="A22" s="41"/>
      <c r="B22" s="41"/>
      <c r="C22" s="44"/>
      <c r="D22" s="186"/>
      <c r="E22" s="186"/>
      <c r="F22" s="45"/>
      <c r="Q22" s="41"/>
      <c r="R22" s="41"/>
      <c r="S22" s="41"/>
      <c r="T22" s="41"/>
      <c r="U22" s="41"/>
    </row>
    <row r="23" spans="1:21" ht="30" customHeight="1">
      <c r="A23" s="41"/>
      <c r="B23" s="41"/>
      <c r="C23" s="41"/>
      <c r="D23" s="41"/>
      <c r="E23" s="41"/>
      <c r="F23" s="45"/>
      <c r="Q23" s="41"/>
      <c r="R23" s="41"/>
      <c r="S23" s="41"/>
      <c r="T23" s="41"/>
      <c r="U23" s="41"/>
    </row>
    <row r="24" spans="1:21" ht="25.05" customHeight="1">
      <c r="A24" s="41"/>
      <c r="B24" s="41"/>
      <c r="C24" s="41"/>
      <c r="D24" s="41"/>
      <c r="E24" s="41"/>
      <c r="F24" s="46"/>
      <c r="G24" s="47" t="s">
        <v>46</v>
      </c>
      <c r="H24" s="47"/>
      <c r="I24" s="48"/>
      <c r="J24" s="48"/>
      <c r="K24" s="48"/>
      <c r="L24" s="48"/>
      <c r="M24" s="48"/>
      <c r="N24" s="48"/>
      <c r="O24" s="41"/>
      <c r="P24" s="41"/>
      <c r="Q24" s="41"/>
      <c r="R24" s="41"/>
      <c r="S24" s="41"/>
      <c r="T24" s="41"/>
      <c r="U24" s="41"/>
    </row>
    <row r="25" spans="1:21" ht="25.05" customHeight="1">
      <c r="A25" s="41"/>
      <c r="B25" s="41"/>
      <c r="C25" s="41"/>
      <c r="D25" s="41"/>
      <c r="E25" s="41"/>
      <c r="F25" s="46"/>
      <c r="G25" s="47" t="s">
        <v>47</v>
      </c>
      <c r="H25" s="47"/>
      <c r="I25" s="48"/>
      <c r="J25" s="48"/>
      <c r="K25" s="48"/>
      <c r="L25" s="48"/>
      <c r="M25" s="48"/>
      <c r="N25" s="48"/>
      <c r="O25" s="41"/>
      <c r="P25" s="41"/>
      <c r="Q25" s="41"/>
      <c r="R25" s="41"/>
      <c r="S25" s="41"/>
      <c r="T25" s="41"/>
      <c r="U25" s="41"/>
    </row>
    <row r="26" spans="1:21" ht="25.05" customHeight="1">
      <c r="A26" s="41"/>
      <c r="B26" s="41"/>
      <c r="C26" s="41"/>
      <c r="D26" s="41"/>
      <c r="F26" s="46"/>
      <c r="G26" s="177" t="s">
        <v>48</v>
      </c>
      <c r="H26" s="178"/>
      <c r="I26" s="181" t="s">
        <v>49</v>
      </c>
      <c r="J26" s="181"/>
      <c r="K26" s="181"/>
      <c r="L26" s="181" t="s">
        <v>50</v>
      </c>
      <c r="M26" s="181"/>
      <c r="N26" s="181" t="s">
        <v>51</v>
      </c>
      <c r="O26" s="181"/>
      <c r="P26" s="41"/>
      <c r="Q26" s="41"/>
      <c r="R26" s="41"/>
      <c r="S26" s="41"/>
      <c r="T26" s="41"/>
      <c r="U26" s="41"/>
    </row>
    <row r="27" spans="1:21" ht="25.05" customHeight="1">
      <c r="A27" s="41"/>
      <c r="B27" s="41"/>
      <c r="C27" s="41"/>
      <c r="D27" s="41"/>
      <c r="E27" s="41"/>
      <c r="F27" s="46"/>
      <c r="G27" s="179"/>
      <c r="H27" s="180"/>
      <c r="I27" s="181"/>
      <c r="J27" s="181"/>
      <c r="K27" s="181"/>
      <c r="L27" s="181"/>
      <c r="M27" s="181"/>
      <c r="N27" s="181"/>
      <c r="O27" s="181"/>
      <c r="P27" s="41"/>
      <c r="Q27" s="41"/>
      <c r="R27" s="41"/>
      <c r="S27" s="41"/>
      <c r="T27" s="41"/>
      <c r="U27" s="41"/>
    </row>
    <row r="28" spans="1:21" ht="30" customHeight="1">
      <c r="A28" s="41"/>
      <c r="B28" s="41"/>
      <c r="C28" s="41"/>
      <c r="D28" s="41"/>
      <c r="E28" s="41"/>
      <c r="F28" s="46"/>
      <c r="G28" s="187"/>
      <c r="H28" s="188"/>
      <c r="I28" s="187"/>
      <c r="J28" s="189"/>
      <c r="K28" s="188"/>
      <c r="L28" s="181">
        <f>G28-I28</f>
        <v>0</v>
      </c>
      <c r="M28" s="181"/>
      <c r="N28" s="181">
        <f>ROUNDDOWN(G28/5,0)</f>
        <v>0</v>
      </c>
      <c r="O28" s="181"/>
      <c r="P28" s="41"/>
      <c r="Q28" s="41"/>
      <c r="R28" s="41"/>
      <c r="S28" s="41"/>
      <c r="T28" s="41"/>
      <c r="U28" s="41"/>
    </row>
    <row r="29" spans="1:21" ht="30" customHeight="1">
      <c r="A29" s="41"/>
      <c r="B29" s="41"/>
      <c r="C29" s="41"/>
      <c r="D29" s="41"/>
      <c r="E29" s="41"/>
      <c r="F29" s="46"/>
      <c r="G29" s="47" t="s">
        <v>52</v>
      </c>
      <c r="H29" s="49"/>
      <c r="I29" s="49"/>
      <c r="J29" s="49"/>
      <c r="K29" s="49"/>
      <c r="L29" s="49"/>
      <c r="M29" s="49"/>
      <c r="N29" s="49"/>
      <c r="O29" s="49"/>
      <c r="P29" s="41"/>
      <c r="Q29" s="41"/>
      <c r="R29" s="41"/>
      <c r="S29" s="41"/>
      <c r="T29" s="41"/>
      <c r="U29" s="41"/>
    </row>
    <row r="30" spans="1:21" ht="30" customHeight="1">
      <c r="A30" s="41"/>
      <c r="B30" s="41"/>
      <c r="C30" s="41"/>
      <c r="D30" s="41"/>
      <c r="E30" s="41"/>
      <c r="F30" s="46"/>
      <c r="G30" s="47" t="s">
        <v>53</v>
      </c>
      <c r="H30" s="47"/>
      <c r="I30" s="48"/>
      <c r="J30" s="48"/>
      <c r="K30" s="48"/>
      <c r="L30" s="48"/>
      <c r="M30" s="48"/>
      <c r="N30" s="48"/>
      <c r="O30" s="41"/>
      <c r="P30" s="41"/>
      <c r="Q30" s="41"/>
      <c r="R30" s="41"/>
      <c r="S30" s="41"/>
      <c r="T30" s="41"/>
      <c r="U30" s="41"/>
    </row>
    <row r="31" spans="1:21" ht="25.05" customHeight="1">
      <c r="A31" s="41"/>
      <c r="B31" s="41"/>
      <c r="C31" s="41"/>
      <c r="D31" s="41"/>
      <c r="E31" s="41"/>
      <c r="F31" s="46"/>
      <c r="G31" s="177" t="s">
        <v>48</v>
      </c>
      <c r="H31" s="178"/>
      <c r="I31" s="181" t="s">
        <v>54</v>
      </c>
      <c r="J31" s="181"/>
      <c r="K31" s="181"/>
      <c r="L31" s="181" t="s">
        <v>55</v>
      </c>
      <c r="M31" s="181"/>
      <c r="N31" s="181" t="s">
        <v>51</v>
      </c>
      <c r="O31" s="181"/>
      <c r="P31" s="41"/>
      <c r="Q31" s="41"/>
      <c r="R31" s="41"/>
      <c r="S31" s="41"/>
      <c r="T31" s="41"/>
      <c r="U31" s="41"/>
    </row>
    <row r="32" spans="1:21" ht="25.05" customHeight="1">
      <c r="A32" s="41"/>
      <c r="B32" s="41"/>
      <c r="C32" s="41"/>
      <c r="D32" s="41"/>
      <c r="E32" s="41"/>
      <c r="F32" s="46"/>
      <c r="G32" s="179"/>
      <c r="H32" s="180"/>
      <c r="I32" s="181"/>
      <c r="J32" s="181"/>
      <c r="K32" s="181"/>
      <c r="L32" s="181"/>
      <c r="M32" s="181"/>
      <c r="N32" s="181"/>
      <c r="O32" s="181"/>
      <c r="P32" s="41"/>
      <c r="Q32" s="41"/>
      <c r="R32" s="41"/>
      <c r="S32" s="41"/>
      <c r="T32" s="41"/>
      <c r="U32" s="41"/>
    </row>
    <row r="33" spans="1:22" ht="30" customHeight="1">
      <c r="A33" s="41"/>
      <c r="B33" s="41"/>
      <c r="C33" s="41"/>
      <c r="D33" s="41"/>
      <c r="E33" s="41"/>
      <c r="F33" s="46"/>
      <c r="G33" s="187"/>
      <c r="H33" s="188"/>
      <c r="I33" s="187"/>
      <c r="J33" s="189"/>
      <c r="K33" s="188"/>
      <c r="L33" s="181">
        <f>G33-I33</f>
        <v>0</v>
      </c>
      <c r="M33" s="181"/>
      <c r="N33" s="181">
        <f>ROUNDDOWN(G33/5,0)</f>
        <v>0</v>
      </c>
      <c r="O33" s="181"/>
      <c r="P33" s="41"/>
      <c r="Q33" s="41"/>
      <c r="R33" s="41"/>
      <c r="S33" s="41"/>
      <c r="T33" s="41"/>
      <c r="U33" s="41"/>
    </row>
    <row r="34" spans="1:22" ht="25.05" customHeight="1">
      <c r="A34" s="41"/>
      <c r="B34" s="41"/>
      <c r="C34" s="41"/>
      <c r="D34" s="41"/>
      <c r="E34" s="41"/>
      <c r="F34" s="46"/>
      <c r="G34" s="47" t="s">
        <v>56</v>
      </c>
      <c r="H34" s="47"/>
      <c r="I34" s="50"/>
      <c r="J34" s="50"/>
      <c r="K34" s="50"/>
      <c r="L34" s="50"/>
      <c r="M34" s="44"/>
      <c r="N34" s="44"/>
      <c r="O34" s="41"/>
      <c r="P34" s="41"/>
      <c r="Q34" s="41"/>
      <c r="R34" s="41"/>
      <c r="S34" s="41"/>
      <c r="T34" s="41"/>
      <c r="U34" s="41"/>
    </row>
    <row r="35" spans="1:22" ht="25.05" customHeight="1">
      <c r="A35" s="41"/>
      <c r="B35" s="41"/>
      <c r="C35" s="41"/>
      <c r="D35" s="41"/>
      <c r="E35" s="41"/>
      <c r="F35" s="46"/>
      <c r="G35" s="47" t="s">
        <v>57</v>
      </c>
      <c r="H35" s="47"/>
      <c r="I35" s="50"/>
      <c r="J35" s="50"/>
      <c r="K35" s="50"/>
      <c r="L35" s="50"/>
      <c r="M35" s="44"/>
      <c r="N35" s="44"/>
      <c r="O35" s="41"/>
      <c r="P35" s="41"/>
      <c r="Q35" s="41"/>
      <c r="R35" s="41"/>
      <c r="S35" s="41"/>
      <c r="T35" s="41"/>
      <c r="U35" s="41"/>
    </row>
    <row r="36" spans="1:22" ht="25.05" customHeight="1">
      <c r="A36" s="41"/>
      <c r="B36" s="41"/>
      <c r="C36" s="41"/>
      <c r="D36" s="41"/>
      <c r="E36" s="41"/>
      <c r="F36" s="46"/>
      <c r="G36" s="47"/>
      <c r="H36" s="47"/>
      <c r="I36" s="50"/>
      <c r="J36" s="50"/>
      <c r="K36" s="50"/>
      <c r="L36" s="50"/>
      <c r="M36" s="44"/>
      <c r="N36" s="44"/>
      <c r="O36" s="41"/>
      <c r="P36" s="41"/>
      <c r="Q36" s="41"/>
      <c r="R36" s="41"/>
      <c r="S36" s="41"/>
      <c r="T36" s="41"/>
      <c r="U36" s="41"/>
    </row>
    <row r="37" spans="1:22" ht="40.049999999999997" customHeight="1">
      <c r="A37" s="41"/>
      <c r="B37" s="41"/>
      <c r="C37" s="41"/>
      <c r="D37" s="42" t="s">
        <v>58</v>
      </c>
      <c r="E37" s="41"/>
      <c r="F37" s="41"/>
      <c r="G37" s="41"/>
      <c r="H37" s="41"/>
      <c r="I37" s="41"/>
      <c r="J37" s="41"/>
      <c r="K37" s="176"/>
      <c r="L37" s="176"/>
      <c r="M37" s="176"/>
      <c r="N37" s="51"/>
      <c r="O37" s="51"/>
      <c r="P37" s="51"/>
      <c r="Q37" s="51"/>
      <c r="R37" s="51"/>
      <c r="S37" s="41"/>
      <c r="T37" s="52" t="s">
        <v>59</v>
      </c>
      <c r="U37" s="41"/>
    </row>
    <row r="38" spans="1:22" ht="54.5" customHeight="1">
      <c r="A38" s="41"/>
      <c r="B38" s="41"/>
      <c r="C38" s="41"/>
      <c r="D38" s="138" t="s">
        <v>60</v>
      </c>
      <c r="E38" s="138"/>
      <c r="F38" s="53" t="s">
        <v>61</v>
      </c>
      <c r="G38" s="53" t="s">
        <v>62</v>
      </c>
      <c r="H38" s="53" t="s">
        <v>63</v>
      </c>
      <c r="I38" s="53" t="s">
        <v>64</v>
      </c>
      <c r="J38" s="153" t="s">
        <v>65</v>
      </c>
      <c r="K38" s="154"/>
      <c r="L38" s="153" t="s">
        <v>66</v>
      </c>
      <c r="M38" s="154"/>
      <c r="N38" s="54" t="s">
        <v>67</v>
      </c>
      <c r="O38" s="54" t="s">
        <v>68</v>
      </c>
      <c r="P38" s="54" t="s">
        <v>69</v>
      </c>
      <c r="Q38" s="54" t="s">
        <v>70</v>
      </c>
      <c r="R38" s="54" t="s">
        <v>71</v>
      </c>
      <c r="S38" s="53" t="s">
        <v>72</v>
      </c>
      <c r="T38" s="53" t="s">
        <v>73</v>
      </c>
      <c r="U38" s="41"/>
    </row>
    <row r="39" spans="1:22" ht="40.049999999999997" customHeight="1">
      <c r="A39" s="41"/>
      <c r="B39" s="41"/>
      <c r="C39" s="41"/>
      <c r="D39" s="134" t="s">
        <v>74</v>
      </c>
      <c r="E39" s="135"/>
      <c r="F39" s="135"/>
      <c r="G39" s="55"/>
      <c r="H39" s="55"/>
      <c r="I39" s="55"/>
      <c r="J39" s="55"/>
      <c r="K39" s="55"/>
      <c r="L39" s="55"/>
      <c r="M39" s="55"/>
      <c r="N39" s="55"/>
      <c r="O39" s="55"/>
      <c r="P39" s="55"/>
      <c r="Q39" s="55"/>
      <c r="R39" s="55"/>
      <c r="S39" s="55"/>
      <c r="T39" s="56"/>
      <c r="U39" s="41"/>
    </row>
    <row r="40" spans="1:22" ht="40.049999999999997" customHeight="1">
      <c r="A40" s="41"/>
      <c r="B40" s="41"/>
      <c r="C40" s="41"/>
      <c r="D40" s="57"/>
      <c r="E40" s="95" t="s">
        <v>75</v>
      </c>
      <c r="F40" s="91"/>
      <c r="G40" s="92"/>
      <c r="H40" s="93"/>
      <c r="I40" s="58">
        <f t="shared" ref="I40:I44" si="0">G40*H40</f>
        <v>0</v>
      </c>
      <c r="J40" s="166"/>
      <c r="K40" s="167"/>
      <c r="L40" s="168"/>
      <c r="M40" s="169"/>
      <c r="N40" s="58">
        <f>SUM(I40:M40)</f>
        <v>0</v>
      </c>
      <c r="O40" s="94"/>
      <c r="P40" s="58">
        <f>ROUNDDOWN((N40-O40)*4/5,-3)</f>
        <v>0</v>
      </c>
      <c r="Q40" s="59">
        <f>N40-O40</f>
        <v>0</v>
      </c>
      <c r="R40" s="58">
        <f>ROUNDDOWN(Q40*4/5,-3)</f>
        <v>0</v>
      </c>
      <c r="S40" s="60">
        <f>IFERROR(INDEX('データセット（別紙１）'!$C$3:$C$13,MATCH(E40,'データセット（別紙１）'!$B$3:$B$13,0)),0)*G40</f>
        <v>0</v>
      </c>
      <c r="T40" s="61">
        <f>MIN(P40,R40,S40)</f>
        <v>0</v>
      </c>
      <c r="U40" s="41"/>
    </row>
    <row r="41" spans="1:22" ht="40.049999999999997" customHeight="1">
      <c r="A41" s="41"/>
      <c r="B41" s="41"/>
      <c r="C41" s="41"/>
      <c r="D41" s="62"/>
      <c r="E41" s="95" t="s">
        <v>75</v>
      </c>
      <c r="F41" s="91"/>
      <c r="G41" s="92"/>
      <c r="H41" s="93"/>
      <c r="I41" s="58">
        <f t="shared" si="0"/>
        <v>0</v>
      </c>
      <c r="J41" s="166"/>
      <c r="K41" s="167"/>
      <c r="L41" s="168"/>
      <c r="M41" s="169"/>
      <c r="N41" s="58">
        <f>SUM(I41:M41)</f>
        <v>0</v>
      </c>
      <c r="O41" s="94"/>
      <c r="P41" s="58">
        <f t="shared" ref="P41:P44" si="1">ROUNDDOWN((N41-O41)*4/5,-3)</f>
        <v>0</v>
      </c>
      <c r="Q41" s="59">
        <f>N41-O41</f>
        <v>0</v>
      </c>
      <c r="R41" s="58">
        <f t="shared" ref="R41:R44" si="2">ROUNDDOWN(Q41*4/5,-3)</f>
        <v>0</v>
      </c>
      <c r="S41" s="60">
        <f>IFERROR(INDEX('データセット（別紙１）'!$C$3:$C$13,MATCH(E41,'データセット（別紙１）'!$B$3:$B$13,0)),0)*G41</f>
        <v>0</v>
      </c>
      <c r="T41" s="61">
        <f t="shared" ref="T41:T44" si="3">MIN(P41,R41,S41)</f>
        <v>0</v>
      </c>
      <c r="U41" s="41"/>
    </row>
    <row r="42" spans="1:22" ht="40.049999999999997" customHeight="1">
      <c r="A42" s="41"/>
      <c r="B42" s="41"/>
      <c r="C42" s="41"/>
      <c r="D42" s="62"/>
      <c r="E42" s="95" t="s">
        <v>75</v>
      </c>
      <c r="F42" s="91"/>
      <c r="G42" s="92"/>
      <c r="H42" s="93"/>
      <c r="I42" s="58">
        <f t="shared" si="0"/>
        <v>0</v>
      </c>
      <c r="J42" s="166"/>
      <c r="K42" s="167"/>
      <c r="L42" s="168"/>
      <c r="M42" s="169"/>
      <c r="N42" s="58">
        <f t="shared" ref="N42:N44" si="4">SUM(I42:M42)</f>
        <v>0</v>
      </c>
      <c r="O42" s="94"/>
      <c r="P42" s="58">
        <f t="shared" si="1"/>
        <v>0</v>
      </c>
      <c r="Q42" s="59">
        <f>N42-O42</f>
        <v>0</v>
      </c>
      <c r="R42" s="58">
        <f t="shared" si="2"/>
        <v>0</v>
      </c>
      <c r="S42" s="60">
        <f>IFERROR(INDEX('データセット（別紙１）'!$C$3:$C$13,MATCH(E42,'データセット（別紙１）'!$B$3:$B$13,0)),0)*G42</f>
        <v>0</v>
      </c>
      <c r="T42" s="61">
        <f t="shared" si="3"/>
        <v>0</v>
      </c>
      <c r="U42" s="41"/>
    </row>
    <row r="43" spans="1:22" ht="40.049999999999997" customHeight="1">
      <c r="A43" s="41"/>
      <c r="B43" s="41"/>
      <c r="C43" s="41"/>
      <c r="D43" s="62"/>
      <c r="E43" s="95" t="s">
        <v>75</v>
      </c>
      <c r="F43" s="91"/>
      <c r="G43" s="92"/>
      <c r="H43" s="93"/>
      <c r="I43" s="58">
        <f t="shared" si="0"/>
        <v>0</v>
      </c>
      <c r="J43" s="166"/>
      <c r="K43" s="167"/>
      <c r="L43" s="168"/>
      <c r="M43" s="169"/>
      <c r="N43" s="58">
        <f t="shared" si="4"/>
        <v>0</v>
      </c>
      <c r="O43" s="94"/>
      <c r="P43" s="58">
        <f t="shared" si="1"/>
        <v>0</v>
      </c>
      <c r="Q43" s="59">
        <f>N43-O43</f>
        <v>0</v>
      </c>
      <c r="R43" s="58">
        <f t="shared" si="2"/>
        <v>0</v>
      </c>
      <c r="S43" s="60">
        <f>IFERROR(INDEX('データセット（別紙１）'!$C$3:$C$13,MATCH(E43,'データセット（別紙１）'!$B$3:$B$13,0)),0)*G43</f>
        <v>0</v>
      </c>
      <c r="T43" s="61">
        <f t="shared" si="3"/>
        <v>0</v>
      </c>
      <c r="U43" s="41"/>
    </row>
    <row r="44" spans="1:22" ht="40.049999999999997" customHeight="1">
      <c r="A44" s="41"/>
      <c r="B44" s="41"/>
      <c r="C44" s="41"/>
      <c r="D44" s="62"/>
      <c r="E44" s="95" t="s">
        <v>75</v>
      </c>
      <c r="F44" s="91"/>
      <c r="G44" s="92"/>
      <c r="H44" s="93"/>
      <c r="I44" s="58">
        <f t="shared" si="0"/>
        <v>0</v>
      </c>
      <c r="J44" s="166"/>
      <c r="K44" s="167"/>
      <c r="L44" s="168"/>
      <c r="M44" s="169"/>
      <c r="N44" s="58">
        <f t="shared" si="4"/>
        <v>0</v>
      </c>
      <c r="O44" s="94"/>
      <c r="P44" s="58">
        <f t="shared" si="1"/>
        <v>0</v>
      </c>
      <c r="Q44" s="59">
        <f>N44-O44</f>
        <v>0</v>
      </c>
      <c r="R44" s="58">
        <f t="shared" si="2"/>
        <v>0</v>
      </c>
      <c r="S44" s="60">
        <f>IFERROR(INDEX('データセット（別紙１）'!$C$3:$C$13,MATCH(E44,'データセット（別紙１）'!$B$3:$B$13,0)),0)*G44</f>
        <v>0</v>
      </c>
      <c r="T44" s="61">
        <f t="shared" si="3"/>
        <v>0</v>
      </c>
      <c r="U44" s="41"/>
    </row>
    <row r="45" spans="1:22" ht="40.049999999999997" customHeight="1">
      <c r="A45" s="41"/>
      <c r="B45" s="41"/>
      <c r="C45" s="41"/>
      <c r="D45" s="63" t="s">
        <v>76</v>
      </c>
      <c r="E45" s="64"/>
      <c r="F45" s="65"/>
      <c r="G45" s="66"/>
      <c r="H45" s="66"/>
      <c r="I45" s="67"/>
      <c r="J45" s="67"/>
      <c r="K45" s="67"/>
      <c r="L45" s="67"/>
      <c r="M45" s="67"/>
      <c r="N45" s="67"/>
      <c r="O45" s="67"/>
      <c r="P45" s="67"/>
      <c r="Q45" s="67"/>
      <c r="R45" s="67"/>
      <c r="S45" s="67"/>
      <c r="T45" s="68"/>
      <c r="U45" s="41"/>
    </row>
    <row r="46" spans="1:22" ht="40.049999999999997" customHeight="1">
      <c r="A46" s="41"/>
      <c r="B46" s="41"/>
      <c r="C46" s="41"/>
      <c r="D46" s="69"/>
      <c r="E46" s="96" t="s">
        <v>77</v>
      </c>
      <c r="F46" s="162"/>
      <c r="G46" s="163"/>
      <c r="H46" s="163"/>
      <c r="I46" s="164"/>
      <c r="J46" s="147"/>
      <c r="K46" s="148"/>
      <c r="L46" s="170"/>
      <c r="M46" s="171"/>
      <c r="N46" s="155">
        <f>SUM(I46:M48)</f>
        <v>0</v>
      </c>
      <c r="O46" s="164"/>
      <c r="P46" s="155">
        <f>ROUNDDOWN((N46-O46)*4/5,-3)</f>
        <v>0</v>
      </c>
      <c r="Q46" s="165">
        <f>N46-O46</f>
        <v>0</v>
      </c>
      <c r="R46" s="155">
        <f>ROUNDDOWN(Q46*4/5,-3)</f>
        <v>0</v>
      </c>
      <c r="S46" s="155">
        <f>IF(E46="（契約方法を選択する）", 0,
 IF(OR(E47="", E48="", E48="ケアプランデータ連携システムのデータ連携について選択"),0,
  IF(AND(E46="職員数に応じて必要なライセンス数が変動するもの", E47="（職員数をプルダウンから選択）"),0,
   IF(E46="職員数に応じて必要なライセンス数が変動しないもの",
      2500000 + IF(L46&gt;0,150000,0) + IF(E48="5事業所以上と連携する", 50000, 0),
      IF(E46="職員数に応じて必要なライセンス数が変動するもの",
         IF(E47="１名以上10名以下", 1000000 + IF(L46&gt;0,150000,0),
            IF(E47="11名以上20名以下", 1500000 + IF(L46&gt;0,150000,0),
               IF(E47="21名以上30名以下", 2000000 + IF(L46&gt;0,150000,0),
                  IF(E47="31名以上", 2500000 + IF(L46&gt;0,150000,0),0))))
         + IF(E48="5事業所以上と連携する", 50000, 0),
       0)))))</f>
        <v>0</v>
      </c>
      <c r="T46" s="155">
        <f>MIN(P46,R46,S46)</f>
        <v>0</v>
      </c>
      <c r="U46" s="41"/>
      <c r="V46" s="70"/>
    </row>
    <row r="47" spans="1:22" ht="40.049999999999997" customHeight="1">
      <c r="A47" s="41"/>
      <c r="B47" s="41"/>
      <c r="C47" s="41"/>
      <c r="D47" s="161"/>
      <c r="E47" s="96" t="s">
        <v>78</v>
      </c>
      <c r="F47" s="162"/>
      <c r="G47" s="163"/>
      <c r="H47" s="163"/>
      <c r="I47" s="164"/>
      <c r="J47" s="149"/>
      <c r="K47" s="150"/>
      <c r="L47" s="172"/>
      <c r="M47" s="173"/>
      <c r="N47" s="155"/>
      <c r="O47" s="164"/>
      <c r="P47" s="155"/>
      <c r="Q47" s="165"/>
      <c r="R47" s="155"/>
      <c r="S47" s="155"/>
      <c r="T47" s="155"/>
      <c r="U47" s="41"/>
    </row>
    <row r="48" spans="1:22" ht="40.049999999999997" customHeight="1">
      <c r="A48" s="41"/>
      <c r="B48" s="41"/>
      <c r="C48" s="41"/>
      <c r="D48" s="161"/>
      <c r="E48" s="96" t="s">
        <v>79</v>
      </c>
      <c r="F48" s="162"/>
      <c r="G48" s="163"/>
      <c r="H48" s="163"/>
      <c r="I48" s="164"/>
      <c r="J48" s="151"/>
      <c r="K48" s="152"/>
      <c r="L48" s="174"/>
      <c r="M48" s="175"/>
      <c r="N48" s="155"/>
      <c r="O48" s="164"/>
      <c r="P48" s="155"/>
      <c r="Q48" s="165"/>
      <c r="R48" s="155"/>
      <c r="S48" s="155"/>
      <c r="T48" s="155"/>
      <c r="U48" s="41"/>
    </row>
    <row r="49" spans="1:21" ht="40.049999999999997" customHeight="1">
      <c r="A49" s="41"/>
      <c r="B49" s="41"/>
      <c r="C49" s="41"/>
      <c r="D49" s="159" t="s">
        <v>80</v>
      </c>
      <c r="E49" s="160"/>
      <c r="F49" s="65"/>
      <c r="G49" s="66"/>
      <c r="H49" s="66"/>
      <c r="I49" s="67"/>
      <c r="J49" s="67"/>
      <c r="K49" s="67"/>
      <c r="L49" s="67"/>
      <c r="M49" s="67"/>
      <c r="N49" s="67"/>
      <c r="O49" s="67"/>
      <c r="P49" s="67"/>
      <c r="Q49" s="67"/>
      <c r="R49" s="67"/>
      <c r="S49" s="67"/>
      <c r="T49" s="68"/>
      <c r="U49" s="41"/>
    </row>
    <row r="50" spans="1:21" ht="40.049999999999997" customHeight="1">
      <c r="A50" s="41"/>
      <c r="B50" s="41"/>
      <c r="C50" s="41"/>
      <c r="D50" s="69"/>
      <c r="E50" s="96" t="s">
        <v>77</v>
      </c>
      <c r="F50" s="162"/>
      <c r="G50" s="163"/>
      <c r="H50" s="163"/>
      <c r="I50" s="164"/>
      <c r="J50" s="147"/>
      <c r="K50" s="148"/>
      <c r="L50" s="147"/>
      <c r="M50" s="148"/>
      <c r="N50" s="155">
        <f>SUM(I50:M52)</f>
        <v>0</v>
      </c>
      <c r="O50" s="164"/>
      <c r="P50" s="155">
        <f>ROUNDDOWN((N50-O50)*4/5,-3)</f>
        <v>0</v>
      </c>
      <c r="Q50" s="165">
        <f>N50-O50</f>
        <v>0</v>
      </c>
      <c r="R50" s="155">
        <f>ROUNDDOWN(Q50*4/5,-3)</f>
        <v>0</v>
      </c>
      <c r="S50" s="155">
        <f>IF(E50="（契約方法を選択する）", 0,
 IF(OR(E51="", E52="", E52="ケアプランデータ連携システムのデータ連携について選択"), "条件が不正です",
  IF(AND(E50="職員数に応じて必要なライセンス数が変動するもの", E51="（職員数をプルダウンから選択）"), "条件が不正です",
   IF(E50="職員数に応じて必要なライセンス数が変動しないもの",
      2500000 + IF($M$46&lt;&gt;0,150000,0) + IF(E52="5事業所以上と連携する", 50000, 0),
      IF(E50="職員数に応じて必要なライセンス数が変動するもの",
         IF(E51="１名以上10名以下", 1000000 + IF($M$46&lt;&gt;0,150000,0),
            IF(E51="11名以上20名以下", 1500000 + IF($M$46&lt;&gt;0,150000,0),
               IF(E51="21名以上30名以下", 2000000 + IF($M$46&lt;&gt;0,150000,0),
                  IF(E51="31名以上", 2500000 + IF($M$46&lt;&gt;0,150000,0), "条件が不正です"))))
         + IF(E52="5事業所以上と連携する", 50000, 0),
        0)))))</f>
        <v>0</v>
      </c>
      <c r="T50" s="155">
        <f>MIN(P50,R50,S50)</f>
        <v>0</v>
      </c>
      <c r="U50" s="41"/>
    </row>
    <row r="51" spans="1:21" ht="40.049999999999997" customHeight="1">
      <c r="A51" s="41"/>
      <c r="B51" s="41"/>
      <c r="C51" s="41"/>
      <c r="D51" s="161"/>
      <c r="E51" s="96" t="s">
        <v>78</v>
      </c>
      <c r="F51" s="162"/>
      <c r="G51" s="163"/>
      <c r="H51" s="163"/>
      <c r="I51" s="164"/>
      <c r="J51" s="149"/>
      <c r="K51" s="150"/>
      <c r="L51" s="149"/>
      <c r="M51" s="150"/>
      <c r="N51" s="155"/>
      <c r="O51" s="164"/>
      <c r="P51" s="155"/>
      <c r="Q51" s="165"/>
      <c r="R51" s="155"/>
      <c r="S51" s="155"/>
      <c r="T51" s="155"/>
      <c r="U51" s="41"/>
    </row>
    <row r="52" spans="1:21" ht="40.049999999999997" customHeight="1">
      <c r="A52" s="41"/>
      <c r="B52" s="41"/>
      <c r="C52" s="41"/>
      <c r="D52" s="161"/>
      <c r="E52" s="96" t="s">
        <v>79</v>
      </c>
      <c r="F52" s="162"/>
      <c r="G52" s="163"/>
      <c r="H52" s="163"/>
      <c r="I52" s="164"/>
      <c r="J52" s="151"/>
      <c r="K52" s="152"/>
      <c r="L52" s="151"/>
      <c r="M52" s="152"/>
      <c r="N52" s="155"/>
      <c r="O52" s="164"/>
      <c r="P52" s="155"/>
      <c r="Q52" s="165"/>
      <c r="R52" s="155"/>
      <c r="S52" s="155"/>
      <c r="T52" s="155"/>
      <c r="U52" s="41"/>
    </row>
    <row r="53" spans="1:21" ht="40.049999999999997" customHeight="1">
      <c r="A53" s="41"/>
      <c r="B53" s="41"/>
      <c r="C53" s="41"/>
      <c r="D53" s="159" t="s">
        <v>81</v>
      </c>
      <c r="E53" s="160"/>
      <c r="F53" s="71"/>
      <c r="G53" s="72"/>
      <c r="H53" s="72"/>
      <c r="I53" s="73"/>
      <c r="J53" s="73"/>
      <c r="K53" s="73"/>
      <c r="L53" s="73"/>
      <c r="M53" s="73"/>
      <c r="N53" s="73"/>
      <c r="O53" s="73"/>
      <c r="P53" s="73"/>
      <c r="Q53" s="73"/>
      <c r="R53" s="73"/>
      <c r="S53" s="72"/>
      <c r="T53" s="74"/>
      <c r="U53" s="41"/>
    </row>
    <row r="54" spans="1:21" ht="40.049999999999997" customHeight="1">
      <c r="A54" s="41"/>
      <c r="B54" s="41"/>
      <c r="C54" s="41"/>
      <c r="D54" s="62"/>
      <c r="E54" s="95" t="s">
        <v>82</v>
      </c>
      <c r="F54" s="91"/>
      <c r="G54" s="92"/>
      <c r="H54" s="93"/>
      <c r="I54" s="58">
        <f>G54*H54</f>
        <v>0</v>
      </c>
      <c r="J54" s="156"/>
      <c r="K54" s="157"/>
      <c r="L54" s="156"/>
      <c r="M54" s="157"/>
      <c r="N54" s="58">
        <f>I54</f>
        <v>0</v>
      </c>
      <c r="O54" s="94"/>
      <c r="P54" s="58">
        <f>ROUNDDOWN((N54-O54)*4/5,-3)</f>
        <v>0</v>
      </c>
      <c r="Q54" s="59">
        <f>N54-O54</f>
        <v>0</v>
      </c>
      <c r="R54" s="58">
        <f>ROUNDDOWN((Q54*4/5),-3)</f>
        <v>0</v>
      </c>
      <c r="S54" s="60">
        <f>IFERROR(INDEX('データセット（別紙１）'!$H:$H,MATCH(E54,'データセット（別紙１）'!$G:$G,0)),0)*G54</f>
        <v>0</v>
      </c>
      <c r="T54" s="75">
        <f>MIN(P54,R54,S54)</f>
        <v>0</v>
      </c>
      <c r="U54" s="41"/>
    </row>
    <row r="55" spans="1:21" ht="40.049999999999997" customHeight="1">
      <c r="A55" s="41"/>
      <c r="B55" s="41"/>
      <c r="C55" s="41"/>
      <c r="D55" s="62"/>
      <c r="E55" s="95" t="s">
        <v>82</v>
      </c>
      <c r="F55" s="91"/>
      <c r="G55" s="92"/>
      <c r="H55" s="93"/>
      <c r="I55" s="58">
        <f>G55*H55</f>
        <v>0</v>
      </c>
      <c r="J55" s="156"/>
      <c r="K55" s="157"/>
      <c r="L55" s="156"/>
      <c r="M55" s="157"/>
      <c r="N55" s="58">
        <f>I55</f>
        <v>0</v>
      </c>
      <c r="O55" s="94"/>
      <c r="P55" s="58">
        <f t="shared" ref="P55:P56" si="5">ROUNDDOWN((N55-O55)*4/5,-3)</f>
        <v>0</v>
      </c>
      <c r="Q55" s="59">
        <f>N55-O55</f>
        <v>0</v>
      </c>
      <c r="R55" s="58">
        <f t="shared" ref="R55:R56" si="6">ROUNDDOWN((Q55*4/5),-3)</f>
        <v>0</v>
      </c>
      <c r="S55" s="60">
        <f>IFERROR(INDEX('データセット（別紙１）'!$H:$H,MATCH(E55,'データセット（別紙１）'!$G:$G,0)),0)*G55</f>
        <v>0</v>
      </c>
      <c r="T55" s="75">
        <f t="shared" ref="T55:T56" si="7">MIN(P55,R55,S55)</f>
        <v>0</v>
      </c>
      <c r="U55" s="41"/>
    </row>
    <row r="56" spans="1:21" ht="40.049999999999997" customHeight="1">
      <c r="A56" s="41"/>
      <c r="B56" s="41"/>
      <c r="C56" s="41"/>
      <c r="D56" s="62"/>
      <c r="E56" s="95" t="s">
        <v>82</v>
      </c>
      <c r="F56" s="91"/>
      <c r="G56" s="92"/>
      <c r="H56" s="93"/>
      <c r="I56" s="58">
        <f>G56*H56</f>
        <v>0</v>
      </c>
      <c r="J56" s="156"/>
      <c r="K56" s="157"/>
      <c r="L56" s="156"/>
      <c r="M56" s="157"/>
      <c r="N56" s="58">
        <f>I56</f>
        <v>0</v>
      </c>
      <c r="O56" s="94"/>
      <c r="P56" s="58">
        <f t="shared" si="5"/>
        <v>0</v>
      </c>
      <c r="Q56" s="59">
        <f>N56-O56</f>
        <v>0</v>
      </c>
      <c r="R56" s="58">
        <f t="shared" si="6"/>
        <v>0</v>
      </c>
      <c r="S56" s="60">
        <f>IFERROR(INDEX('データセット（別紙１）'!$H:$H,MATCH(E56,'データセット（別紙１）'!$G:$G,0)),0)*G56</f>
        <v>0</v>
      </c>
      <c r="T56" s="75">
        <f t="shared" si="7"/>
        <v>0</v>
      </c>
      <c r="U56" s="41"/>
    </row>
    <row r="57" spans="1:21" ht="40.049999999999997" customHeight="1">
      <c r="A57" s="41"/>
      <c r="B57" s="41"/>
      <c r="C57" s="41"/>
      <c r="D57" s="117" t="s">
        <v>83</v>
      </c>
      <c r="E57" s="118"/>
      <c r="F57" s="119"/>
      <c r="G57" s="76"/>
      <c r="H57" s="76"/>
      <c r="I57" s="77"/>
      <c r="J57" s="156"/>
      <c r="K57" s="157"/>
      <c r="L57" s="156"/>
      <c r="M57" s="157"/>
      <c r="N57" s="78">
        <f>SUM(N40:N44,N46,N50,N54:N56)</f>
        <v>0</v>
      </c>
      <c r="O57" s="79"/>
      <c r="P57" s="79"/>
      <c r="Q57" s="78">
        <f>SUM(Q40:Q44,Q46,Q50,Q54:Q56)</f>
        <v>0</v>
      </c>
      <c r="R57" s="79"/>
      <c r="S57" s="79"/>
      <c r="T57" s="61">
        <f>SUM(T40:T44,T46,T50,T54:T56)</f>
        <v>0</v>
      </c>
      <c r="U57" s="41"/>
    </row>
    <row r="58" spans="1:21" ht="40.049999999999997" customHeight="1">
      <c r="A58" s="41"/>
      <c r="B58" s="41"/>
      <c r="C58" s="41"/>
      <c r="D58" s="47"/>
      <c r="E58" s="47"/>
      <c r="F58" s="47"/>
      <c r="G58" s="41"/>
      <c r="H58" s="41"/>
      <c r="I58" s="41"/>
      <c r="J58" s="41"/>
      <c r="K58" s="41"/>
      <c r="L58" s="41"/>
      <c r="M58" s="41"/>
      <c r="N58" s="41"/>
      <c r="O58" s="41"/>
      <c r="P58" s="41"/>
      <c r="Q58" s="41"/>
      <c r="R58" s="41"/>
      <c r="S58" s="41"/>
      <c r="T58" s="80"/>
      <c r="U58" s="41"/>
    </row>
    <row r="59" spans="1:21" ht="40.049999999999997" customHeight="1">
      <c r="A59" s="41"/>
      <c r="B59" s="41"/>
      <c r="C59" s="41"/>
      <c r="D59" s="42" t="s">
        <v>84</v>
      </c>
      <c r="E59" s="41"/>
      <c r="F59" s="41"/>
      <c r="G59" s="41"/>
      <c r="H59" s="41"/>
      <c r="I59" s="41"/>
      <c r="J59" s="41"/>
      <c r="K59" s="158"/>
      <c r="L59" s="158"/>
      <c r="M59" s="158"/>
      <c r="N59" s="51"/>
      <c r="O59" s="51"/>
      <c r="P59" s="51"/>
      <c r="Q59" s="51"/>
      <c r="R59" s="51"/>
      <c r="S59" s="41"/>
      <c r="T59" s="52" t="s">
        <v>59</v>
      </c>
      <c r="U59" s="41"/>
    </row>
    <row r="60" spans="1:21" ht="54.5" customHeight="1">
      <c r="A60" s="41"/>
      <c r="B60" s="41"/>
      <c r="C60" s="41"/>
      <c r="D60" s="138" t="s">
        <v>60</v>
      </c>
      <c r="E60" s="138"/>
      <c r="F60" s="53" t="s">
        <v>61</v>
      </c>
      <c r="G60" s="53" t="s">
        <v>62</v>
      </c>
      <c r="H60" s="53" t="s">
        <v>63</v>
      </c>
      <c r="I60" s="53" t="s">
        <v>64</v>
      </c>
      <c r="J60" s="153" t="s">
        <v>85</v>
      </c>
      <c r="K60" s="154"/>
      <c r="L60" s="153" t="s">
        <v>66</v>
      </c>
      <c r="M60" s="154"/>
      <c r="N60" s="54" t="s">
        <v>67</v>
      </c>
      <c r="O60" s="54" t="s">
        <v>68</v>
      </c>
      <c r="P60" s="54" t="s">
        <v>86</v>
      </c>
      <c r="Q60" s="54" t="s">
        <v>70</v>
      </c>
      <c r="R60" s="54" t="s">
        <v>71</v>
      </c>
      <c r="S60" s="53" t="s">
        <v>72</v>
      </c>
      <c r="T60" s="53" t="s">
        <v>73</v>
      </c>
      <c r="U60" s="41"/>
    </row>
    <row r="61" spans="1:21" ht="40.049999999999997" customHeight="1">
      <c r="A61" s="41"/>
      <c r="B61" s="41"/>
      <c r="C61" s="41"/>
      <c r="D61" s="145" t="s">
        <v>87</v>
      </c>
      <c r="E61" s="146"/>
      <c r="F61" s="97"/>
      <c r="G61" s="81"/>
      <c r="H61" s="97"/>
      <c r="I61" s="99"/>
      <c r="J61" s="147"/>
      <c r="K61" s="148"/>
      <c r="L61" s="147"/>
      <c r="M61" s="148"/>
      <c r="N61" s="131"/>
      <c r="O61" s="131"/>
      <c r="P61" s="131"/>
      <c r="Q61" s="131"/>
      <c r="R61" s="131"/>
      <c r="S61" s="131"/>
      <c r="T61" s="131"/>
      <c r="U61" s="41"/>
    </row>
    <row r="62" spans="1:21" ht="40.049999999999997" customHeight="1">
      <c r="A62" s="41"/>
      <c r="B62" s="41"/>
      <c r="C62" s="41"/>
      <c r="D62" s="134" t="s">
        <v>88</v>
      </c>
      <c r="E62" s="135"/>
      <c r="F62" s="83"/>
      <c r="G62" s="83"/>
      <c r="H62" s="83"/>
      <c r="I62" s="84"/>
      <c r="J62" s="149"/>
      <c r="K62" s="150"/>
      <c r="L62" s="149"/>
      <c r="M62" s="150"/>
      <c r="N62" s="132"/>
      <c r="O62" s="132"/>
      <c r="P62" s="132"/>
      <c r="Q62" s="132"/>
      <c r="R62" s="132"/>
      <c r="S62" s="132"/>
      <c r="T62" s="132"/>
      <c r="U62" s="41"/>
    </row>
    <row r="63" spans="1:21" ht="40.049999999999997" customHeight="1">
      <c r="A63" s="41"/>
      <c r="B63" s="41"/>
      <c r="C63" s="41"/>
      <c r="D63" s="69"/>
      <c r="E63" s="98" t="s">
        <v>89</v>
      </c>
      <c r="F63" s="97"/>
      <c r="G63" s="97"/>
      <c r="H63" s="97"/>
      <c r="I63" s="99"/>
      <c r="J63" s="149"/>
      <c r="K63" s="150"/>
      <c r="L63" s="149"/>
      <c r="M63" s="150"/>
      <c r="N63" s="132"/>
      <c r="O63" s="132"/>
      <c r="P63" s="132"/>
      <c r="Q63" s="132"/>
      <c r="R63" s="132"/>
      <c r="S63" s="132"/>
      <c r="T63" s="132"/>
      <c r="U63" s="41"/>
    </row>
    <row r="64" spans="1:21" ht="40.049999999999997" customHeight="1">
      <c r="A64" s="41"/>
      <c r="B64" s="41"/>
      <c r="C64" s="41"/>
      <c r="D64" s="69"/>
      <c r="E64" s="98" t="s">
        <v>89</v>
      </c>
      <c r="F64" s="97"/>
      <c r="G64" s="97"/>
      <c r="H64" s="97"/>
      <c r="I64" s="99"/>
      <c r="J64" s="149"/>
      <c r="K64" s="150"/>
      <c r="L64" s="149"/>
      <c r="M64" s="150"/>
      <c r="N64" s="132"/>
      <c r="O64" s="132"/>
      <c r="P64" s="132"/>
      <c r="Q64" s="132"/>
      <c r="R64" s="132"/>
      <c r="S64" s="132"/>
      <c r="T64" s="132"/>
      <c r="U64" s="41"/>
    </row>
    <row r="65" spans="1:21" ht="40.049999999999997" customHeight="1">
      <c r="A65" s="41"/>
      <c r="B65" s="41"/>
      <c r="C65" s="41"/>
      <c r="D65" s="69"/>
      <c r="E65" s="98" t="s">
        <v>89</v>
      </c>
      <c r="F65" s="97"/>
      <c r="G65" s="97"/>
      <c r="H65" s="97"/>
      <c r="I65" s="99"/>
      <c r="J65" s="149"/>
      <c r="K65" s="150"/>
      <c r="L65" s="149"/>
      <c r="M65" s="150"/>
      <c r="N65" s="132"/>
      <c r="O65" s="132"/>
      <c r="P65" s="132"/>
      <c r="Q65" s="132"/>
      <c r="R65" s="132"/>
      <c r="S65" s="132"/>
      <c r="T65" s="132"/>
      <c r="U65" s="41"/>
    </row>
    <row r="66" spans="1:21" ht="40.049999999999997" customHeight="1">
      <c r="A66" s="41"/>
      <c r="B66" s="41"/>
      <c r="C66" s="41"/>
      <c r="D66" s="69"/>
      <c r="E66" s="98" t="s">
        <v>89</v>
      </c>
      <c r="F66" s="97"/>
      <c r="G66" s="97"/>
      <c r="H66" s="97"/>
      <c r="I66" s="99"/>
      <c r="J66" s="151"/>
      <c r="K66" s="152"/>
      <c r="L66" s="151"/>
      <c r="M66" s="152"/>
      <c r="N66" s="133"/>
      <c r="O66" s="133"/>
      <c r="P66" s="133"/>
      <c r="Q66" s="133"/>
      <c r="R66" s="133"/>
      <c r="S66" s="133"/>
      <c r="T66" s="133"/>
      <c r="U66" s="41"/>
    </row>
    <row r="67" spans="1:21" ht="40.049999999999997" customHeight="1">
      <c r="A67" s="41"/>
      <c r="B67" s="41"/>
      <c r="C67" s="41"/>
      <c r="D67" s="117" t="s">
        <v>83</v>
      </c>
      <c r="E67" s="118"/>
      <c r="F67" s="119"/>
      <c r="G67" s="85"/>
      <c r="H67" s="85"/>
      <c r="I67" s="190">
        <f>SUM(I61,I63:I66)</f>
        <v>0</v>
      </c>
      <c r="J67" s="136"/>
      <c r="K67" s="137"/>
      <c r="L67" s="136"/>
      <c r="M67" s="137"/>
      <c r="N67" s="58">
        <f>SUM(I67:M67)</f>
        <v>0</v>
      </c>
      <c r="O67" s="100"/>
      <c r="P67" s="87">
        <f>ROUNDDOWN((N67-O67)*4/5,-3)</f>
        <v>0</v>
      </c>
      <c r="Q67" s="86">
        <f>N67-O67</f>
        <v>0</v>
      </c>
      <c r="R67" s="87">
        <f>ROUNDDOWN((Q67*4/5),-3)</f>
        <v>0</v>
      </c>
      <c r="S67" s="58">
        <f>IF(L67&gt;0,10000000,9850000)</f>
        <v>9850000</v>
      </c>
      <c r="T67" s="87">
        <f>MIN(P67,R67,S67)</f>
        <v>0</v>
      </c>
      <c r="U67" s="41"/>
    </row>
    <row r="68" spans="1:21" ht="40.049999999999997" customHeight="1">
      <c r="A68" s="41"/>
      <c r="B68" s="41"/>
      <c r="C68" s="41"/>
      <c r="D68" s="41"/>
      <c r="E68" s="41"/>
      <c r="F68" s="41"/>
      <c r="G68" s="41"/>
      <c r="H68" s="41"/>
      <c r="I68" s="41"/>
      <c r="J68" s="41"/>
      <c r="K68" s="41"/>
      <c r="L68" s="41"/>
      <c r="M68" s="41"/>
      <c r="N68" s="41"/>
      <c r="O68" s="41"/>
      <c r="P68" s="41"/>
      <c r="Q68" s="41"/>
      <c r="R68" s="41"/>
      <c r="S68" s="41"/>
      <c r="T68" s="41"/>
      <c r="U68" s="41"/>
    </row>
    <row r="69" spans="1:21" ht="40.049999999999997" customHeight="1" thickBot="1">
      <c r="A69" s="41"/>
      <c r="B69" s="41"/>
      <c r="C69" s="41"/>
      <c r="D69" s="42" t="s">
        <v>90</v>
      </c>
      <c r="E69" s="41"/>
      <c r="F69" s="41"/>
      <c r="G69" s="41"/>
      <c r="H69" s="41"/>
      <c r="I69" s="41"/>
      <c r="J69" s="41"/>
      <c r="K69" s="41"/>
      <c r="L69" s="52" t="s">
        <v>59</v>
      </c>
      <c r="M69" s="41"/>
      <c r="P69" s="41"/>
      <c r="Q69" s="41"/>
      <c r="R69" s="41"/>
      <c r="S69" s="41"/>
      <c r="T69" s="41"/>
      <c r="U69" s="41"/>
    </row>
    <row r="70" spans="1:21" ht="54.5" customHeight="1">
      <c r="A70" s="41"/>
      <c r="B70" s="41"/>
      <c r="C70" s="41"/>
      <c r="D70" s="138" t="s">
        <v>91</v>
      </c>
      <c r="E70" s="138"/>
      <c r="F70" s="53" t="s">
        <v>67</v>
      </c>
      <c r="G70" s="54" t="s">
        <v>68</v>
      </c>
      <c r="H70" s="54" t="s">
        <v>69</v>
      </c>
      <c r="I70" s="54" t="s">
        <v>70</v>
      </c>
      <c r="J70" s="54" t="s">
        <v>71</v>
      </c>
      <c r="K70" s="53" t="s">
        <v>72</v>
      </c>
      <c r="L70" s="53" t="s">
        <v>73</v>
      </c>
      <c r="P70" s="41"/>
      <c r="Q70" s="41"/>
      <c r="R70" s="139" t="s">
        <v>92</v>
      </c>
      <c r="S70" s="140"/>
      <c r="T70" s="141"/>
      <c r="U70" s="41"/>
    </row>
    <row r="71" spans="1:21" ht="40.049999999999997" customHeight="1">
      <c r="A71" s="41"/>
      <c r="B71" s="41"/>
      <c r="C71" s="41"/>
      <c r="D71" s="120"/>
      <c r="E71" s="121"/>
      <c r="F71" s="101"/>
      <c r="G71" s="88"/>
      <c r="H71" s="88"/>
      <c r="I71" s="101"/>
      <c r="J71" s="101"/>
      <c r="K71" s="88"/>
      <c r="L71" s="88"/>
      <c r="N71" s="41"/>
      <c r="P71" s="41"/>
      <c r="Q71" s="41"/>
      <c r="R71" s="142"/>
      <c r="S71" s="143"/>
      <c r="T71" s="144"/>
      <c r="U71" s="41"/>
    </row>
    <row r="72" spans="1:21" ht="40.049999999999997" customHeight="1" thickBot="1">
      <c r="A72" s="41"/>
      <c r="B72" s="41"/>
      <c r="C72" s="41"/>
      <c r="D72" s="120"/>
      <c r="E72" s="121"/>
      <c r="F72" s="101"/>
      <c r="G72" s="88"/>
      <c r="H72" s="88"/>
      <c r="I72" s="101"/>
      <c r="J72" s="101"/>
      <c r="K72" s="88"/>
      <c r="L72" s="88"/>
      <c r="N72" s="41"/>
      <c r="P72" s="41"/>
      <c r="Q72" s="41"/>
      <c r="R72" s="122" t="s">
        <v>93</v>
      </c>
      <c r="S72" s="123"/>
      <c r="T72" s="124"/>
      <c r="U72" s="41"/>
    </row>
    <row r="73" spans="1:21" ht="40.049999999999997" customHeight="1" thickBot="1">
      <c r="A73" s="41"/>
      <c r="B73" s="41"/>
      <c r="C73" s="41"/>
      <c r="D73" s="116" t="s">
        <v>83</v>
      </c>
      <c r="E73" s="116"/>
      <c r="F73" s="61">
        <f>SUM(F71:F72)</f>
        <v>0</v>
      </c>
      <c r="G73" s="102"/>
      <c r="H73" s="82">
        <f>ROUNDDOWN((F73-G73)*4/5,-3)</f>
        <v>0</v>
      </c>
      <c r="I73" s="61">
        <f t="shared" ref="I73" si="8">SUM(I71:I72)</f>
        <v>0</v>
      </c>
      <c r="J73" s="82">
        <f>ROUNDDOWN((I73*4/5),-3)</f>
        <v>0</v>
      </c>
      <c r="K73" s="78">
        <v>480000</v>
      </c>
      <c r="L73" s="61">
        <f>MIN(H73,J73,K73)</f>
        <v>0</v>
      </c>
      <c r="P73" s="41"/>
      <c r="Q73" s="41"/>
      <c r="R73" s="125">
        <f>T57+T67+L73</f>
        <v>0</v>
      </c>
      <c r="S73" s="126"/>
      <c r="T73" s="127"/>
      <c r="U73" s="41"/>
    </row>
    <row r="74" spans="1:21" ht="40.049999999999997" customHeight="1" thickTop="1" thickBot="1">
      <c r="A74" s="41"/>
      <c r="B74" s="41"/>
      <c r="C74" s="41"/>
      <c r="D74" s="41"/>
      <c r="E74" s="41"/>
      <c r="F74" s="41"/>
      <c r="G74" s="41"/>
      <c r="H74" s="41"/>
      <c r="I74" s="41"/>
      <c r="J74" s="41"/>
      <c r="K74" s="41"/>
      <c r="L74" s="41"/>
      <c r="M74" s="41"/>
      <c r="N74" s="41"/>
      <c r="O74" s="41"/>
      <c r="P74" s="41"/>
      <c r="Q74" s="41"/>
      <c r="R74" s="128"/>
      <c r="S74" s="129"/>
      <c r="T74" s="130"/>
      <c r="U74" s="41"/>
    </row>
    <row r="75" spans="1:21" ht="10.050000000000001" customHeight="1">
      <c r="A75" s="41"/>
      <c r="B75" s="41"/>
      <c r="C75" s="41"/>
      <c r="D75" s="41"/>
      <c r="E75" s="41"/>
      <c r="F75" s="41"/>
      <c r="G75" s="41"/>
      <c r="H75" s="41"/>
      <c r="I75" s="41"/>
      <c r="J75" s="41"/>
      <c r="K75" s="41"/>
      <c r="L75" s="41"/>
      <c r="M75" s="41"/>
      <c r="N75" s="41"/>
      <c r="O75" s="41"/>
      <c r="P75" s="41"/>
      <c r="Q75" s="41"/>
      <c r="R75" s="41"/>
      <c r="S75" s="41"/>
      <c r="T75" s="41"/>
      <c r="U75" s="41"/>
    </row>
    <row r="76" spans="1:21" ht="24.6" customHeight="1">
      <c r="A76" s="41"/>
      <c r="B76" s="41"/>
      <c r="C76" s="41"/>
      <c r="D76" s="47" t="s">
        <v>94</v>
      </c>
      <c r="E76" s="47"/>
      <c r="F76" s="47"/>
      <c r="G76" s="47"/>
      <c r="H76" s="47"/>
      <c r="I76" s="47"/>
      <c r="J76" s="47"/>
      <c r="K76" s="47"/>
      <c r="L76" s="47"/>
      <c r="M76" s="47"/>
      <c r="N76" s="47"/>
      <c r="O76" s="47"/>
      <c r="P76" s="47"/>
      <c r="Q76" s="47"/>
      <c r="R76" s="47"/>
      <c r="S76" s="47"/>
      <c r="T76" s="47"/>
      <c r="U76" s="47"/>
    </row>
    <row r="77" spans="1:21" ht="25.05" customHeight="1">
      <c r="A77" s="41"/>
      <c r="B77" s="41"/>
      <c r="C77" s="41"/>
      <c r="D77" s="47" t="s">
        <v>95</v>
      </c>
      <c r="E77" s="47"/>
      <c r="F77" s="47"/>
      <c r="G77" s="47"/>
      <c r="H77" s="47"/>
      <c r="I77" s="47"/>
      <c r="J77" s="47"/>
      <c r="K77" s="47"/>
      <c r="L77" s="47"/>
      <c r="M77" s="47"/>
      <c r="N77" s="47"/>
      <c r="O77" s="47"/>
      <c r="P77" s="47"/>
      <c r="Q77" s="47"/>
      <c r="R77" s="47"/>
      <c r="S77" s="47"/>
      <c r="T77" s="47"/>
      <c r="U77" s="47"/>
    </row>
    <row r="78" spans="1:21" ht="25.05" customHeight="1">
      <c r="A78" s="41"/>
      <c r="B78" s="41"/>
      <c r="C78" s="41"/>
      <c r="D78" s="47" t="s">
        <v>96</v>
      </c>
      <c r="E78" s="47"/>
      <c r="F78" s="47"/>
      <c r="G78" s="47"/>
      <c r="H78" s="47"/>
      <c r="I78" s="47"/>
      <c r="J78" s="47"/>
      <c r="K78" s="89" t="s">
        <v>97</v>
      </c>
      <c r="L78" s="89"/>
      <c r="M78" s="47"/>
      <c r="N78" s="47"/>
      <c r="O78" s="47"/>
      <c r="P78" s="47"/>
      <c r="Q78" s="47"/>
      <c r="R78" s="47"/>
      <c r="S78" s="47"/>
      <c r="T78" s="47"/>
      <c r="U78" s="47"/>
    </row>
    <row r="79" spans="1:21" ht="40.049999999999997" customHeight="1">
      <c r="A79" s="41"/>
      <c r="B79" s="41"/>
      <c r="C79" s="41"/>
      <c r="D79" s="116" t="s">
        <v>98</v>
      </c>
      <c r="E79" s="116"/>
      <c r="F79" s="116"/>
      <c r="G79" s="117" t="s">
        <v>99</v>
      </c>
      <c r="H79" s="118"/>
      <c r="I79" s="118"/>
      <c r="J79" s="119"/>
      <c r="K79" s="90" t="s">
        <v>64</v>
      </c>
      <c r="L79" s="43"/>
      <c r="M79" s="47"/>
      <c r="N79" s="47"/>
      <c r="O79" s="47"/>
      <c r="P79" s="47"/>
      <c r="Q79" s="47"/>
      <c r="R79" s="47"/>
      <c r="S79" s="47"/>
      <c r="T79" s="47"/>
      <c r="U79" s="47"/>
    </row>
    <row r="80" spans="1:21" ht="40.049999999999997" customHeight="1">
      <c r="A80" s="41"/>
      <c r="B80" s="41"/>
      <c r="C80" s="42"/>
      <c r="D80" s="112" t="s">
        <v>100</v>
      </c>
      <c r="E80" s="112"/>
      <c r="F80" s="112"/>
      <c r="G80" s="113"/>
      <c r="H80" s="114"/>
      <c r="I80" s="114"/>
      <c r="J80" s="115"/>
      <c r="K80" s="103"/>
      <c r="L80" s="47"/>
      <c r="M80" s="47"/>
      <c r="N80" s="47"/>
      <c r="O80" s="47"/>
      <c r="P80" s="47"/>
      <c r="Q80" s="47"/>
      <c r="R80" s="47"/>
      <c r="S80" s="47"/>
      <c r="T80" s="47"/>
      <c r="U80" s="47"/>
    </row>
    <row r="81" spans="1:21" ht="40.049999999999997" customHeight="1">
      <c r="A81" s="41"/>
      <c r="B81" s="41"/>
      <c r="C81" s="42"/>
      <c r="D81" s="112" t="s">
        <v>100</v>
      </c>
      <c r="E81" s="112"/>
      <c r="F81" s="112"/>
      <c r="G81" s="113"/>
      <c r="H81" s="114"/>
      <c r="I81" s="114"/>
      <c r="J81" s="115"/>
      <c r="K81" s="103"/>
      <c r="L81" s="47"/>
      <c r="M81" s="47"/>
      <c r="N81" s="47"/>
      <c r="O81" s="47"/>
      <c r="P81" s="47"/>
      <c r="Q81" s="47"/>
      <c r="R81" s="47"/>
      <c r="S81" s="47"/>
      <c r="T81" s="47"/>
      <c r="U81" s="47"/>
    </row>
    <row r="82" spans="1:21" ht="40.049999999999997" customHeight="1">
      <c r="A82" s="41"/>
      <c r="B82" s="41"/>
      <c r="C82" s="42"/>
      <c r="D82" s="112" t="s">
        <v>100</v>
      </c>
      <c r="E82" s="112"/>
      <c r="F82" s="112"/>
      <c r="G82" s="113"/>
      <c r="H82" s="114"/>
      <c r="I82" s="114"/>
      <c r="J82" s="115"/>
      <c r="K82" s="103"/>
      <c r="L82" s="47"/>
      <c r="M82" s="47"/>
      <c r="N82" s="47"/>
      <c r="O82" s="47"/>
      <c r="P82" s="47"/>
      <c r="Q82" s="47"/>
      <c r="R82" s="47"/>
      <c r="S82" s="47"/>
      <c r="T82" s="47"/>
      <c r="U82" s="47"/>
    </row>
    <row r="83" spans="1:21" ht="40.049999999999997" customHeight="1">
      <c r="A83" s="41"/>
      <c r="B83" s="41"/>
      <c r="C83" s="42"/>
      <c r="D83" s="112" t="s">
        <v>100</v>
      </c>
      <c r="E83" s="112"/>
      <c r="F83" s="112"/>
      <c r="G83" s="113"/>
      <c r="H83" s="114"/>
      <c r="I83" s="114"/>
      <c r="J83" s="115"/>
      <c r="K83" s="103"/>
      <c r="L83" s="47"/>
      <c r="M83" s="47"/>
      <c r="N83" s="47"/>
      <c r="O83" s="47"/>
      <c r="P83" s="47"/>
      <c r="Q83" s="47"/>
      <c r="R83" s="47"/>
      <c r="S83" s="47"/>
      <c r="T83" s="47"/>
      <c r="U83" s="47"/>
    </row>
    <row r="84" spans="1:21" ht="40.049999999999997" customHeight="1">
      <c r="A84" s="41"/>
      <c r="B84" s="41"/>
      <c r="C84" s="42"/>
      <c r="D84" s="112" t="s">
        <v>100</v>
      </c>
      <c r="E84" s="112"/>
      <c r="F84" s="112"/>
      <c r="G84" s="113"/>
      <c r="H84" s="114"/>
      <c r="I84" s="114"/>
      <c r="J84" s="115"/>
      <c r="K84" s="103"/>
      <c r="L84" s="47"/>
      <c r="M84" s="47"/>
      <c r="N84" s="47"/>
      <c r="O84" s="47"/>
      <c r="P84" s="47"/>
      <c r="Q84" s="47"/>
      <c r="R84" s="47"/>
      <c r="S84" s="47"/>
      <c r="T84" s="47"/>
      <c r="U84" s="47"/>
    </row>
    <row r="85" spans="1:21" ht="27.6" customHeight="1"/>
    <row r="86" spans="1:21" ht="25.05" customHeight="1">
      <c r="B86" s="41"/>
      <c r="C86" s="41"/>
      <c r="D86" s="47" t="s">
        <v>101</v>
      </c>
      <c r="E86" s="47"/>
      <c r="F86" s="47"/>
      <c r="G86" s="47"/>
      <c r="H86" s="47"/>
      <c r="I86" s="47"/>
      <c r="J86" s="47"/>
      <c r="K86" s="47"/>
      <c r="L86" s="47"/>
      <c r="M86" s="47"/>
      <c r="N86" s="47"/>
      <c r="O86" s="47"/>
      <c r="P86" s="47"/>
      <c r="Q86" s="47"/>
      <c r="R86" s="47"/>
      <c r="S86" s="47"/>
      <c r="T86" s="47"/>
      <c r="U86" s="47"/>
    </row>
    <row r="87" spans="1:21" ht="25.05" customHeight="1">
      <c r="B87" s="41"/>
      <c r="C87" s="41"/>
      <c r="D87" s="47" t="s">
        <v>102</v>
      </c>
      <c r="E87" s="47"/>
      <c r="F87" s="47"/>
      <c r="G87" s="47"/>
      <c r="H87" s="47"/>
      <c r="I87" s="47"/>
      <c r="J87" s="47"/>
      <c r="K87" s="47"/>
      <c r="L87" s="47"/>
      <c r="M87" s="47"/>
      <c r="N87" s="47"/>
      <c r="O87" s="47"/>
      <c r="P87" s="47"/>
      <c r="Q87" s="47"/>
      <c r="R87" s="47"/>
      <c r="S87" s="47"/>
      <c r="T87" s="47"/>
      <c r="U87" s="47"/>
    </row>
    <row r="88" spans="1:21" ht="25.05" customHeight="1">
      <c r="B88" s="41"/>
      <c r="C88" s="41"/>
      <c r="D88" s="47" t="s">
        <v>96</v>
      </c>
      <c r="E88" s="47"/>
      <c r="F88" s="47"/>
      <c r="G88" s="47"/>
      <c r="H88" s="47"/>
      <c r="I88" s="47"/>
      <c r="J88" s="47"/>
      <c r="K88" s="89" t="s">
        <v>97</v>
      </c>
      <c r="L88" s="89"/>
      <c r="M88" s="47"/>
      <c r="N88" s="47"/>
      <c r="O88" s="47"/>
      <c r="P88" s="47"/>
      <c r="Q88" s="47"/>
      <c r="R88" s="47"/>
      <c r="S88" s="47"/>
      <c r="T88" s="47"/>
      <c r="U88" s="47"/>
    </row>
    <row r="89" spans="1:21" ht="40.049999999999997" customHeight="1">
      <c r="B89" s="41"/>
      <c r="C89" s="41"/>
      <c r="D89" s="116" t="s">
        <v>98</v>
      </c>
      <c r="E89" s="116"/>
      <c r="F89" s="116"/>
      <c r="G89" s="117" t="s">
        <v>99</v>
      </c>
      <c r="H89" s="118"/>
      <c r="I89" s="118"/>
      <c r="J89" s="119"/>
      <c r="K89" s="90" t="s">
        <v>64</v>
      </c>
      <c r="L89" s="43"/>
      <c r="M89" s="47"/>
      <c r="N89" s="47"/>
      <c r="O89" s="47"/>
      <c r="P89" s="47"/>
      <c r="Q89" s="47"/>
      <c r="R89" s="47"/>
      <c r="S89" s="47"/>
      <c r="T89" s="47"/>
      <c r="U89" s="47"/>
    </row>
    <row r="90" spans="1:21" ht="40.049999999999997" customHeight="1">
      <c r="B90" s="41"/>
      <c r="C90" s="42"/>
      <c r="D90" s="112" t="s">
        <v>100</v>
      </c>
      <c r="E90" s="112"/>
      <c r="F90" s="112"/>
      <c r="G90" s="113"/>
      <c r="H90" s="114"/>
      <c r="I90" s="114"/>
      <c r="J90" s="115"/>
      <c r="K90" s="103"/>
      <c r="L90" s="47"/>
      <c r="M90" s="47"/>
      <c r="N90" s="47"/>
      <c r="O90" s="47"/>
      <c r="P90" s="47"/>
      <c r="Q90" s="47"/>
      <c r="R90" s="47"/>
      <c r="S90" s="47"/>
      <c r="T90" s="47"/>
      <c r="U90" s="47"/>
    </row>
    <row r="91" spans="1:21" ht="40.049999999999997" customHeight="1">
      <c r="B91" s="41"/>
      <c r="C91" s="42"/>
      <c r="D91" s="112" t="s">
        <v>100</v>
      </c>
      <c r="E91" s="112"/>
      <c r="F91" s="112"/>
      <c r="G91" s="113"/>
      <c r="H91" s="114"/>
      <c r="I91" s="114"/>
      <c r="J91" s="115"/>
      <c r="K91" s="103"/>
      <c r="L91" s="47"/>
      <c r="M91" s="47"/>
      <c r="N91" s="47"/>
      <c r="O91" s="47"/>
      <c r="P91" s="47"/>
      <c r="Q91" s="47"/>
      <c r="R91" s="47"/>
      <c r="S91" s="47"/>
      <c r="T91" s="47"/>
      <c r="U91" s="47"/>
    </row>
    <row r="92" spans="1:21" ht="40.049999999999997" customHeight="1">
      <c r="B92" s="41"/>
      <c r="C92" s="42"/>
      <c r="D92" s="112" t="s">
        <v>100</v>
      </c>
      <c r="E92" s="112"/>
      <c r="F92" s="112"/>
      <c r="G92" s="113"/>
      <c r="H92" s="114"/>
      <c r="I92" s="114"/>
      <c r="J92" s="115"/>
      <c r="K92" s="103"/>
      <c r="L92" s="47"/>
      <c r="M92" s="47"/>
      <c r="N92" s="47"/>
      <c r="O92" s="47"/>
      <c r="P92" s="47"/>
      <c r="Q92" s="47"/>
      <c r="R92" s="47"/>
      <c r="S92" s="47"/>
      <c r="T92" s="47"/>
      <c r="U92" s="47"/>
    </row>
    <row r="93" spans="1:21" ht="40.049999999999997" customHeight="1">
      <c r="B93" s="41"/>
      <c r="C93" s="42"/>
      <c r="D93" s="112" t="s">
        <v>100</v>
      </c>
      <c r="E93" s="112"/>
      <c r="F93" s="112"/>
      <c r="G93" s="113"/>
      <c r="H93" s="114"/>
      <c r="I93" s="114"/>
      <c r="J93" s="115"/>
      <c r="K93" s="103"/>
      <c r="L93" s="47"/>
      <c r="M93" s="47"/>
      <c r="N93" s="47"/>
      <c r="O93" s="47"/>
      <c r="P93" s="47"/>
      <c r="Q93" s="47"/>
      <c r="R93" s="47"/>
      <c r="S93" s="47"/>
      <c r="T93" s="47"/>
      <c r="U93" s="47"/>
    </row>
    <row r="94" spans="1:21" ht="40.049999999999997" customHeight="1">
      <c r="B94" s="41"/>
      <c r="C94" s="42"/>
      <c r="D94" s="112" t="s">
        <v>100</v>
      </c>
      <c r="E94" s="112"/>
      <c r="F94" s="112"/>
      <c r="G94" s="113"/>
      <c r="H94" s="114"/>
      <c r="I94" s="114"/>
      <c r="J94" s="115"/>
      <c r="K94" s="103"/>
      <c r="L94" s="47"/>
      <c r="M94" s="47"/>
      <c r="N94" s="47"/>
      <c r="O94" s="47"/>
      <c r="P94" s="47"/>
      <c r="Q94" s="47"/>
      <c r="R94" s="47"/>
      <c r="S94" s="47"/>
      <c r="T94" s="47"/>
      <c r="U94" s="47"/>
    </row>
    <row r="95" spans="1:21" ht="40.049999999999997" customHeight="1"/>
    <row r="96" spans="1:21" ht="40.049999999999997" customHeight="1"/>
    <row r="97" s="23" customFormat="1" ht="40.049999999999997" customHeight="1"/>
    <row r="98" s="23" customFormat="1" ht="40.049999999999997" customHeight="1"/>
    <row r="99" s="23" customFormat="1" ht="40.049999999999997" customHeight="1"/>
    <row r="100" s="23" customFormat="1" ht="40.049999999999997" customHeight="1"/>
    <row r="101" s="23" customFormat="1" ht="40.049999999999997" customHeight="1"/>
    <row r="102" s="23" customFormat="1" ht="40.049999999999997" customHeight="1"/>
    <row r="103" s="23" customFormat="1" ht="40.049999999999997" customHeight="1"/>
    <row r="104" s="23" customFormat="1" ht="40.049999999999997" customHeight="1"/>
    <row r="105" s="23" customFormat="1" ht="40.049999999999997" customHeight="1"/>
    <row r="106" s="23" customFormat="1" ht="40.049999999999997" customHeight="1"/>
    <row r="107" s="23" customFormat="1" ht="40.049999999999997" customHeight="1"/>
    <row r="108" s="23" customFormat="1" ht="40.049999999999997" customHeight="1"/>
    <row r="109" s="23" customFormat="1" ht="40.049999999999997" customHeight="1"/>
    <row r="110" s="23" customFormat="1" ht="40.049999999999997" customHeight="1"/>
    <row r="111" s="23" customFormat="1" ht="40.049999999999997" customHeight="1"/>
    <row r="112" s="23" customFormat="1" ht="40.049999999999997" customHeight="1"/>
    <row r="113" s="23" customFormat="1" ht="40.049999999999997" customHeight="1"/>
    <row r="114" s="23" customFormat="1" ht="40.049999999999997" customHeight="1"/>
    <row r="115" s="23" customFormat="1" ht="40.049999999999997" customHeight="1"/>
    <row r="116" s="23" customFormat="1" ht="40.049999999999997" customHeight="1"/>
    <row r="117" s="23" customFormat="1" ht="40.049999999999997" customHeight="1"/>
    <row r="118" s="23" customFormat="1" ht="40.049999999999997" customHeight="1"/>
    <row r="119" s="23" customFormat="1" ht="40.049999999999997" customHeight="1"/>
    <row r="120" s="23" customFormat="1" ht="40.049999999999997" customHeight="1"/>
    <row r="121" s="23" customFormat="1" ht="40.049999999999997" customHeight="1"/>
    <row r="122" s="23" customFormat="1" ht="40.049999999999997" customHeight="1"/>
    <row r="123" s="23" customFormat="1" ht="40.049999999999997" customHeight="1"/>
    <row r="124" s="23" customFormat="1" ht="40.049999999999997" customHeight="1"/>
    <row r="125" s="23" customFormat="1" ht="40.049999999999997" customHeight="1"/>
    <row r="126" s="23" customFormat="1" ht="40.049999999999997" customHeight="1"/>
    <row r="127" s="23" customFormat="1" ht="40.049999999999997" customHeight="1"/>
    <row r="128" s="23" customFormat="1" ht="40.049999999999997" customHeight="1"/>
    <row r="129" s="23" customFormat="1" ht="40.049999999999997" customHeight="1"/>
    <row r="130" s="23" customFormat="1" ht="40.049999999999997" customHeight="1"/>
    <row r="131" s="23" customFormat="1" ht="40.049999999999997" customHeight="1"/>
    <row r="132" s="23" customFormat="1" ht="40.049999999999997" customHeight="1"/>
    <row r="133" s="23" customFormat="1" ht="40.049999999999997" customHeight="1"/>
    <row r="134" s="23" customFormat="1" ht="40.049999999999997" customHeight="1"/>
    <row r="135" s="23" customFormat="1" ht="40.049999999999997" customHeight="1"/>
    <row r="136" s="23" customFormat="1" ht="40.049999999999997" customHeight="1"/>
    <row r="137" s="23" customFormat="1" ht="40.049999999999997" customHeight="1"/>
    <row r="138" s="23" customFormat="1" ht="40.049999999999997" customHeight="1"/>
    <row r="139" s="23" customFormat="1" ht="40.049999999999997" customHeight="1"/>
    <row r="140" s="23" customFormat="1" ht="40.049999999999997" customHeight="1"/>
    <row r="141" s="23" customFormat="1" ht="40.049999999999997" customHeight="1"/>
    <row r="142" s="23" customFormat="1" ht="40.049999999999997" customHeight="1"/>
    <row r="143" s="23" customFormat="1" ht="40.049999999999997" customHeight="1"/>
    <row r="144" s="23" customFormat="1" ht="40.049999999999997" customHeight="1"/>
    <row r="145" s="23" customFormat="1" ht="40.049999999999997" customHeight="1"/>
    <row r="146" s="23" customFormat="1" ht="40.049999999999997" customHeight="1"/>
    <row r="147" s="23" customFormat="1" ht="40.049999999999997" customHeight="1"/>
    <row r="148" s="23" customFormat="1" ht="40.049999999999997" customHeight="1"/>
    <row r="149" s="23" customFormat="1" ht="40.049999999999997" customHeight="1"/>
    <row r="150" s="23" customFormat="1" ht="40.049999999999997" customHeight="1"/>
    <row r="151" s="23" customFormat="1" ht="40.049999999999997" customHeight="1"/>
    <row r="152" s="23" customFormat="1" ht="40.049999999999997" customHeight="1"/>
    <row r="153" s="23" customFormat="1" ht="40.049999999999997" customHeight="1"/>
    <row r="154" s="23" customFormat="1" ht="40.049999999999997" customHeight="1"/>
    <row r="155" s="23" customFormat="1" ht="40.049999999999997" customHeight="1"/>
    <row r="156" s="23" customFormat="1" ht="40.049999999999997" customHeight="1"/>
    <row r="157" s="23" customFormat="1" ht="40.049999999999997" customHeight="1"/>
    <row r="158" s="23" customFormat="1" ht="40.049999999999997" customHeight="1"/>
    <row r="159" s="23" customFormat="1" ht="40.049999999999997" customHeight="1"/>
    <row r="160" s="23" customFormat="1" ht="40.049999999999997" customHeight="1"/>
    <row r="161" s="23" customFormat="1" ht="40.049999999999997" customHeight="1"/>
    <row r="162" s="23" customFormat="1" ht="40.049999999999997" customHeight="1"/>
    <row r="163" s="23" customFormat="1" ht="40.049999999999997" customHeight="1"/>
    <row r="164" s="23" customFormat="1" ht="40.049999999999997" customHeight="1"/>
    <row r="165" s="23" customFormat="1" ht="40.049999999999997" customHeight="1"/>
    <row r="166" s="23" customFormat="1" ht="40.049999999999997" customHeight="1"/>
    <row r="167" s="23" customFormat="1" ht="40.049999999999997" customHeight="1"/>
    <row r="168" s="23" customFormat="1" ht="40.049999999999997" customHeight="1"/>
    <row r="169" s="23" customFormat="1" ht="40.049999999999997" customHeight="1"/>
    <row r="170" s="23" customFormat="1" ht="40.049999999999997" customHeight="1"/>
    <row r="171" s="23" customFormat="1" ht="40.049999999999997" customHeight="1"/>
    <row r="172" s="23" customFormat="1" ht="40.049999999999997" customHeight="1"/>
    <row r="173" s="23" customFormat="1" ht="40.049999999999997" customHeight="1"/>
    <row r="174" s="23" customFormat="1" ht="40.049999999999997" customHeight="1"/>
    <row r="175" s="23" customFormat="1" ht="40.049999999999997" customHeight="1"/>
    <row r="176" s="23" customFormat="1" ht="40.049999999999997" customHeight="1"/>
    <row r="177" s="23" customFormat="1" ht="40.049999999999997" customHeight="1"/>
    <row r="178" s="23" customFormat="1" ht="40.049999999999997" customHeight="1"/>
    <row r="179" s="23" customFormat="1" ht="40.049999999999997" customHeight="1"/>
    <row r="180" s="23" customFormat="1" ht="40.049999999999997" customHeight="1"/>
    <row r="181" s="23" customFormat="1" ht="40.049999999999997" customHeight="1"/>
    <row r="182" s="23" customFormat="1" ht="40.049999999999997" customHeight="1"/>
    <row r="183" s="23" customFormat="1" ht="40.049999999999997" customHeight="1"/>
    <row r="184" s="23" customFormat="1" ht="40.049999999999997" customHeight="1"/>
    <row r="185" s="23" customFormat="1" ht="40.049999999999997" customHeight="1"/>
    <row r="186" s="23" customFormat="1" ht="40.049999999999997" customHeight="1"/>
    <row r="187" s="23" customFormat="1" ht="40.049999999999997" customHeight="1"/>
    <row r="188" s="23" customFormat="1" ht="40.049999999999997" customHeight="1"/>
    <row r="189" s="23" customFormat="1" ht="40.049999999999997" customHeight="1"/>
    <row r="190" s="23" customFormat="1" ht="40.049999999999997" customHeight="1"/>
    <row r="191" s="23" customFormat="1" ht="40.049999999999997" customHeight="1"/>
    <row r="192" s="23" customFormat="1" ht="40.049999999999997" customHeight="1"/>
    <row r="193" s="23" customFormat="1" ht="40.049999999999997" customHeight="1"/>
    <row r="194" s="23" customFormat="1" ht="40.049999999999997" customHeight="1"/>
    <row r="195" s="23" customFormat="1" ht="40.049999999999997" customHeight="1"/>
    <row r="196" s="23" customFormat="1" ht="40.049999999999997" customHeight="1"/>
    <row r="197" s="23" customFormat="1" ht="40.049999999999997" customHeight="1"/>
    <row r="198" s="23" customFormat="1" ht="40.049999999999997" customHeight="1"/>
    <row r="199" s="23" customFormat="1" ht="40.049999999999997" customHeight="1"/>
    <row r="200" s="23" customFormat="1" ht="40.049999999999997" customHeight="1"/>
    <row r="201" s="23" customFormat="1" ht="40.049999999999997" customHeight="1"/>
    <row r="202" s="23" customFormat="1" ht="40.049999999999997" customHeight="1"/>
    <row r="203" s="23" customFormat="1" ht="40.049999999999997" customHeight="1"/>
    <row r="204" s="23" customFormat="1" ht="40.049999999999997" customHeight="1"/>
    <row r="205" s="23" customFormat="1" ht="40.049999999999997" customHeight="1"/>
    <row r="206" s="23" customFormat="1" ht="40.049999999999997" customHeight="1"/>
    <row r="207" s="23" customFormat="1" ht="40.049999999999997" customHeight="1"/>
    <row r="208" s="23" customFormat="1" ht="40.049999999999997" customHeight="1"/>
  </sheetData>
  <sheetProtection algorithmName="SHA-512" hashValue="KpnT7aUJwtfaeq4LhBhA2HiifKch52aGT62gjeCgCJ0h6GVeK5LoN4VZrAyKcHlf/4fzplhcSsJYR9s6CNojdw==" saltValue="+YYpaSLhBBoSktet/Xxz5g==" spinCount="100000" sheet="1" objects="1" scenarios="1"/>
  <mergeCells count="125">
    <mergeCell ref="B5:E5"/>
    <mergeCell ref="B8:E8"/>
    <mergeCell ref="B14:E14"/>
    <mergeCell ref="C19:T19"/>
    <mergeCell ref="D21:E21"/>
    <mergeCell ref="D22:E22"/>
    <mergeCell ref="N31:O32"/>
    <mergeCell ref="G33:H33"/>
    <mergeCell ref="I33:K33"/>
    <mergeCell ref="L33:M33"/>
    <mergeCell ref="N33:O33"/>
    <mergeCell ref="G26:H27"/>
    <mergeCell ref="I26:K27"/>
    <mergeCell ref="L26:M27"/>
    <mergeCell ref="N26:O27"/>
    <mergeCell ref="G28:H28"/>
    <mergeCell ref="I28:K28"/>
    <mergeCell ref="L28:M28"/>
    <mergeCell ref="N28:O28"/>
    <mergeCell ref="K37:M37"/>
    <mergeCell ref="D38:E38"/>
    <mergeCell ref="J38:K38"/>
    <mergeCell ref="L38:M38"/>
    <mergeCell ref="D39:F39"/>
    <mergeCell ref="J40:K40"/>
    <mergeCell ref="L40:M40"/>
    <mergeCell ref="G31:H32"/>
    <mergeCell ref="I31:K32"/>
    <mergeCell ref="L31:M32"/>
    <mergeCell ref="J44:K44"/>
    <mergeCell ref="L44:M44"/>
    <mergeCell ref="F46:F48"/>
    <mergeCell ref="G46:G48"/>
    <mergeCell ref="H46:H48"/>
    <mergeCell ref="I46:I48"/>
    <mergeCell ref="J46:K48"/>
    <mergeCell ref="L46:M48"/>
    <mergeCell ref="J41:K41"/>
    <mergeCell ref="L41:M41"/>
    <mergeCell ref="J42:K42"/>
    <mergeCell ref="L42:M42"/>
    <mergeCell ref="J43:K43"/>
    <mergeCell ref="L43:M43"/>
    <mergeCell ref="T46:T48"/>
    <mergeCell ref="D47:D48"/>
    <mergeCell ref="D49:E49"/>
    <mergeCell ref="F50:F52"/>
    <mergeCell ref="G50:G52"/>
    <mergeCell ref="H50:H52"/>
    <mergeCell ref="I50:I52"/>
    <mergeCell ref="J50:K52"/>
    <mergeCell ref="L50:M52"/>
    <mergeCell ref="N50:N52"/>
    <mergeCell ref="N46:N48"/>
    <mergeCell ref="O46:O48"/>
    <mergeCell ref="P46:P48"/>
    <mergeCell ref="Q46:Q48"/>
    <mergeCell ref="R46:R48"/>
    <mergeCell ref="S46:S48"/>
    <mergeCell ref="D51:D52"/>
    <mergeCell ref="O50:O52"/>
    <mergeCell ref="P50:P52"/>
    <mergeCell ref="Q50:Q52"/>
    <mergeCell ref="D60:E60"/>
    <mergeCell ref="J60:K60"/>
    <mergeCell ref="L60:M60"/>
    <mergeCell ref="R50:R52"/>
    <mergeCell ref="S50:S52"/>
    <mergeCell ref="T50:T52"/>
    <mergeCell ref="J56:K56"/>
    <mergeCell ref="L56:M56"/>
    <mergeCell ref="D57:F57"/>
    <mergeCell ref="J57:K57"/>
    <mergeCell ref="L57:M57"/>
    <mergeCell ref="K59:M59"/>
    <mergeCell ref="D53:E53"/>
    <mergeCell ref="J54:K54"/>
    <mergeCell ref="L54:M54"/>
    <mergeCell ref="J55:K55"/>
    <mergeCell ref="L55:M55"/>
    <mergeCell ref="D72:E72"/>
    <mergeCell ref="R72:T72"/>
    <mergeCell ref="D73:E73"/>
    <mergeCell ref="R73:T74"/>
    <mergeCell ref="D79:F79"/>
    <mergeCell ref="G79:J79"/>
    <mergeCell ref="T61:T66"/>
    <mergeCell ref="D62:E62"/>
    <mergeCell ref="D67:F67"/>
    <mergeCell ref="J67:K67"/>
    <mergeCell ref="L67:M67"/>
    <mergeCell ref="D70:E70"/>
    <mergeCell ref="R70:T71"/>
    <mergeCell ref="D71:E71"/>
    <mergeCell ref="N61:N66"/>
    <mergeCell ref="O61:O66"/>
    <mergeCell ref="P61:P66"/>
    <mergeCell ref="Q61:Q66"/>
    <mergeCell ref="R61:R66"/>
    <mergeCell ref="S61:S66"/>
    <mergeCell ref="D61:E61"/>
    <mergeCell ref="J61:K66"/>
    <mergeCell ref="L61:M66"/>
    <mergeCell ref="D83:F83"/>
    <mergeCell ref="G83:J83"/>
    <mergeCell ref="D84:F84"/>
    <mergeCell ref="G84:J84"/>
    <mergeCell ref="D89:F89"/>
    <mergeCell ref="G89:J89"/>
    <mergeCell ref="D80:F80"/>
    <mergeCell ref="G80:J80"/>
    <mergeCell ref="D81:F81"/>
    <mergeCell ref="G81:J81"/>
    <mergeCell ref="D82:F82"/>
    <mergeCell ref="G82:J82"/>
    <mergeCell ref="D93:F93"/>
    <mergeCell ref="G93:J93"/>
    <mergeCell ref="D94:F94"/>
    <mergeCell ref="G94:J94"/>
    <mergeCell ref="D90:F90"/>
    <mergeCell ref="G90:J90"/>
    <mergeCell ref="D91:F91"/>
    <mergeCell ref="G91:J91"/>
    <mergeCell ref="D92:F92"/>
    <mergeCell ref="G92:J92"/>
  </mergeCells>
  <phoneticPr fontId="5"/>
  <conditionalFormatting sqref="D22:E22 G28:K28 G33:K33 F40:H44 J40:J44 O40:O44 Q40:Q44 F46 I46 L46 O46 Q46 F50 I50 O50 Q50 F54:H56 O54:O56 Q54:Q56 F61 F63:I66 J67 L67 O67 Q67 D71:F72 I71:J72 G73 G80:G84 K80:K84 G90:G94 K90:K94">
    <cfRule type="containsBlanks" dxfId="1" priority="2">
      <formula>LEN(TRIM(D22))=0</formula>
    </cfRule>
  </conditionalFormatting>
  <conditionalFormatting sqref="H61:I61">
    <cfRule type="containsBlanks" dxfId="0" priority="1">
      <formula>LEN(TRIM(H61))=0</formula>
    </cfRule>
  </conditionalFormatting>
  <dataValidations count="2">
    <dataValidation type="whole" operator="greaterThanOrEqual" allowBlank="1" showInputMessage="1" showErrorMessage="1" sqref="F71:F72" xr:uid="{88457572-6AFC-4716-8F53-7A507B4F1D11}">
      <formula1>1</formula1>
    </dataValidation>
    <dataValidation type="whole" allowBlank="1" showInputMessage="1" showErrorMessage="1" sqref="G63:G66 G40:G44 G54:G56" xr:uid="{B4D862D9-E2C3-4781-A261-6BC9E06B6BA5}">
      <formula1>1</formula1>
      <formula2>1000</formula2>
    </dataValidation>
  </dataValidations>
  <pageMargins left="0.25" right="0.25" top="0.75" bottom="0.75" header="0.3" footer="0.3"/>
  <pageSetup paperSize="8" scale="43" fitToHeight="0" orientation="landscape" r:id="rId1"/>
  <rowBreaks count="1" manualBreakCount="1">
    <brk id="58" min="1" max="18" man="1"/>
  </rowBreaks>
  <legacyDrawing r:id="rId2"/>
  <extLst>
    <ext xmlns:x14="http://schemas.microsoft.com/office/spreadsheetml/2009/9/main" uri="{CCE6A557-97BC-4b89-ADB6-D9C93CAAB3DF}">
      <x14:dataValidations xmlns:xm="http://schemas.microsoft.com/office/excel/2006/main" count="7">
        <x14:dataValidation type="list" allowBlank="1" showInputMessage="1" showErrorMessage="1" xr:uid="{684DBD93-4DA0-4069-B60C-7BB13B8DC7A0}">
          <x14:formula1>
            <xm:f>'データセット（別紙１）'!$J$2:$J$14</xm:f>
          </x14:formula1>
          <xm:sqref>D80:F84 D90:F94</xm:sqref>
        </x14:dataValidation>
        <x14:dataValidation type="list" allowBlank="1" showInputMessage="1" showErrorMessage="1" xr:uid="{FB66B559-1EAF-4AE0-9452-DBA9DB4C674B}">
          <x14:formula1>
            <xm:f>'データセット（別紙１）'!$G$2:$G$6</xm:f>
          </x14:formula1>
          <xm:sqref>E54:E56</xm:sqref>
        </x14:dataValidation>
        <x14:dataValidation type="list" allowBlank="1" showInputMessage="1" showErrorMessage="1" xr:uid="{4394BD4C-0FB1-4972-84DD-3D5C5C5B638A}">
          <x14:formula1>
            <xm:f>'データセット（別紙１）'!$D$2:$D$4</xm:f>
          </x14:formula1>
          <xm:sqref>E46 E50</xm:sqref>
        </x14:dataValidation>
        <x14:dataValidation type="list" allowBlank="1" showInputMessage="1" showErrorMessage="1" xr:uid="{2B0CE412-09E9-4D0C-A706-E7DC024EB262}">
          <x14:formula1>
            <xm:f>'データセット（別紙１）'!$E$2:$E$6</xm:f>
          </x14:formula1>
          <xm:sqref>E47 E51</xm:sqref>
        </x14:dataValidation>
        <x14:dataValidation type="list" allowBlank="1" showInputMessage="1" showErrorMessage="1" xr:uid="{03E22B44-EFDE-42E8-8EC6-B16ADE6C115C}">
          <x14:formula1>
            <xm:f>'データセット（別紙１）'!$F$2:$F$3</xm:f>
          </x14:formula1>
          <xm:sqref>E48 E52</xm:sqref>
        </x14:dataValidation>
        <x14:dataValidation type="list" allowBlank="1" showInputMessage="1" showErrorMessage="1" xr:uid="{A15AF2D7-A443-42C2-8B16-05F17BE52179}">
          <x14:formula1>
            <xm:f>'データセット（別紙１）'!$B$2:$B$13</xm:f>
          </x14:formula1>
          <xm:sqref>E40:E44</xm:sqref>
        </x14:dataValidation>
        <x14:dataValidation type="list" allowBlank="1" showInputMessage="1" showErrorMessage="1" xr:uid="{4183682A-33DB-4308-B50D-B8433F6A54EF}">
          <x14:formula1>
            <xm:f>'データセット（別紙１）'!$I$2:$I$4</xm:f>
          </x14:formula1>
          <xm:sqref>E63:E66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E11E2-D4AF-43CC-A183-E804F5E7BAC5}">
  <dimension ref="B2:J14"/>
  <sheetViews>
    <sheetView topLeftCell="G1" zoomScale="239" workbookViewId="0">
      <selection activeCell="I5" sqref="I5"/>
    </sheetView>
  </sheetViews>
  <sheetFormatPr defaultRowHeight="17.649999999999999"/>
  <cols>
    <col min="2" max="2" width="49.625" bestFit="1" customWidth="1"/>
    <col min="3" max="3" width="15" style="6" customWidth="1"/>
    <col min="4" max="4" width="49.625" customWidth="1"/>
    <col min="5" max="5" width="29.6875" bestFit="1" customWidth="1"/>
    <col min="6" max="6" width="68.3125" customWidth="1"/>
    <col min="7" max="7" width="67.1875" bestFit="1" customWidth="1"/>
    <col min="8" max="8" width="21.6875" style="6" customWidth="1"/>
    <col min="9" max="9" width="39.8125" bestFit="1" customWidth="1"/>
    <col min="10" max="10" width="50.375" bestFit="1" customWidth="1"/>
  </cols>
  <sheetData>
    <row r="2" spans="2:10">
      <c r="B2" t="s">
        <v>75</v>
      </c>
      <c r="D2" t="s">
        <v>77</v>
      </c>
      <c r="E2" t="s">
        <v>78</v>
      </c>
      <c r="F2" t="s">
        <v>79</v>
      </c>
      <c r="G2" t="s">
        <v>82</v>
      </c>
      <c r="I2" t="s">
        <v>103</v>
      </c>
      <c r="J2" t="s">
        <v>104</v>
      </c>
    </row>
    <row r="3" spans="2:10">
      <c r="B3" t="s">
        <v>105</v>
      </c>
      <c r="C3" s="6">
        <v>1000000</v>
      </c>
      <c r="D3" t="s">
        <v>106</v>
      </c>
      <c r="E3" t="s">
        <v>107</v>
      </c>
      <c r="F3" t="s">
        <v>108</v>
      </c>
      <c r="G3" t="s">
        <v>109</v>
      </c>
      <c r="H3" s="6">
        <v>1000000</v>
      </c>
      <c r="I3" t="s">
        <v>129</v>
      </c>
      <c r="J3" t="s">
        <v>105</v>
      </c>
    </row>
    <row r="4" spans="2:10">
      <c r="B4" t="s">
        <v>110</v>
      </c>
      <c r="C4" s="6">
        <v>300000</v>
      </c>
      <c r="D4" t="s">
        <v>111</v>
      </c>
      <c r="E4" t="s">
        <v>112</v>
      </c>
      <c r="G4" t="s">
        <v>113</v>
      </c>
      <c r="H4" s="6">
        <v>1000000</v>
      </c>
      <c r="I4" t="s">
        <v>130</v>
      </c>
      <c r="J4" t="s">
        <v>110</v>
      </c>
    </row>
    <row r="5" spans="2:10">
      <c r="B5" t="s">
        <v>114</v>
      </c>
      <c r="C5" s="6">
        <v>300000</v>
      </c>
      <c r="E5" t="s">
        <v>115</v>
      </c>
      <c r="G5" t="s">
        <v>116</v>
      </c>
      <c r="H5" s="6">
        <v>1000000</v>
      </c>
      <c r="J5" t="s">
        <v>114</v>
      </c>
    </row>
    <row r="6" spans="2:10">
      <c r="B6" t="s">
        <v>117</v>
      </c>
      <c r="C6" s="6">
        <v>1000000</v>
      </c>
      <c r="E6" t="s">
        <v>118</v>
      </c>
      <c r="G6" t="s">
        <v>119</v>
      </c>
      <c r="H6" s="6">
        <v>1000000</v>
      </c>
      <c r="J6" t="s">
        <v>117</v>
      </c>
    </row>
    <row r="7" spans="2:10">
      <c r="B7" t="s">
        <v>120</v>
      </c>
      <c r="C7" s="6">
        <v>300000</v>
      </c>
      <c r="H7" s="6">
        <v>1000000</v>
      </c>
      <c r="J7" t="s">
        <v>120</v>
      </c>
    </row>
    <row r="8" spans="2:10">
      <c r="B8" t="s">
        <v>121</v>
      </c>
      <c r="C8" s="6">
        <v>300000</v>
      </c>
      <c r="J8" t="s">
        <v>121</v>
      </c>
    </row>
    <row r="9" spans="2:10">
      <c r="B9" t="s">
        <v>122</v>
      </c>
      <c r="C9" s="6">
        <v>1000000</v>
      </c>
      <c r="J9" t="s">
        <v>123</v>
      </c>
    </row>
    <row r="10" spans="2:10">
      <c r="B10" t="s">
        <v>124</v>
      </c>
      <c r="C10" s="6">
        <v>300000</v>
      </c>
      <c r="J10" t="s">
        <v>124</v>
      </c>
    </row>
    <row r="11" spans="2:10">
      <c r="B11" t="s">
        <v>125</v>
      </c>
      <c r="C11" s="6">
        <v>300000</v>
      </c>
      <c r="J11" t="s">
        <v>125</v>
      </c>
    </row>
    <row r="12" spans="2:10">
      <c r="B12" t="s">
        <v>126</v>
      </c>
      <c r="C12" s="6">
        <v>300000</v>
      </c>
      <c r="J12" t="s">
        <v>126</v>
      </c>
    </row>
    <row r="13" spans="2:10">
      <c r="B13" t="s">
        <v>127</v>
      </c>
      <c r="C13" s="6">
        <v>300000</v>
      </c>
      <c r="J13" t="s">
        <v>127</v>
      </c>
    </row>
    <row r="14" spans="2:10">
      <c r="J14" t="s">
        <v>128</v>
      </c>
    </row>
  </sheetData>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別記第１号様式</vt:lpstr>
      <vt:lpstr>別紙１（申請）</vt:lpstr>
      <vt:lpstr>データセット（別紙１）</vt:lpstr>
      <vt:lpstr>別記第１号様式!Print_Area</vt:lpstr>
      <vt:lpstr>'別紙１（申請）'!Print_Area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丹羽 宏太</dc:creator>
  <cp:lastModifiedBy>所 里奈</cp:lastModifiedBy>
  <dcterms:created xsi:type="dcterms:W3CDTF">2015-06-05T18:19:34Z</dcterms:created>
  <dcterms:modified xsi:type="dcterms:W3CDTF">2026-08-07T07:19:12Z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2026-07-17T04:21:24Z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b3aceacd-ceff-4204-ad98-1574a3312f69</vt:lpwstr>
  </property>
  <property fmtid="{D5CDD505-2E9C-101B-9397-08002B2CF9AE}" pid="7" name="MSIP_Label_defa4170-0d19-0005-0004-bc88714345d2_ActionId">
    <vt:lpwstr>131f73cb-0755-4b9e-bebf-6f9da22dbd6e</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