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mc:AlternateContent xmlns:mc="http://schemas.openxmlformats.org/markup-compatibility/2006">
    <mc:Choice Requires="x15">
      <x15ac:absPath xmlns:x15ac="http://schemas.microsoft.com/office/spreadsheetml/2010/11/ac" url="C:\Users\p51933\Box\11268_10_庁内用\04_R7年度\03_温暖化・気候変動対策係\06_評価制度（手引き等）【表彰制度含む】 ■■■\■R080401　（最終用）温室効果ガス排出削減計画書等【様式】\"/>
    </mc:Choice>
  </mc:AlternateContent>
  <xr:revisionPtr revIDLastSave="0" documentId="13_ncr:1_{EF872DC3-45EC-4321-8808-90BF639764F2}" xr6:coauthVersionLast="47" xr6:coauthVersionMax="47" xr10:uidLastSave="{00000000-0000-0000-0000-000000000000}"/>
  <bookViews>
    <workbookView xWindow="43080" yWindow="-120" windowWidth="38640" windowHeight="21120" tabRatio="765" firstSheet="2" activeTab="2" xr2:uid="{00000000-000D-0000-FFFF-FFFF00000000}"/>
  </bookViews>
  <sheets>
    <sheet name="入力のご案内" sheetId="1" r:id="rId1"/>
    <sheet name="チェックシート" sheetId="2" r:id="rId2"/>
    <sheet name="表紙（GHG計画）" sheetId="3" r:id="rId3"/>
    <sheet name="別紙(工場) (R7)" sheetId="23" r:id="rId4"/>
    <sheet name="シート1-1（工場その他） (R7)" sheetId="22" r:id="rId5"/>
    <sheet name="シート２ (R7)" sheetId="6" r:id="rId6"/>
    <sheet name="シート３，４ (R7)" sheetId="7" r:id="rId7"/>
    <sheet name="右のシートは修正削除不可" sheetId="18" r:id="rId8"/>
    <sheet name="台帳DB入力データ (R7)（修正不可）" sheetId="19" r:id="rId9"/>
    <sheet name="（参考）別紙第１" sheetId="9" r:id="rId10"/>
    <sheet name="（参考）別紙第2" sheetId="10" r:id="rId11"/>
    <sheet name="（参考）業種コード" sheetId="11" r:id="rId12"/>
    <sheet name="（参考）再エネ種別・措置" sheetId="12" r:id="rId13"/>
    <sheet name="　" sheetId="15" r:id="rId14"/>
  </sheets>
  <externalReferences>
    <externalReference r:id="rId15"/>
  </externalReferences>
  <definedNames>
    <definedName name="_xlnm.Print_Area" localSheetId="4">'シート1-1（工場その他） (R7)'!$A$1:$J$98</definedName>
    <definedName name="_xlnm.Print_Area" localSheetId="5">'シート２ (R7)'!$A$1:$I$30</definedName>
    <definedName name="_xlnm.Print_Area" localSheetId="0">入力のご案内!$A$1:$P$50</definedName>
    <definedName name="_xlnm.Print_Area" localSheetId="2">'表紙（GHG計画）'!$A$1:$O$41</definedName>
    <definedName name="_xlnm.Print_Area" localSheetId="3">'別紙(工場) (R7)'!$A$1:$Q$173</definedName>
    <definedName name="業種コード" localSheetId="4">'[1]（参考）業種コード'!$B$2:$B$100</definedName>
    <definedName name="業種コード">'（参考）業種コード'!$B$2:$B$100</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7" l="1"/>
  <c r="D10" i="7"/>
  <c r="AA9" i="22"/>
  <c r="Z9" i="22"/>
  <c r="Y9" i="22"/>
  <c r="AA10" i="22"/>
  <c r="Z10" i="22"/>
  <c r="Y10" i="22"/>
  <c r="X9" i="22"/>
  <c r="X10" i="22"/>
  <c r="S6" i="19"/>
  <c r="E3" i="10"/>
  <c r="E108" i="23"/>
  <c r="D108" i="23"/>
  <c r="F108" i="23"/>
  <c r="T94" i="23"/>
  <c r="U94" i="23" s="1"/>
  <c r="T92" i="23"/>
  <c r="U92" i="23" s="1"/>
  <c r="AB37" i="22"/>
  <c r="AB64" i="22"/>
  <c r="KZ6" i="19"/>
  <c r="KN6" i="19"/>
  <c r="KP6" i="19"/>
  <c r="HF6" i="19" l="1"/>
  <c r="HE6" i="19"/>
  <c r="HD6" i="19"/>
  <c r="HC6" i="19"/>
  <c r="HB6" i="19"/>
  <c r="HA6" i="19"/>
  <c r="GZ6" i="19"/>
  <c r="GY6" i="19"/>
  <c r="GX6" i="19"/>
  <c r="GW6" i="19"/>
  <c r="GT6" i="19"/>
  <c r="GS6" i="19"/>
  <c r="GR6" i="19"/>
  <c r="GO6" i="19"/>
  <c r="GN6" i="19"/>
  <c r="GM6" i="19"/>
  <c r="GJ6" i="19"/>
  <c r="GI6" i="19"/>
  <c r="GH6" i="19"/>
  <c r="GE6" i="19"/>
  <c r="GD6" i="19"/>
  <c r="GC6" i="19"/>
  <c r="FZ6" i="19"/>
  <c r="FY6" i="19"/>
  <c r="FX6" i="19"/>
  <c r="FU6" i="19"/>
  <c r="FT6" i="19"/>
  <c r="FS6" i="19"/>
  <c r="FP6" i="19"/>
  <c r="FO6" i="19"/>
  <c r="FN6" i="19"/>
  <c r="GV6" i="19"/>
  <c r="GQ6" i="19"/>
  <c r="FM6" i="19"/>
  <c r="GL6" i="19"/>
  <c r="GG6" i="19"/>
  <c r="GB6" i="19"/>
  <c r="FW6" i="19"/>
  <c r="FR6" i="19"/>
  <c r="GU6" i="19"/>
  <c r="GP6" i="19"/>
  <c r="GK6" i="19"/>
  <c r="GF6" i="19"/>
  <c r="GA6" i="19"/>
  <c r="FV6" i="19"/>
  <c r="FQ6" i="19"/>
  <c r="FL6" i="19"/>
  <c r="MG6" i="19" l="1"/>
  <c r="MF6" i="19"/>
  <c r="K7" i="7"/>
  <c r="K6" i="7"/>
  <c r="H7" i="7"/>
  <c r="H6" i="7"/>
  <c r="E7" i="7"/>
  <c r="E6" i="7"/>
  <c r="F5" i="6"/>
  <c r="G4" i="22"/>
  <c r="F4" i="22"/>
  <c r="F4" i="6"/>
  <c r="KE6" i="19" l="1"/>
  <c r="KD6" i="19"/>
  <c r="KC6" i="19"/>
  <c r="KB6" i="19"/>
  <c r="KA6" i="19"/>
  <c r="JZ6" i="19"/>
  <c r="JY6" i="19"/>
  <c r="JX6" i="19"/>
  <c r="JW6" i="19"/>
  <c r="JV6" i="19"/>
  <c r="JU6" i="19"/>
  <c r="JT6" i="19"/>
  <c r="JS6" i="19"/>
  <c r="JR6" i="19"/>
  <c r="JQ6" i="19"/>
  <c r="JP6" i="19"/>
  <c r="JO6" i="19"/>
  <c r="JN6" i="19"/>
  <c r="JL6" i="19"/>
  <c r="JK6" i="19"/>
  <c r="JJ6" i="19"/>
  <c r="JI6" i="19"/>
  <c r="JH6" i="19"/>
  <c r="JG6" i="19"/>
  <c r="JF6" i="19"/>
  <c r="JD6" i="19"/>
  <c r="JB6" i="19"/>
  <c r="IZ6" i="19"/>
  <c r="IY6" i="19"/>
  <c r="IX6" i="19"/>
  <c r="IW6" i="19"/>
  <c r="IT6" i="19" l="1"/>
  <c r="IS6" i="19"/>
  <c r="IR6" i="19"/>
  <c r="IQ6" i="19"/>
  <c r="IP6" i="19"/>
  <c r="IO6" i="19"/>
  <c r="IN6" i="19"/>
  <c r="IM6" i="19"/>
  <c r="IL6" i="19"/>
  <c r="IK6" i="19"/>
  <c r="IJ6" i="19"/>
  <c r="II6" i="19"/>
  <c r="IH6" i="19"/>
  <c r="IG6" i="19"/>
  <c r="IF6" i="19"/>
  <c r="IE6" i="19"/>
  <c r="ID6" i="19"/>
  <c r="IB6" i="19"/>
  <c r="HZ6" i="19"/>
  <c r="HM6" i="19"/>
  <c r="HL6" i="19"/>
  <c r="HK6" i="19"/>
  <c r="HJ6" i="19"/>
  <c r="HI6" i="19"/>
  <c r="HG6" i="19"/>
  <c r="FH6" i="19"/>
  <c r="FD6" i="19"/>
  <c r="EZ6" i="19"/>
  <c r="EV6" i="19"/>
  <c r="ER6" i="19"/>
  <c r="EN6" i="19"/>
  <c r="EJ6" i="19"/>
  <c r="EF6" i="19"/>
  <c r="EB6" i="19"/>
  <c r="DX6" i="19"/>
  <c r="DT6" i="19"/>
  <c r="DP6" i="19"/>
  <c r="DL6" i="19"/>
  <c r="DH6" i="19"/>
  <c r="DD6" i="19"/>
  <c r="CZ6" i="19"/>
  <c r="CV6" i="19"/>
  <c r="CR6" i="19"/>
  <c r="CN6" i="19"/>
  <c r="CJ6" i="19"/>
  <c r="CF6" i="19"/>
  <c r="CB6" i="19"/>
  <c r="BX6" i="19"/>
  <c r="BT6" i="19"/>
  <c r="BP6" i="19"/>
  <c r="BL6" i="19"/>
  <c r="BH6" i="19"/>
  <c r="BD6" i="19"/>
  <c r="AZ6" i="19"/>
  <c r="AV6" i="19"/>
  <c r="AR6" i="19"/>
  <c r="AN6" i="19"/>
  <c r="FK6" i="19"/>
  <c r="FJ6" i="19"/>
  <c r="FI6" i="19"/>
  <c r="FG6" i="19"/>
  <c r="FF6" i="19"/>
  <c r="FE6" i="19"/>
  <c r="FC6" i="19"/>
  <c r="FB6" i="19"/>
  <c r="FA6" i="19"/>
  <c r="EY6" i="19"/>
  <c r="EX6" i="19"/>
  <c r="EW6" i="19"/>
  <c r="EU6" i="19"/>
  <c r="ET6" i="19"/>
  <c r="ES6" i="19"/>
  <c r="EQ6" i="19"/>
  <c r="EP6" i="19"/>
  <c r="EO6" i="19"/>
  <c r="EM6" i="19"/>
  <c r="AG6" i="19"/>
  <c r="EL6" i="19"/>
  <c r="EK6" i="19"/>
  <c r="EI6" i="19"/>
  <c r="EH6" i="19"/>
  <c r="EG6" i="19"/>
  <c r="EE6" i="19"/>
  <c r="ED6" i="19"/>
  <c r="EC6" i="19"/>
  <c r="EA6" i="19"/>
  <c r="DZ6" i="19"/>
  <c r="DY6" i="19"/>
  <c r="DW6" i="19"/>
  <c r="DV6" i="19"/>
  <c r="DU6" i="19"/>
  <c r="DS6" i="19"/>
  <c r="DR6" i="19"/>
  <c r="DQ6" i="19"/>
  <c r="DO6" i="19"/>
  <c r="DN6" i="19"/>
  <c r="DM6" i="19"/>
  <c r="DK6" i="19"/>
  <c r="DJ6" i="19"/>
  <c r="DI6" i="19"/>
  <c r="DG6" i="19"/>
  <c r="DF6" i="19"/>
  <c r="DE6" i="19"/>
  <c r="DC6" i="19"/>
  <c r="DB6" i="19"/>
  <c r="DA6" i="19"/>
  <c r="CY6" i="19"/>
  <c r="CX6" i="19"/>
  <c r="CW6" i="19"/>
  <c r="CU6" i="19"/>
  <c r="CT6" i="19"/>
  <c r="CS6" i="19"/>
  <c r="CQ6" i="19"/>
  <c r="CP6" i="19"/>
  <c r="CO6" i="19"/>
  <c r="CM6" i="19"/>
  <c r="CL6" i="19"/>
  <c r="CK6" i="19"/>
  <c r="CI6" i="19"/>
  <c r="CH6" i="19"/>
  <c r="CG6" i="19"/>
  <c r="CE6" i="19"/>
  <c r="CD6" i="19"/>
  <c r="CC6" i="19"/>
  <c r="CA6" i="19"/>
  <c r="BZ6" i="19"/>
  <c r="BY6" i="19"/>
  <c r="BW6" i="19"/>
  <c r="BV6" i="19"/>
  <c r="BU6" i="19"/>
  <c r="BS6" i="19"/>
  <c r="BR6" i="19"/>
  <c r="BQ6" i="19"/>
  <c r="BO6" i="19"/>
  <c r="BN6" i="19"/>
  <c r="BM6" i="19"/>
  <c r="BK6" i="19"/>
  <c r="BJ6" i="19"/>
  <c r="BI6" i="19"/>
  <c r="BG6" i="19"/>
  <c r="BF6" i="19"/>
  <c r="BE6" i="19"/>
  <c r="BC6" i="19"/>
  <c r="BB6" i="19"/>
  <c r="BA6" i="19"/>
  <c r="AY6" i="19"/>
  <c r="AX6" i="19"/>
  <c r="AW6" i="19"/>
  <c r="AU6" i="19"/>
  <c r="AT6" i="19"/>
  <c r="AS6" i="19"/>
  <c r="AQ6" i="19"/>
  <c r="AP6" i="19"/>
  <c r="AO6" i="19"/>
  <c r="AM6" i="19"/>
  <c r="AL6" i="19"/>
  <c r="AK6" i="19"/>
  <c r="AH6" i="19"/>
  <c r="AF6" i="19"/>
  <c r="Z6" i="19"/>
  <c r="Y6" i="19"/>
  <c r="X6" i="19"/>
  <c r="AB6" i="19"/>
  <c r="U6" i="19"/>
  <c r="R6" i="19"/>
  <c r="G6" i="19"/>
  <c r="F6" i="19"/>
  <c r="E6" i="19"/>
  <c r="HH6" i="19"/>
  <c r="T102" i="23" l="1"/>
  <c r="U102" i="23" s="1"/>
  <c r="T100" i="23"/>
  <c r="U100" i="23" s="1"/>
  <c r="T84" i="23"/>
  <c r="U84" i="23" s="1"/>
  <c r="T88" i="23"/>
  <c r="T106" i="23"/>
  <c r="U106" i="23" s="1"/>
  <c r="T104" i="23"/>
  <c r="U104" i="23" s="1"/>
  <c r="T96" i="23"/>
  <c r="U96" i="23" s="1"/>
  <c r="T90" i="23"/>
  <c r="U90" i="23" s="1"/>
  <c r="K150" i="23"/>
  <c r="JC6" i="19" s="1"/>
  <c r="P146" i="23"/>
  <c r="O146" i="23"/>
  <c r="JM6" i="19" s="1"/>
  <c r="L146" i="23"/>
  <c r="K146" i="23"/>
  <c r="IU6" i="19" s="1"/>
  <c r="H146" i="23"/>
  <c r="G146" i="23"/>
  <c r="IC6" i="19" s="1"/>
  <c r="Q133" i="23"/>
  <c r="M133" i="23"/>
  <c r="I133" i="23"/>
  <c r="P130" i="23"/>
  <c r="L130" i="23"/>
  <c r="H130" i="23"/>
  <c r="P129" i="23"/>
  <c r="O129" i="23"/>
  <c r="HX6" i="19" s="1"/>
  <c r="N129" i="23"/>
  <c r="L129" i="23"/>
  <c r="K129" i="23"/>
  <c r="HQ6" i="19" s="1"/>
  <c r="J129" i="23"/>
  <c r="H129" i="23"/>
  <c r="G129" i="23"/>
  <c r="HN6" i="19" s="1"/>
  <c r="F129" i="23"/>
  <c r="S115" i="23"/>
  <c r="T98" i="23"/>
  <c r="U98" i="23" s="1"/>
  <c r="T82" i="23"/>
  <c r="U82" i="23" s="1"/>
  <c r="T80" i="23"/>
  <c r="U80" i="23" s="1"/>
  <c r="T78" i="23"/>
  <c r="U78" i="23" s="1"/>
  <c r="T76" i="23"/>
  <c r="U76" i="23" s="1"/>
  <c r="T74" i="23"/>
  <c r="U74" i="23" s="1"/>
  <c r="T72" i="23"/>
  <c r="U72" i="23" s="1"/>
  <c r="T70" i="23"/>
  <c r="U70" i="23" s="1"/>
  <c r="T68" i="23"/>
  <c r="U68" i="23" s="1"/>
  <c r="T66" i="23"/>
  <c r="U66" i="23" s="1"/>
  <c r="T64" i="23"/>
  <c r="U64" i="23" s="1"/>
  <c r="T61" i="23"/>
  <c r="U61" i="23" s="1"/>
  <c r="T58" i="23"/>
  <c r="U58" i="23" s="1"/>
  <c r="T56" i="23"/>
  <c r="U56" i="23" s="1"/>
  <c r="T54" i="23"/>
  <c r="U54" i="23" s="1"/>
  <c r="T52" i="23"/>
  <c r="U52" i="23" s="1"/>
  <c r="T48" i="23"/>
  <c r="U48" i="23" s="1"/>
  <c r="T45" i="23"/>
  <c r="U45" i="23" s="1"/>
  <c r="T42" i="23"/>
  <c r="U42" i="23" s="1"/>
  <c r="T40" i="23"/>
  <c r="U40" i="23" s="1"/>
  <c r="T38" i="23"/>
  <c r="U38" i="23" s="1"/>
  <c r="T36" i="23"/>
  <c r="U36" i="23" s="1"/>
  <c r="T34" i="23"/>
  <c r="U34" i="23" s="1"/>
  <c r="T32" i="23"/>
  <c r="U32" i="23" s="1"/>
  <c r="T30" i="23"/>
  <c r="U30" i="23" s="1"/>
  <c r="T27" i="23"/>
  <c r="U27" i="23" s="1"/>
  <c r="T24" i="23"/>
  <c r="U24" i="23" s="1"/>
  <c r="T22" i="23"/>
  <c r="U22" i="23" s="1"/>
  <c r="T20" i="23"/>
  <c r="U20" i="23" s="1"/>
  <c r="T18" i="23"/>
  <c r="U18" i="23" s="1"/>
  <c r="T16" i="23"/>
  <c r="U16" i="23" s="1"/>
  <c r="T14" i="23"/>
  <c r="U14" i="23" s="1"/>
  <c r="O7" i="23"/>
  <c r="J12" i="7" s="1"/>
  <c r="O132" i="23" s="1"/>
  <c r="G7" i="23"/>
  <c r="D12" i="7" s="1"/>
  <c r="G132" i="23" s="1"/>
  <c r="LA6" i="19"/>
  <c r="KY6" i="19"/>
  <c r="KX6" i="19"/>
  <c r="KW6" i="19"/>
  <c r="KV6" i="19"/>
  <c r="KU6" i="19"/>
  <c r="KT6" i="19"/>
  <c r="KS6" i="19"/>
  <c r="KR6" i="19"/>
  <c r="KQ6" i="19"/>
  <c r="G130" i="23" l="1"/>
  <c r="HO6" i="19" s="1"/>
  <c r="AA6" i="19"/>
  <c r="O130" i="23"/>
  <c r="HY6" i="19" s="1"/>
  <c r="AI6" i="19"/>
  <c r="T108" i="23"/>
  <c r="U88" i="23"/>
  <c r="G87" i="22"/>
  <c r="U108" i="23" l="1"/>
  <c r="V108" i="23"/>
  <c r="H75" i="22"/>
  <c r="F75" i="22"/>
  <c r="T73" i="22"/>
  <c r="M73" i="22" s="1"/>
  <c r="Q73" i="22"/>
  <c r="AA73" i="22" s="1"/>
  <c r="T72" i="22"/>
  <c r="Q72" i="22"/>
  <c r="AA72" i="22" s="1"/>
  <c r="M72" i="22"/>
  <c r="Y72" i="22" s="1"/>
  <c r="V71" i="22"/>
  <c r="Q71" i="22" s="1"/>
  <c r="AA71" i="22" s="1"/>
  <c r="T71" i="22"/>
  <c r="M71" i="22" s="1"/>
  <c r="Y71" i="22" s="1"/>
  <c r="T70" i="22"/>
  <c r="M70" i="22" s="1"/>
  <c r="Q70" i="22"/>
  <c r="AA70" i="22" s="1"/>
  <c r="AA69" i="22"/>
  <c r="T69" i="22"/>
  <c r="M69" i="22" s="1"/>
  <c r="Q69" i="22"/>
  <c r="V68" i="22"/>
  <c r="Q68" i="22" s="1"/>
  <c r="AA68" i="22" s="1"/>
  <c r="T68" i="22"/>
  <c r="M68" i="22" s="1"/>
  <c r="T67" i="22"/>
  <c r="Q67" i="22"/>
  <c r="AA67" i="22" s="1"/>
  <c r="M67" i="22"/>
  <c r="Y67" i="22" s="1"/>
  <c r="T66" i="22"/>
  <c r="M66" i="22" s="1"/>
  <c r="Q66" i="22"/>
  <c r="AA66" i="22" s="1"/>
  <c r="T65" i="22"/>
  <c r="M65" i="22" s="1"/>
  <c r="Y65" i="22" s="1"/>
  <c r="Q65" i="22"/>
  <c r="AA65" i="22" s="1"/>
  <c r="V64" i="22"/>
  <c r="D10" i="6" s="1"/>
  <c r="T64" i="22"/>
  <c r="M64" i="22" s="1"/>
  <c r="L61" i="22"/>
  <c r="N61" i="22" s="1"/>
  <c r="T60" i="22"/>
  <c r="M60" i="22" s="1"/>
  <c r="Q60" i="22"/>
  <c r="P60" i="22" s="1"/>
  <c r="R60" i="22" s="1"/>
  <c r="T59" i="22"/>
  <c r="Q59" i="22"/>
  <c r="AA59" i="22" s="1"/>
  <c r="P59" i="22"/>
  <c r="R59" i="22" s="1"/>
  <c r="M59" i="22"/>
  <c r="X59" i="22" s="1"/>
  <c r="T58" i="22"/>
  <c r="M58" i="22" s="1"/>
  <c r="Q58" i="22"/>
  <c r="AA58" i="22" s="1"/>
  <c r="P58" i="22"/>
  <c r="R58" i="22" s="1"/>
  <c r="V57" i="22"/>
  <c r="Q57" i="22" s="1"/>
  <c r="T57" i="22"/>
  <c r="M57" i="22" s="1"/>
  <c r="P56" i="22"/>
  <c r="R56" i="22" s="1"/>
  <c r="T55" i="22"/>
  <c r="M55" i="22" s="1"/>
  <c r="Y55" i="22" s="1"/>
  <c r="Q55" i="22"/>
  <c r="P55" i="22" s="1"/>
  <c r="R55" i="22" s="1"/>
  <c r="T54" i="22"/>
  <c r="M54" i="22" s="1"/>
  <c r="Q54" i="22"/>
  <c r="P54" i="22" s="1"/>
  <c r="R54" i="22" s="1"/>
  <c r="T53" i="22"/>
  <c r="Q53" i="22"/>
  <c r="P53" i="22"/>
  <c r="R53" i="22" s="1"/>
  <c r="M53" i="22"/>
  <c r="Y53" i="22" s="1"/>
  <c r="T52" i="22"/>
  <c r="M52" i="22" s="1"/>
  <c r="Q52" i="22"/>
  <c r="P52" i="22" s="1"/>
  <c r="R52" i="22" s="1"/>
  <c r="T51" i="22"/>
  <c r="M51" i="22" s="1"/>
  <c r="Q51" i="22"/>
  <c r="P51" i="22" s="1"/>
  <c r="R51" i="22" s="1"/>
  <c r="V50" i="22"/>
  <c r="Q50" i="22" s="1"/>
  <c r="T50" i="22"/>
  <c r="M50" i="22" s="1"/>
  <c r="Y50" i="22" s="1"/>
  <c r="V49" i="22"/>
  <c r="Q49" i="22" s="1"/>
  <c r="P49" i="22" s="1"/>
  <c r="R49" i="22" s="1"/>
  <c r="T49" i="22"/>
  <c r="M49" i="22" s="1"/>
  <c r="Y49" i="22" s="1"/>
  <c r="V48" i="22"/>
  <c r="Q48" i="22" s="1"/>
  <c r="T48" i="22"/>
  <c r="M48" i="22" s="1"/>
  <c r="V47" i="22"/>
  <c r="Q47" i="22" s="1"/>
  <c r="P47" i="22" s="1"/>
  <c r="R47" i="22" s="1"/>
  <c r="T47" i="22"/>
  <c r="M47" i="22" s="1"/>
  <c r="V46" i="22"/>
  <c r="Q46" i="22" s="1"/>
  <c r="P46" i="22" s="1"/>
  <c r="R46" i="22" s="1"/>
  <c r="T46" i="22"/>
  <c r="M46" i="22" s="1"/>
  <c r="Y46" i="22" s="1"/>
  <c r="V45" i="22"/>
  <c r="Q45" i="22" s="1"/>
  <c r="P45" i="22" s="1"/>
  <c r="R45" i="22" s="1"/>
  <c r="T45" i="22"/>
  <c r="M45" i="22" s="1"/>
  <c r="V44" i="22"/>
  <c r="Q44" i="22" s="1"/>
  <c r="P44" i="22" s="1"/>
  <c r="R44" i="22" s="1"/>
  <c r="T44" i="22"/>
  <c r="M44" i="22" s="1"/>
  <c r="T43" i="22"/>
  <c r="M43" i="22" s="1"/>
  <c r="Q43" i="22"/>
  <c r="P43" i="22" s="1"/>
  <c r="R43" i="22" s="1"/>
  <c r="T42" i="22"/>
  <c r="M42" i="22" s="1"/>
  <c r="Y42" i="22" s="1"/>
  <c r="Q42" i="22"/>
  <c r="P42" i="22" s="1"/>
  <c r="R42" i="22" s="1"/>
  <c r="T41" i="22"/>
  <c r="M41" i="22" s="1"/>
  <c r="Q41" i="22"/>
  <c r="P41" i="22" s="1"/>
  <c r="R41" i="22" s="1"/>
  <c r="T40" i="22"/>
  <c r="Q40" i="22"/>
  <c r="P40" i="22"/>
  <c r="R40" i="22" s="1"/>
  <c r="M40" i="22"/>
  <c r="X40" i="22" s="1"/>
  <c r="T39" i="22"/>
  <c r="M39" i="22" s="1"/>
  <c r="Q39" i="22"/>
  <c r="P39" i="22" s="1"/>
  <c r="R39" i="22" s="1"/>
  <c r="T38" i="22"/>
  <c r="M38" i="22" s="1"/>
  <c r="Y38" i="22" s="1"/>
  <c r="Q38" i="22"/>
  <c r="P38" i="22"/>
  <c r="R38" i="22" s="1"/>
  <c r="T37" i="22"/>
  <c r="M37" i="22" s="1"/>
  <c r="Y37" i="22" s="1"/>
  <c r="Q37" i="22"/>
  <c r="P37" i="22" s="1"/>
  <c r="R37" i="22" s="1"/>
  <c r="P36" i="22"/>
  <c r="R36" i="22" s="1"/>
  <c r="T35" i="22"/>
  <c r="M35" i="22" s="1"/>
  <c r="Q35" i="22"/>
  <c r="P35" i="22" s="1"/>
  <c r="R35" i="22" s="1"/>
  <c r="T34" i="22"/>
  <c r="M34" i="22" s="1"/>
  <c r="X34" i="22" s="1"/>
  <c r="V33" i="22"/>
  <c r="Q33" i="22" s="1"/>
  <c r="P33" i="22" s="1"/>
  <c r="R33" i="22" s="1"/>
  <c r="T33" i="22"/>
  <c r="M33" i="22" s="1"/>
  <c r="V32" i="22"/>
  <c r="Q32" i="22" s="1"/>
  <c r="P32" i="22" s="1"/>
  <c r="R32" i="22" s="1"/>
  <c r="T32" i="22"/>
  <c r="M32" i="22" s="1"/>
  <c r="V31" i="22"/>
  <c r="Q31" i="22" s="1"/>
  <c r="P31" i="22" s="1"/>
  <c r="R31" i="22" s="1"/>
  <c r="T31" i="22"/>
  <c r="M31" i="22" s="1"/>
  <c r="V30" i="22"/>
  <c r="Q30" i="22" s="1"/>
  <c r="P30" i="22" s="1"/>
  <c r="R30" i="22" s="1"/>
  <c r="T30" i="22"/>
  <c r="M30" i="22" s="1"/>
  <c r="V29" i="22"/>
  <c r="Q29" i="22" s="1"/>
  <c r="P29" i="22" s="1"/>
  <c r="R29" i="22" s="1"/>
  <c r="T29" i="22"/>
  <c r="M29" i="22" s="1"/>
  <c r="V28" i="22"/>
  <c r="Q28" i="22" s="1"/>
  <c r="P28" i="22" s="1"/>
  <c r="R28" i="22" s="1"/>
  <c r="T28" i="22"/>
  <c r="M28" i="22" s="1"/>
  <c r="V27" i="22"/>
  <c r="Q27" i="22" s="1"/>
  <c r="P27" i="22" s="1"/>
  <c r="R27" i="22" s="1"/>
  <c r="T27" i="22"/>
  <c r="M27" i="22" s="1"/>
  <c r="V26" i="22"/>
  <c r="Q26" i="22" s="1"/>
  <c r="P26" i="22" s="1"/>
  <c r="R26" i="22" s="1"/>
  <c r="T26" i="22"/>
  <c r="M26" i="22" s="1"/>
  <c r="V25" i="22"/>
  <c r="Q25" i="22" s="1"/>
  <c r="P25" i="22" s="1"/>
  <c r="R25" i="22" s="1"/>
  <c r="T25" i="22"/>
  <c r="M25" i="22" s="1"/>
  <c r="V24" i="22"/>
  <c r="Q24" i="22" s="1"/>
  <c r="P24" i="22" s="1"/>
  <c r="R24" i="22" s="1"/>
  <c r="T24" i="22"/>
  <c r="M24" i="22" s="1"/>
  <c r="V23" i="22"/>
  <c r="Q23" i="22" s="1"/>
  <c r="P23" i="22" s="1"/>
  <c r="R23" i="22" s="1"/>
  <c r="T23" i="22"/>
  <c r="M23" i="22" s="1"/>
  <c r="V22" i="22"/>
  <c r="Q22" i="22" s="1"/>
  <c r="P22" i="22" s="1"/>
  <c r="R22" i="22" s="1"/>
  <c r="T22" i="22"/>
  <c r="M22" i="22" s="1"/>
  <c r="V21" i="22"/>
  <c r="Q21" i="22" s="1"/>
  <c r="P21" i="22" s="1"/>
  <c r="R21" i="22" s="1"/>
  <c r="T21" i="22"/>
  <c r="M21" i="22" s="1"/>
  <c r="V20" i="22"/>
  <c r="T20" i="22"/>
  <c r="M20" i="22" s="1"/>
  <c r="Q20" i="22"/>
  <c r="P20" i="22" s="1"/>
  <c r="R20" i="22" s="1"/>
  <c r="V19" i="22"/>
  <c r="Q19" i="22" s="1"/>
  <c r="P19" i="22" s="1"/>
  <c r="R19" i="22" s="1"/>
  <c r="T19" i="22"/>
  <c r="M19" i="22" s="1"/>
  <c r="V18" i="22"/>
  <c r="Q18" i="22" s="1"/>
  <c r="P18" i="22" s="1"/>
  <c r="R18" i="22" s="1"/>
  <c r="T18" i="22"/>
  <c r="M18" i="22" s="1"/>
  <c r="V17" i="22"/>
  <c r="Q17" i="22" s="1"/>
  <c r="P17" i="22" s="1"/>
  <c r="R17" i="22" s="1"/>
  <c r="T17" i="22"/>
  <c r="M17" i="22" s="1"/>
  <c r="V16" i="22"/>
  <c r="Q16" i="22" s="1"/>
  <c r="P16" i="22" s="1"/>
  <c r="R16" i="22" s="1"/>
  <c r="T16" i="22"/>
  <c r="M16" i="22" s="1"/>
  <c r="V15" i="22"/>
  <c r="Q15" i="22" s="1"/>
  <c r="P15" i="22" s="1"/>
  <c r="R15" i="22" s="1"/>
  <c r="T15" i="22"/>
  <c r="M15" i="22" s="1"/>
  <c r="V14" i="22"/>
  <c r="Q14" i="22" s="1"/>
  <c r="P14" i="22" s="1"/>
  <c r="R14" i="22" s="1"/>
  <c r="T14" i="22"/>
  <c r="M14" i="22" s="1"/>
  <c r="V13" i="22"/>
  <c r="Q13" i="22" s="1"/>
  <c r="P13" i="22" s="1"/>
  <c r="R13" i="22" s="1"/>
  <c r="T13" i="22"/>
  <c r="M13" i="22" s="1"/>
  <c r="V12" i="22"/>
  <c r="Q12" i="22" s="1"/>
  <c r="P12" i="22" s="1"/>
  <c r="R12" i="22" s="1"/>
  <c r="T12" i="22"/>
  <c r="M12" i="22" s="1"/>
  <c r="V11" i="22"/>
  <c r="Q11" i="22" s="1"/>
  <c r="P11" i="22" s="1"/>
  <c r="R11" i="22" s="1"/>
  <c r="T11" i="22"/>
  <c r="M11" i="22" s="1"/>
  <c r="V10" i="22"/>
  <c r="Q10" i="22" s="1"/>
  <c r="P10" i="22" s="1"/>
  <c r="R10" i="22" s="1"/>
  <c r="T10" i="22"/>
  <c r="M10" i="22" s="1"/>
  <c r="L10" i="22" s="1"/>
  <c r="N10" i="22" s="1"/>
  <c r="V9" i="22"/>
  <c r="Q9" i="22" s="1"/>
  <c r="P9" i="22" s="1"/>
  <c r="R9" i="22" s="1"/>
  <c r="T9" i="22"/>
  <c r="M9" i="22" s="1"/>
  <c r="V8" i="22"/>
  <c r="Q8" i="22" s="1"/>
  <c r="P8" i="22" s="1"/>
  <c r="R8" i="22" s="1"/>
  <c r="T8" i="22"/>
  <c r="M8" i="22" s="1"/>
  <c r="V7" i="22"/>
  <c r="Q7" i="22" s="1"/>
  <c r="P7" i="22" s="1"/>
  <c r="T7" i="22"/>
  <c r="M7" i="22" s="1"/>
  <c r="V6" i="22"/>
  <c r="Q6" i="22" s="1"/>
  <c r="P6" i="22" s="1"/>
  <c r="R6" i="22" s="1"/>
  <c r="T6" i="22"/>
  <c r="M6" i="22" s="1"/>
  <c r="E31" i="10"/>
  <c r="V34" i="22" s="1"/>
  <c r="Q34" i="22" s="1"/>
  <c r="P34" i="22" s="1"/>
  <c r="R34" i="22" s="1"/>
  <c r="Q64" i="22" l="1"/>
  <c r="AA64" i="22" s="1"/>
  <c r="S11" i="23"/>
  <c r="I11" i="23" s="1"/>
  <c r="Y45" i="22"/>
  <c r="X45" i="22"/>
  <c r="L45" i="22"/>
  <c r="N45" i="22" s="1"/>
  <c r="Y6" i="22"/>
  <c r="L6" i="22"/>
  <c r="N6" i="22" s="1"/>
  <c r="Y47" i="22"/>
  <c r="X47" i="22"/>
  <c r="L47" i="22"/>
  <c r="N47" i="22" s="1"/>
  <c r="X51" i="22"/>
  <c r="L51" i="22"/>
  <c r="N51" i="22" s="1"/>
  <c r="Y40" i="22"/>
  <c r="Y59" i="22"/>
  <c r="K149" i="23"/>
  <c r="JA6" i="19" s="1"/>
  <c r="L40" i="22"/>
  <c r="N40" i="22" s="1"/>
  <c r="X55" i="22"/>
  <c r="Z55" i="22" s="1"/>
  <c r="AA55" i="22" s="1"/>
  <c r="L59" i="22"/>
  <c r="N59" i="22" s="1"/>
  <c r="AA60" i="22"/>
  <c r="X65" i="22"/>
  <c r="Z65" i="22" s="1"/>
  <c r="X67" i="22"/>
  <c r="Z67" i="22" s="1"/>
  <c r="Y34" i="22"/>
  <c r="Z34" i="22" s="1"/>
  <c r="Z59" i="22"/>
  <c r="Y51" i="22"/>
  <c r="Z51" i="22" s="1"/>
  <c r="AA51" i="22" s="1"/>
  <c r="Z40" i="22"/>
  <c r="AA40" i="22" s="1"/>
  <c r="X6" i="22"/>
  <c r="Y43" i="22"/>
  <c r="L43" i="22"/>
  <c r="N43" i="22" s="1"/>
  <c r="X43" i="22"/>
  <c r="Z43" i="22" s="1"/>
  <c r="AA43" i="22" s="1"/>
  <c r="Y48" i="22"/>
  <c r="X48" i="22"/>
  <c r="Y24" i="22"/>
  <c r="X24" i="22"/>
  <c r="Z24" i="22" s="1"/>
  <c r="AA24" i="22" s="1"/>
  <c r="L24" i="22"/>
  <c r="N24" i="22" s="1"/>
  <c r="Y32" i="22"/>
  <c r="X32" i="22"/>
  <c r="Z32" i="22" s="1"/>
  <c r="AA32" i="22" s="1"/>
  <c r="L32" i="22"/>
  <c r="N32" i="22" s="1"/>
  <c r="X41" i="22"/>
  <c r="Y41" i="22"/>
  <c r="L41" i="22"/>
  <c r="N41" i="22" s="1"/>
  <c r="L9" i="22"/>
  <c r="N9" i="22" s="1"/>
  <c r="Y13" i="22"/>
  <c r="X13" i="22"/>
  <c r="Z13" i="22" s="1"/>
  <c r="AA13" i="22" s="1"/>
  <c r="L13" i="22"/>
  <c r="N13" i="22" s="1"/>
  <c r="Y17" i="22"/>
  <c r="X17" i="22"/>
  <c r="L17" i="22"/>
  <c r="N17" i="22" s="1"/>
  <c r="Y22" i="22"/>
  <c r="X22" i="22"/>
  <c r="L22" i="22"/>
  <c r="N22" i="22" s="1"/>
  <c r="Y25" i="22"/>
  <c r="X25" i="22"/>
  <c r="L25" i="22"/>
  <c r="N25" i="22" s="1"/>
  <c r="Y30" i="22"/>
  <c r="X30" i="22"/>
  <c r="Z30" i="22" s="1"/>
  <c r="AA30" i="22" s="1"/>
  <c r="L30" i="22"/>
  <c r="N30" i="22" s="1"/>
  <c r="Y33" i="22"/>
  <c r="X33" i="22"/>
  <c r="Z33" i="22" s="1"/>
  <c r="AA33" i="22" s="1"/>
  <c r="L33" i="22"/>
  <c r="N33" i="22" s="1"/>
  <c r="Y70" i="22"/>
  <c r="X70" i="22"/>
  <c r="Z70" i="22" s="1"/>
  <c r="X60" i="22"/>
  <c r="Y60" i="22"/>
  <c r="L60" i="22"/>
  <c r="N60" i="22" s="1"/>
  <c r="Y35" i="22"/>
  <c r="L35" i="22"/>
  <c r="N35" i="22" s="1"/>
  <c r="X35" i="22"/>
  <c r="R7" i="22"/>
  <c r="R5" i="22"/>
  <c r="Y12" i="22"/>
  <c r="X12" i="22"/>
  <c r="L12" i="22"/>
  <c r="N12" i="22" s="1"/>
  <c r="Y39" i="22"/>
  <c r="L39" i="22"/>
  <c r="N39" i="22" s="1"/>
  <c r="X39" i="22"/>
  <c r="Y44" i="22"/>
  <c r="X44" i="22"/>
  <c r="Z44" i="22" s="1"/>
  <c r="AA44" i="22" s="1"/>
  <c r="L44" i="22"/>
  <c r="N44" i="22" s="1"/>
  <c r="Y58" i="22"/>
  <c r="L58" i="22"/>
  <c r="N58" i="22" s="1"/>
  <c r="X58" i="22"/>
  <c r="Y14" i="22"/>
  <c r="X14" i="22"/>
  <c r="L14" i="22"/>
  <c r="N14" i="22" s="1"/>
  <c r="Y20" i="22"/>
  <c r="X20" i="22"/>
  <c r="L20" i="22"/>
  <c r="N20" i="22" s="1"/>
  <c r="Y23" i="22"/>
  <c r="X23" i="22"/>
  <c r="L23" i="22"/>
  <c r="N23" i="22" s="1"/>
  <c r="Y28" i="22"/>
  <c r="X28" i="22"/>
  <c r="Z28" i="22" s="1"/>
  <c r="AA28" i="22" s="1"/>
  <c r="L28" i="22"/>
  <c r="N28" i="22" s="1"/>
  <c r="Y31" i="22"/>
  <c r="X31" i="22"/>
  <c r="L31" i="22"/>
  <c r="N31" i="22" s="1"/>
  <c r="Y57" i="22"/>
  <c r="X57" i="22"/>
  <c r="Z57" i="22" s="1"/>
  <c r="L57" i="22"/>
  <c r="N57" i="22" s="1"/>
  <c r="Y64" i="22"/>
  <c r="X64" i="22"/>
  <c r="L64" i="22"/>
  <c r="N64" i="22" s="1"/>
  <c r="Y68" i="22"/>
  <c r="X68" i="22"/>
  <c r="Y73" i="22"/>
  <c r="X73" i="22"/>
  <c r="Z73" i="22" s="1"/>
  <c r="X69" i="22"/>
  <c r="Y69" i="22"/>
  <c r="Y8" i="22"/>
  <c r="X8" i="22"/>
  <c r="L8" i="22"/>
  <c r="N8" i="22" s="1"/>
  <c r="Y16" i="22"/>
  <c r="X16" i="22"/>
  <c r="L16" i="22"/>
  <c r="N16" i="22" s="1"/>
  <c r="Y19" i="22"/>
  <c r="X19" i="22"/>
  <c r="Z19" i="22" s="1"/>
  <c r="AA19" i="22" s="1"/>
  <c r="L19" i="22"/>
  <c r="N19" i="22" s="1"/>
  <c r="Y27" i="22"/>
  <c r="X27" i="22"/>
  <c r="L27" i="22"/>
  <c r="N27" i="22" s="1"/>
  <c r="Y54" i="22"/>
  <c r="L54" i="22"/>
  <c r="N54" i="22" s="1"/>
  <c r="X54" i="22"/>
  <c r="AA57" i="22"/>
  <c r="P57" i="22"/>
  <c r="R57" i="22" s="1"/>
  <c r="Y66" i="22"/>
  <c r="X66" i="22"/>
  <c r="Y7" i="22"/>
  <c r="X7" i="22"/>
  <c r="L7" i="22"/>
  <c r="Y11" i="22"/>
  <c r="X11" i="22"/>
  <c r="Z11" i="22" s="1"/>
  <c r="AA11" i="22" s="1"/>
  <c r="L11" i="22"/>
  <c r="N11" i="22" s="1"/>
  <c r="Y15" i="22"/>
  <c r="X15" i="22"/>
  <c r="L15" i="22"/>
  <c r="N15" i="22" s="1"/>
  <c r="Y18" i="22"/>
  <c r="X18" i="22"/>
  <c r="Z18" i="22" s="1"/>
  <c r="AA18" i="22" s="1"/>
  <c r="L18" i="22"/>
  <c r="N18" i="22" s="1"/>
  <c r="Y21" i="22"/>
  <c r="X21" i="22"/>
  <c r="Z21" i="22" s="1"/>
  <c r="AA21" i="22" s="1"/>
  <c r="L21" i="22"/>
  <c r="N21" i="22" s="1"/>
  <c r="Y26" i="22"/>
  <c r="X26" i="22"/>
  <c r="L26" i="22"/>
  <c r="N26" i="22" s="1"/>
  <c r="Y29" i="22"/>
  <c r="X29" i="22"/>
  <c r="L29" i="22"/>
  <c r="N29" i="22" s="1"/>
  <c r="L34" i="22"/>
  <c r="N34" i="22" s="1"/>
  <c r="Z45" i="22"/>
  <c r="AA45" i="22" s="1"/>
  <c r="Z47" i="22"/>
  <c r="AA47" i="22" s="1"/>
  <c r="X52" i="22"/>
  <c r="L52" i="22"/>
  <c r="N52" i="22" s="1"/>
  <c r="Y52" i="22"/>
  <c r="L46" i="22"/>
  <c r="N46" i="22" s="1"/>
  <c r="X46" i="22"/>
  <c r="Z46" i="22" s="1"/>
  <c r="AA46" i="22" s="1"/>
  <c r="L49" i="22"/>
  <c r="N49" i="22" s="1"/>
  <c r="X49" i="22"/>
  <c r="Z49" i="22" s="1"/>
  <c r="AA49" i="22" s="1"/>
  <c r="X50" i="22"/>
  <c r="Z50" i="22" s="1"/>
  <c r="AA50" i="22" s="1"/>
  <c r="L55" i="22"/>
  <c r="N55" i="22" s="1"/>
  <c r="X37" i="22"/>
  <c r="Z37" i="22" s="1"/>
  <c r="X42" i="22"/>
  <c r="Z42" i="22" s="1"/>
  <c r="AA42" i="22" s="1"/>
  <c r="X53" i="22"/>
  <c r="Z53" i="22" s="1"/>
  <c r="AA53" i="22" s="1"/>
  <c r="L37" i="22"/>
  <c r="N37" i="22" s="1"/>
  <c r="L42" i="22"/>
  <c r="N42" i="22" s="1"/>
  <c r="L53" i="22"/>
  <c r="N53" i="22" s="1"/>
  <c r="P64" i="22"/>
  <c r="R64" i="22" s="1"/>
  <c r="X72" i="22"/>
  <c r="Z72" i="22" s="1"/>
  <c r="X38" i="22"/>
  <c r="Z38" i="22" s="1"/>
  <c r="AA38" i="22" s="1"/>
  <c r="X71" i="22"/>
  <c r="Z71" i="22" s="1"/>
  <c r="Z6" i="22"/>
  <c r="L38" i="22"/>
  <c r="N38" i="22" s="1"/>
  <c r="AA34" i="22" l="1"/>
  <c r="AB6" i="22"/>
  <c r="D170" i="23"/>
  <c r="KH6" i="19" s="1"/>
  <c r="AJ6" i="19"/>
  <c r="Z20" i="22"/>
  <c r="AA20" i="22" s="1"/>
  <c r="Z17" i="22"/>
  <c r="AA17" i="22" s="1"/>
  <c r="Z48" i="22"/>
  <c r="AA48" i="22" s="1"/>
  <c r="Z7" i="22"/>
  <c r="AA7" i="22" s="1"/>
  <c r="Z16" i="22"/>
  <c r="AA16" i="22" s="1"/>
  <c r="Z23" i="22"/>
  <c r="AA23" i="22" s="1"/>
  <c r="Z26" i="22"/>
  <c r="AA26" i="22" s="1"/>
  <c r="Z68" i="22"/>
  <c r="Z15" i="22"/>
  <c r="AA15" i="22" s="1"/>
  <c r="Z66" i="22"/>
  <c r="Z27" i="22"/>
  <c r="AA27" i="22" s="1"/>
  <c r="Z12" i="22"/>
  <c r="AA12" i="22" s="1"/>
  <c r="Y61" i="22"/>
  <c r="H61" i="22" s="1"/>
  <c r="KO6" i="19" s="1"/>
  <c r="Z29" i="22"/>
  <c r="AA29" i="22" s="1"/>
  <c r="Z54" i="22"/>
  <c r="AA54" i="22" s="1"/>
  <c r="Z14" i="22"/>
  <c r="AA14" i="22" s="1"/>
  <c r="Z39" i="22"/>
  <c r="AA39" i="22" s="1"/>
  <c r="Z35" i="22"/>
  <c r="AA35" i="22" s="1"/>
  <c r="Z25" i="22"/>
  <c r="AA25" i="22" s="1"/>
  <c r="Z60" i="22"/>
  <c r="N7" i="22"/>
  <c r="N5" i="22"/>
  <c r="Y75" i="22"/>
  <c r="Z41" i="22"/>
  <c r="AA41" i="22" s="1"/>
  <c r="Z64" i="22"/>
  <c r="X75" i="22"/>
  <c r="AA37" i="22"/>
  <c r="Z52" i="22"/>
  <c r="AA52" i="22" s="1"/>
  <c r="X61" i="22"/>
  <c r="AA6" i="22"/>
  <c r="Z69" i="22"/>
  <c r="Z58" i="22"/>
  <c r="Z8" i="22"/>
  <c r="AA8" i="22" s="1"/>
  <c r="Z31" i="22"/>
  <c r="AA31" i="22" s="1"/>
  <c r="Z22" i="22"/>
  <c r="AA22" i="22" s="1"/>
  <c r="Z75" i="22" l="1"/>
  <c r="AA77" i="22"/>
  <c r="F79" i="22" s="1"/>
  <c r="ME6" i="19" s="1"/>
  <c r="Y78" i="22"/>
  <c r="Z61" i="22"/>
  <c r="F78" i="22" s="1"/>
  <c r="KK6" i="19" s="1"/>
  <c r="F77" i="22"/>
  <c r="F61" i="22"/>
  <c r="KM6" i="19" s="1"/>
  <c r="X78" i="22"/>
  <c r="H77" i="22"/>
  <c r="KJ6" i="19" s="1"/>
  <c r="I39" i="10"/>
  <c r="I38" i="10"/>
  <c r="E38" i="10" s="1"/>
  <c r="I37" i="10"/>
  <c r="E37" i="10" s="1"/>
  <c r="I36" i="10"/>
  <c r="E36" i="10"/>
  <c r="I35" i="10"/>
  <c r="E35" i="10"/>
  <c r="I34" i="10"/>
  <c r="E34" i="10" s="1"/>
  <c r="I33" i="10"/>
  <c r="E33" i="10" s="1"/>
  <c r="I32" i="10"/>
  <c r="E32" i="10"/>
  <c r="I30" i="10"/>
  <c r="E30" i="10"/>
  <c r="I29" i="10"/>
  <c r="E29" i="10" s="1"/>
  <c r="I28" i="10"/>
  <c r="E28" i="10" s="1"/>
  <c r="I27" i="10"/>
  <c r="E27" i="10"/>
  <c r="I26" i="10"/>
  <c r="E26" i="10"/>
  <c r="I25" i="10"/>
  <c r="E25" i="10" s="1"/>
  <c r="I24" i="10"/>
  <c r="E24" i="10" s="1"/>
  <c r="I23" i="10"/>
  <c r="E23" i="10"/>
  <c r="I22" i="10"/>
  <c r="E22" i="10"/>
  <c r="I21" i="10"/>
  <c r="E21" i="10" s="1"/>
  <c r="I20" i="10"/>
  <c r="E20" i="10" s="1"/>
  <c r="I19" i="10"/>
  <c r="E19" i="10"/>
  <c r="I18" i="10"/>
  <c r="E18" i="10"/>
  <c r="I17" i="10"/>
  <c r="E17" i="10" s="1"/>
  <c r="I16" i="10"/>
  <c r="E16" i="10" s="1"/>
  <c r="I15" i="10"/>
  <c r="E15" i="10"/>
  <c r="I14" i="10"/>
  <c r="E14" i="10"/>
  <c r="I13" i="10"/>
  <c r="E13" i="10" s="1"/>
  <c r="I12" i="10"/>
  <c r="E12" i="10" s="1"/>
  <c r="I11" i="10"/>
  <c r="E11" i="10"/>
  <c r="I10" i="10"/>
  <c r="E10" i="10"/>
  <c r="I9" i="10"/>
  <c r="E9" i="10" s="1"/>
  <c r="I8" i="10"/>
  <c r="E8" i="10" s="1"/>
  <c r="I7" i="10"/>
  <c r="E7" i="10"/>
  <c r="I6" i="10"/>
  <c r="E6" i="10"/>
  <c r="I5" i="10"/>
  <c r="E5" i="10" s="1"/>
  <c r="I4" i="10"/>
  <c r="E4" i="10" s="1"/>
  <c r="I3" i="10"/>
  <c r="LE6" i="19"/>
  <c r="D28" i="6"/>
  <c r="K6" i="23" s="1"/>
  <c r="AD6" i="19" s="1"/>
  <c r="K151" i="23" l="1"/>
  <c r="JE6" i="19" s="1"/>
  <c r="KI6" i="19"/>
  <c r="J147" i="23"/>
  <c r="IV6" i="19" s="1"/>
  <c r="F88" i="22"/>
  <c r="F98" i="22" s="1"/>
  <c r="K5" i="23" s="1"/>
  <c r="G10" i="7" s="1"/>
  <c r="KL6" i="19"/>
  <c r="Z78" i="22"/>
  <c r="AC6" i="19" l="1"/>
  <c r="K7" i="23"/>
  <c r="G12" i="7" s="1"/>
  <c r="K132" i="23" s="1"/>
  <c r="J134" i="23" s="1"/>
  <c r="K130" i="23" l="1"/>
  <c r="J131" i="23" s="1"/>
  <c r="AE6" i="19"/>
  <c r="MA6" i="19"/>
  <c r="LY6" i="19"/>
  <c r="LO6" i="19"/>
  <c r="LH6" i="19"/>
  <c r="LG6" i="19"/>
  <c r="LF6" i="19"/>
  <c r="LD6" i="19"/>
  <c r="LC6" i="19"/>
  <c r="LB6" i="19"/>
  <c r="HR6" i="19" l="1"/>
  <c r="I13" i="7"/>
  <c r="I11" i="7"/>
  <c r="H9" i="7"/>
  <c r="LP6" i="19" s="1"/>
  <c r="G86" i="22"/>
  <c r="M131" i="23" l="1"/>
  <c r="HT6" i="19" s="1"/>
  <c r="HS6" i="19"/>
  <c r="LI6" i="19"/>
  <c r="D168" i="23" l="1"/>
  <c r="KF6" i="19" s="1"/>
  <c r="LJ6" i="19"/>
  <c r="LW6" i="19"/>
  <c r="LS6" i="19"/>
  <c r="LL6" i="19"/>
  <c r="LK6" i="19"/>
  <c r="LZ6" i="19" l="1"/>
  <c r="MD6" i="19"/>
  <c r="MC6" i="19"/>
  <c r="MB6" i="19"/>
  <c r="LX6" i="19"/>
  <c r="W6" i="19"/>
  <c r="V6" i="19"/>
  <c r="T6" i="19"/>
  <c r="Q6" i="19"/>
  <c r="P6" i="19"/>
  <c r="O6" i="19"/>
  <c r="N6" i="19"/>
  <c r="M6" i="19"/>
  <c r="L6" i="19"/>
  <c r="K6" i="19"/>
  <c r="J6" i="19"/>
  <c r="I6" i="19"/>
  <c r="H6" i="19"/>
  <c r="D6" i="19"/>
  <c r="C6" i="19"/>
  <c r="B6" i="19"/>
  <c r="A6" i="19"/>
  <c r="LU6" i="19"/>
  <c r="IA6" i="19" l="1"/>
  <c r="LV6" i="19" l="1"/>
  <c r="L13" i="7"/>
  <c r="F13" i="7"/>
  <c r="L11" i="7"/>
  <c r="F11" i="7"/>
  <c r="K9" i="7"/>
  <c r="LT6" i="19" s="1"/>
  <c r="LM6" i="19" l="1"/>
  <c r="HP6" i="19" l="1"/>
  <c r="LQ6" i="19" l="1"/>
  <c r="LN6" i="19"/>
  <c r="HU6" i="19" l="1"/>
  <c r="LR6" i="19"/>
  <c r="HV6" i="19" l="1"/>
  <c r="M134" i="23"/>
  <c r="HW6" i="19" s="1"/>
  <c r="D169" i="23" l="1"/>
  <c r="KG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F26" authorId="0" shapeId="0" xr:uid="{00000000-0006-0000-0000-000001000000}">
      <text>
        <r>
          <rPr>
            <b/>
            <sz val="9"/>
            <color indexed="81"/>
            <rFont val="ＭＳ Ｐゴシック"/>
            <family val="3"/>
            <charset val="128"/>
          </rPr>
          <t>「元号」を入力してください。</t>
        </r>
      </text>
    </comment>
    <comment ref="G26" authorId="1" shapeId="0" xr:uid="{00000000-0006-0000-0000-000002000000}">
      <text>
        <r>
          <rPr>
            <b/>
            <sz val="9"/>
            <color indexed="81"/>
            <rFont val="ＭＳ Ｐゴシック"/>
            <family val="3"/>
            <charset val="128"/>
          </rPr>
          <t>「基準年度」を入力してください。
他のシートの必要部分に自動入力されます。</t>
        </r>
      </text>
    </comment>
    <comment ref="J26" authorId="0" shapeId="0" xr:uid="{00000000-0006-0000-0000-000003000000}">
      <text>
        <r>
          <rPr>
            <b/>
            <sz val="9"/>
            <color indexed="81"/>
            <rFont val="ＭＳ Ｐゴシック"/>
            <family val="3"/>
            <charset val="128"/>
          </rPr>
          <t>「元号」を入力してください。</t>
        </r>
      </text>
    </comment>
    <comment ref="K26" authorId="1" shapeId="0" xr:uid="{00000000-0006-0000-0000-000004000000}">
      <text>
        <r>
          <rPr>
            <b/>
            <sz val="9"/>
            <color indexed="81"/>
            <rFont val="ＭＳ Ｐゴシック"/>
            <family val="3"/>
            <charset val="128"/>
          </rPr>
          <t>「目標年度」を入力してください。他のページの必要部分に自動入力されます。</t>
        </r>
        <r>
          <rPr>
            <sz val="9"/>
            <color indexed="81"/>
            <rFont val="ＭＳ Ｐゴシック"/>
            <family val="3"/>
            <charset val="128"/>
          </rPr>
          <t xml:space="preserve">
</t>
        </r>
      </text>
    </comment>
    <comment ref="G27" authorId="1" shapeId="0" xr:uid="{00000000-0006-0000-0000-000005000000}">
      <text>
        <r>
          <rPr>
            <b/>
            <sz val="9"/>
            <color indexed="81"/>
            <rFont val="ＭＳ Ｐゴシック"/>
            <family val="3"/>
            <charset val="128"/>
          </rPr>
          <t>自動計算されます。</t>
        </r>
      </text>
    </comment>
    <comment ref="K27" authorId="1" shapeId="0" xr:uid="{00000000-0006-0000-0000-000006000000}">
      <text>
        <r>
          <rPr>
            <b/>
            <sz val="9"/>
            <color indexed="81"/>
            <rFont val="ＭＳ Ｐゴシック"/>
            <family val="3"/>
            <charset val="128"/>
          </rPr>
          <t>自動計算されます。</t>
        </r>
      </text>
    </comment>
    <comment ref="G28" authorId="1" shapeId="0" xr:uid="{00000000-0006-0000-0000-000007000000}">
      <text>
        <r>
          <rPr>
            <b/>
            <sz val="9"/>
            <color indexed="81"/>
            <rFont val="ＭＳ Ｐゴシック"/>
            <family val="3"/>
            <charset val="128"/>
          </rPr>
          <t>自動計算されます。</t>
        </r>
      </text>
    </comment>
    <comment ref="K28" authorId="1" shapeId="0" xr:uid="{00000000-0006-0000-0000-000008000000}">
      <text>
        <r>
          <rPr>
            <b/>
            <sz val="9"/>
            <color indexed="81"/>
            <rFont val="ＭＳ Ｐゴシック"/>
            <family val="3"/>
            <charset val="128"/>
          </rPr>
          <t>自動計算されます。</t>
        </r>
      </text>
    </comment>
    <comment ref="G29" authorId="1" shapeId="0" xr:uid="{00000000-0006-0000-0000-000009000000}">
      <text>
        <r>
          <rPr>
            <b/>
            <sz val="9"/>
            <color indexed="81"/>
            <rFont val="ＭＳ Ｐゴシック"/>
            <family val="3"/>
            <charset val="128"/>
          </rPr>
          <t>自動計算されます。</t>
        </r>
      </text>
    </comment>
    <comment ref="K29" authorId="1" shapeId="0" xr:uid="{00000000-0006-0000-0000-00000A000000}">
      <text>
        <r>
          <rPr>
            <b/>
            <sz val="9"/>
            <color indexed="81"/>
            <rFont val="ＭＳ Ｐゴシック"/>
            <family val="3"/>
            <charset val="128"/>
          </rPr>
          <t>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ShimizuMas</author>
    <author>Gifu</author>
    <author>大阪府職員端末機１７年度１２月調達</author>
    <author>岐阜県</author>
  </authors>
  <commentList>
    <comment ref="I8" authorId="0" shapeId="0" xr:uid="{EB12C461-7E72-4318-82BF-32AD67811C1C}">
      <text>
        <r>
          <rPr>
            <sz val="9"/>
            <color indexed="81"/>
            <rFont val="ＭＳ Ｐゴシック"/>
            <family val="3"/>
            <charset val="128"/>
          </rPr>
          <t>法人の場合、1行目に法人名を入力してください。
例：　株式会社○○工業</t>
        </r>
      </text>
    </comment>
    <comment ref="I9" authorId="0" shapeId="0" xr:uid="{64DF16AC-90F0-44C0-B374-0370E01D02D8}">
      <text>
        <r>
          <rPr>
            <sz val="9"/>
            <color indexed="81"/>
            <rFont val="ＭＳ Ｐゴシック"/>
            <family val="3"/>
            <charset val="128"/>
          </rPr>
          <t>法人の場合、2行目以降に役職、代表者名を記入してください。
例：　代表取締役
　　　○○○○</t>
        </r>
      </text>
    </comment>
    <comment ref="A13" authorId="1" shapeId="0" xr:uid="{00000000-0006-0000-0200-000003000000}">
      <text>
        <r>
          <rPr>
            <b/>
            <sz val="9"/>
            <color indexed="81"/>
            <rFont val="MS P ゴシック"/>
            <family val="3"/>
            <charset val="128"/>
          </rPr>
          <t>Gifu:</t>
        </r>
        <r>
          <rPr>
            <sz val="9"/>
            <color indexed="81"/>
            <rFont val="MS P ゴシック"/>
            <family val="3"/>
            <charset val="128"/>
          </rPr>
          <t xml:space="preserve">
特定事業者以外の場合は条項を「第13条第2項」、変更の場合は条項を「第13条第3項」に変更してください</t>
        </r>
      </text>
    </comment>
    <comment ref="F15" authorId="2" shapeId="0" xr:uid="{00000000-0006-0000-0200-000004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5" authorId="2" shapeId="0" xr:uid="{00000000-0006-0000-0200-000005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6" authorId="2" shapeId="0" xr:uid="{00000000-0006-0000-0200-000006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6" authorId="2" shapeId="0" xr:uid="{00000000-0006-0000-0200-000007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7" authorId="2" shapeId="0" xr:uid="{00000000-0006-0000-0200-000008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K17" authorId="2" shapeId="0" xr:uid="{00000000-0006-0000-0200-000009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8" authorId="2" shapeId="0" xr:uid="{00000000-0006-0000-0200-00000A000000}">
      <text>
        <r>
          <rPr>
            <b/>
            <sz val="9"/>
            <color indexed="81"/>
            <rFont val="ＭＳ Ｐゴシック"/>
            <family val="3"/>
            <charset val="128"/>
          </rPr>
          <t xml:space="preserve">＜プルダウン選択＞
</t>
        </r>
        <r>
          <rPr>
            <sz val="9"/>
            <color indexed="81"/>
            <rFont val="ＭＳ Ｐゴシック"/>
            <family val="3"/>
            <charset val="128"/>
          </rPr>
          <t>①原油換算エネルギー使用量が、1,500ｷﾛﾘｯﾄﾙ/年以上の事業所を県内に有する事業者が該当します。該当する場合は”レ”を選択してください。</t>
        </r>
      </text>
    </comment>
    <comment ref="F19" authorId="3" shapeId="0" xr:uid="{31A04C23-6D01-4B3C-8E98-895F3C15D8FB}">
      <text>
        <r>
          <rPr>
            <b/>
            <sz val="9"/>
            <color indexed="81"/>
            <rFont val="ＭＳ Ｐゴシック"/>
            <family val="3"/>
            <charset val="128"/>
          </rPr>
          <t>第１号及び第4号に該当する場合に、
この行に事業所の名称を記入してください。
第2号、第3号は不要です。</t>
        </r>
      </text>
    </comment>
    <comment ref="F20" authorId="3" shapeId="0" xr:uid="{EC57BEC6-D32C-44F5-9A44-67BA2A776325}">
      <text>
        <r>
          <rPr>
            <b/>
            <sz val="9"/>
            <color indexed="81"/>
            <rFont val="ＭＳ Ｐゴシック"/>
            <family val="3"/>
            <charset val="128"/>
          </rPr>
          <t>第1号及び第4号に該当する場合、
この行に事業所の所在地を記入してください。
第2号、第3号は不要です。</t>
        </r>
      </text>
    </comment>
    <comment ref="F21" authorId="0" shapeId="0" xr:uid="{00000000-0006-0000-0200-00000D000000}">
      <text>
        <r>
          <rPr>
            <b/>
            <sz val="9"/>
            <color indexed="81"/>
            <rFont val="ＭＳ Ｐゴシック"/>
            <family val="3"/>
            <charset val="128"/>
          </rPr>
          <t xml:space="preserve">
＜プルダウン選択＞
特定事業者の要件に関わらず、法人全体として、売上高、従業員数等から判断した業種を選択してください。（証券取引法等も参考にしてください。）</t>
        </r>
      </text>
    </comment>
    <comment ref="F39" authorId="2" shapeId="0" xr:uid="{C43181D7-2953-483E-8B7E-0CA555D8BC61}">
      <text>
        <r>
          <rPr>
            <sz val="9"/>
            <color indexed="81"/>
            <rFont val="ＭＳ Ｐゴシック"/>
            <family val="3"/>
            <charset val="128"/>
          </rPr>
          <t>提出者と異なる場合は、事業者名から記入してください。
問合せ窓口を記入してください。できるだけ担当者名を記入してください。</t>
        </r>
      </text>
    </comment>
    <comment ref="F40" authorId="3" shapeId="0" xr:uid="{B013420E-85AF-48F4-8A51-FB8945D3E6A2}">
      <text>
        <r>
          <rPr>
            <b/>
            <sz val="9"/>
            <color indexed="81"/>
            <rFont val="ＭＳ Ｐゴシック"/>
            <family val="3"/>
            <charset val="128"/>
          </rPr>
          <t>半角入力でお願いします。
例）058-272-1111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gifu</author>
  </authors>
  <commentList>
    <comment ref="F4" authorId="0" shapeId="0" xr:uid="{DCB84430-3603-4392-852D-F1AADCC62566}">
      <text>
        <r>
          <rPr>
            <b/>
            <sz val="9"/>
            <color indexed="81"/>
            <rFont val="MS P ゴシック"/>
            <family val="3"/>
            <charset val="128"/>
          </rPr>
          <t>「元号」を入力してください。</t>
        </r>
      </text>
    </comment>
    <comment ref="G4" authorId="0" shapeId="0" xr:uid="{0C0208A1-0A04-492B-884C-833A6F1DA7D9}">
      <text>
        <r>
          <rPr>
            <b/>
            <sz val="9"/>
            <color indexed="81"/>
            <rFont val="MS P ゴシック"/>
            <family val="3"/>
            <charset val="128"/>
          </rPr>
          <t>計画書に記載の基準年度を記入してください</t>
        </r>
      </text>
    </comment>
    <comment ref="J4" authorId="0" shapeId="0" xr:uid="{34D49287-6E15-4B23-961E-3BD18C9721BD}">
      <text>
        <r>
          <rPr>
            <b/>
            <sz val="9"/>
            <color indexed="81"/>
            <rFont val="MS P ゴシック"/>
            <family val="3"/>
            <charset val="128"/>
          </rPr>
          <t>「元号」を入力してください。</t>
        </r>
      </text>
    </comment>
    <comment ref="N4" authorId="0" shapeId="0" xr:uid="{3AD54728-4C26-408E-8156-63F7524CAC3B}">
      <text>
        <r>
          <rPr>
            <b/>
            <sz val="9"/>
            <color indexed="81"/>
            <rFont val="MS P ゴシック"/>
            <family val="3"/>
            <charset val="128"/>
          </rPr>
          <t>「元号」を入力してください。</t>
        </r>
      </text>
    </comment>
    <comment ref="O4" authorId="0" shapeId="0" xr:uid="{67846B27-988E-4B3D-94A3-0399D88D255A}">
      <text>
        <r>
          <rPr>
            <b/>
            <sz val="9"/>
            <color indexed="81"/>
            <rFont val="MS P ゴシック"/>
            <family val="3"/>
            <charset val="128"/>
          </rPr>
          <t>計画書に記載の目標年度を記入してください</t>
        </r>
      </text>
    </comment>
    <comment ref="G5" authorId="1" shapeId="0" xr:uid="{8F471705-7299-4610-88A3-062FF6630B9F}">
      <text>
        <r>
          <rPr>
            <b/>
            <sz val="9"/>
            <color indexed="81"/>
            <rFont val="ＭＳ Ｐゴシック"/>
            <family val="3"/>
            <charset val="128"/>
          </rPr>
          <t>計画書に記載の量を記入してください
【計画変更票】を提出する場合は、当該票に記載の排出量を記入してください</t>
        </r>
      </text>
    </comment>
    <comment ref="K5" authorId="1" shapeId="0" xr:uid="{E194B1E2-CAEF-45F8-B704-229DFCFF5B9F}">
      <text>
        <r>
          <rPr>
            <b/>
            <sz val="9"/>
            <color indexed="81"/>
            <rFont val="ＭＳ Ｐゴシック"/>
            <family val="3"/>
            <charset val="128"/>
          </rPr>
          <t>自動計算されます。</t>
        </r>
      </text>
    </comment>
    <comment ref="O5" authorId="1" shapeId="0" xr:uid="{4CC1776A-8D74-49CB-93DD-BF030F0AF722}">
      <text>
        <r>
          <rPr>
            <b/>
            <sz val="9"/>
            <color indexed="81"/>
            <rFont val="ＭＳ Ｐゴシック"/>
            <family val="3"/>
            <charset val="128"/>
          </rPr>
          <t>計画書に記載の量を記入してください</t>
        </r>
      </text>
    </comment>
    <comment ref="G6" authorId="1" shapeId="0" xr:uid="{3178BA12-987B-4FD5-AF0C-F8DA2A27D72D}">
      <text>
        <r>
          <rPr>
            <b/>
            <sz val="9"/>
            <color indexed="81"/>
            <rFont val="ＭＳ Ｐゴシック"/>
            <family val="3"/>
            <charset val="128"/>
          </rPr>
          <t>計画書に記載の量を記入してください</t>
        </r>
      </text>
    </comment>
    <comment ref="K6" authorId="1" shapeId="0" xr:uid="{356A6BC3-ADAD-4BE1-BCC4-CD81C1420EBC}">
      <text>
        <r>
          <rPr>
            <b/>
            <sz val="9"/>
            <color indexed="81"/>
            <rFont val="ＭＳ Ｐゴシック"/>
            <family val="3"/>
            <charset val="128"/>
          </rPr>
          <t>自動計算されます。</t>
        </r>
      </text>
    </comment>
    <comment ref="O6" authorId="1" shapeId="0" xr:uid="{B69F9B1E-D49A-46B4-BB67-FFDAE79285F0}">
      <text>
        <r>
          <rPr>
            <b/>
            <sz val="9"/>
            <color indexed="81"/>
            <rFont val="ＭＳ Ｐゴシック"/>
            <family val="3"/>
            <charset val="128"/>
          </rPr>
          <t>計画書に記載の量を記入してください</t>
        </r>
      </text>
    </comment>
    <comment ref="G7" authorId="1" shapeId="0" xr:uid="{F71428F2-F431-432B-AD83-664966D628EC}">
      <text>
        <r>
          <rPr>
            <b/>
            <sz val="9"/>
            <color indexed="81"/>
            <rFont val="ＭＳ Ｐゴシック"/>
            <family val="3"/>
            <charset val="128"/>
          </rPr>
          <t>【計画変更票】を提出する場合は、当該票に記載の排出量を記入してください</t>
        </r>
      </text>
    </comment>
    <comment ref="K7" authorId="1" shapeId="0" xr:uid="{4CCC5622-F18F-48B2-8AA2-B55888A65C7C}">
      <text>
        <r>
          <rPr>
            <b/>
            <sz val="9"/>
            <color indexed="81"/>
            <rFont val="ＭＳ Ｐゴシック"/>
            <family val="3"/>
            <charset val="128"/>
          </rPr>
          <t>自動計算されます。</t>
        </r>
      </text>
    </comment>
    <comment ref="O7" authorId="1" shapeId="0" xr:uid="{FD7955E9-655B-4238-8E28-5B6EBF0AEDF6}">
      <text>
        <r>
          <rPr>
            <b/>
            <sz val="9"/>
            <color indexed="81"/>
            <rFont val="ＭＳ Ｐゴシック"/>
            <family val="3"/>
            <charset val="128"/>
          </rPr>
          <t>自動計算されます。</t>
        </r>
      </text>
    </comment>
    <comment ref="F129" authorId="0" shapeId="0" xr:uid="{02C0AECE-D1FC-45BE-A95E-B1BD78CB0EF0}">
      <text>
        <r>
          <rPr>
            <b/>
            <sz val="9"/>
            <color indexed="81"/>
            <rFont val="MS P ゴシック"/>
            <family val="3"/>
            <charset val="128"/>
          </rPr>
          <t>「元号」を入力してください。</t>
        </r>
      </text>
    </comment>
    <comment ref="G129" authorId="0" shapeId="0" xr:uid="{C0AA82B0-C8F6-4806-A0BC-4E19FD617ECA}">
      <text>
        <r>
          <rPr>
            <b/>
            <sz val="9"/>
            <color indexed="81"/>
            <rFont val="MS P ゴシック"/>
            <family val="3"/>
            <charset val="128"/>
          </rPr>
          <t>計画書に記載の基準年度を記入してください</t>
        </r>
      </text>
    </comment>
    <comment ref="J129" authorId="0" shapeId="0" xr:uid="{AB827B14-D4A8-4D85-8489-5529BE300AD0}">
      <text>
        <r>
          <rPr>
            <b/>
            <sz val="9"/>
            <color indexed="81"/>
            <rFont val="MS P ゴシック"/>
            <family val="3"/>
            <charset val="128"/>
          </rPr>
          <t>「元号」を入力してください。</t>
        </r>
      </text>
    </comment>
    <comment ref="K129" authorId="0" shapeId="0" xr:uid="{F88481B5-D184-478A-B10B-D7F760BE41CA}">
      <text>
        <r>
          <rPr>
            <b/>
            <sz val="9"/>
            <color indexed="81"/>
            <rFont val="MS P ゴシック"/>
            <family val="3"/>
            <charset val="128"/>
          </rPr>
          <t>計画書に記載の基準年度を記入してください</t>
        </r>
      </text>
    </comment>
    <comment ref="N129" authorId="0" shapeId="0" xr:uid="{BE52E8FE-232C-4F63-B863-E4E5E2C52028}">
      <text>
        <r>
          <rPr>
            <b/>
            <sz val="9"/>
            <color indexed="81"/>
            <rFont val="MS P ゴシック"/>
            <family val="3"/>
            <charset val="128"/>
          </rPr>
          <t>「元号」を入力してください。</t>
        </r>
      </text>
    </comment>
    <comment ref="O129" authorId="0" shapeId="0" xr:uid="{F8B1FC1C-FEC0-4727-BA98-3BFDE69AB2EF}">
      <text>
        <r>
          <rPr>
            <b/>
            <sz val="9"/>
            <color indexed="81"/>
            <rFont val="MS P ゴシック"/>
            <family val="3"/>
            <charset val="128"/>
          </rPr>
          <t>計画書に記載の基準年度を記入してください</t>
        </r>
      </text>
    </comment>
    <comment ref="G130" authorId="0" shapeId="0" xr:uid="{F8C2F442-9D67-425B-B37D-0BA575753206}">
      <text>
        <r>
          <rPr>
            <b/>
            <sz val="9"/>
            <color indexed="81"/>
            <rFont val="MS P ゴシック"/>
            <family val="3"/>
            <charset val="128"/>
          </rPr>
          <t xml:space="preserve">
【計画変更票】を提出する場合は、当該票に記載の排出量を記入してください</t>
        </r>
      </text>
    </comment>
    <comment ref="K130" authorId="0" shapeId="0" xr:uid="{0FAC48C2-1913-43D5-8C7C-6D4CD23EBAB3}">
      <text>
        <r>
          <rPr>
            <b/>
            <sz val="9"/>
            <color indexed="81"/>
            <rFont val="MS P ゴシック"/>
            <family val="3"/>
            <charset val="128"/>
          </rPr>
          <t xml:space="preserve">
自動で表示されます</t>
        </r>
      </text>
    </comment>
    <comment ref="O130" authorId="0" shapeId="0" xr:uid="{E265BB0F-1290-49EF-9767-5EFD322B2965}">
      <text>
        <r>
          <rPr>
            <b/>
            <sz val="9"/>
            <color indexed="81"/>
            <rFont val="MS P ゴシック"/>
            <family val="3"/>
            <charset val="128"/>
          </rPr>
          <t xml:space="preserve">
自動で表示されます</t>
        </r>
      </text>
    </comment>
    <comment ref="J131" authorId="0" shapeId="0" xr:uid="{F9A55FB5-B0FC-47B6-BFF0-E47FF764576F}">
      <text>
        <r>
          <rPr>
            <b/>
            <sz val="9"/>
            <color indexed="81"/>
            <rFont val="MS P ゴシック"/>
            <family val="3"/>
            <charset val="128"/>
          </rPr>
          <t>自動計算されます</t>
        </r>
      </text>
    </comment>
    <comment ref="M131" authorId="0" shapeId="0" xr:uid="{BC2EDC45-C729-49A4-BB87-AB93EC71A8FE}">
      <text>
        <r>
          <rPr>
            <b/>
            <sz val="9"/>
            <color indexed="81"/>
            <rFont val="MS P ゴシック"/>
            <family val="3"/>
            <charset val="128"/>
          </rPr>
          <t>※削減率が4％以上はＡ、０％～４％未満はＢ、０％未満はＣ</t>
        </r>
      </text>
    </comment>
    <comment ref="O131" authorId="1" shapeId="0" xr:uid="{685AFAB2-4B0D-45FA-826C-5611EC114B6F}">
      <text>
        <r>
          <rPr>
            <b/>
            <sz val="9"/>
            <color indexed="81"/>
            <rFont val="ＭＳ Ｐゴシック"/>
            <family val="3"/>
            <charset val="128"/>
          </rPr>
          <t>計画書に記載の削減率を記入してください</t>
        </r>
      </text>
    </comment>
    <comment ref="G132" authorId="1" shapeId="0" xr:uid="{2E536944-BCD9-43A8-9C1A-8E1520F492C0}">
      <text>
        <r>
          <rPr>
            <b/>
            <sz val="9"/>
            <color indexed="81"/>
            <rFont val="ＭＳ Ｐゴシック"/>
            <family val="3"/>
            <charset val="128"/>
          </rPr>
          <t>計画書に記載の量を記入してください
【計画変更票】を提出する場合は、当該票に記載の排出量を記入してください</t>
        </r>
      </text>
    </comment>
    <comment ref="K132" authorId="1" shapeId="0" xr:uid="{3250338F-6708-4889-A825-F84799631B10}">
      <text>
        <r>
          <rPr>
            <b/>
            <sz val="9"/>
            <color indexed="81"/>
            <rFont val="ＭＳ Ｐゴシック"/>
            <family val="3"/>
            <charset val="128"/>
          </rPr>
          <t>自動計算されます。</t>
        </r>
      </text>
    </comment>
    <comment ref="O132" authorId="1" shapeId="0" xr:uid="{57433AF9-3C69-4420-9B9F-767996278023}">
      <text>
        <r>
          <rPr>
            <b/>
            <sz val="9"/>
            <color indexed="81"/>
            <rFont val="ＭＳ Ｐゴシック"/>
            <family val="3"/>
            <charset val="128"/>
          </rPr>
          <t>自動計算されます。</t>
        </r>
      </text>
    </comment>
    <comment ref="I133" authorId="1" shapeId="0" xr:uid="{F1710E1C-7F9A-4513-B219-C5A0A707B63D}">
      <text>
        <r>
          <rPr>
            <b/>
            <sz val="9"/>
            <color indexed="81"/>
            <rFont val="ＭＳ Ｐゴシック"/>
            <family val="3"/>
            <charset val="128"/>
          </rPr>
          <t>基準年度欄の（単位）を入力すると自動入力されます。</t>
        </r>
      </text>
    </comment>
    <comment ref="M133" authorId="1" shapeId="0" xr:uid="{9CBC4DB9-CE00-4F45-89BF-EC7920294300}">
      <text>
        <r>
          <rPr>
            <b/>
            <sz val="9"/>
            <color indexed="81"/>
            <rFont val="ＭＳ Ｐゴシック"/>
            <family val="3"/>
            <charset val="128"/>
          </rPr>
          <t>基準年度欄の（単位）を入力すると自動入力されます。</t>
        </r>
      </text>
    </comment>
    <comment ref="Q133" authorId="1" shapeId="0" xr:uid="{26471C53-B8FF-4174-84C4-8A78FA52B1F9}">
      <text>
        <r>
          <rPr>
            <b/>
            <sz val="9"/>
            <color indexed="81"/>
            <rFont val="ＭＳ Ｐゴシック"/>
            <family val="3"/>
            <charset val="128"/>
          </rPr>
          <t>基準年度欄の（単位）を入力すると自動入力されます。</t>
        </r>
      </text>
    </comment>
    <comment ref="J134" authorId="0" shapeId="0" xr:uid="{103C0496-8633-4A76-A139-EF9358551B81}">
      <text>
        <r>
          <rPr>
            <b/>
            <sz val="9"/>
            <color indexed="81"/>
            <rFont val="MS P ゴシック"/>
            <family val="3"/>
            <charset val="128"/>
          </rPr>
          <t>自動計算されます</t>
        </r>
      </text>
    </comment>
    <comment ref="M134" authorId="0" shapeId="0" xr:uid="{2D4D2CF1-3128-4862-BB79-73B8460EBC46}">
      <text>
        <r>
          <rPr>
            <b/>
            <sz val="9"/>
            <color indexed="81"/>
            <rFont val="MS P ゴシック"/>
            <family val="3"/>
            <charset val="128"/>
          </rPr>
          <t>※削減率が4％以上はＡ、０％～４％未満はＢ、０％未満はＣ</t>
        </r>
      </text>
    </comment>
    <comment ref="O134" authorId="1" shapeId="0" xr:uid="{8BEFB64E-B622-4EF3-A5CD-1D62EFA129D4}">
      <text>
        <r>
          <rPr>
            <b/>
            <sz val="9"/>
            <color indexed="81"/>
            <rFont val="ＭＳ Ｐゴシック"/>
            <family val="3"/>
            <charset val="128"/>
          </rPr>
          <t>計画書に記載の削減率を記入してください</t>
        </r>
      </text>
    </comment>
    <comment ref="F146" authorId="0" shapeId="0" xr:uid="{1A0AEF8C-8360-4418-9B0F-43AD004E7821}">
      <text>
        <r>
          <rPr>
            <b/>
            <sz val="9"/>
            <color indexed="81"/>
            <rFont val="MS P ゴシック"/>
            <family val="3"/>
            <charset val="128"/>
          </rPr>
          <t>「元号」を入力しててください。</t>
        </r>
      </text>
    </comment>
    <comment ref="F147" authorId="0" shapeId="0" xr:uid="{5C5042D9-7804-4937-8B9A-A312C69038EB}">
      <text>
        <r>
          <rPr>
            <b/>
            <sz val="9"/>
            <color indexed="81"/>
            <rFont val="MS P ゴシック"/>
            <family val="3"/>
            <charset val="128"/>
          </rPr>
          <t>計画書の基準年度のエネルギー使用量を入力してください</t>
        </r>
      </text>
    </comment>
    <comment ref="J147" authorId="0" shapeId="0" xr:uid="{A30F9EB6-A2A4-4247-9414-A83D747A92BB}">
      <text>
        <r>
          <rPr>
            <b/>
            <sz val="9"/>
            <color indexed="81"/>
            <rFont val="MS P ゴシック"/>
            <family val="3"/>
            <charset val="128"/>
          </rPr>
          <t>シート1-1のエネルギー使用量が自動入力されます</t>
        </r>
      </text>
    </comment>
    <comment ref="N147" authorId="0" shapeId="0" xr:uid="{B5B84B05-2434-4BB2-86E0-05874A12F27A}">
      <text>
        <r>
          <rPr>
            <b/>
            <sz val="9"/>
            <color indexed="81"/>
            <rFont val="MS P ゴシック"/>
            <family val="3"/>
            <charset val="128"/>
          </rPr>
          <t>計画書の目標年度のエネルギー使用量を入力してください</t>
        </r>
      </text>
    </comment>
    <comment ref="F148" authorId="0" shapeId="0" xr:uid="{7170682E-E58B-4998-A83C-8E367D054773}">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48" authorId="0" shapeId="0" xr:uid="{6F9A7089-B537-43DC-B148-27C789813DA5}">
      <text>
        <r>
          <rPr>
            <b/>
            <sz val="9"/>
            <color indexed="81"/>
            <rFont val="MS P ゴシック"/>
            <family val="3"/>
            <charset val="128"/>
          </rPr>
          <t xml:space="preserve">計画書に記載の数値を入力してください
</t>
        </r>
      </text>
    </comment>
    <comment ref="I148" authorId="2" shapeId="0" xr:uid="{0BE9674F-24E8-4307-ADD5-01EE8B16D588}">
      <text>
        <r>
          <rPr>
            <b/>
            <sz val="9"/>
            <color indexed="81"/>
            <rFont val="MS P ゴシック"/>
            <family val="3"/>
            <charset val="128"/>
          </rPr>
          <t>単位を記入してください</t>
        </r>
      </text>
    </comment>
    <comment ref="J148" authorId="0" shapeId="0" xr:uid="{7D309371-18E0-4576-A55B-32C7CA1EEC86}">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48" authorId="0" shapeId="0" xr:uid="{E560E6AD-5068-4F8A-8E9A-17961F12292E}">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48" authorId="0" shapeId="0" xr:uid="{7ABB951F-ADF2-424D-8E07-5B0AD310C195}">
      <text>
        <r>
          <rPr>
            <b/>
            <sz val="9"/>
            <color indexed="81"/>
            <rFont val="MS P ゴシック"/>
            <family val="3"/>
            <charset val="128"/>
          </rPr>
          <t xml:space="preserve">計画書に記載の数値を入力してください
</t>
        </r>
      </text>
    </comment>
    <comment ref="Q148" authorId="2" shapeId="0" xr:uid="{1C3031D6-2C6D-405B-B273-0BFD5C2E6475}">
      <text>
        <r>
          <rPr>
            <b/>
            <sz val="9"/>
            <color indexed="81"/>
            <rFont val="MS P ゴシック"/>
            <family val="3"/>
            <charset val="128"/>
          </rPr>
          <t>単位を記入してください</t>
        </r>
      </text>
    </comment>
    <comment ref="F149" authorId="0" shapeId="0" xr:uid="{E8415C9F-810E-41DB-B859-7C1826B116F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49" authorId="0" shapeId="0" xr:uid="{99DDE441-A2D4-44F1-BBD7-9983DD79336C}">
      <text>
        <r>
          <rPr>
            <b/>
            <sz val="9"/>
            <color indexed="81"/>
            <rFont val="MS P ゴシック"/>
            <family val="3"/>
            <charset val="128"/>
          </rPr>
          <t xml:space="preserve">計画書に記載の数値を入力してください
</t>
        </r>
      </text>
    </comment>
    <comment ref="J149" authorId="0" shapeId="0" xr:uid="{54E50E6C-5278-4DE9-AF0E-BAF8F6289E8C}">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149" authorId="2" shapeId="0" xr:uid="{B8E53958-2C15-4352-8ADD-5EE32A78691D}">
      <text>
        <r>
          <rPr>
            <b/>
            <sz val="9"/>
            <color indexed="81"/>
            <rFont val="MS P ゴシック"/>
            <family val="3"/>
            <charset val="128"/>
          </rPr>
          <t>シート1-1に入力した数字が自動入力されます</t>
        </r>
      </text>
    </comment>
    <comment ref="N149" authorId="0" shapeId="0" xr:uid="{D84E1074-1E1E-4BB9-A20E-9951ADBBA57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49" authorId="0" shapeId="0" xr:uid="{8EFB1EFF-114F-4C0F-98A0-8A4663485E28}">
      <text>
        <r>
          <rPr>
            <b/>
            <sz val="9"/>
            <color indexed="81"/>
            <rFont val="MS P ゴシック"/>
            <family val="3"/>
            <charset val="128"/>
          </rPr>
          <t xml:space="preserve">計画書に記載の数値を入力してください
</t>
        </r>
      </text>
    </comment>
    <comment ref="F150" authorId="0" shapeId="0" xr:uid="{47CC1AAB-274A-4D57-98E9-8525724E99C3}">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50" authorId="0" shapeId="0" xr:uid="{400D3CB8-C7FB-46A1-890C-0C016AD6136A}">
      <text>
        <r>
          <rPr>
            <b/>
            <sz val="9"/>
            <color indexed="81"/>
            <rFont val="MS P ゴシック"/>
            <family val="3"/>
            <charset val="128"/>
          </rPr>
          <t xml:space="preserve">計画書に記載の数値を入力してください
</t>
        </r>
      </text>
    </comment>
    <comment ref="J150" authorId="0" shapeId="0" xr:uid="{999B0759-F951-451E-9230-BE2EBB29453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150" authorId="2" shapeId="0" xr:uid="{7EF7E207-2C60-4B56-9B01-848DF3B23AC9}">
      <text>
        <r>
          <rPr>
            <b/>
            <sz val="9"/>
            <color indexed="81"/>
            <rFont val="MS P ゴシック"/>
            <family val="3"/>
            <charset val="128"/>
          </rPr>
          <t>シート1-1に入力した数字が自動入力されます</t>
        </r>
      </text>
    </comment>
    <comment ref="N150" authorId="0" shapeId="0" xr:uid="{5DD36714-E2C1-4A9D-9EA8-96AEC7DE1DD7}">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50" authorId="0" shapeId="0" xr:uid="{FA917DEC-5E1C-4CCD-88E4-F515F53D90C5}">
      <text>
        <r>
          <rPr>
            <b/>
            <sz val="9"/>
            <color indexed="81"/>
            <rFont val="MS P ゴシック"/>
            <family val="3"/>
            <charset val="128"/>
          </rPr>
          <t xml:space="preserve">計画書に記載の数値を入力してください
</t>
        </r>
      </text>
    </comment>
    <comment ref="F151" authorId="0" shapeId="0" xr:uid="{2201E7E0-05C7-434C-99BB-56BB24AA8F7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51" authorId="0" shapeId="0" xr:uid="{03EDAC4E-CC38-4D56-9E94-CC55DCA4A4F9}">
      <text>
        <r>
          <rPr>
            <b/>
            <sz val="9"/>
            <color indexed="81"/>
            <rFont val="MS P ゴシック"/>
            <family val="3"/>
            <charset val="128"/>
          </rPr>
          <t xml:space="preserve">計画書に記載の数値を入力してください
</t>
        </r>
      </text>
    </comment>
    <comment ref="I151" authorId="2" shapeId="0" xr:uid="{6C905117-78C2-4E6C-BAD6-9C832890D797}">
      <text>
        <r>
          <rPr>
            <b/>
            <sz val="9"/>
            <color indexed="81"/>
            <rFont val="MS P ゴシック"/>
            <family val="3"/>
            <charset val="128"/>
          </rPr>
          <t>単位を記入してください</t>
        </r>
      </text>
    </comment>
    <comment ref="J151" authorId="0" shapeId="0" xr:uid="{171584CB-5880-4C49-BADE-571D8B52FEE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K151" authorId="2" shapeId="0" xr:uid="{942176CE-F0FA-4886-9C72-6107F466A76A}">
      <text>
        <r>
          <rPr>
            <b/>
            <sz val="9"/>
            <color indexed="81"/>
            <rFont val="MS P ゴシック"/>
            <family val="3"/>
            <charset val="128"/>
          </rPr>
          <t>シート1-1に入力した数字が自動入力されます</t>
        </r>
      </text>
    </comment>
    <comment ref="M151" authorId="2" shapeId="0" xr:uid="{8DF95E31-1B56-4531-ACAD-F2E26E3BE03F}">
      <text>
        <r>
          <rPr>
            <b/>
            <sz val="9"/>
            <color indexed="81"/>
            <rFont val="MS P ゴシック"/>
            <family val="3"/>
            <charset val="128"/>
          </rPr>
          <t>シート1-1に入力した数字が自動入力されます</t>
        </r>
      </text>
    </comment>
    <comment ref="N151" authorId="0" shapeId="0" xr:uid="{5C1895F0-C61F-41F2-99DA-11EB6F9F322C}">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51" authorId="0" shapeId="0" xr:uid="{C604A4F2-48B0-42F8-9261-C37C01CCA883}">
      <text>
        <r>
          <rPr>
            <b/>
            <sz val="9"/>
            <color indexed="81"/>
            <rFont val="MS P ゴシック"/>
            <family val="3"/>
            <charset val="128"/>
          </rPr>
          <t xml:space="preserve">計画書に記載の数値を入力してください
</t>
        </r>
      </text>
    </comment>
    <comment ref="Q151" authorId="2" shapeId="0" xr:uid="{E0D1FF4D-E812-46D0-B58F-D47A15EC1ECB}">
      <text>
        <r>
          <rPr>
            <b/>
            <sz val="9"/>
            <color indexed="81"/>
            <rFont val="MS P ゴシック"/>
            <family val="3"/>
            <charset val="128"/>
          </rPr>
          <t>単位を記入してください</t>
        </r>
      </text>
    </comment>
    <comment ref="F152" authorId="0" shapeId="0" xr:uid="{1F396FEE-EFC9-4601-BA08-F215CCB0E5E9}">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52" authorId="0" shapeId="0" xr:uid="{356EC8EB-878A-4C2E-BF63-7ADC4D7051D6}">
      <text>
        <r>
          <rPr>
            <b/>
            <sz val="9"/>
            <color indexed="81"/>
            <rFont val="MS P ゴシック"/>
            <family val="3"/>
            <charset val="128"/>
          </rPr>
          <t xml:space="preserve">計画書に記載の数値を入力してください
</t>
        </r>
      </text>
    </comment>
    <comment ref="J152" authorId="0" shapeId="0" xr:uid="{4E21D3E6-C540-4141-BD3C-7678212C19F0}">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52" authorId="0" shapeId="0" xr:uid="{16BAD1D7-1746-434F-8519-9CF1B6DEC847}">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52" authorId="0" shapeId="0" xr:uid="{F5527D1E-A179-433B-8C1A-7FBA1F239034}">
      <text>
        <r>
          <rPr>
            <b/>
            <sz val="9"/>
            <color indexed="81"/>
            <rFont val="MS P ゴシック"/>
            <family val="3"/>
            <charset val="128"/>
          </rPr>
          <t xml:space="preserve">計画書に記載の数値を入力してください
</t>
        </r>
      </text>
    </comment>
    <comment ref="F153" authorId="0" shapeId="0" xr:uid="{88E3DED7-6866-42DA-BE89-9CF7373F258F}">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G153" authorId="0" shapeId="0" xr:uid="{C2C5CD73-5875-4ACF-B48D-270F25EA5CED}">
      <text>
        <r>
          <rPr>
            <b/>
            <sz val="9"/>
            <color indexed="81"/>
            <rFont val="MS P ゴシック"/>
            <family val="3"/>
            <charset val="128"/>
          </rPr>
          <t xml:space="preserve">計画書に記載の数値を入力してください
</t>
        </r>
      </text>
    </comment>
    <comment ref="J153" authorId="0" shapeId="0" xr:uid="{B00077D0-0131-4EE5-B64E-7BE97B9B9F27}">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N153" authorId="0" shapeId="0" xr:uid="{B3DFA4DE-52DE-4177-BBE1-242DF2DC16C1}">
      <text>
        <r>
          <rPr>
            <b/>
            <sz val="9"/>
            <color indexed="81"/>
            <rFont val="MS P ゴシック"/>
            <family val="3"/>
            <charset val="128"/>
          </rPr>
          <t>＜プルダウン選択＞
再生可能エネルギーの種別を選択してください</t>
        </r>
        <r>
          <rPr>
            <sz val="9"/>
            <color indexed="81"/>
            <rFont val="MS P ゴシック"/>
            <family val="3"/>
            <charset val="128"/>
          </rPr>
          <t xml:space="preserve">
</t>
        </r>
      </text>
    </comment>
    <comment ref="O153" authorId="0" shapeId="0" xr:uid="{20C0903C-91A9-4E6C-9523-3A24EBF75B5A}">
      <text>
        <r>
          <rPr>
            <b/>
            <sz val="9"/>
            <color indexed="81"/>
            <rFont val="MS P ゴシック"/>
            <family val="3"/>
            <charset val="128"/>
          </rPr>
          <t xml:space="preserve">計画書に記載の数値を入力してください
</t>
        </r>
      </text>
    </comment>
    <comment ref="F154" authorId="0" shapeId="0" xr:uid="{5EA855DA-32DE-4769-B0CE-81CD85BB519E}">
      <text>
        <r>
          <rPr>
            <b/>
            <sz val="9"/>
            <color indexed="81"/>
            <rFont val="MS P ゴシック"/>
            <family val="3"/>
            <charset val="128"/>
          </rPr>
          <t>計画書に記載の数値を入力してください</t>
        </r>
      </text>
    </comment>
    <comment ref="N154" authorId="0" shapeId="0" xr:uid="{3E29519B-FDD6-4E80-8268-F1CE206D3C96}">
      <text>
        <r>
          <rPr>
            <b/>
            <sz val="9"/>
            <color indexed="81"/>
            <rFont val="MS P ゴシック"/>
            <family val="3"/>
            <charset val="128"/>
          </rPr>
          <t>計画書に記載の数値を入力してください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tc={0D2099A6-EA1A-4842-A6DD-82FF72087E69}</author>
    <author>tc={3C2DF3C2-F463-4A5D-80C9-3FCD6D0EE012}</author>
    <author>tc={B08C0C3B-C287-4498-A967-941955ABE4EE}</author>
    <author>tc={750B57D8-8B2A-4125-9192-06621F81E0FD}</author>
    <author>tc={C42B6406-A3AE-4090-A936-2B6CDF477F5D}</author>
  </authors>
  <commentList>
    <comment ref="E4" authorId="0" shapeId="0" xr:uid="{88A66F30-D33B-49CC-AFA2-4511050CBECA}">
      <text>
        <r>
          <rPr>
            <sz val="9"/>
            <color indexed="81"/>
            <rFont val="MS P ゴシック"/>
            <family val="3"/>
            <charset val="128"/>
          </rPr>
          <t xml:space="preserve">「元号」を入力してください。
</t>
        </r>
      </text>
    </comment>
    <comment ref="F4" authorId="1" shapeId="0" xr:uid="{0DF5972A-DD0E-4F77-A4A2-D41AAA33E4D5}">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5" authorId="0" shapeId="0" xr:uid="{43C0D80D-520D-48B4-AA0F-A8ABA06376FC}">
      <text>
        <r>
          <rPr>
            <sz val="9"/>
            <color indexed="81"/>
            <rFont val="MS P ゴシック"/>
            <family val="3"/>
            <charset val="128"/>
          </rPr>
          <t xml:space="preserve">シート２に記載する補完的手段による排出量と重複しないようにいずれかに記載してください。
</t>
        </r>
      </text>
    </comment>
    <comment ref="E35" authorId="2" shapeId="0" xr:uid="{0D2099A6-EA1A-4842-A6DD-82FF72087E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36" authorId="3" shapeId="0" xr:uid="{3C2DF3C2-F463-4A5D-80C9-3FCD6D0EE01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E55" authorId="4" shapeId="0" xr:uid="{B08C0C3B-C287-4498-A967-941955ABE4E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単位を記入してください</t>
      </text>
    </comment>
    <comment ref="F56" authorId="5" shapeId="0" xr:uid="{750B57D8-8B2A-4125-9192-06621F81E0F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実測値に基づく排出係数を記入してください</t>
      </text>
    </comment>
    <comment ref="H63" authorId="0" shapeId="0" xr:uid="{20B50439-15B7-4F20-86C0-E5EB87FA5DF9}">
      <text>
        <r>
          <rPr>
            <sz val="9"/>
            <color indexed="81"/>
            <rFont val="MS P ゴシック"/>
            <family val="3"/>
            <charset val="128"/>
          </rPr>
          <t xml:space="preserve">シート２に記載する補完的手段による排出量と重複しないようにいずれかに記載してください。
</t>
        </r>
      </text>
    </comment>
    <comment ref="B64" authorId="6" shapeId="0" xr:uid="{C42B6406-A3AE-4090-A936-2B6CDF477F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電力排出係数を変更する場合は枠外に上書きし、＜備考欄＞に変更内容を記入してください</t>
      </text>
    </comment>
    <comment ref="F86" authorId="0" shapeId="0" xr:uid="{6CC952D5-60BB-4DA5-B99C-5BB4D8172382}">
      <text>
        <r>
          <rPr>
            <sz val="9"/>
            <color indexed="81"/>
            <rFont val="MS P ゴシック"/>
            <family val="3"/>
            <charset val="128"/>
          </rPr>
          <t xml:space="preserve">「元号」を入力してください。
</t>
        </r>
      </text>
    </comment>
    <comment ref="G86" authorId="1" shapeId="0" xr:uid="{8F0966EF-2D01-4955-A929-4EED74B84C7A}">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岐阜県</author>
  </authors>
  <commentList>
    <comment ref="F4" authorId="0" shapeId="0" xr:uid="{00000000-0006-0000-0500-000001000000}">
      <text>
        <r>
          <rPr>
            <b/>
            <sz val="9"/>
            <color indexed="81"/>
            <rFont val="ＭＳ Ｐゴシック"/>
            <family val="3"/>
            <charset val="128"/>
          </rPr>
          <t>別紙に記入した「目標年度」が自動入力されます。</t>
        </r>
        <r>
          <rPr>
            <sz val="9"/>
            <color indexed="81"/>
            <rFont val="ＭＳ Ｐゴシック"/>
            <family val="3"/>
            <charset val="128"/>
          </rPr>
          <t xml:space="preserve">
</t>
        </r>
      </text>
    </comment>
    <comment ref="D28" authorId="0" shapeId="0" xr:uid="{00000000-0006-0000-0500-000002000000}">
      <text>
        <r>
          <rPr>
            <b/>
            <sz val="10"/>
            <color indexed="81"/>
            <rFont val="ＭＳ Ｐゴシック"/>
            <family val="3"/>
            <charset val="128"/>
          </rPr>
          <t>自動計算されます。</t>
        </r>
        <r>
          <rPr>
            <sz val="9"/>
            <color indexed="81"/>
            <rFont val="ＭＳ Ｐ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Gifu</author>
    <author>岐阜県</author>
  </authors>
  <commentList>
    <comment ref="D3" authorId="0" shapeId="0" xr:uid="{00000000-0006-0000-0600-000001000000}">
      <text>
        <r>
          <rPr>
            <b/>
            <sz val="9"/>
            <color indexed="81"/>
            <rFont val="MS P ゴシック"/>
            <family val="3"/>
            <charset val="128"/>
          </rPr>
          <t>計画書に記載の内容を記入してください</t>
        </r>
      </text>
    </comment>
    <comment ref="D6" authorId="0" shapeId="0" xr:uid="{00000000-0006-0000-0600-000002000000}">
      <text>
        <r>
          <rPr>
            <b/>
            <sz val="9"/>
            <color indexed="81"/>
            <rFont val="MS P ゴシック"/>
            <family val="3"/>
            <charset val="128"/>
          </rPr>
          <t>「元号」を入力してください。</t>
        </r>
      </text>
    </comment>
    <comment ref="E6" authorId="1" shapeId="0" xr:uid="{00000000-0006-0000-0600-000003000000}">
      <text>
        <r>
          <rPr>
            <b/>
            <sz val="9"/>
            <color indexed="81"/>
            <rFont val="ＭＳ Ｐゴシック"/>
            <family val="3"/>
            <charset val="128"/>
          </rPr>
          <t xml:space="preserve">
「別紙」に記入した基準年度が自動入力されます。</t>
        </r>
        <r>
          <rPr>
            <sz val="9"/>
            <color indexed="81"/>
            <rFont val="ＭＳ Ｐゴシック"/>
            <family val="3"/>
            <charset val="128"/>
          </rPr>
          <t xml:space="preserve">
</t>
        </r>
      </text>
    </comment>
    <comment ref="H6" authorId="1" shapeId="0" xr:uid="{00000000-0006-0000-0600-000004000000}">
      <text>
        <r>
          <rPr>
            <b/>
            <sz val="9"/>
            <color indexed="81"/>
            <rFont val="ＭＳ Ｐゴシック"/>
            <family val="3"/>
            <charset val="128"/>
          </rPr>
          <t>別紙に記入した「目標年度」が自動入力されます。</t>
        </r>
      </text>
    </comment>
    <comment ref="K6" authorId="1" shapeId="0" xr:uid="{00000000-0006-0000-0600-000005000000}">
      <text>
        <r>
          <rPr>
            <b/>
            <sz val="9"/>
            <color indexed="81"/>
            <rFont val="ＭＳ Ｐゴシック"/>
            <family val="3"/>
            <charset val="128"/>
          </rPr>
          <t>別紙に記入した「目標年度」が自動入力されます。</t>
        </r>
      </text>
    </comment>
    <comment ref="D8" authorId="0" shapeId="0" xr:uid="{00000000-0006-0000-0600-000006000000}">
      <text>
        <r>
          <rPr>
            <b/>
            <sz val="9"/>
            <color indexed="81"/>
            <rFont val="MS P ゴシック"/>
            <family val="3"/>
            <charset val="128"/>
          </rPr>
          <t>計画書に記載の数値を入力してください</t>
        </r>
      </text>
    </comment>
    <comment ref="J8" authorId="0" shapeId="0" xr:uid="{00000000-0006-0000-0600-000007000000}">
      <text>
        <r>
          <rPr>
            <b/>
            <sz val="9"/>
            <color indexed="81"/>
            <rFont val="MS P ゴシック"/>
            <family val="3"/>
            <charset val="128"/>
          </rPr>
          <t>計画書に記載の数値を入力してください</t>
        </r>
      </text>
    </comment>
    <comment ref="H9" authorId="1" shapeId="0" xr:uid="{00000000-0006-0000-0600-000008000000}">
      <text>
        <r>
          <rPr>
            <b/>
            <sz val="9"/>
            <color indexed="81"/>
            <rFont val="ＭＳ Ｐゴシック"/>
            <family val="3"/>
            <charset val="128"/>
          </rPr>
          <t>基準年度欄の（単位）を入力すると自動入力されます。</t>
        </r>
      </text>
    </comment>
    <comment ref="K9" authorId="1" shapeId="0" xr:uid="{00000000-0006-0000-0600-000009000000}">
      <text>
        <r>
          <rPr>
            <b/>
            <sz val="9"/>
            <color indexed="81"/>
            <rFont val="ＭＳ Ｐゴシック"/>
            <family val="3"/>
            <charset val="128"/>
          </rPr>
          <t>基準年度欄の（単位）を入力すると自動入力されます。</t>
        </r>
      </text>
    </comment>
    <comment ref="F11" authorId="1" shapeId="0" xr:uid="{00000000-0006-0000-0600-00000A000000}">
      <text>
        <r>
          <rPr>
            <b/>
            <sz val="9"/>
            <color indexed="81"/>
            <rFont val="ＭＳ Ｐゴシック"/>
            <family val="3"/>
            <charset val="128"/>
          </rPr>
          <t>基準年度欄の（単位）を入力すると自動入力されます。</t>
        </r>
      </text>
    </comment>
    <comment ref="I11" authorId="1" shapeId="0" xr:uid="{00000000-0006-0000-0600-00000B000000}">
      <text>
        <r>
          <rPr>
            <b/>
            <sz val="9"/>
            <color indexed="81"/>
            <rFont val="ＭＳ Ｐゴシック"/>
            <family val="3"/>
            <charset val="128"/>
          </rPr>
          <t>基準年度欄の（単位）を入力すると自動入力されます。</t>
        </r>
      </text>
    </comment>
    <comment ref="L11" authorId="1" shapeId="0" xr:uid="{00000000-0006-0000-0600-00000C000000}">
      <text>
        <r>
          <rPr>
            <b/>
            <sz val="9"/>
            <color indexed="81"/>
            <rFont val="ＭＳ Ｐゴシック"/>
            <family val="3"/>
            <charset val="128"/>
          </rPr>
          <t>基準年度欄の（単位）を入力すると自動入力されます。</t>
        </r>
      </text>
    </comment>
    <comment ref="F13" authorId="1" shapeId="0" xr:uid="{00000000-0006-0000-0600-00000D000000}">
      <text>
        <r>
          <rPr>
            <b/>
            <sz val="9"/>
            <color indexed="81"/>
            <rFont val="ＭＳ Ｐゴシック"/>
            <family val="3"/>
            <charset val="128"/>
          </rPr>
          <t>基準年度欄の（単位）を入力すると自動入力されます。</t>
        </r>
      </text>
    </comment>
    <comment ref="I13" authorId="1" shapeId="0" xr:uid="{00000000-0006-0000-0600-00000E000000}">
      <text>
        <r>
          <rPr>
            <b/>
            <sz val="9"/>
            <color indexed="81"/>
            <rFont val="ＭＳ Ｐゴシック"/>
            <family val="3"/>
            <charset val="128"/>
          </rPr>
          <t>基準年度欄の（単位）を入力すると自動入力されます。</t>
        </r>
      </text>
    </comment>
    <comment ref="L13" authorId="1" shapeId="0" xr:uid="{00000000-0006-0000-0600-00000F000000}">
      <text>
        <r>
          <rPr>
            <b/>
            <sz val="9"/>
            <color indexed="81"/>
            <rFont val="ＭＳ Ｐゴシック"/>
            <family val="3"/>
            <charset val="128"/>
          </rPr>
          <t>基準年度欄の（単位）を入力すると自動入力されます。</t>
        </r>
      </text>
    </comment>
    <comment ref="D14" authorId="1" shapeId="0" xr:uid="{00000000-0006-0000-0600-000010000000}">
      <text>
        <r>
          <rPr>
            <b/>
            <sz val="9"/>
            <color indexed="81"/>
            <rFont val="ＭＳ Ｐゴシック"/>
            <family val="3"/>
            <charset val="128"/>
          </rPr>
          <t xml:space="preserve">計画書に記載の数値を入力してください
</t>
        </r>
      </text>
    </comment>
    <comment ref="D23" authorId="1" shapeId="0" xr:uid="{00000000-0006-0000-0600-000011000000}">
      <text>
        <r>
          <rPr>
            <sz val="9"/>
            <color indexed="81"/>
            <rFont val="ＭＳ Ｐゴシック"/>
            <family val="3"/>
            <charset val="128"/>
          </rPr>
          <t xml:space="preserve">24時間営業小売業者等
</t>
        </r>
      </text>
    </comment>
    <comment ref="E24" authorId="1" shapeId="0" xr:uid="{00000000-0006-0000-0600-000012000000}">
      <text>
        <r>
          <rPr>
            <b/>
            <sz val="9"/>
            <color indexed="81"/>
            <rFont val="ＭＳ Ｐゴシック"/>
            <family val="3"/>
            <charset val="128"/>
          </rPr>
          <t>24時間営業をしている店舗数を入力してください。</t>
        </r>
      </text>
    </comment>
    <comment ref="H24" authorId="1" shapeId="0" xr:uid="{00000000-0006-0000-0600-000013000000}">
      <text>
        <r>
          <rPr>
            <b/>
            <sz val="9"/>
            <color indexed="81"/>
            <rFont val="ＭＳ Ｐゴシック"/>
            <family val="3"/>
            <charset val="128"/>
          </rPr>
          <t>全体の店舗数を入力してください。なお、事務所や配送センターは除きます。</t>
        </r>
        <r>
          <rPr>
            <sz val="9"/>
            <color indexed="81"/>
            <rFont val="ＭＳ Ｐゴシック"/>
            <family val="3"/>
            <charset val="128"/>
          </rPr>
          <t xml:space="preserve">
</t>
        </r>
      </text>
    </comment>
    <comment ref="D25" authorId="1" shapeId="0" xr:uid="{00000000-0006-0000-0600-000014000000}">
      <text>
        <r>
          <rPr>
            <sz val="9"/>
            <color indexed="81"/>
            <rFont val="ＭＳ Ｐゴシック"/>
            <family val="3"/>
            <charset val="128"/>
          </rPr>
          <t xml:space="preserve">24時間営業小売業者等のうち、フランチャイズ事業者（親業者と加盟業者の合計）
</t>
        </r>
      </text>
    </comment>
    <comment ref="E26" authorId="1" shapeId="0" xr:uid="{00000000-0006-0000-0600-000015000000}">
      <text>
        <r>
          <rPr>
            <b/>
            <sz val="9"/>
            <color indexed="81"/>
            <rFont val="ＭＳ Ｐゴシック"/>
            <family val="3"/>
            <charset val="128"/>
          </rPr>
          <t>24時間営業をしている店舗数を入力してください。（親業者と加盟業者の合計）</t>
        </r>
      </text>
    </comment>
    <comment ref="H26" authorId="1" shapeId="0" xr:uid="{00000000-0006-0000-0600-000016000000}">
      <text>
        <r>
          <rPr>
            <b/>
            <sz val="9"/>
            <color indexed="81"/>
            <rFont val="ＭＳ Ｐゴシック"/>
            <family val="3"/>
            <charset val="128"/>
          </rPr>
          <t>全体の店舗数を入力してください。（親業者と加盟業者の合計）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tc={B9144C7D-48F6-435A-B3E4-93DECCD3991F}</author>
  </authors>
  <commentList>
    <comment ref="K55" authorId="0" shapeId="0" xr:uid="{B9144C7D-48F6-435A-B3E4-93DECCD3991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電力排出係数を変更する場合は枠外に上書きし、＜備考欄＞に変更内容を記入してください</t>
      </text>
    </comment>
  </commentList>
</comments>
</file>

<file path=xl/sharedStrings.xml><?xml version="1.0" encoding="utf-8"?>
<sst xmlns="http://schemas.openxmlformats.org/spreadsheetml/2006/main" count="1707" uniqueCount="789">
  <si>
    <t>☆各シートに文字や数値を入力する前に必ずお読みください！</t>
    <rPh sb="1" eb="2">
      <t>カク</t>
    </rPh>
    <rPh sb="6" eb="8">
      <t>モジ</t>
    </rPh>
    <rPh sb="9" eb="11">
      <t>スウチ</t>
    </rPh>
    <rPh sb="12" eb="14">
      <t>ニュウリョク</t>
    </rPh>
    <rPh sb="16" eb="17">
      <t>マエ</t>
    </rPh>
    <rPh sb="18" eb="19">
      <t>カナラ</t>
    </rPh>
    <rPh sb="21" eb="22">
      <t>ヨ</t>
    </rPh>
    <phoneticPr fontId="4"/>
  </si>
  <si>
    <t>1　入力の手順</t>
    <rPh sb="2" eb="4">
      <t>ニュウリョク</t>
    </rPh>
    <rPh sb="5" eb="7">
      <t>テジュン</t>
    </rPh>
    <phoneticPr fontId="4"/>
  </si>
  <si>
    <t>１</t>
    <phoneticPr fontId="4"/>
  </si>
  <si>
    <t>表紙</t>
    <rPh sb="0" eb="2">
      <t>ヒョウシ</t>
    </rPh>
    <phoneticPr fontId="4"/>
  </si>
  <si>
    <t>２</t>
    <phoneticPr fontId="4"/>
  </si>
  <si>
    <t>別紙</t>
    <rPh sb="0" eb="2">
      <t>ベッシ</t>
    </rPh>
    <phoneticPr fontId="4"/>
  </si>
  <si>
    <t>３</t>
    <phoneticPr fontId="4"/>
  </si>
  <si>
    <t>シート1-1</t>
    <phoneticPr fontId="4"/>
  </si>
  <si>
    <t>４</t>
    <phoneticPr fontId="4"/>
  </si>
  <si>
    <t>シート２・３</t>
    <phoneticPr fontId="4"/>
  </si>
  <si>
    <t>５</t>
    <phoneticPr fontId="4"/>
  </si>
  <si>
    <t>シート４・５</t>
    <phoneticPr fontId="4"/>
  </si>
  <si>
    <r>
      <t>※「別表１」、「別表２」、「業種コード」の各シートは、</t>
    </r>
    <r>
      <rPr>
        <u/>
        <sz val="10"/>
        <rFont val="ＭＳ ゴシック"/>
        <family val="3"/>
        <charset val="128"/>
      </rPr>
      <t>入力用ではないため、入力や削除することはできません。</t>
    </r>
    <rPh sb="14" eb="16">
      <t>ギョウシュ</t>
    </rPh>
    <rPh sb="21" eb="22">
      <t>カク</t>
    </rPh>
    <rPh sb="27" eb="29">
      <t>ニュウリョク</t>
    </rPh>
    <rPh sb="29" eb="30">
      <t>ヨウ</t>
    </rPh>
    <rPh sb="37" eb="39">
      <t>ニュウリョク</t>
    </rPh>
    <rPh sb="40" eb="42">
      <t>サクジョ</t>
    </rPh>
    <phoneticPr fontId="4"/>
  </si>
  <si>
    <t>２　入力画面について</t>
    <rPh sb="2" eb="4">
      <t>ニュウリョク</t>
    </rPh>
    <rPh sb="4" eb="6">
      <t>ガメン</t>
    </rPh>
    <phoneticPr fontId="4"/>
  </si>
  <si>
    <t>○入力する各シートには、直接入力する場所、自動的に計算される場所、メニューから選択する場所や</t>
    <rPh sb="1" eb="3">
      <t>ニュウリョク</t>
    </rPh>
    <rPh sb="5" eb="6">
      <t>カク</t>
    </rPh>
    <rPh sb="12" eb="14">
      <t>チョクセツ</t>
    </rPh>
    <rPh sb="14" eb="16">
      <t>ニュウリョク</t>
    </rPh>
    <rPh sb="18" eb="20">
      <t>バショ</t>
    </rPh>
    <rPh sb="21" eb="24">
      <t>ジドウテキ</t>
    </rPh>
    <rPh sb="25" eb="27">
      <t>ケイサン</t>
    </rPh>
    <rPh sb="30" eb="32">
      <t>バショ</t>
    </rPh>
    <rPh sb="39" eb="41">
      <t>センタク</t>
    </rPh>
    <rPh sb="43" eb="45">
      <t>バショ</t>
    </rPh>
    <phoneticPr fontId="4"/>
  </si>
  <si>
    <t>　入力にあたっての留意事項等を表示する機能を設定しています。</t>
    <phoneticPr fontId="4"/>
  </si>
  <si>
    <t>○シートには保護をかけていますので、薄い黄色のセル以外の入力するとエラーメッセージがでます。</t>
    <rPh sb="6" eb="8">
      <t>ホゴ</t>
    </rPh>
    <rPh sb="18" eb="19">
      <t>ウス</t>
    </rPh>
    <rPh sb="20" eb="22">
      <t>キイロ</t>
    </rPh>
    <rPh sb="25" eb="27">
      <t>イガイ</t>
    </rPh>
    <rPh sb="28" eb="30">
      <t>ニュウリョク</t>
    </rPh>
    <phoneticPr fontId="4"/>
  </si>
  <si>
    <t>○セルによっては、文字数の制限をかけています。制限文字数を超えるとエラーメッセージがでます。</t>
    <rPh sb="9" eb="12">
      <t>モジスウ</t>
    </rPh>
    <rPh sb="13" eb="15">
      <t>セイゲン</t>
    </rPh>
    <rPh sb="23" eb="25">
      <t>セイゲン</t>
    </rPh>
    <rPh sb="25" eb="28">
      <t>モジスウ</t>
    </rPh>
    <rPh sb="29" eb="30">
      <t>コ</t>
    </rPh>
    <phoneticPr fontId="4"/>
  </si>
  <si>
    <t>【別紙】</t>
    <rPh sb="1" eb="3">
      <t>ベッシ</t>
    </rPh>
    <phoneticPr fontId="4"/>
  </si>
  <si>
    <t>１　温室効果ガスの排出の量</t>
    <rPh sb="2" eb="4">
      <t>オンシツ</t>
    </rPh>
    <rPh sb="4" eb="6">
      <t>コウカ</t>
    </rPh>
    <rPh sb="9" eb="11">
      <t>ハイシュツ</t>
    </rPh>
    <rPh sb="12" eb="13">
      <t>リョウ</t>
    </rPh>
    <phoneticPr fontId="4"/>
  </si>
  <si>
    <t>基準年度</t>
    <rPh sb="0" eb="2">
      <t>キジュン</t>
    </rPh>
    <rPh sb="2" eb="4">
      <t>ネンド</t>
    </rPh>
    <phoneticPr fontId="4"/>
  </si>
  <si>
    <t>目標年度</t>
    <rPh sb="0" eb="2">
      <t>モクヒョウ</t>
    </rPh>
    <rPh sb="2" eb="4">
      <t>ネンド</t>
    </rPh>
    <phoneticPr fontId="4"/>
  </si>
  <si>
    <t>年度</t>
    <rPh sb="0" eb="2">
      <t>ネンド</t>
    </rPh>
    <phoneticPr fontId="4"/>
  </si>
  <si>
    <t>令和</t>
    <rPh sb="0" eb="1">
      <t>レイ</t>
    </rPh>
    <rPh sb="1" eb="2">
      <t>ワ</t>
    </rPh>
    <phoneticPr fontId="4"/>
  </si>
  <si>
    <t>事業活動に伴う温室効果ガス排出量</t>
    <rPh sb="0" eb="2">
      <t>ジギョウ</t>
    </rPh>
    <rPh sb="2" eb="4">
      <t>カツドウ</t>
    </rPh>
    <rPh sb="5" eb="6">
      <t>トモナ</t>
    </rPh>
    <rPh sb="7" eb="9">
      <t>オンシツ</t>
    </rPh>
    <rPh sb="9" eb="11">
      <t>コウカ</t>
    </rPh>
    <rPh sb="13" eb="15">
      <t>ハイシュツ</t>
    </rPh>
    <rPh sb="15" eb="16">
      <t>リョウ</t>
    </rPh>
    <phoneticPr fontId="4"/>
  </si>
  <si>
    <r>
      <t>ｔ-CO</t>
    </r>
    <r>
      <rPr>
        <vertAlign val="subscript"/>
        <sz val="10"/>
        <rFont val="ＭＳ 明朝"/>
        <family val="1"/>
        <charset val="128"/>
      </rPr>
      <t>2</t>
    </r>
  </si>
  <si>
    <t>補完的手段による削減量</t>
    <rPh sb="0" eb="2">
      <t>ホカン</t>
    </rPh>
    <rPh sb="2" eb="3">
      <t>テキ</t>
    </rPh>
    <rPh sb="3" eb="5">
      <t>シュダン</t>
    </rPh>
    <rPh sb="8" eb="10">
      <t>サクゲン</t>
    </rPh>
    <rPh sb="10" eb="11">
      <t>リョウ</t>
    </rPh>
    <phoneticPr fontId="4"/>
  </si>
  <si>
    <t>温室効果ガス総合排出量</t>
    <rPh sb="0" eb="2">
      <t>オンシツ</t>
    </rPh>
    <rPh sb="2" eb="4">
      <t>コウカ</t>
    </rPh>
    <rPh sb="6" eb="8">
      <t>ソウゴウ</t>
    </rPh>
    <rPh sb="8" eb="10">
      <t>ハイシュツ</t>
    </rPh>
    <rPh sb="10" eb="11">
      <t>リョウ</t>
    </rPh>
    <phoneticPr fontId="4"/>
  </si>
  <si>
    <t>３　本システムに関するお問い合わせ先</t>
    <rPh sb="2" eb="3">
      <t>ホン</t>
    </rPh>
    <rPh sb="8" eb="9">
      <t>カン</t>
    </rPh>
    <rPh sb="12" eb="13">
      <t>ト</t>
    </rPh>
    <rPh sb="14" eb="15">
      <t>ア</t>
    </rPh>
    <rPh sb="17" eb="18">
      <t>サキ</t>
    </rPh>
    <phoneticPr fontId="4"/>
  </si>
  <si>
    <t>〒500-8570 岐阜市薮田南2-1-1</t>
    <rPh sb="10" eb="13">
      <t>ギフシ</t>
    </rPh>
    <rPh sb="13" eb="15">
      <t>ヤブタ</t>
    </rPh>
    <rPh sb="15" eb="16">
      <t>ミナミ</t>
    </rPh>
    <phoneticPr fontId="4"/>
  </si>
  <si>
    <t>～ 「岐阜県ホームページ] ～</t>
    <rPh sb="3" eb="6">
      <t>ギフケン</t>
    </rPh>
    <phoneticPr fontId="4"/>
  </si>
  <si>
    <t>岐阜県地球温暖化防止及び気候変動適応基本条例に基づく計画等について</t>
    <rPh sb="0" eb="3">
      <t>ギフケン</t>
    </rPh>
    <rPh sb="3" eb="5">
      <t>チキュウ</t>
    </rPh>
    <rPh sb="5" eb="8">
      <t>オンダンカ</t>
    </rPh>
    <rPh sb="23" eb="24">
      <t>モト</t>
    </rPh>
    <rPh sb="26" eb="28">
      <t>ケイカク</t>
    </rPh>
    <rPh sb="28" eb="29">
      <t>トウ</t>
    </rPh>
    <phoneticPr fontId="4"/>
  </si>
  <si>
    <t>https://www.pref.gifu.lg.jp/page/8625.html</t>
  </si>
  <si>
    <t>提出前入力内容チェック表</t>
    <rPh sb="0" eb="2">
      <t>テイシュツ</t>
    </rPh>
    <rPh sb="2" eb="3">
      <t>マエ</t>
    </rPh>
    <rPh sb="3" eb="5">
      <t>ニュウリョク</t>
    </rPh>
    <rPh sb="5" eb="7">
      <t>ナイヨウ</t>
    </rPh>
    <rPh sb="11" eb="12">
      <t>ヒョウ</t>
    </rPh>
    <phoneticPr fontId="4"/>
  </si>
  <si>
    <t>本チェック表は、事業者の皆様が提出前に自己確認する項目をまとめたものです。</t>
    <rPh sb="0" eb="1">
      <t>ホン</t>
    </rPh>
    <rPh sb="5" eb="6">
      <t>ヒョウ</t>
    </rPh>
    <rPh sb="8" eb="11">
      <t>ジギョウシャ</t>
    </rPh>
    <rPh sb="12" eb="14">
      <t>ミナサマ</t>
    </rPh>
    <rPh sb="15" eb="17">
      <t>テイシュツ</t>
    </rPh>
    <rPh sb="17" eb="18">
      <t>マエ</t>
    </rPh>
    <rPh sb="19" eb="21">
      <t>ジコ</t>
    </rPh>
    <rPh sb="21" eb="23">
      <t>カクニン</t>
    </rPh>
    <rPh sb="25" eb="27">
      <t>コウモク</t>
    </rPh>
    <phoneticPr fontId="4"/>
  </si>
  <si>
    <t>１．様式</t>
    <rPh sb="2" eb="4">
      <t>ヨウシキ</t>
    </rPh>
    <phoneticPr fontId="4"/>
  </si>
  <si>
    <t>備考</t>
    <rPh sb="0" eb="2">
      <t>ビコウ</t>
    </rPh>
    <phoneticPr fontId="4"/>
  </si>
  <si>
    <t>電力の排出係数等が異なります</t>
    <rPh sb="0" eb="2">
      <t>デンリョク</t>
    </rPh>
    <rPh sb="3" eb="5">
      <t>ハイシュツ</t>
    </rPh>
    <rPh sb="5" eb="7">
      <t>ケイスウ</t>
    </rPh>
    <rPh sb="7" eb="8">
      <t>トウ</t>
    </rPh>
    <rPh sb="9" eb="10">
      <t>コト</t>
    </rPh>
    <phoneticPr fontId="4"/>
  </si>
  <si>
    <t>２．表紙</t>
    <rPh sb="2" eb="4">
      <t>ヒョウシ</t>
    </rPh>
    <phoneticPr fontId="4"/>
  </si>
  <si>
    <t>条例施行規則第5条に規定されている事業者の要件を選択しているか</t>
    <rPh sb="0" eb="2">
      <t>ジョウレイ</t>
    </rPh>
    <rPh sb="2" eb="4">
      <t>セコウ</t>
    </rPh>
    <rPh sb="4" eb="6">
      <t>キソク</t>
    </rPh>
    <rPh sb="6" eb="7">
      <t>ダイ</t>
    </rPh>
    <rPh sb="8" eb="9">
      <t>ジョウ</t>
    </rPh>
    <rPh sb="10" eb="12">
      <t>キテイ</t>
    </rPh>
    <rPh sb="17" eb="20">
      <t>ジギョウシャ</t>
    </rPh>
    <rPh sb="21" eb="23">
      <t>ヨウケン</t>
    </rPh>
    <rPh sb="24" eb="26">
      <t>センタク</t>
    </rPh>
    <phoneticPr fontId="4"/>
  </si>
  <si>
    <t>事業所の名称及び所在地を記入しているか</t>
    <rPh sb="0" eb="3">
      <t>ジギョウショ</t>
    </rPh>
    <rPh sb="4" eb="6">
      <t>メイショウ</t>
    </rPh>
    <rPh sb="6" eb="7">
      <t>オヨ</t>
    </rPh>
    <rPh sb="8" eb="11">
      <t>ショザイチ</t>
    </rPh>
    <rPh sb="12" eb="14">
      <t>キニュウ</t>
    </rPh>
    <phoneticPr fontId="4"/>
  </si>
  <si>
    <t>当該事業所において行われている事業の主たる業種を選択しているか</t>
    <rPh sb="0" eb="2">
      <t>トウガイ</t>
    </rPh>
    <rPh sb="2" eb="5">
      <t>ジギョウショ</t>
    </rPh>
    <rPh sb="9" eb="10">
      <t>オコナ</t>
    </rPh>
    <rPh sb="15" eb="17">
      <t>ジギョウ</t>
    </rPh>
    <rPh sb="18" eb="19">
      <t>シュ</t>
    </rPh>
    <rPh sb="21" eb="23">
      <t>ギョウシュ</t>
    </rPh>
    <rPh sb="24" eb="26">
      <t>センタク</t>
    </rPh>
    <phoneticPr fontId="4"/>
  </si>
  <si>
    <t>３．別紙</t>
    <rPh sb="2" eb="4">
      <t>ベッシ</t>
    </rPh>
    <phoneticPr fontId="4"/>
  </si>
  <si>
    <t>他のシートで入力ミスがあると異常な値になります</t>
    <rPh sb="0" eb="1">
      <t>ホカ</t>
    </rPh>
    <rPh sb="6" eb="8">
      <t>ニュウリョク</t>
    </rPh>
    <rPh sb="14" eb="16">
      <t>イジョウ</t>
    </rPh>
    <rPh sb="17" eb="18">
      <t>アタイ</t>
    </rPh>
    <phoneticPr fontId="4"/>
  </si>
  <si>
    <t>４．シート1-1、シート2・3</t>
    <phoneticPr fontId="4"/>
  </si>
  <si>
    <t>数値に記入漏れがないか</t>
    <rPh sb="0" eb="2">
      <t>スウチ</t>
    </rPh>
    <rPh sb="3" eb="5">
      <t>キニュウ</t>
    </rPh>
    <rPh sb="5" eb="6">
      <t>モ</t>
    </rPh>
    <phoneticPr fontId="4"/>
  </si>
  <si>
    <t>適切な「温室効果ガスの排出量と密接な関係を持つ値」を記述しているか</t>
    <rPh sb="0" eb="2">
      <t>テキセツ</t>
    </rPh>
    <rPh sb="4" eb="6">
      <t>オンシツ</t>
    </rPh>
    <rPh sb="6" eb="8">
      <t>コウカ</t>
    </rPh>
    <rPh sb="11" eb="13">
      <t>ハイシュツ</t>
    </rPh>
    <rPh sb="13" eb="14">
      <t>リョウ</t>
    </rPh>
    <rPh sb="15" eb="17">
      <t>ミッセツ</t>
    </rPh>
    <rPh sb="18" eb="20">
      <t>カンケイ</t>
    </rPh>
    <rPh sb="21" eb="22">
      <t>モ</t>
    </rPh>
    <rPh sb="23" eb="24">
      <t>アタイ</t>
    </rPh>
    <rPh sb="26" eb="28">
      <t>キジュツ</t>
    </rPh>
    <phoneticPr fontId="4"/>
  </si>
  <si>
    <t>密接な関係を持つ値の数値、単位を適切に入力しているか</t>
    <rPh sb="0" eb="2">
      <t>ミッセツ</t>
    </rPh>
    <rPh sb="3" eb="5">
      <t>カンケイ</t>
    </rPh>
    <rPh sb="6" eb="7">
      <t>モ</t>
    </rPh>
    <rPh sb="8" eb="9">
      <t>アタイ</t>
    </rPh>
    <rPh sb="10" eb="12">
      <t>スウチ</t>
    </rPh>
    <rPh sb="13" eb="15">
      <t>タンイ</t>
    </rPh>
    <rPh sb="16" eb="18">
      <t>テキセツ</t>
    </rPh>
    <rPh sb="19" eb="21">
      <t>ニュウリョク</t>
    </rPh>
    <phoneticPr fontId="4"/>
  </si>
  <si>
    <t>「温室効果ガスの排出量と密接な関係を持つ値」を複数設定した場合の設定方法を入力しているか（該当事業所のみ）</t>
    <rPh sb="23" eb="25">
      <t>フクスウ</t>
    </rPh>
    <rPh sb="25" eb="27">
      <t>セッテイ</t>
    </rPh>
    <rPh sb="29" eb="31">
      <t>バアイ</t>
    </rPh>
    <rPh sb="32" eb="34">
      <t>セッテイ</t>
    </rPh>
    <rPh sb="34" eb="36">
      <t>ホウホウ</t>
    </rPh>
    <rPh sb="37" eb="39">
      <t>ニュウリョク</t>
    </rPh>
    <rPh sb="45" eb="47">
      <t>ガイトウ</t>
    </rPh>
    <rPh sb="47" eb="50">
      <t>ジギョウショ</t>
    </rPh>
    <phoneticPr fontId="4"/>
  </si>
  <si>
    <t>６．シート5（該当する事業所のみ）</t>
    <rPh sb="7" eb="9">
      <t>ガイトウ</t>
    </rPh>
    <rPh sb="11" eb="14">
      <t>ジギョウショ</t>
    </rPh>
    <phoneticPr fontId="4"/>
  </si>
  <si>
    <t>数値に記入漏れ、誤りがないか</t>
    <rPh sb="0" eb="2">
      <t>スウチ</t>
    </rPh>
    <rPh sb="3" eb="5">
      <t>キニュウ</t>
    </rPh>
    <rPh sb="5" eb="6">
      <t>モ</t>
    </rPh>
    <rPh sb="8" eb="9">
      <t>アヤマ</t>
    </rPh>
    <phoneticPr fontId="4"/>
  </si>
  <si>
    <t>年</t>
    <rPh sb="0" eb="1">
      <t>ネン</t>
    </rPh>
    <phoneticPr fontId="4"/>
  </si>
  <si>
    <t>月</t>
    <rPh sb="0" eb="1">
      <t>ツキ</t>
    </rPh>
    <phoneticPr fontId="4"/>
  </si>
  <si>
    <t>日</t>
    <rPh sb="0" eb="1">
      <t>ニチ</t>
    </rPh>
    <phoneticPr fontId="4"/>
  </si>
  <si>
    <t>岐　阜　県　知　事 　様</t>
    <rPh sb="0" eb="1">
      <t>チマタ</t>
    </rPh>
    <rPh sb="2" eb="3">
      <t>トオル</t>
    </rPh>
    <rPh sb="4" eb="5">
      <t>ケン</t>
    </rPh>
    <rPh sb="6" eb="7">
      <t>チ</t>
    </rPh>
    <rPh sb="8" eb="9">
      <t>コト</t>
    </rPh>
    <rPh sb="11" eb="12">
      <t>サマ</t>
    </rPh>
    <phoneticPr fontId="4"/>
  </si>
  <si>
    <t>住所</t>
    <rPh sb="0" eb="2">
      <t>ジュウショ</t>
    </rPh>
    <phoneticPr fontId="4"/>
  </si>
  <si>
    <t>(法人にあっては、主たる事務所の所在地）</t>
    <rPh sb="1" eb="3">
      <t>ホウジン</t>
    </rPh>
    <rPh sb="9" eb="10">
      <t>シュ</t>
    </rPh>
    <rPh sb="12" eb="14">
      <t>ジム</t>
    </rPh>
    <rPh sb="14" eb="15">
      <t>ショ</t>
    </rPh>
    <rPh sb="16" eb="19">
      <t>ショザイチ</t>
    </rPh>
    <phoneticPr fontId="4"/>
  </si>
  <si>
    <t>氏名</t>
    <rPh sb="0" eb="2">
      <t>シメイ</t>
    </rPh>
    <phoneticPr fontId="4"/>
  </si>
  <si>
    <t>(法人にあっては、名称及び代表者の氏名）</t>
    <rPh sb="1" eb="3">
      <t>ホウジン</t>
    </rPh>
    <rPh sb="9" eb="11">
      <t>メイショウ</t>
    </rPh>
    <rPh sb="11" eb="12">
      <t>オヨ</t>
    </rPh>
    <rPh sb="13" eb="16">
      <t>ダイヒョウシャ</t>
    </rPh>
    <rPh sb="17" eb="19">
      <t>シメイ</t>
    </rPh>
    <phoneticPr fontId="4"/>
  </si>
  <si>
    <t>岐阜県地球温暖化防止及び気候変動適応基本条例施行規則第５条に規定する特定事業者の要件</t>
    <rPh sb="0" eb="3">
      <t>ギフケン</t>
    </rPh>
    <rPh sb="3" eb="5">
      <t>チキュウ</t>
    </rPh>
    <rPh sb="5" eb="8">
      <t>オンダンカ</t>
    </rPh>
    <rPh sb="22" eb="24">
      <t>シコウ</t>
    </rPh>
    <rPh sb="24" eb="26">
      <t>キソク</t>
    </rPh>
    <rPh sb="26" eb="27">
      <t>ダイ</t>
    </rPh>
    <rPh sb="28" eb="29">
      <t>ジョウ</t>
    </rPh>
    <rPh sb="30" eb="32">
      <t>キテイ</t>
    </rPh>
    <rPh sb="34" eb="36">
      <t>トクテイ</t>
    </rPh>
    <rPh sb="36" eb="39">
      <t>ジギョウシャ</t>
    </rPh>
    <rPh sb="40" eb="42">
      <t>ヨウケン</t>
    </rPh>
    <phoneticPr fontId="4"/>
  </si>
  <si>
    <t>　</t>
  </si>
  <si>
    <t>第１号に該当する者</t>
    <rPh sb="0" eb="1">
      <t>ダイ</t>
    </rPh>
    <rPh sb="2" eb="3">
      <t>ゴウ</t>
    </rPh>
    <rPh sb="4" eb="6">
      <t>ガイトウ</t>
    </rPh>
    <rPh sb="8" eb="9">
      <t>モノ</t>
    </rPh>
    <phoneticPr fontId="4"/>
  </si>
  <si>
    <t>第２号イに該当する者</t>
    <rPh sb="0" eb="1">
      <t>ダイ</t>
    </rPh>
    <rPh sb="2" eb="3">
      <t>ゴウ</t>
    </rPh>
    <rPh sb="5" eb="7">
      <t>ガイトウ</t>
    </rPh>
    <rPh sb="9" eb="10">
      <t>モノ</t>
    </rPh>
    <phoneticPr fontId="4"/>
  </si>
  <si>
    <t>第２号ロに該当する者</t>
    <rPh sb="0" eb="1">
      <t>ダイ</t>
    </rPh>
    <rPh sb="2" eb="3">
      <t>ゴウ</t>
    </rPh>
    <rPh sb="5" eb="7">
      <t>ガイトウ</t>
    </rPh>
    <rPh sb="9" eb="10">
      <t>モノ</t>
    </rPh>
    <phoneticPr fontId="4"/>
  </si>
  <si>
    <t>第３号イに該当する者</t>
    <rPh sb="0" eb="1">
      <t>ダイ</t>
    </rPh>
    <rPh sb="2" eb="3">
      <t>ゴウ</t>
    </rPh>
    <rPh sb="5" eb="7">
      <t>ガイトウ</t>
    </rPh>
    <rPh sb="9" eb="10">
      <t>モノ</t>
    </rPh>
    <phoneticPr fontId="4"/>
  </si>
  <si>
    <t>第３号ロに該当する者</t>
    <rPh sb="0" eb="1">
      <t>ダイ</t>
    </rPh>
    <rPh sb="2" eb="3">
      <t>ゴウ</t>
    </rPh>
    <rPh sb="5" eb="7">
      <t>ガイトウ</t>
    </rPh>
    <rPh sb="9" eb="10">
      <t>モノ</t>
    </rPh>
    <phoneticPr fontId="4"/>
  </si>
  <si>
    <t>第３号ハに該当する者</t>
    <rPh sb="0" eb="1">
      <t>ダイ</t>
    </rPh>
    <rPh sb="2" eb="3">
      <t>ゴウ</t>
    </rPh>
    <rPh sb="5" eb="7">
      <t>ガイトウ</t>
    </rPh>
    <rPh sb="9" eb="10">
      <t>モノ</t>
    </rPh>
    <phoneticPr fontId="4"/>
  </si>
  <si>
    <t>第４号に該当する者</t>
    <rPh sb="0" eb="1">
      <t>ダイ</t>
    </rPh>
    <rPh sb="2" eb="3">
      <t>ゴウ</t>
    </rPh>
    <rPh sb="4" eb="6">
      <t>ガイトウ</t>
    </rPh>
    <rPh sb="8" eb="9">
      <t>モノ</t>
    </rPh>
    <phoneticPr fontId="4"/>
  </si>
  <si>
    <t>事業所の名称及び所在地</t>
    <phoneticPr fontId="4"/>
  </si>
  <si>
    <t>事業所において行われる事業</t>
    <rPh sb="2" eb="3">
      <t>ショ</t>
    </rPh>
    <rPh sb="7" eb="8">
      <t>オコナ</t>
    </rPh>
    <rPh sb="11" eb="13">
      <t>ジギョウ</t>
    </rPh>
    <phoneticPr fontId="4"/>
  </si>
  <si>
    <t>令和</t>
    <rPh sb="0" eb="2">
      <t>レイワ</t>
    </rPh>
    <phoneticPr fontId="4"/>
  </si>
  <si>
    <t xml:space="preserve"> 別紙のとおり</t>
    <rPh sb="1" eb="3">
      <t>ベッシ</t>
    </rPh>
    <phoneticPr fontId="4"/>
  </si>
  <si>
    <t>エネルギー使用の状況</t>
    <rPh sb="5" eb="7">
      <t>シヨウ</t>
    </rPh>
    <rPh sb="8" eb="10">
      <t>ジョウキョウ</t>
    </rPh>
    <phoneticPr fontId="4"/>
  </si>
  <si>
    <t>※岐阜県受付欄</t>
    <rPh sb="1" eb="4">
      <t>ギフケン</t>
    </rPh>
    <rPh sb="4" eb="6">
      <t>ウケツケ</t>
    </rPh>
    <rPh sb="6" eb="7">
      <t>ラン</t>
    </rPh>
    <phoneticPr fontId="4"/>
  </si>
  <si>
    <t>備考1</t>
    <phoneticPr fontId="4"/>
  </si>
  <si>
    <t>各記入欄にその記入事項の全てを記入することができないときは、「別紙のとおり」と記入し、別紙を添付すること。</t>
    <phoneticPr fontId="4"/>
  </si>
  <si>
    <t>　　2</t>
    <phoneticPr fontId="4"/>
  </si>
  <si>
    <t>用紙の大きさは、日本産業規格Ａ４縦型とすること。</t>
    <rPh sb="10" eb="12">
      <t>サンギョウ</t>
    </rPh>
    <phoneticPr fontId="4"/>
  </si>
  <si>
    <t>　　3</t>
  </si>
  <si>
    <t>　　4</t>
  </si>
  <si>
    <t>　　5</t>
  </si>
  <si>
    <t>※印のある欄は、記入しないこと。</t>
  </si>
  <si>
    <t>「岐阜県地球温暖化防止及び気候変動適応基本条例に基づく温室効果ガス排出削減計画書及び実績報告書届出の手引き」を参照の上記入すること。</t>
    <phoneticPr fontId="4"/>
  </si>
  <si>
    <t>連絡先</t>
    <rPh sb="0" eb="3">
      <t>レンラクサキ</t>
    </rPh>
    <phoneticPr fontId="4"/>
  </si>
  <si>
    <t>買電</t>
    <rPh sb="0" eb="2">
      <t>バイデン</t>
    </rPh>
    <phoneticPr fontId="4"/>
  </si>
  <si>
    <t>千kWh</t>
    <phoneticPr fontId="4"/>
  </si>
  <si>
    <t>自家発電</t>
    <rPh sb="0" eb="4">
      <t>ジカハツデン</t>
    </rPh>
    <phoneticPr fontId="4"/>
  </si>
  <si>
    <t xml:space="preserve">No. </t>
    <phoneticPr fontId="4"/>
  </si>
  <si>
    <t>↓</t>
    <phoneticPr fontId="4"/>
  </si>
  <si>
    <t>エネルギーの種類</t>
  </si>
  <si>
    <t>単位</t>
  </si>
  <si>
    <t>変更</t>
    <rPh sb="0" eb="2">
      <t>ヘンコウ</t>
    </rPh>
    <phoneticPr fontId="4"/>
  </si>
  <si>
    <t>単位
発熱量</t>
    <rPh sb="0" eb="2">
      <t>タンイ</t>
    </rPh>
    <rPh sb="3" eb="5">
      <t>ハツネツ</t>
    </rPh>
    <rPh sb="5" eb="6">
      <t>リョウ</t>
    </rPh>
    <phoneticPr fontId="4"/>
  </si>
  <si>
    <r>
      <t>CO</t>
    </r>
    <r>
      <rPr>
        <vertAlign val="subscript"/>
        <sz val="10"/>
        <color indexed="10"/>
        <rFont val="ＭＳ 明朝"/>
        <family val="1"/>
        <charset val="128"/>
      </rPr>
      <t>2</t>
    </r>
    <r>
      <rPr>
        <sz val="10"/>
        <color indexed="10"/>
        <rFont val="ＭＳ 明朝"/>
        <family val="1"/>
        <charset val="128"/>
      </rPr>
      <t xml:space="preserve">
排出係数</t>
    </r>
    <rPh sb="4" eb="6">
      <t>ハイシュツ</t>
    </rPh>
    <rPh sb="6" eb="8">
      <t>ケイスウ</t>
    </rPh>
    <phoneticPr fontId="4"/>
  </si>
  <si>
    <t>別表１</t>
    <rPh sb="0" eb="2">
      <t>ベッピョウ</t>
    </rPh>
    <phoneticPr fontId="4"/>
  </si>
  <si>
    <t>別表２</t>
    <rPh sb="0" eb="2">
      <t>ベッピョウ</t>
    </rPh>
    <phoneticPr fontId="4"/>
  </si>
  <si>
    <t>使用量（熱量）A</t>
    <rPh sb="0" eb="2">
      <t>シヨウ</t>
    </rPh>
    <rPh sb="2" eb="3">
      <t>リョウ</t>
    </rPh>
    <rPh sb="4" eb="6">
      <t>ネツリョウ</t>
    </rPh>
    <phoneticPr fontId="4"/>
  </si>
  <si>
    <t>販売量（熱量）B</t>
    <rPh sb="0" eb="2">
      <t>ハンバイ</t>
    </rPh>
    <rPh sb="2" eb="3">
      <t>リョウ</t>
    </rPh>
    <rPh sb="4" eb="6">
      <t>ネツリョウ</t>
    </rPh>
    <phoneticPr fontId="4"/>
  </si>
  <si>
    <t>実質使用量（熱量）A-B</t>
    <rPh sb="0" eb="2">
      <t>ジッシツ</t>
    </rPh>
    <rPh sb="2" eb="5">
      <t>シヨウリョウ</t>
    </rPh>
    <rPh sb="6" eb="8">
      <t>ネツリョウ</t>
    </rPh>
    <phoneticPr fontId="4"/>
  </si>
  <si>
    <r>
      <t>CO</t>
    </r>
    <r>
      <rPr>
        <vertAlign val="subscript"/>
        <sz val="10"/>
        <rFont val="ＭＳ 明朝"/>
        <family val="1"/>
        <charset val="128"/>
      </rPr>
      <t>2</t>
    </r>
    <r>
      <rPr>
        <sz val="10"/>
        <rFont val="ＭＳ 明朝"/>
        <family val="1"/>
        <charset val="128"/>
      </rPr>
      <t>排出量</t>
    </r>
    <rPh sb="3" eb="5">
      <t>ハイシュツ</t>
    </rPh>
    <rPh sb="5" eb="6">
      <t>リョウ</t>
    </rPh>
    <phoneticPr fontId="4"/>
  </si>
  <si>
    <t>ｋＬ</t>
  </si>
  <si>
    <t>ｔ</t>
  </si>
  <si>
    <r>
      <t>千ｍ</t>
    </r>
    <r>
      <rPr>
        <vertAlign val="superscript"/>
        <sz val="11"/>
        <color indexed="8"/>
        <rFont val="ＭＳ 明朝"/>
        <family val="1"/>
        <charset val="128"/>
      </rPr>
      <t>３</t>
    </r>
  </si>
  <si>
    <t>エネルギーの使用に伴って発生する二酸化炭素</t>
    <rPh sb="6" eb="8">
      <t>シヨウ</t>
    </rPh>
    <rPh sb="9" eb="10">
      <t>トモナ</t>
    </rPh>
    <rPh sb="12" eb="14">
      <t>ハッセイ</t>
    </rPh>
    <rPh sb="16" eb="19">
      <t>ニサンカ</t>
    </rPh>
    <rPh sb="19" eb="21">
      <t>タンソ</t>
    </rPh>
    <phoneticPr fontId="4"/>
  </si>
  <si>
    <t>区分</t>
    <rPh sb="0" eb="2">
      <t>クブン</t>
    </rPh>
    <phoneticPr fontId="4"/>
  </si>
  <si>
    <t>年度）</t>
    <rPh sb="0" eb="2">
      <t>ネンド</t>
    </rPh>
    <phoneticPr fontId="4"/>
  </si>
  <si>
    <t>森林の保全及び整備</t>
    <rPh sb="0" eb="2">
      <t>シンリン</t>
    </rPh>
    <rPh sb="3" eb="5">
      <t>ホゼン</t>
    </rPh>
    <rPh sb="5" eb="6">
      <t>オヨ</t>
    </rPh>
    <rPh sb="7" eb="9">
      <t>セイビ</t>
    </rPh>
    <phoneticPr fontId="4"/>
  </si>
  <si>
    <t>（岐阜県地球環境の保全のための森林づくり条例に基づき県が認定した吸収量）</t>
    <rPh sb="1" eb="4">
      <t>ギフケン</t>
    </rPh>
    <rPh sb="4" eb="6">
      <t>チキュウ</t>
    </rPh>
    <rPh sb="6" eb="8">
      <t>カンキョウ</t>
    </rPh>
    <rPh sb="9" eb="11">
      <t>ホゼン</t>
    </rPh>
    <rPh sb="15" eb="17">
      <t>シンリン</t>
    </rPh>
    <rPh sb="20" eb="22">
      <t>ジョウレイ</t>
    </rPh>
    <rPh sb="23" eb="24">
      <t>モト</t>
    </rPh>
    <rPh sb="26" eb="27">
      <t>ケン</t>
    </rPh>
    <rPh sb="28" eb="30">
      <t>ニンテイ</t>
    </rPh>
    <rPh sb="32" eb="34">
      <t>キュウシュウ</t>
    </rPh>
    <rPh sb="34" eb="35">
      <t>リョウ</t>
    </rPh>
    <phoneticPr fontId="4"/>
  </si>
  <si>
    <t>再生可能エネルギー</t>
    <rPh sb="0" eb="2">
      <t>サイセイ</t>
    </rPh>
    <rPh sb="2" eb="4">
      <t>カノウ</t>
    </rPh>
    <phoneticPr fontId="4"/>
  </si>
  <si>
    <t>（他への供給分）</t>
    <rPh sb="1" eb="2">
      <t>ホカ</t>
    </rPh>
    <rPh sb="4" eb="6">
      <t>キョウキュウ</t>
    </rPh>
    <rPh sb="6" eb="7">
      <t>ブン</t>
    </rPh>
    <phoneticPr fontId="4"/>
  </si>
  <si>
    <t>グリーン電力の購入</t>
    <rPh sb="4" eb="6">
      <t>デンリョク</t>
    </rPh>
    <rPh sb="7" eb="9">
      <t>コウニュウ</t>
    </rPh>
    <phoneticPr fontId="4"/>
  </si>
  <si>
    <t>国内クレジット購入量</t>
    <rPh sb="0" eb="2">
      <t>コクナイ</t>
    </rPh>
    <rPh sb="7" eb="9">
      <t>コウニュウ</t>
    </rPh>
    <rPh sb="9" eb="10">
      <t>リョウ</t>
    </rPh>
    <phoneticPr fontId="4"/>
  </si>
  <si>
    <t>補完的手段による削減量合計</t>
    <rPh sb="0" eb="3">
      <t>ホカンテキ</t>
    </rPh>
    <rPh sb="3" eb="5">
      <t>シュダン</t>
    </rPh>
    <rPh sb="8" eb="10">
      <t>サクゲン</t>
    </rPh>
    <rPh sb="10" eb="11">
      <t>リョウ</t>
    </rPh>
    <rPh sb="11" eb="13">
      <t>ゴウケイ</t>
    </rPh>
    <phoneticPr fontId="4"/>
  </si>
  <si>
    <t>（令和　　</t>
    <rPh sb="1" eb="3">
      <t>レイワ</t>
    </rPh>
    <phoneticPr fontId="4"/>
  </si>
  <si>
    <t>温室効果ガスの排出量と密接な関係を持つ値</t>
    <rPh sb="0" eb="2">
      <t>オンシツ</t>
    </rPh>
    <rPh sb="2" eb="4">
      <t>コウカ</t>
    </rPh>
    <rPh sb="7" eb="9">
      <t>ハイシュツ</t>
    </rPh>
    <rPh sb="9" eb="10">
      <t>リョウ</t>
    </rPh>
    <rPh sb="11" eb="13">
      <t>ミッセツ</t>
    </rPh>
    <rPh sb="14" eb="16">
      <t>カンケイ</t>
    </rPh>
    <rPh sb="17" eb="18">
      <t>モ</t>
    </rPh>
    <rPh sb="19" eb="20">
      <t>アタイ</t>
    </rPh>
    <phoneticPr fontId="4"/>
  </si>
  <si>
    <t>密接な関係を持つ値</t>
    <rPh sb="0" eb="2">
      <t>ミッセツ</t>
    </rPh>
    <rPh sb="3" eb="5">
      <t>カンケイ</t>
    </rPh>
    <rPh sb="6" eb="7">
      <t>モ</t>
    </rPh>
    <rPh sb="8" eb="9">
      <t>アタイ</t>
    </rPh>
    <phoneticPr fontId="4"/>
  </si>
  <si>
    <t>（単位）</t>
    <rPh sb="1" eb="3">
      <t>タンイ</t>
    </rPh>
    <phoneticPr fontId="4"/>
  </si>
  <si>
    <t>事業活動に伴う温室効果ガス排出原単位</t>
    <rPh sb="0" eb="2">
      <t>ジギョウ</t>
    </rPh>
    <rPh sb="2" eb="4">
      <t>カツドウ</t>
    </rPh>
    <rPh sb="5" eb="6">
      <t>トモナ</t>
    </rPh>
    <rPh sb="7" eb="9">
      <t>オンシツ</t>
    </rPh>
    <rPh sb="9" eb="11">
      <t>コウカ</t>
    </rPh>
    <rPh sb="13" eb="15">
      <t>ハイシュツ</t>
    </rPh>
    <rPh sb="15" eb="18">
      <t>ゲンタンイ</t>
    </rPh>
    <phoneticPr fontId="4"/>
  </si>
  <si>
    <t>／</t>
    <phoneticPr fontId="4"/>
  </si>
  <si>
    <t>温室効果ガス総合排出原単位</t>
    <rPh sb="0" eb="2">
      <t>オンシツ</t>
    </rPh>
    <rPh sb="2" eb="4">
      <t>コウカ</t>
    </rPh>
    <rPh sb="6" eb="8">
      <t>ソウゴウ</t>
    </rPh>
    <rPh sb="8" eb="10">
      <t>ハイシュツ</t>
    </rPh>
    <rPh sb="10" eb="13">
      <t>ゲンタンイ</t>
    </rPh>
    <phoneticPr fontId="4"/>
  </si>
  <si>
    <t>温室効果ガス排出量と密接な関係を持つ値を複数設定した場合の設定方法</t>
    <rPh sb="0" eb="2">
      <t>オンシツ</t>
    </rPh>
    <rPh sb="2" eb="4">
      <t>コウカ</t>
    </rPh>
    <rPh sb="6" eb="8">
      <t>ハイシュツ</t>
    </rPh>
    <rPh sb="8" eb="9">
      <t>リョウ</t>
    </rPh>
    <rPh sb="10" eb="12">
      <t>ミッセツ</t>
    </rPh>
    <rPh sb="13" eb="15">
      <t>カンケイ</t>
    </rPh>
    <rPh sb="16" eb="17">
      <t>モ</t>
    </rPh>
    <rPh sb="18" eb="19">
      <t>アタイ</t>
    </rPh>
    <rPh sb="20" eb="22">
      <t>フクスウ</t>
    </rPh>
    <rPh sb="22" eb="24">
      <t>セッテイ</t>
    </rPh>
    <rPh sb="26" eb="28">
      <t>バアイ</t>
    </rPh>
    <rPh sb="29" eb="31">
      <t>セッテイ</t>
    </rPh>
    <rPh sb="31" eb="33">
      <t>ホウホウ</t>
    </rPh>
    <phoneticPr fontId="4"/>
  </si>
  <si>
    <t>岐阜県地球温暖化防止及び気候変動適応</t>
    <rPh sb="0" eb="3">
      <t>ギフケン</t>
    </rPh>
    <rPh sb="3" eb="5">
      <t>チキュウ</t>
    </rPh>
    <rPh sb="5" eb="8">
      <t>オンダンカ</t>
    </rPh>
    <phoneticPr fontId="4"/>
  </si>
  <si>
    <t>【24時間営業の店舗数／全体の店舗数】</t>
    <rPh sb="3" eb="5">
      <t>ジカン</t>
    </rPh>
    <rPh sb="5" eb="7">
      <t>エイギョウ</t>
    </rPh>
    <rPh sb="8" eb="10">
      <t>テンポ</t>
    </rPh>
    <rPh sb="10" eb="11">
      <t>スウ</t>
    </rPh>
    <rPh sb="12" eb="14">
      <t>ゼンタイ</t>
    </rPh>
    <rPh sb="15" eb="17">
      <t>テンポ</t>
    </rPh>
    <rPh sb="17" eb="18">
      <t>スウ</t>
    </rPh>
    <phoneticPr fontId="4"/>
  </si>
  <si>
    <t>店舗</t>
    <rPh sb="0" eb="2">
      <t>テンポ</t>
    </rPh>
    <phoneticPr fontId="4"/>
  </si>
  <si>
    <t>【トラックの台数】</t>
    <rPh sb="6" eb="7">
      <t>ダイ</t>
    </rPh>
    <rPh sb="7" eb="8">
      <t>スウ</t>
    </rPh>
    <phoneticPr fontId="4"/>
  </si>
  <si>
    <t>台</t>
    <rPh sb="0" eb="1">
      <t>ダイ</t>
    </rPh>
    <phoneticPr fontId="4"/>
  </si>
  <si>
    <t>【バスの台数】</t>
    <rPh sb="4" eb="5">
      <t>ダイ</t>
    </rPh>
    <rPh sb="5" eb="6">
      <t>スウ</t>
    </rPh>
    <phoneticPr fontId="4"/>
  </si>
  <si>
    <t>別表第１</t>
    <rPh sb="0" eb="2">
      <t>ベッピョウ</t>
    </rPh>
    <rPh sb="2" eb="3">
      <t>ダイ</t>
    </rPh>
    <phoneticPr fontId="4"/>
  </si>
  <si>
    <t>単位発熱量</t>
  </si>
  <si>
    <t>単位発熱量の単位</t>
  </si>
  <si>
    <t>原油（コンデンセートを除く。）</t>
  </si>
  <si>
    <r>
      <t>ＧＪ／ｋ</t>
    </r>
    <r>
      <rPr>
        <sz val="11"/>
        <color indexed="8"/>
        <rFont val="ＭＳ 明朝"/>
        <family val="1"/>
        <charset val="128"/>
      </rPr>
      <t>Ｌ</t>
    </r>
  </si>
  <si>
    <t>原油のうちコンデンセート（NGL）</t>
  </si>
  <si>
    <t>ＧＪ／ｋＬ</t>
  </si>
  <si>
    <t>揮発油</t>
  </si>
  <si>
    <t>ナフサ</t>
  </si>
  <si>
    <t>灯油</t>
  </si>
  <si>
    <t>軽油</t>
  </si>
  <si>
    <t>Ａ重油</t>
  </si>
  <si>
    <t>Ｂ・Ｃ重油</t>
  </si>
  <si>
    <t>石油アスファルト</t>
  </si>
  <si>
    <t>ＧＪ／ｔ</t>
  </si>
  <si>
    <t>石油コークス</t>
  </si>
  <si>
    <t>石油ガス</t>
  </si>
  <si>
    <t>液化石油ガス（ＬＰG）</t>
  </si>
  <si>
    <t>石油系炭化水素ガス</t>
  </si>
  <si>
    <r>
      <t>ＧＪ／千ｍ</t>
    </r>
    <r>
      <rPr>
        <vertAlign val="superscript"/>
        <sz val="10"/>
        <color indexed="8"/>
        <rFont val="ＭＳ 明朝"/>
        <family val="1"/>
        <charset val="128"/>
      </rPr>
      <t>３</t>
    </r>
  </si>
  <si>
    <t>可燃性天然ガス</t>
  </si>
  <si>
    <t>液化天然ガス（ＬＮG）</t>
  </si>
  <si>
    <t>その他可燃性天然ガス</t>
  </si>
  <si>
    <t>石炭</t>
  </si>
  <si>
    <t>原料炭</t>
  </si>
  <si>
    <t>一般炭</t>
  </si>
  <si>
    <t>無煙炭</t>
  </si>
  <si>
    <t>石炭コークス</t>
  </si>
  <si>
    <t>コールタール</t>
  </si>
  <si>
    <t>コークス炉ガス</t>
  </si>
  <si>
    <t>高炉ガス</t>
  </si>
  <si>
    <t>転炉ガス</t>
  </si>
  <si>
    <t>その他</t>
  </si>
  <si>
    <t>都市ガス</t>
  </si>
  <si>
    <t>産業用蒸気</t>
  </si>
  <si>
    <t>GJ</t>
  </si>
  <si>
    <t>ＧＪ／ＧＪ</t>
  </si>
  <si>
    <t>産業用以外の蒸気</t>
  </si>
  <si>
    <t>温水</t>
  </si>
  <si>
    <t>冷水</t>
  </si>
  <si>
    <t>千kWh</t>
  </si>
  <si>
    <r>
      <t>ＧＪ／</t>
    </r>
    <r>
      <rPr>
        <sz val="11"/>
        <color indexed="8"/>
        <rFont val="ＭＳ 明朝"/>
        <family val="1"/>
        <charset val="128"/>
      </rPr>
      <t>千kWh</t>
    </r>
  </si>
  <si>
    <t>別表第２</t>
    <rPh sb="0" eb="2">
      <t>ベッピョウ</t>
    </rPh>
    <rPh sb="2" eb="3">
      <t>ダイ</t>
    </rPh>
    <phoneticPr fontId="4"/>
  </si>
  <si>
    <t>排出係数</t>
    <rPh sb="0" eb="2">
      <t>ハイシュツ</t>
    </rPh>
    <rPh sb="2" eb="4">
      <t>ケイスウ</t>
    </rPh>
    <phoneticPr fontId="4"/>
  </si>
  <si>
    <t>排出係数の単位</t>
    <rPh sb="0" eb="2">
      <t>ハイシュツ</t>
    </rPh>
    <rPh sb="2" eb="4">
      <t>ケイスウ</t>
    </rPh>
    <rPh sb="5" eb="7">
      <t>タンイ</t>
    </rPh>
    <phoneticPr fontId="4"/>
  </si>
  <si>
    <t>Ｃ排出係数</t>
    <rPh sb="1" eb="3">
      <t>ハイシュツ</t>
    </rPh>
    <rPh sb="3" eb="5">
      <t>ケイスウ</t>
    </rPh>
    <phoneticPr fontId="4"/>
  </si>
  <si>
    <t>Ｃ排出係数の単位</t>
    <rPh sb="1" eb="3">
      <t>ハイシュツ</t>
    </rPh>
    <rPh sb="3" eb="5">
      <t>ケイスウ</t>
    </rPh>
    <rPh sb="6" eb="8">
      <t>タンイ</t>
    </rPh>
    <phoneticPr fontId="4"/>
  </si>
  <si>
    <t>÷１２×４４</t>
    <phoneticPr fontId="4"/>
  </si>
  <si>
    <t>原油（コンデンセートを除く。）</t>
    <phoneticPr fontId="4"/>
  </si>
  <si>
    <t>ｔＣＯ2／ＧＪ</t>
    <phoneticPr fontId="4"/>
  </si>
  <si>
    <t>ｔＣ／ＧＪ</t>
    <phoneticPr fontId="4"/>
  </si>
  <si>
    <t>原油のうちコンデンセート（NGL）</t>
    <phoneticPr fontId="4"/>
  </si>
  <si>
    <t>ｔＣＯ2／ＧＪ</t>
  </si>
  <si>
    <t>ｔＣ／ＧＪ</t>
  </si>
  <si>
    <t>液化石油ガス（ＬＰG）</t>
    <phoneticPr fontId="4"/>
  </si>
  <si>
    <t>石油系炭化水素ガス</t>
    <phoneticPr fontId="4"/>
  </si>
  <si>
    <t>液化天然ガス（ＬＮG）</t>
    <phoneticPr fontId="4"/>
  </si>
  <si>
    <t>その他可燃性天然ガス</t>
    <phoneticPr fontId="4"/>
  </si>
  <si>
    <r>
      <t>ｔＣＯ2／</t>
    </r>
    <r>
      <rPr>
        <sz val="11"/>
        <color indexed="8"/>
        <rFont val="ＭＳ 明朝"/>
        <family val="1"/>
        <charset val="128"/>
      </rPr>
      <t>kWh</t>
    </r>
    <phoneticPr fontId="4"/>
  </si>
  <si>
    <t>1農業</t>
  </si>
  <si>
    <t>工場等</t>
    <rPh sb="0" eb="2">
      <t>コウジョウ</t>
    </rPh>
    <rPh sb="2" eb="3">
      <t>トウ</t>
    </rPh>
    <phoneticPr fontId="4"/>
  </si>
  <si>
    <t>2林業</t>
  </si>
  <si>
    <t>3漁業（水産養殖業を除く）</t>
  </si>
  <si>
    <t>4水産養殖業</t>
  </si>
  <si>
    <t>5鉱業，採石業，砂利採取業</t>
  </si>
  <si>
    <t>6総合工事業</t>
  </si>
  <si>
    <t>7職別工事業（設備工事業を除く）</t>
  </si>
  <si>
    <t>8設備工事業</t>
  </si>
  <si>
    <t>9食料品製造業</t>
  </si>
  <si>
    <t>10飲料・たばこ・飼料製造業</t>
  </si>
  <si>
    <t>11繊維工業</t>
  </si>
  <si>
    <t>12木材・木製品製造業（家具を除く）</t>
  </si>
  <si>
    <t>13家具・装備品製造業</t>
  </si>
  <si>
    <t>14パルプ・紙・紙加工品製造業</t>
  </si>
  <si>
    <t>15印刷・同関連業</t>
  </si>
  <si>
    <t>16化学工業</t>
  </si>
  <si>
    <t>17石油製品・石炭製品製造業</t>
  </si>
  <si>
    <t>18プラスチック製品製造業（別掲を除く）</t>
  </si>
  <si>
    <t>19ゴム製品製造業</t>
  </si>
  <si>
    <t>20なめし革・同製品・毛皮製造業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</si>
  <si>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</si>
  <si>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</si>
  <si>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</si>
  <si>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</si>
  <si>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</si>
  <si>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</si>
  <si>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</si>
  <si>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</si>
  <si>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</si>
  <si>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</si>
  <si>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</si>
  <si>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</si>
  <si>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33電気業</t>
  </si>
  <si>
    <t>34ガス業</t>
  </si>
  <si>
    <t>35熱供給業</t>
  </si>
  <si>
    <t>36水道業</t>
  </si>
  <si>
    <t>37通信業</t>
  </si>
  <si>
    <t>38放送業</t>
  </si>
  <si>
    <t>39情報サービス業</t>
  </si>
  <si>
    <t>40インターネット附随サービス業</t>
  </si>
  <si>
    <t>41映像・音声・文字情報制作業</t>
  </si>
  <si>
    <t>42鉄道業</t>
  </si>
  <si>
    <t>運輸</t>
    <rPh sb="0" eb="2">
      <t>ウンユ</t>
    </rPh>
    <phoneticPr fontId="4"/>
  </si>
  <si>
    <t>43道路旅客運送業</t>
  </si>
  <si>
    <t>44道路貨物運送業</t>
  </si>
  <si>
    <t>45水運業</t>
  </si>
  <si>
    <t>46航空運輸業</t>
  </si>
  <si>
    <t>47倉庫業</t>
  </si>
  <si>
    <t>48運輸に附帯するサービス業</t>
  </si>
  <si>
    <t>49郵便業（信書便事業を含む）</t>
  </si>
  <si>
    <t>50各種商品卸売業</t>
  </si>
  <si>
    <t>51繊維・衣服等卸売業</t>
  </si>
  <si>
    <t>52飲食料品卸売業</t>
  </si>
  <si>
    <t>53建築材料，鉱物・金属材料等卸売業</t>
  </si>
  <si>
    <t>54機械器具卸売業</t>
  </si>
  <si>
    <t>55その他の卸売業</t>
  </si>
  <si>
    <t>56各種商品小売業</t>
  </si>
  <si>
    <t>57織物・衣服・身の回り品小売業</t>
  </si>
  <si>
    <t>58飲食料品小売業</t>
  </si>
  <si>
    <t>59機械器具小売業</t>
  </si>
  <si>
    <t>60その他の小売業</t>
  </si>
  <si>
    <t>61無店舗小売業</t>
  </si>
  <si>
    <t>62銀行業</t>
  </si>
  <si>
    <t>63協同組織金融業</t>
  </si>
  <si>
    <t>64貸金業，クレジットカード業等非預金信用機関</t>
  </si>
  <si>
    <t>65金融商品取引業，商品先物取引業</t>
  </si>
  <si>
    <t>66補助的金融業等</t>
  </si>
  <si>
    <t>67保険業（保険媒介代理業，保険サ－ビス業を含む）</t>
  </si>
  <si>
    <t>68不動産取引業</t>
  </si>
  <si>
    <t>69不動産賃貸業・管理業</t>
  </si>
  <si>
    <t>70物品賃貸業</t>
  </si>
  <si>
    <t>71学術・開発研究機関</t>
  </si>
  <si>
    <t>72専門サービス業（他に分類されないもの）</t>
  </si>
  <si>
    <t>73広告業</t>
  </si>
  <si>
    <t>74技術サービス業（他に分類されないもの）</t>
  </si>
  <si>
    <t>75宿泊業</t>
  </si>
  <si>
    <t>76飲食店</t>
  </si>
  <si>
    <t>77持ち帰り・配達飲食サービス業</t>
  </si>
  <si>
    <t>78洗濯・理容･美容･浴場業</t>
  </si>
  <si>
    <t>79その他の生活関連サービス業</t>
  </si>
  <si>
    <t>80娯楽業</t>
  </si>
  <si>
    <t>81学校教育</t>
  </si>
  <si>
    <t>82その他の教育，学習支援業</t>
  </si>
  <si>
    <t>83医療業</t>
  </si>
  <si>
    <t>84保健衛生</t>
  </si>
  <si>
    <t>85社会保険・社会福祉・介護事業</t>
  </si>
  <si>
    <t>86郵便局</t>
  </si>
  <si>
    <t>87協同組合（他に分類されないもの）</t>
  </si>
  <si>
    <t>88廃棄物処理業</t>
  </si>
  <si>
    <t>89自動車整備業</t>
  </si>
  <si>
    <t>90機械等修理業（別掲を除く）</t>
  </si>
  <si>
    <t>91職業紹介・労働者派遣業</t>
  </si>
  <si>
    <t>92その他の事業サービス業</t>
  </si>
  <si>
    <t>93政治・経済・文化団体</t>
  </si>
  <si>
    <t>94宗教</t>
  </si>
  <si>
    <t>95その他のサービス業</t>
  </si>
  <si>
    <t>96外国公務</t>
  </si>
  <si>
    <t>97国家公務</t>
  </si>
  <si>
    <t>98地方公務</t>
  </si>
  <si>
    <t>99分類不能の産業</t>
  </si>
  <si>
    <t>太陽光</t>
    <rPh sb="0" eb="3">
      <t>タイヨウコウ</t>
    </rPh>
    <phoneticPr fontId="3"/>
  </si>
  <si>
    <t>水力</t>
    <rPh sb="0" eb="2">
      <t>スイリョク</t>
    </rPh>
    <phoneticPr fontId="3"/>
  </si>
  <si>
    <t>風力</t>
    <rPh sb="0" eb="2">
      <t>フウリョク</t>
    </rPh>
    <phoneticPr fontId="3"/>
  </si>
  <si>
    <t>地熱</t>
    <rPh sb="0" eb="2">
      <t>チネツ</t>
    </rPh>
    <phoneticPr fontId="3"/>
  </si>
  <si>
    <t>バイオマス</t>
    <phoneticPr fontId="3"/>
  </si>
  <si>
    <t>その他</t>
    <rPh sb="2" eb="3">
      <t>タ</t>
    </rPh>
    <phoneticPr fontId="3"/>
  </si>
  <si>
    <t>再エネ種別</t>
    <rPh sb="0" eb="1">
      <t>サイ</t>
    </rPh>
    <rPh sb="3" eb="5">
      <t>シュベツ</t>
    </rPh>
    <phoneticPr fontId="3"/>
  </si>
  <si>
    <t>合計</t>
    <rPh sb="0" eb="2">
      <t>ゴウケイ</t>
    </rPh>
    <phoneticPr fontId="4"/>
  </si>
  <si>
    <t>GJ</t>
    <phoneticPr fontId="4"/>
  </si>
  <si>
    <t>J-クレジット購入量（J-VER含む）</t>
    <rPh sb="7" eb="9">
      <t>コウニュウ</t>
    </rPh>
    <rPh sb="9" eb="10">
      <t>リョウ</t>
    </rPh>
    <rPh sb="16" eb="17">
      <t>フク</t>
    </rPh>
    <phoneticPr fontId="4"/>
  </si>
  <si>
    <t>その他オフセットする量</t>
    <rPh sb="2" eb="3">
      <t>タ</t>
    </rPh>
    <rPh sb="10" eb="11">
      <t>リョウ</t>
    </rPh>
    <phoneticPr fontId="4"/>
  </si>
  <si>
    <t>実施する措置</t>
    <rPh sb="0" eb="2">
      <t>ジッシ</t>
    </rPh>
    <rPh sb="4" eb="6">
      <t>ソチ</t>
    </rPh>
    <phoneticPr fontId="3"/>
  </si>
  <si>
    <t>実施済み</t>
    <rPh sb="0" eb="3">
      <t>ジッシズ</t>
    </rPh>
    <phoneticPr fontId="3"/>
  </si>
  <si>
    <t>実施予定</t>
    <rPh sb="0" eb="4">
      <t>ジッシヨテイ</t>
    </rPh>
    <phoneticPr fontId="3"/>
  </si>
  <si>
    <t>非該当</t>
    <rPh sb="0" eb="3">
      <t>ヒガイトウ</t>
    </rPh>
    <phoneticPr fontId="3"/>
  </si>
  <si>
    <t>予定なし</t>
    <rPh sb="0" eb="2">
      <t>ヨテイ</t>
    </rPh>
    <phoneticPr fontId="3"/>
  </si>
  <si>
    <t>【シート１－１】事業活動に伴う温室効果ガス排出量とりまとめ表（工場・事業場）</t>
    <rPh sb="8" eb="10">
      <t>ジギョウ</t>
    </rPh>
    <rPh sb="10" eb="12">
      <t>カツドウ</t>
    </rPh>
    <rPh sb="13" eb="14">
      <t>トモナ</t>
    </rPh>
    <rPh sb="15" eb="17">
      <t>オンシツ</t>
    </rPh>
    <rPh sb="17" eb="19">
      <t>コウカ</t>
    </rPh>
    <rPh sb="21" eb="23">
      <t>ハイシュツ</t>
    </rPh>
    <rPh sb="23" eb="24">
      <t>リョウ</t>
    </rPh>
    <rPh sb="29" eb="30">
      <t>ヒョウ</t>
    </rPh>
    <rPh sb="31" eb="33">
      <t>コウジョウ</t>
    </rPh>
    <rPh sb="34" eb="37">
      <t>ジギョウジョウ</t>
    </rPh>
    <phoneticPr fontId="4"/>
  </si>
  <si>
    <t>販売した副生エネルギーの量</t>
    <rPh sb="0" eb="2">
      <t>ハンバイ</t>
    </rPh>
    <rPh sb="4" eb="5">
      <t>フク</t>
    </rPh>
    <rPh sb="5" eb="6">
      <t>セイ</t>
    </rPh>
    <rPh sb="12" eb="13">
      <t>リョウ</t>
    </rPh>
    <phoneticPr fontId="4"/>
  </si>
  <si>
    <t>小計</t>
    <rPh sb="0" eb="2">
      <t>ショウケイ</t>
    </rPh>
    <phoneticPr fontId="4"/>
  </si>
  <si>
    <t>原油換算エネルギー使用量</t>
    <rPh sb="0" eb="2">
      <t>ゲンユ</t>
    </rPh>
    <rPh sb="2" eb="4">
      <t>カンザン</t>
    </rPh>
    <rPh sb="9" eb="12">
      <t>シヨウリョウ</t>
    </rPh>
    <phoneticPr fontId="4"/>
  </si>
  <si>
    <t>２　事業活動に伴う温室効果ガス排出量</t>
    <rPh sb="2" eb="4">
      <t>ジギョウ</t>
    </rPh>
    <rPh sb="4" eb="6">
      <t>カツドウ</t>
    </rPh>
    <rPh sb="7" eb="8">
      <t>トモナ</t>
    </rPh>
    <rPh sb="9" eb="11">
      <t>オンシツ</t>
    </rPh>
    <rPh sb="11" eb="13">
      <t>コウカ</t>
    </rPh>
    <rPh sb="15" eb="17">
      <t>ハイシュツ</t>
    </rPh>
    <rPh sb="17" eb="18">
      <t>リョウ</t>
    </rPh>
    <phoneticPr fontId="4"/>
  </si>
  <si>
    <t>①エネルギーの使用に伴って発生する二酸化炭素</t>
    <rPh sb="7" eb="9">
      <t>シヨウ</t>
    </rPh>
    <rPh sb="10" eb="11">
      <t>トモナ</t>
    </rPh>
    <rPh sb="13" eb="15">
      <t>ハッセイ</t>
    </rPh>
    <rPh sb="17" eb="20">
      <t>ニサンカ</t>
    </rPh>
    <rPh sb="20" eb="22">
      <t>タンソ</t>
    </rPh>
    <phoneticPr fontId="4"/>
  </si>
  <si>
    <t>②エネルギーの使用に伴って発生する二酸化炭素以外の二酸化炭素</t>
    <rPh sb="7" eb="9">
      <t>シヨウ</t>
    </rPh>
    <rPh sb="10" eb="11">
      <t>トモナ</t>
    </rPh>
    <rPh sb="13" eb="15">
      <t>ハッセイ</t>
    </rPh>
    <rPh sb="17" eb="20">
      <t>ニサンカ</t>
    </rPh>
    <rPh sb="20" eb="22">
      <t>タンソ</t>
    </rPh>
    <rPh sb="22" eb="24">
      <t>イガイ</t>
    </rPh>
    <rPh sb="25" eb="28">
      <t>ニサンカ</t>
    </rPh>
    <rPh sb="28" eb="30">
      <t>タンソ</t>
    </rPh>
    <phoneticPr fontId="4"/>
  </si>
  <si>
    <t>③メタン</t>
    <phoneticPr fontId="4"/>
  </si>
  <si>
    <t>④一酸化二窒素</t>
    <rPh sb="1" eb="4">
      <t>イッサンカ</t>
    </rPh>
    <rPh sb="4" eb="5">
      <t>ニ</t>
    </rPh>
    <rPh sb="5" eb="7">
      <t>チッソ</t>
    </rPh>
    <phoneticPr fontId="4"/>
  </si>
  <si>
    <t>⑤ハイドロフルオロカーボン</t>
    <phoneticPr fontId="4"/>
  </si>
  <si>
    <t>⑥パーフルオロカーボン</t>
    <phoneticPr fontId="4"/>
  </si>
  <si>
    <t>⑦六ふっ化硫黄</t>
    <rPh sb="1" eb="2">
      <t>ロク</t>
    </rPh>
    <rPh sb="4" eb="5">
      <t>カ</t>
    </rPh>
    <rPh sb="5" eb="7">
      <t>イオウ</t>
    </rPh>
    <phoneticPr fontId="4"/>
  </si>
  <si>
    <t>⑧三ふっ化窒素</t>
    <rPh sb="1" eb="2">
      <t>サン</t>
    </rPh>
    <rPh sb="4" eb="5">
      <t>カ</t>
    </rPh>
    <rPh sb="5" eb="7">
      <t>チッソ</t>
    </rPh>
    <phoneticPr fontId="4"/>
  </si>
  <si>
    <t>⑨エネルギーの使用に伴って発生する二酸化炭素（発電所又は熱供給事業の用に供する熱供給施設が設置されている事業者のみ）</t>
    <rPh sb="23" eb="25">
      <t>ハツデン</t>
    </rPh>
    <rPh sb="25" eb="26">
      <t>ショ</t>
    </rPh>
    <rPh sb="26" eb="27">
      <t>マタ</t>
    </rPh>
    <rPh sb="28" eb="29">
      <t>ネツ</t>
    </rPh>
    <rPh sb="29" eb="31">
      <t>キョウキュウ</t>
    </rPh>
    <rPh sb="31" eb="33">
      <t>ジギョウ</t>
    </rPh>
    <rPh sb="34" eb="35">
      <t>ヨウ</t>
    </rPh>
    <rPh sb="36" eb="37">
      <t>キョウ</t>
    </rPh>
    <rPh sb="39" eb="40">
      <t>ネツ</t>
    </rPh>
    <rPh sb="40" eb="42">
      <t>キョウキュウ</t>
    </rPh>
    <rPh sb="42" eb="44">
      <t>シセツ</t>
    </rPh>
    <rPh sb="45" eb="47">
      <t>セッチ</t>
    </rPh>
    <rPh sb="52" eb="55">
      <t>ジギョウシャ</t>
    </rPh>
    <phoneticPr fontId="4"/>
  </si>
  <si>
    <t>※①の内訳(温対法と統一）</t>
    <rPh sb="3" eb="5">
      <t>ウチワケ</t>
    </rPh>
    <phoneticPr fontId="4"/>
  </si>
  <si>
    <t>⑩廃棄物の焼却若しくは製品の製造の用途への使用又は廃棄物燃料の使用に伴って発生する二酸化炭素</t>
    <rPh sb="1" eb="4">
      <t>ハイキブツ</t>
    </rPh>
    <rPh sb="5" eb="7">
      <t>ショウキャク</t>
    </rPh>
    <rPh sb="7" eb="8">
      <t>モ</t>
    </rPh>
    <rPh sb="11" eb="13">
      <t>セイヒン</t>
    </rPh>
    <rPh sb="14" eb="16">
      <t>セイゾウ</t>
    </rPh>
    <rPh sb="17" eb="19">
      <t>ヨウト</t>
    </rPh>
    <rPh sb="21" eb="23">
      <t>シヨウ</t>
    </rPh>
    <rPh sb="23" eb="24">
      <t>マタ</t>
    </rPh>
    <rPh sb="25" eb="28">
      <t>ハイキブツ</t>
    </rPh>
    <rPh sb="28" eb="30">
      <t>ネンリョウ</t>
    </rPh>
    <rPh sb="31" eb="33">
      <t>シヨウ</t>
    </rPh>
    <rPh sb="34" eb="35">
      <t>トモナ</t>
    </rPh>
    <rPh sb="37" eb="39">
      <t>ハッセイ</t>
    </rPh>
    <rPh sb="41" eb="44">
      <t>ニサンカ</t>
    </rPh>
    <rPh sb="44" eb="46">
      <t>タンソ</t>
    </rPh>
    <phoneticPr fontId="4"/>
  </si>
  <si>
    <t>※②の外数(温対法と統一）</t>
    <rPh sb="3" eb="4">
      <t>ガイ</t>
    </rPh>
    <rPh sb="4" eb="5">
      <t>スウ</t>
    </rPh>
    <rPh sb="6" eb="7">
      <t>オン</t>
    </rPh>
    <rPh sb="7" eb="8">
      <t>タイ</t>
    </rPh>
    <rPh sb="8" eb="9">
      <t>ホウ</t>
    </rPh>
    <rPh sb="10" eb="12">
      <t>トウイツ</t>
    </rPh>
    <phoneticPr fontId="4"/>
  </si>
  <si>
    <t>⑪事業活動に伴う温室効果ガス排出量（①～⑧+⑩の合計）</t>
    <rPh sb="1" eb="3">
      <t>ジギョウ</t>
    </rPh>
    <rPh sb="3" eb="5">
      <t>カツドウ</t>
    </rPh>
    <rPh sb="6" eb="7">
      <t>トモナ</t>
    </rPh>
    <rPh sb="8" eb="10">
      <t>オンシツ</t>
    </rPh>
    <rPh sb="10" eb="12">
      <t>コウカ</t>
    </rPh>
    <rPh sb="14" eb="16">
      <t>ハイシュツ</t>
    </rPh>
    <rPh sb="16" eb="17">
      <t>リョウ</t>
    </rPh>
    <rPh sb="24" eb="26">
      <t>ゴウケイ</t>
    </rPh>
    <phoneticPr fontId="4"/>
  </si>
  <si>
    <t>措置項目</t>
    <rPh sb="0" eb="4">
      <t>ソチコウモク</t>
    </rPh>
    <phoneticPr fontId="4"/>
  </si>
  <si>
    <t>エネルギーの使用に関するデータ管理</t>
  </si>
  <si>
    <t>合計</t>
    <rPh sb="0" eb="2">
      <t>ゴウケイ</t>
    </rPh>
    <phoneticPr fontId="3"/>
  </si>
  <si>
    <t>計測及び記録</t>
  </si>
  <si>
    <t>保守及び点検</t>
  </si>
  <si>
    <t>燃料の選択</t>
  </si>
  <si>
    <t>空気調和設備、換気設備の管理</t>
  </si>
  <si>
    <t>ボイラー設備、給湯設備の管理</t>
  </si>
  <si>
    <t>照明設備、昇降機の管理</t>
  </si>
  <si>
    <t>受変電設備の管理</t>
  </si>
  <si>
    <t>発電専用設備及びコージェネレーション設備の管理</t>
  </si>
  <si>
    <t>事務用機器の管理</t>
  </si>
  <si>
    <t>業務用機器の管理</t>
  </si>
  <si>
    <t>燃焼設備の管理</t>
  </si>
  <si>
    <t>加熱設備等の管理</t>
  </si>
  <si>
    <t>空気調和設備、給湯設備の管理</t>
  </si>
  <si>
    <t>廃熱回収設備の管理</t>
  </si>
  <si>
    <t>蒸気駆動の動力設備の管理</t>
  </si>
  <si>
    <t>発電専用設備の管理</t>
  </si>
  <si>
    <t>コージェネレーション設備の管理</t>
  </si>
  <si>
    <t>受変電設備及び配電設備の管理</t>
  </si>
  <si>
    <t>電動力応用設備、電気加熱設備等の管理</t>
  </si>
  <si>
    <t>照明設備、昇降機、事務用機器の管理</t>
  </si>
  <si>
    <t>一般管理の実施</t>
    <rPh sb="0" eb="4">
      <t>イッパンカンリ</t>
    </rPh>
    <rPh sb="5" eb="7">
      <t>ジッシ</t>
    </rPh>
    <phoneticPr fontId="3"/>
  </si>
  <si>
    <t>事務所等（工場以外）における設備の管理</t>
    <phoneticPr fontId="3"/>
  </si>
  <si>
    <t>工場における設備の管理</t>
  </si>
  <si>
    <t>再生可能エネルギー及び未利用エネルギーの活用</t>
  </si>
  <si>
    <t>購入する電力の選択</t>
  </si>
  <si>
    <t>水素エネルギーの活用</t>
  </si>
  <si>
    <t>省エネ診断の実施</t>
  </si>
  <si>
    <t>高効率機器、先進設備の導入</t>
  </si>
  <si>
    <t>グリーン購入</t>
  </si>
  <si>
    <t>３Rの推進</t>
  </si>
  <si>
    <t>廃棄物原燃料の活用</t>
  </si>
  <si>
    <t>空気調和設備、換気設備の導入</t>
  </si>
  <si>
    <t>照明設備、昇降機、動力設備の導入</t>
  </si>
  <si>
    <t>受変電設備、BEMSの導入</t>
  </si>
  <si>
    <t>発電専用設備、コージェネレーション設備の導入</t>
  </si>
  <si>
    <t>事務用機器の導入</t>
  </si>
  <si>
    <t>業務用機器の導入</t>
  </si>
  <si>
    <t>燃焼設備の導入</t>
  </si>
  <si>
    <t>加熱設備等の導入</t>
  </si>
  <si>
    <t>空気調和設備、給湯設備の導入</t>
  </si>
  <si>
    <t>廃熱回収設備の導入</t>
  </si>
  <si>
    <t>蒸気駆動の動力設備の導入</t>
  </si>
  <si>
    <t>発電専用設備の導入</t>
  </si>
  <si>
    <t>コージェネレーション設備の導入</t>
  </si>
  <si>
    <t>熱利用設備の導入</t>
  </si>
  <si>
    <t>熱利用設備の断熱</t>
  </si>
  <si>
    <t>受変電設備及び配電設備の導入</t>
  </si>
  <si>
    <t>工場における設備の導入</t>
    <phoneticPr fontId="3"/>
  </si>
  <si>
    <t>電動力応用設備、電気加熱設備等の導入</t>
    <phoneticPr fontId="3"/>
  </si>
  <si>
    <t>照明設備、昇降機、事務用機器、民生用機器の導入</t>
    <phoneticPr fontId="3"/>
  </si>
  <si>
    <t>○以下の様式・別紙のシート（全５シート）のうち、記入する必要のあるシートのみ、データを入力します。</t>
    <rPh sb="1" eb="3">
      <t>イカ</t>
    </rPh>
    <rPh sb="4" eb="6">
      <t>ヨウシキ</t>
    </rPh>
    <rPh sb="7" eb="9">
      <t>ベッシ</t>
    </rPh>
    <rPh sb="14" eb="15">
      <t>ゼン</t>
    </rPh>
    <rPh sb="28" eb="30">
      <t>ヒツヨウ</t>
    </rPh>
    <rPh sb="43" eb="45">
      <t>ニュウリョク</t>
    </rPh>
    <phoneticPr fontId="4"/>
  </si>
  <si>
    <t xml:space="preserve"> ※目標①、目標②の両方を記入してください。</t>
    <rPh sb="2" eb="4">
      <t>モクヒョウ</t>
    </rPh>
    <rPh sb="6" eb="8">
      <t>モクヒョウ</t>
    </rPh>
    <rPh sb="10" eb="12">
      <t>リョウホウ</t>
    </rPh>
    <rPh sb="13" eb="15">
      <t>キニュウ</t>
    </rPh>
    <phoneticPr fontId="3"/>
  </si>
  <si>
    <t xml:space="preserve">   排出量と密接な関係を持つ値等で除して得た値としてください。</t>
    <phoneticPr fontId="4"/>
  </si>
  <si>
    <t>※その他オフセットする量がある場合は、備考欄にその名称を記入してください。</t>
    <rPh sb="3" eb="4">
      <t>タ</t>
    </rPh>
    <rPh sb="11" eb="12">
      <t>リョウ</t>
    </rPh>
    <rPh sb="15" eb="17">
      <t>バアイ</t>
    </rPh>
    <rPh sb="19" eb="21">
      <t>ビコウ</t>
    </rPh>
    <rPh sb="21" eb="22">
      <t>ラン</t>
    </rPh>
    <rPh sb="25" eb="27">
      <t>メイショウ</t>
    </rPh>
    <rPh sb="28" eb="30">
      <t>キニュウ</t>
    </rPh>
    <phoneticPr fontId="4"/>
  </si>
  <si>
    <t xml:space="preserve"> ※２を踏まえた目標としてください。</t>
    <rPh sb="4" eb="5">
      <t>フ</t>
    </rPh>
    <rPh sb="8" eb="10">
      <t>モクヒョウ</t>
    </rPh>
    <phoneticPr fontId="3"/>
  </si>
  <si>
    <t>都市ガス</t>
    <phoneticPr fontId="4"/>
  </si>
  <si>
    <t>推進体制の整備</t>
    <phoneticPr fontId="3"/>
  </si>
  <si>
    <t>(ガイドブックP4※以下ページ番号のみ)</t>
    <rPh sb="10" eb="12">
      <t>イカ</t>
    </rPh>
    <rPh sb="15" eb="17">
      <t>バンゴウ</t>
    </rPh>
    <phoneticPr fontId="3"/>
  </si>
  <si>
    <t>(P5)</t>
    <phoneticPr fontId="3"/>
  </si>
  <si>
    <t>(P6)</t>
    <phoneticPr fontId="3"/>
  </si>
  <si>
    <t>(P7)</t>
    <phoneticPr fontId="3"/>
  </si>
  <si>
    <t>(P8)</t>
    <phoneticPr fontId="3"/>
  </si>
  <si>
    <t>(P11)</t>
    <phoneticPr fontId="3"/>
  </si>
  <si>
    <t>(P9)</t>
    <phoneticPr fontId="3"/>
  </si>
  <si>
    <t>(P13)</t>
    <phoneticPr fontId="3"/>
  </si>
  <si>
    <t>(P14)</t>
    <phoneticPr fontId="3"/>
  </si>
  <si>
    <t>(P15)</t>
    <phoneticPr fontId="3"/>
  </si>
  <si>
    <t>(P16)</t>
    <phoneticPr fontId="3"/>
  </si>
  <si>
    <t>(P17)</t>
    <phoneticPr fontId="3"/>
  </si>
  <si>
    <t>(P18)</t>
    <phoneticPr fontId="3"/>
  </si>
  <si>
    <t>(P20)</t>
    <phoneticPr fontId="3"/>
  </si>
  <si>
    <t>(P22)</t>
    <phoneticPr fontId="3"/>
  </si>
  <si>
    <t>(P24)</t>
    <phoneticPr fontId="3"/>
  </si>
  <si>
    <t>(P26)</t>
    <phoneticPr fontId="3"/>
  </si>
  <si>
    <t>(P27)</t>
    <phoneticPr fontId="3"/>
  </si>
  <si>
    <t>(P28)</t>
    <phoneticPr fontId="3"/>
  </si>
  <si>
    <t>(P29)</t>
    <phoneticPr fontId="3"/>
  </si>
  <si>
    <t>(P31)</t>
    <phoneticPr fontId="3"/>
  </si>
  <si>
    <t>(P33)</t>
    <phoneticPr fontId="3"/>
  </si>
  <si>
    <t>(P34)</t>
    <phoneticPr fontId="3"/>
  </si>
  <si>
    <t>(P35)</t>
    <phoneticPr fontId="3"/>
  </si>
  <si>
    <t>(P36)</t>
    <phoneticPr fontId="3"/>
  </si>
  <si>
    <t>(P37)</t>
    <phoneticPr fontId="3"/>
  </si>
  <si>
    <t>(P38)</t>
    <phoneticPr fontId="3"/>
  </si>
  <si>
    <t>(P39)</t>
    <phoneticPr fontId="3"/>
  </si>
  <si>
    <t>(P40)</t>
    <phoneticPr fontId="3"/>
  </si>
  <si>
    <t>(P41)</t>
    <phoneticPr fontId="3"/>
  </si>
  <si>
    <t>(P42)</t>
    <phoneticPr fontId="3"/>
  </si>
  <si>
    <t>その他の対策</t>
    <rPh sb="2" eb="3">
      <t>タ</t>
    </rPh>
    <rPh sb="4" eb="6">
      <t>タイサク</t>
    </rPh>
    <phoneticPr fontId="3"/>
  </si>
  <si>
    <t>計画書等の提出</t>
    <rPh sb="0" eb="3">
      <t>ケイカクショ</t>
    </rPh>
    <rPh sb="3" eb="4">
      <t>トウ</t>
    </rPh>
    <rPh sb="5" eb="7">
      <t>テイシュツ</t>
    </rPh>
    <phoneticPr fontId="3"/>
  </si>
  <si>
    <t>(P71)</t>
    <phoneticPr fontId="3"/>
  </si>
  <si>
    <t>評価結果</t>
    <rPh sb="0" eb="4">
      <t>ヒョウカケッカ</t>
    </rPh>
    <phoneticPr fontId="3"/>
  </si>
  <si>
    <t>廃棄物由来</t>
    <rPh sb="0" eb="3">
      <t>ハイキブツ</t>
    </rPh>
    <rPh sb="3" eb="5">
      <t>ユライ</t>
    </rPh>
    <phoneticPr fontId="3"/>
  </si>
  <si>
    <t>水素・アンモニア種別</t>
    <rPh sb="0" eb="2">
      <t>スイソ</t>
    </rPh>
    <rPh sb="8" eb="10">
      <t>シュベツ</t>
    </rPh>
    <phoneticPr fontId="3"/>
  </si>
  <si>
    <t>水素</t>
    <rPh sb="0" eb="2">
      <t>スイソ</t>
    </rPh>
    <phoneticPr fontId="3"/>
  </si>
  <si>
    <t>アンモニア</t>
    <phoneticPr fontId="3"/>
  </si>
  <si>
    <t>上記のうち水素エネルギーの使用量</t>
    <rPh sb="0" eb="2">
      <t>ジョウキ</t>
    </rPh>
    <rPh sb="5" eb="7">
      <t>スイソ</t>
    </rPh>
    <rPh sb="13" eb="16">
      <t>シヨウリョウ</t>
    </rPh>
    <phoneticPr fontId="4"/>
  </si>
  <si>
    <t>ボイラー設備、給湯設備の導入</t>
    <phoneticPr fontId="3"/>
  </si>
  <si>
    <t>５．シート4</t>
    <phoneticPr fontId="4"/>
  </si>
  <si>
    <t>燃料・熱</t>
    <rPh sb="0" eb="2">
      <t>ネンリョウ</t>
    </rPh>
    <rPh sb="3" eb="4">
      <t>ネツ</t>
    </rPh>
    <phoneticPr fontId="3"/>
  </si>
  <si>
    <t>再生可能エネルギーの使用量</t>
    <rPh sb="0" eb="4">
      <t>サイセイカノウ</t>
    </rPh>
    <rPh sb="10" eb="12">
      <t>シヨウ</t>
    </rPh>
    <rPh sb="12" eb="13">
      <t>リョウ</t>
    </rPh>
    <phoneticPr fontId="4"/>
  </si>
  <si>
    <t>再生可能エネルギー以外の
非化石燃料の使用量</t>
    <rPh sb="0" eb="4">
      <t>サイセイカノウ</t>
    </rPh>
    <rPh sb="9" eb="11">
      <t>イガイ</t>
    </rPh>
    <rPh sb="13" eb="18">
      <t>ヒカセキネンリョウ</t>
    </rPh>
    <rPh sb="19" eb="21">
      <t>シヨウ</t>
    </rPh>
    <rPh sb="21" eb="22">
      <t>リョウ</t>
    </rPh>
    <phoneticPr fontId="4"/>
  </si>
  <si>
    <t>温室効果ガス総合排出量の削減率</t>
    <rPh sb="0" eb="4">
      <t>オンシツコウカ</t>
    </rPh>
    <rPh sb="6" eb="11">
      <t>ソウゴウハイシュツリョウ</t>
    </rPh>
    <rPh sb="12" eb="15">
      <t>サクゲンリツ</t>
    </rPh>
    <phoneticPr fontId="3"/>
  </si>
  <si>
    <t>温室効果ガス総合排出原単位の削減率</t>
    <rPh sb="0" eb="4">
      <t>オンシツコウカ</t>
    </rPh>
    <rPh sb="6" eb="8">
      <t>ソウゴウ</t>
    </rPh>
    <rPh sb="8" eb="10">
      <t>ハイシュツ</t>
    </rPh>
    <rPh sb="10" eb="13">
      <t>ゲンタンイ</t>
    </rPh>
    <rPh sb="14" eb="16">
      <t>サクゲン</t>
    </rPh>
    <rPh sb="16" eb="17">
      <t>リツ</t>
    </rPh>
    <phoneticPr fontId="3"/>
  </si>
  <si>
    <t>温室効果ガスの排出を抑制するために実施する措置</t>
    <rPh sb="0" eb="4">
      <t>オンシツコウカ</t>
    </rPh>
    <rPh sb="7" eb="9">
      <t>ハイシュツ</t>
    </rPh>
    <rPh sb="10" eb="12">
      <t>ヨクセイ</t>
    </rPh>
    <rPh sb="17" eb="19">
      <t>ジッシ</t>
    </rPh>
    <rPh sb="21" eb="23">
      <t>ソチ</t>
    </rPh>
    <phoneticPr fontId="3"/>
  </si>
  <si>
    <t>脱炭素社会ぎふの実現に向けた対策</t>
    <phoneticPr fontId="3"/>
  </si>
  <si>
    <t>計画的に取り組むべき対策（２つまで）</t>
    <rPh sb="0" eb="3">
      <t>ケイカクテキ</t>
    </rPh>
    <rPh sb="4" eb="5">
      <t>ト</t>
    </rPh>
    <rPh sb="6" eb="7">
      <t>ク</t>
    </rPh>
    <rPh sb="10" eb="12">
      <t>タイサク</t>
    </rPh>
    <phoneticPr fontId="3"/>
  </si>
  <si>
    <t>※２　達成率(％)＝(当該事業者が計画書において実施する措置)/(共通項目＋当該事業者の該当項目)×100</t>
    <rPh sb="3" eb="5">
      <t>タッセイ</t>
    </rPh>
    <rPh sb="5" eb="6">
      <t>リツ</t>
    </rPh>
    <rPh sb="11" eb="13">
      <t>トウガイ</t>
    </rPh>
    <rPh sb="13" eb="16">
      <t>ジギョウシャ</t>
    </rPh>
    <rPh sb="17" eb="20">
      <t>ケイカクショ</t>
    </rPh>
    <rPh sb="24" eb="26">
      <t>ジッシ</t>
    </rPh>
    <rPh sb="28" eb="30">
      <t>ソチ</t>
    </rPh>
    <rPh sb="33" eb="35">
      <t>キョウツウ</t>
    </rPh>
    <rPh sb="35" eb="37">
      <t>コウモク</t>
    </rPh>
    <rPh sb="38" eb="40">
      <t>トウガイ</t>
    </rPh>
    <rPh sb="40" eb="43">
      <t>ジギョウシャ</t>
    </rPh>
    <rPh sb="44" eb="46">
      <t>ガイトウ</t>
    </rPh>
    <rPh sb="46" eb="48">
      <t>コウモク</t>
    </rPh>
    <phoneticPr fontId="3"/>
  </si>
  <si>
    <t>※措置の達成率が９０％以上はＡ、
５０％～９０％未満はＢ、５０％未満はＣ</t>
    <rPh sb="1" eb="3">
      <t>ソチ</t>
    </rPh>
    <rPh sb="4" eb="6">
      <t>タッセイ</t>
    </rPh>
    <rPh sb="6" eb="7">
      <t>リツ</t>
    </rPh>
    <rPh sb="11" eb="13">
      <t>イジョウ</t>
    </rPh>
    <rPh sb="24" eb="26">
      <t>ミマン</t>
    </rPh>
    <rPh sb="32" eb="34">
      <t>ミマン</t>
    </rPh>
    <phoneticPr fontId="3"/>
  </si>
  <si>
    <t>表紙</t>
    <rPh sb="0" eb="2">
      <t>ヒョウシ</t>
    </rPh>
    <phoneticPr fontId="3"/>
  </si>
  <si>
    <t>基準年度のGHG</t>
    <rPh sb="0" eb="4">
      <t>キジュンネンド</t>
    </rPh>
    <phoneticPr fontId="3"/>
  </si>
  <si>
    <t>エネルギー使用状況</t>
    <rPh sb="5" eb="9">
      <t>シヨウジョウキョウ</t>
    </rPh>
    <phoneticPr fontId="3"/>
  </si>
  <si>
    <t>評価</t>
    <rPh sb="0" eb="2">
      <t>ヒョウカ</t>
    </rPh>
    <phoneticPr fontId="3"/>
  </si>
  <si>
    <t>2号イ</t>
    <rPh sb="1" eb="2">
      <t>ゴウ</t>
    </rPh>
    <phoneticPr fontId="3"/>
  </si>
  <si>
    <t>2号ロ</t>
    <rPh sb="1" eb="2">
      <t>ゴウ</t>
    </rPh>
    <phoneticPr fontId="3"/>
  </si>
  <si>
    <t>3号イ</t>
    <rPh sb="1" eb="2">
      <t>ゴウ</t>
    </rPh>
    <phoneticPr fontId="3"/>
  </si>
  <si>
    <t>3号ロ</t>
    <rPh sb="1" eb="2">
      <t>ゴウ</t>
    </rPh>
    <phoneticPr fontId="3"/>
  </si>
  <si>
    <t>3号ハ</t>
    <rPh sb="1" eb="2">
      <t>ゴウ</t>
    </rPh>
    <phoneticPr fontId="3"/>
  </si>
  <si>
    <t>要件</t>
    <rPh sb="0" eb="2">
      <t>ヨウケン</t>
    </rPh>
    <phoneticPr fontId="3"/>
  </si>
  <si>
    <t>事業所</t>
    <rPh sb="0" eb="2">
      <t>ジギョウ</t>
    </rPh>
    <rPh sb="2" eb="3">
      <t>ショ</t>
    </rPh>
    <phoneticPr fontId="3"/>
  </si>
  <si>
    <t>連絡先</t>
    <rPh sb="0" eb="3">
      <t>レンラクサキ</t>
    </rPh>
    <phoneticPr fontId="3"/>
  </si>
  <si>
    <t>基準年度</t>
    <rPh sb="0" eb="4">
      <t>キジュンネンド</t>
    </rPh>
    <phoneticPr fontId="3"/>
  </si>
  <si>
    <t>目標年度</t>
    <rPh sb="0" eb="4">
      <t>モクヒョウネンド</t>
    </rPh>
    <phoneticPr fontId="3"/>
  </si>
  <si>
    <t>指針対策</t>
    <rPh sb="0" eb="2">
      <t>シシン</t>
    </rPh>
    <rPh sb="2" eb="4">
      <t>タイサク</t>
    </rPh>
    <phoneticPr fontId="3"/>
  </si>
  <si>
    <t>独自対策</t>
    <rPh sb="0" eb="2">
      <t>ドクジ</t>
    </rPh>
    <rPh sb="2" eb="4">
      <t>タイサク</t>
    </rPh>
    <phoneticPr fontId="3"/>
  </si>
  <si>
    <t>先進的対策</t>
    <rPh sb="0" eb="3">
      <t>センシンテキ</t>
    </rPh>
    <rPh sb="3" eb="5">
      <t>タイサク</t>
    </rPh>
    <phoneticPr fontId="3"/>
  </si>
  <si>
    <t>総合排出量</t>
    <rPh sb="0" eb="2">
      <t>ソウゴウ</t>
    </rPh>
    <rPh sb="2" eb="5">
      <t>ハイシュツリョウ</t>
    </rPh>
    <phoneticPr fontId="3"/>
  </si>
  <si>
    <t>原単位排出量</t>
    <rPh sb="0" eb="3">
      <t>ゲンタンイ</t>
    </rPh>
    <rPh sb="3" eb="6">
      <t>ハイシュツリョウ</t>
    </rPh>
    <phoneticPr fontId="3"/>
  </si>
  <si>
    <t>24時間営業の店舗数</t>
    <rPh sb="2" eb="4">
      <t>ジカン</t>
    </rPh>
    <rPh sb="4" eb="6">
      <t>エイギョウ</t>
    </rPh>
    <rPh sb="7" eb="9">
      <t>テンポ</t>
    </rPh>
    <rPh sb="9" eb="10">
      <t>スウ</t>
    </rPh>
    <phoneticPr fontId="3"/>
  </si>
  <si>
    <t>全体の店舗数</t>
    <phoneticPr fontId="3"/>
  </si>
  <si>
    <t>トラックの台数</t>
    <rPh sb="5" eb="6">
      <t>ダイ</t>
    </rPh>
    <rPh sb="6" eb="7">
      <t>スウ</t>
    </rPh>
    <phoneticPr fontId="3"/>
  </si>
  <si>
    <t>バスの台数</t>
    <rPh sb="3" eb="4">
      <t>ダイ</t>
    </rPh>
    <rPh sb="4" eb="5">
      <t>スウ</t>
    </rPh>
    <phoneticPr fontId="3"/>
  </si>
  <si>
    <t>タクシーの台数</t>
    <rPh sb="5" eb="6">
      <t>ダイ</t>
    </rPh>
    <rPh sb="6" eb="7">
      <t>スウ</t>
    </rPh>
    <phoneticPr fontId="3"/>
  </si>
  <si>
    <t>年</t>
    <rPh sb="0" eb="1">
      <t>ネン</t>
    </rPh>
    <phoneticPr fontId="3"/>
  </si>
  <si>
    <t>月</t>
    <rPh sb="0" eb="1">
      <t>ツキ</t>
    </rPh>
    <phoneticPr fontId="3"/>
  </si>
  <si>
    <t>日</t>
    <rPh sb="0" eb="1">
      <t>ニチ</t>
    </rPh>
    <phoneticPr fontId="3"/>
  </si>
  <si>
    <t>住所</t>
    <rPh sb="0" eb="2">
      <t>ジュウショ</t>
    </rPh>
    <phoneticPr fontId="3"/>
  </si>
  <si>
    <t>2－イ</t>
    <phoneticPr fontId="3"/>
  </si>
  <si>
    <t>２－ロ</t>
    <phoneticPr fontId="3"/>
  </si>
  <si>
    <t>３－イ</t>
    <phoneticPr fontId="3"/>
  </si>
  <si>
    <t>３－ロ</t>
    <phoneticPr fontId="3"/>
  </si>
  <si>
    <t>３－ハ</t>
    <phoneticPr fontId="3"/>
  </si>
  <si>
    <t>年度</t>
    <rPh sb="0" eb="2">
      <t>ネンド</t>
    </rPh>
    <phoneticPr fontId="3"/>
  </si>
  <si>
    <t>事業活動排出量</t>
    <rPh sb="0" eb="4">
      <t>ジギョウカツドウ</t>
    </rPh>
    <rPh sb="4" eb="7">
      <t>ハイシュツリョウ</t>
    </rPh>
    <phoneticPr fontId="3"/>
  </si>
  <si>
    <t>補完削減量</t>
    <rPh sb="0" eb="2">
      <t>ホカン</t>
    </rPh>
    <rPh sb="2" eb="5">
      <t>サクゲンリョウ</t>
    </rPh>
    <phoneticPr fontId="3"/>
  </si>
  <si>
    <t>総合排出量</t>
    <rPh sb="0" eb="5">
      <t>ソウゴウハイシュツリョウ</t>
    </rPh>
    <phoneticPr fontId="3"/>
  </si>
  <si>
    <t>エネルギー使用量</t>
    <rPh sb="5" eb="8">
      <t>シヨウリョウ</t>
    </rPh>
    <phoneticPr fontId="3"/>
  </si>
  <si>
    <t>単位</t>
    <rPh sb="0" eb="2">
      <t>タンイ</t>
    </rPh>
    <phoneticPr fontId="3"/>
  </si>
  <si>
    <t>非化石熱</t>
    <rPh sb="0" eb="3">
      <t>ヒカセキ</t>
    </rPh>
    <rPh sb="3" eb="4">
      <t>ネツ</t>
    </rPh>
    <phoneticPr fontId="3"/>
  </si>
  <si>
    <t>水素単位</t>
    <rPh sb="0" eb="2">
      <t>スイソ</t>
    </rPh>
    <rPh sb="2" eb="4">
      <t>タンイ</t>
    </rPh>
    <phoneticPr fontId="3"/>
  </si>
  <si>
    <t>ア</t>
    <phoneticPr fontId="3"/>
  </si>
  <si>
    <t>イ</t>
    <phoneticPr fontId="3"/>
  </si>
  <si>
    <t>ウ</t>
    <phoneticPr fontId="3"/>
  </si>
  <si>
    <t>備考</t>
    <rPh sb="0" eb="2">
      <t>ビコウ</t>
    </rPh>
    <phoneticPr fontId="3"/>
  </si>
  <si>
    <t>(法人名）</t>
    <rPh sb="1" eb="4">
      <t>ホウジンメイ</t>
    </rPh>
    <phoneticPr fontId="3"/>
  </si>
  <si>
    <t>別紙(工場)</t>
    <phoneticPr fontId="3"/>
  </si>
  <si>
    <t>岐阜県環境生活部脱炭素社会推進課温暖化・気候変動対策係</t>
    <rPh sb="0" eb="3">
      <t>ギフケン</t>
    </rPh>
    <rPh sb="5" eb="7">
      <t>セイカツ</t>
    </rPh>
    <rPh sb="7" eb="8">
      <t>ブ</t>
    </rPh>
    <rPh sb="8" eb="15">
      <t>ダツタンソシャカイスイシン</t>
    </rPh>
    <rPh sb="15" eb="16">
      <t>カ</t>
    </rPh>
    <rPh sb="16" eb="19">
      <t>オンダンカ</t>
    </rPh>
    <rPh sb="20" eb="24">
      <t>キコウヘンドウ</t>
    </rPh>
    <rPh sb="24" eb="26">
      <t>タイサク</t>
    </rPh>
    <rPh sb="26" eb="27">
      <t>カカリ</t>
    </rPh>
    <phoneticPr fontId="4"/>
  </si>
  <si>
    <t>E-mail : c11268@pref.gifu.lg.jp</t>
    <phoneticPr fontId="4"/>
  </si>
  <si>
    <t>ア　実施済</t>
    <rPh sb="2" eb="4">
      <t>ジッシ</t>
    </rPh>
    <rPh sb="4" eb="5">
      <t>スミ</t>
    </rPh>
    <phoneticPr fontId="4"/>
  </si>
  <si>
    <t>事務所等における設備の導入</t>
    <phoneticPr fontId="3"/>
  </si>
  <si>
    <t>(代表者名）</t>
    <rPh sb="1" eb="4">
      <t>ダイヒョウシャ</t>
    </rPh>
    <rPh sb="4" eb="5">
      <t>メイ</t>
    </rPh>
    <phoneticPr fontId="3"/>
  </si>
  <si>
    <t>シート１－１</t>
    <phoneticPr fontId="3"/>
  </si>
  <si>
    <t>合計</t>
    <rPh sb="0" eb="2">
      <t>ゴウケイ</t>
    </rPh>
    <phoneticPr fontId="3"/>
  </si>
  <si>
    <t>GJ</t>
    <phoneticPr fontId="3"/>
  </si>
  <si>
    <t>原油換算エネルギー使用量</t>
    <rPh sb="0" eb="4">
      <t>ゲンユカンサン</t>
    </rPh>
    <rPh sb="9" eb="12">
      <t>シヨウリョウ</t>
    </rPh>
    <phoneticPr fontId="3"/>
  </si>
  <si>
    <t>エネ起源CO2</t>
    <rPh sb="2" eb="4">
      <t>キゲン</t>
    </rPh>
    <phoneticPr fontId="3"/>
  </si>
  <si>
    <t>t-CO2</t>
    <phoneticPr fontId="3"/>
  </si>
  <si>
    <t>非エネ起源CO2</t>
    <rPh sb="0" eb="1">
      <t>ヒ</t>
    </rPh>
    <rPh sb="3" eb="5">
      <t>キゲン</t>
    </rPh>
    <phoneticPr fontId="3"/>
  </si>
  <si>
    <t>その他ガス</t>
    <rPh sb="2" eb="3">
      <t>タ</t>
    </rPh>
    <phoneticPr fontId="3"/>
  </si>
  <si>
    <t>シート２</t>
    <phoneticPr fontId="3"/>
  </si>
  <si>
    <t>シート３</t>
    <phoneticPr fontId="3"/>
  </si>
  <si>
    <t>森林の保全及び整備</t>
    <rPh sb="0" eb="2">
      <t>シンリン</t>
    </rPh>
    <rPh sb="3" eb="6">
      <t>ホゼンオヨ</t>
    </rPh>
    <rPh sb="7" eb="9">
      <t>セイビ</t>
    </rPh>
    <phoneticPr fontId="3"/>
  </si>
  <si>
    <t>再エネ（他への供給分）</t>
    <rPh sb="0" eb="1">
      <t>サイ</t>
    </rPh>
    <rPh sb="4" eb="5">
      <t>タ</t>
    </rPh>
    <rPh sb="7" eb="11">
      <t>キョウキ</t>
    </rPh>
    <phoneticPr fontId="3"/>
  </si>
  <si>
    <t>グリーン電力の購入</t>
    <rPh sb="4" eb="6">
      <t>デンリョク</t>
    </rPh>
    <rPh sb="7" eb="9">
      <t>コウニュウ</t>
    </rPh>
    <phoneticPr fontId="3"/>
  </si>
  <si>
    <t>Ｊ－クレジット等購入量</t>
    <rPh sb="7" eb="8">
      <t>トウ</t>
    </rPh>
    <rPh sb="8" eb="11">
      <t>コウニュウリョウ</t>
    </rPh>
    <phoneticPr fontId="3"/>
  </si>
  <si>
    <t>その他オフセット</t>
    <rPh sb="2" eb="3">
      <t>タ</t>
    </rPh>
    <phoneticPr fontId="3"/>
  </si>
  <si>
    <t>国内クレジット購入量</t>
    <rPh sb="0" eb="2">
      <t>コクナイ</t>
    </rPh>
    <rPh sb="7" eb="10">
      <t>コウニュウリョウ</t>
    </rPh>
    <phoneticPr fontId="3"/>
  </si>
  <si>
    <t>原単位</t>
    <rPh sb="0" eb="3">
      <t>ゲンタンイ</t>
    </rPh>
    <phoneticPr fontId="3"/>
  </si>
  <si>
    <t>密接な関係を持つ値</t>
    <rPh sb="0" eb="2">
      <t>ミッセツ</t>
    </rPh>
    <rPh sb="3" eb="5">
      <t>カンケイ</t>
    </rPh>
    <rPh sb="6" eb="7">
      <t>モ</t>
    </rPh>
    <rPh sb="8" eb="9">
      <t>アタイ</t>
    </rPh>
    <phoneticPr fontId="3"/>
  </si>
  <si>
    <t>基準年度</t>
    <rPh sb="0" eb="4">
      <t>キジュンネンド</t>
    </rPh>
    <phoneticPr fontId="3"/>
  </si>
  <si>
    <t>目標年度</t>
    <rPh sb="0" eb="4">
      <t>モクヒョウネンド</t>
    </rPh>
    <phoneticPr fontId="3"/>
  </si>
  <si>
    <t>事業活動に伴う原単位</t>
    <rPh sb="0" eb="4">
      <t>ジギョウカツドウ</t>
    </rPh>
    <rPh sb="5" eb="6">
      <t>トモナ</t>
    </rPh>
    <rPh sb="7" eb="10">
      <t>ゲンタンイ</t>
    </rPh>
    <phoneticPr fontId="3"/>
  </si>
  <si>
    <t>総合排出原単位</t>
    <rPh sb="0" eb="7">
      <t>ソウゴウハイシュツゲンタンイ</t>
    </rPh>
    <phoneticPr fontId="3"/>
  </si>
  <si>
    <t>複数の場合</t>
    <rPh sb="0" eb="2">
      <t>フクスウ</t>
    </rPh>
    <rPh sb="3" eb="5">
      <t>バアイ</t>
    </rPh>
    <phoneticPr fontId="3"/>
  </si>
  <si>
    <t>単位発熱量、CO２排出係数は対策指針で示した値が入力されています。(※）独自の根拠により数値を変更するときは、直接数値を入力してください。（※：電気のCO２排出係数は、対策指針値×1,000の値が表示されています。）</t>
    <rPh sb="0" eb="2">
      <t>タンイ</t>
    </rPh>
    <rPh sb="2" eb="4">
      <t>ハツネツ</t>
    </rPh>
    <rPh sb="4" eb="5">
      <t>リョウ</t>
    </rPh>
    <rPh sb="9" eb="11">
      <t>ハイシュツ</t>
    </rPh>
    <rPh sb="11" eb="13">
      <t>ケイスウ</t>
    </rPh>
    <rPh sb="14" eb="16">
      <t>タイサク</t>
    </rPh>
    <rPh sb="16" eb="18">
      <t>シシン</t>
    </rPh>
    <rPh sb="19" eb="20">
      <t>シメ</t>
    </rPh>
    <rPh sb="22" eb="23">
      <t>アタイ</t>
    </rPh>
    <rPh sb="24" eb="26">
      <t>ニュウリョク</t>
    </rPh>
    <rPh sb="36" eb="38">
      <t>ドクジ</t>
    </rPh>
    <rPh sb="39" eb="41">
      <t>コンキョ</t>
    </rPh>
    <rPh sb="44" eb="46">
      <t>スウチ</t>
    </rPh>
    <rPh sb="47" eb="49">
      <t>ヘンコウ</t>
    </rPh>
    <rPh sb="55" eb="57">
      <t>チョクセツ</t>
    </rPh>
    <rPh sb="57" eb="59">
      <t>スウチ</t>
    </rPh>
    <rPh sb="60" eb="62">
      <t>ニュウリョク</t>
    </rPh>
    <rPh sb="72" eb="74">
      <t>デンキ</t>
    </rPh>
    <rPh sb="84" eb="86">
      <t>タイサク</t>
    </rPh>
    <rPh sb="86" eb="89">
      <t>シシンチ</t>
    </rPh>
    <rPh sb="96" eb="97">
      <t>アタイ</t>
    </rPh>
    <rPh sb="98" eb="100">
      <t>ヒョウジ</t>
    </rPh>
    <phoneticPr fontId="4"/>
  </si>
  <si>
    <t>再生可能エネルギーによる買電※プルダウンメニューから再エネの種別を選択すること</t>
    <rPh sb="0" eb="4">
      <t>サイセイカノウ</t>
    </rPh>
    <rPh sb="12" eb="14">
      <t>カイデン</t>
    </rPh>
    <rPh sb="26" eb="27">
      <t>サイ</t>
    </rPh>
    <rPh sb="30" eb="32">
      <t>シュベツ</t>
    </rPh>
    <rPh sb="33" eb="35">
      <t>センタク</t>
    </rPh>
    <phoneticPr fontId="3"/>
  </si>
  <si>
    <t>再生可能エネルギーによる自家発電※プルダウンメニューから再エネの種別を選択すること</t>
    <rPh sb="0" eb="4">
      <t>サイセイカノウ</t>
    </rPh>
    <rPh sb="12" eb="14">
      <t>ジカ</t>
    </rPh>
    <rPh sb="14" eb="16">
      <t>ハツデン</t>
    </rPh>
    <phoneticPr fontId="3"/>
  </si>
  <si>
    <t>第2号様式（第7条関係）</t>
    <rPh sb="0" eb="1">
      <t>ダイ</t>
    </rPh>
    <rPh sb="2" eb="3">
      <t>ゴウ</t>
    </rPh>
    <rPh sb="3" eb="5">
      <t>ヨウシキ</t>
    </rPh>
    <rPh sb="6" eb="7">
      <t>ダイ</t>
    </rPh>
    <rPh sb="8" eb="9">
      <t>ジョウ</t>
    </rPh>
    <rPh sb="9" eb="11">
      <t>カンケイ</t>
    </rPh>
    <phoneticPr fontId="4"/>
  </si>
  <si>
    <t>温室効果ガス排出削減計画実績報告書</t>
    <rPh sb="0" eb="2">
      <t>オンシツ</t>
    </rPh>
    <rPh sb="2" eb="4">
      <t>コウカ</t>
    </rPh>
    <rPh sb="6" eb="8">
      <t>ハイシュツ</t>
    </rPh>
    <rPh sb="8" eb="10">
      <t>サクゲン</t>
    </rPh>
    <rPh sb="10" eb="11">
      <t>ケイ</t>
    </rPh>
    <rPh sb="11" eb="12">
      <t>ガ</t>
    </rPh>
    <rPh sb="12" eb="16">
      <t>ジッセキホウコク</t>
    </rPh>
    <rPh sb="16" eb="17">
      <t>ショ</t>
    </rPh>
    <phoneticPr fontId="4"/>
  </si>
  <si>
    <r>
      <t>　岐阜県地球温暖化防止及び気候変動適応基本条例第14条</t>
    </r>
    <r>
      <rPr>
        <sz val="10"/>
        <rFont val="ＭＳ 明朝"/>
        <family val="1"/>
        <charset val="128"/>
      </rPr>
      <t>の規定により、次のとおり提出します。</t>
    </r>
    <rPh sb="1" eb="4">
      <t>ギフケン</t>
    </rPh>
    <rPh sb="4" eb="6">
      <t>チキュウ</t>
    </rPh>
    <rPh sb="6" eb="9">
      <t>オンダンカ</t>
    </rPh>
    <rPh sb="28" eb="30">
      <t>キテイ</t>
    </rPh>
    <rPh sb="34" eb="35">
      <t>ツギ</t>
    </rPh>
    <rPh sb="39" eb="41">
      <t>テイシュツ</t>
    </rPh>
    <phoneticPr fontId="4"/>
  </si>
  <si>
    <t>先進的対策の実施</t>
    <rPh sb="0" eb="3">
      <t>センシンテキ</t>
    </rPh>
    <rPh sb="3" eb="5">
      <t>タイサク</t>
    </rPh>
    <rPh sb="6" eb="8">
      <t>ジッシ</t>
    </rPh>
    <phoneticPr fontId="4"/>
  </si>
  <si>
    <t>温室効果ガスの排出を抑制するために実施した措置</t>
    <phoneticPr fontId="4"/>
  </si>
  <si>
    <t>目標の進捗状況</t>
    <rPh sb="0" eb="2">
      <t>モクヒョウ</t>
    </rPh>
    <rPh sb="3" eb="7">
      <t>シンチョクジョウキョウ</t>
    </rPh>
    <phoneticPr fontId="4"/>
  </si>
  <si>
    <t>前年度における温室効果ガスの排出の量</t>
    <rPh sb="0" eb="3">
      <t>ゼンネンド</t>
    </rPh>
    <rPh sb="7" eb="11">
      <t>オンシツコウカ</t>
    </rPh>
    <rPh sb="14" eb="16">
      <t>ハイシュツ</t>
    </rPh>
    <rPh sb="17" eb="18">
      <t>リョウ</t>
    </rPh>
    <phoneticPr fontId="4"/>
  </si>
  <si>
    <t>「特定事業者の要件」については、該当する欄にレ印を記入すること。なお、条例第13条第２項の規定により計画書を提出した者が報告書を提出する場合は、「特定事業者の要件」は記入しないこと。</t>
    <rPh sb="58" eb="59">
      <t>モノ</t>
    </rPh>
    <rPh sb="60" eb="63">
      <t>ホウコクショ</t>
    </rPh>
    <rPh sb="64" eb="66">
      <t>テイシュツ</t>
    </rPh>
    <phoneticPr fontId="4"/>
  </si>
  <si>
    <t>１　前年度における温室効果ガスの排出の量</t>
    <rPh sb="2" eb="5">
      <t>ゼンネンド</t>
    </rPh>
    <rPh sb="9" eb="13">
      <t>オンシツコウカ</t>
    </rPh>
    <rPh sb="16" eb="18">
      <t>ハイシュツ</t>
    </rPh>
    <rPh sb="19" eb="20">
      <t>リョウ</t>
    </rPh>
    <phoneticPr fontId="4"/>
  </si>
  <si>
    <t>基準年度【必須】</t>
    <rPh sb="0" eb="2">
      <t>キジュン</t>
    </rPh>
    <rPh sb="2" eb="4">
      <t>ネンド</t>
    </rPh>
    <phoneticPr fontId="4"/>
  </si>
  <si>
    <t>目標年度【必須】</t>
    <rPh sb="0" eb="2">
      <t>モクヒョウ</t>
    </rPh>
    <rPh sb="2" eb="4">
      <t>ネンド</t>
    </rPh>
    <phoneticPr fontId="4"/>
  </si>
  <si>
    <t>前年度【必須】</t>
    <rPh sb="0" eb="1">
      <t>マエ</t>
    </rPh>
    <rPh sb="1" eb="3">
      <t>ネンド</t>
    </rPh>
    <phoneticPr fontId="4"/>
  </si>
  <si>
    <t>２－１　温室効果ガスの排出を抑制するために実施した措置</t>
    <rPh sb="4" eb="6">
      <t>オンシツ</t>
    </rPh>
    <rPh sb="6" eb="8">
      <t>コウカ</t>
    </rPh>
    <rPh sb="11" eb="13">
      <t>ハイシュツ</t>
    </rPh>
    <rPh sb="14" eb="16">
      <t>ヨクセイ</t>
    </rPh>
    <rPh sb="21" eb="23">
      <t>ジッシ</t>
    </rPh>
    <rPh sb="25" eb="27">
      <t>ソチ</t>
    </rPh>
    <phoneticPr fontId="4"/>
  </si>
  <si>
    <t>イ　未実施</t>
    <rPh sb="2" eb="5">
      <t>ミジッシ</t>
    </rPh>
    <phoneticPr fontId="4"/>
  </si>
  <si>
    <t>ウ　非該当</t>
    <rPh sb="2" eb="5">
      <t>ヒガイトウ</t>
    </rPh>
    <phoneticPr fontId="3"/>
  </si>
  <si>
    <t>措置への対応状況【必須】
（ア～ウのいずれかに〇）</t>
    <rPh sb="0" eb="2">
      <t>ソチ</t>
    </rPh>
    <rPh sb="4" eb="6">
      <t>タイオウ</t>
    </rPh>
    <rPh sb="6" eb="8">
      <t>ジョウキョウ</t>
    </rPh>
    <rPh sb="9" eb="11">
      <t>ヒッス</t>
    </rPh>
    <phoneticPr fontId="3"/>
  </si>
  <si>
    <t>※実施率(％)＝(実施した措置)/(共通項目＋当該事業者の該当項目)×100</t>
    <rPh sb="1" eb="3">
      <t>ジッシ</t>
    </rPh>
    <rPh sb="3" eb="4">
      <t>リツ</t>
    </rPh>
    <rPh sb="9" eb="11">
      <t>ジッシ</t>
    </rPh>
    <rPh sb="13" eb="15">
      <t>ソチ</t>
    </rPh>
    <rPh sb="18" eb="20">
      <t>キョウツウ</t>
    </rPh>
    <rPh sb="20" eb="22">
      <t>コウモク</t>
    </rPh>
    <rPh sb="23" eb="25">
      <t>トウガイ</t>
    </rPh>
    <rPh sb="25" eb="28">
      <t>ジギョウシャ</t>
    </rPh>
    <rPh sb="29" eb="31">
      <t>ガイトウ</t>
    </rPh>
    <rPh sb="31" eb="33">
      <t>コウモク</t>
    </rPh>
    <phoneticPr fontId="3"/>
  </si>
  <si>
    <t>２－２　温室効果ガスの排出を抑制するために実施した措置(計画的に取り組むべき対策)</t>
    <rPh sb="4" eb="6">
      <t>オンシツ</t>
    </rPh>
    <rPh sb="6" eb="8">
      <t>コウカ</t>
    </rPh>
    <rPh sb="11" eb="13">
      <t>ハイシュツ</t>
    </rPh>
    <rPh sb="14" eb="16">
      <t>ヨクセイ</t>
    </rPh>
    <rPh sb="21" eb="23">
      <t>ジッシ</t>
    </rPh>
    <rPh sb="25" eb="27">
      <t>ソチ</t>
    </rPh>
    <rPh sb="28" eb="31">
      <t>ケイカクテキ</t>
    </rPh>
    <rPh sb="32" eb="33">
      <t>ト</t>
    </rPh>
    <rPh sb="34" eb="35">
      <t>ク</t>
    </rPh>
    <rPh sb="38" eb="40">
      <t>タイサク</t>
    </rPh>
    <phoneticPr fontId="4"/>
  </si>
  <si>
    <t>※２－１、２－２以外で実施した項目がある場合は記入してください。</t>
    <rPh sb="8" eb="10">
      <t>イガイ</t>
    </rPh>
    <rPh sb="11" eb="13">
      <t>ジッシ</t>
    </rPh>
    <rPh sb="15" eb="17">
      <t>コウモク</t>
    </rPh>
    <rPh sb="20" eb="22">
      <t>バアイ</t>
    </rPh>
    <rPh sb="23" eb="25">
      <t>キニュウ</t>
    </rPh>
    <phoneticPr fontId="4"/>
  </si>
  <si>
    <t>※２－１以外で岐阜県事業活動環境配慮指針で定める「計画的に取り組むべき対策」の項目のうち、実施した項目がある場合は記入してください。</t>
    <rPh sb="4" eb="6">
      <t>イガイ</t>
    </rPh>
    <rPh sb="7" eb="9">
      <t>ギフ</t>
    </rPh>
    <rPh sb="9" eb="10">
      <t>ケン</t>
    </rPh>
    <rPh sb="10" eb="12">
      <t>ジギョウ</t>
    </rPh>
    <rPh sb="12" eb="14">
      <t>カツドウ</t>
    </rPh>
    <rPh sb="14" eb="16">
      <t>カンキョウ</t>
    </rPh>
    <rPh sb="16" eb="18">
      <t>ハイリョ</t>
    </rPh>
    <rPh sb="18" eb="20">
      <t>シシン</t>
    </rPh>
    <rPh sb="21" eb="22">
      <t>サダ</t>
    </rPh>
    <rPh sb="25" eb="27">
      <t>ケイカク</t>
    </rPh>
    <rPh sb="27" eb="28">
      <t>テキ</t>
    </rPh>
    <rPh sb="29" eb="30">
      <t>ト</t>
    </rPh>
    <rPh sb="31" eb="32">
      <t>ク</t>
    </rPh>
    <rPh sb="35" eb="37">
      <t>タイサク</t>
    </rPh>
    <rPh sb="39" eb="41">
      <t>コウモク</t>
    </rPh>
    <rPh sb="45" eb="47">
      <t>ジッシ</t>
    </rPh>
    <rPh sb="49" eb="51">
      <t>コウモク</t>
    </rPh>
    <rPh sb="54" eb="56">
      <t>バアイ</t>
    </rPh>
    <rPh sb="57" eb="59">
      <t>キニュウ</t>
    </rPh>
    <phoneticPr fontId="4"/>
  </si>
  <si>
    <t>３　目標の進捗状況</t>
    <rPh sb="2" eb="4">
      <t>モクヒョウ</t>
    </rPh>
    <rPh sb="5" eb="9">
      <t>シンチョクジョウキョウ</t>
    </rPh>
    <phoneticPr fontId="4"/>
  </si>
  <si>
    <t>温室効果ガス総合排出量</t>
    <rPh sb="0" eb="4">
      <t>オンシツコウカ</t>
    </rPh>
    <rPh sb="6" eb="11">
      <t>ソウゴウハイシュツリョウ</t>
    </rPh>
    <phoneticPr fontId="4"/>
  </si>
  <si>
    <t>温室効果ガス総合排出量削減率</t>
    <rPh sb="0" eb="4">
      <t>オンシツコウカ</t>
    </rPh>
    <rPh sb="6" eb="11">
      <t>ソウゴウハイシュツリョウ</t>
    </rPh>
    <rPh sb="11" eb="14">
      <t>サクゲンリツ</t>
    </rPh>
    <phoneticPr fontId="4"/>
  </si>
  <si>
    <t>温室効果ガス総合排出原単位</t>
    <rPh sb="0" eb="4">
      <t>オンシツコウカ</t>
    </rPh>
    <rPh sb="6" eb="8">
      <t>ソウゴウ</t>
    </rPh>
    <rPh sb="8" eb="10">
      <t>ハイシュツ</t>
    </rPh>
    <rPh sb="10" eb="13">
      <t>ゲンタンイ</t>
    </rPh>
    <phoneticPr fontId="4"/>
  </si>
  <si>
    <t>温室効果ガス総合排出原単位削減率</t>
    <rPh sb="0" eb="4">
      <t>オンシツコウカ</t>
    </rPh>
    <rPh sb="6" eb="8">
      <t>ソウゴウ</t>
    </rPh>
    <rPh sb="8" eb="10">
      <t>ハイシュツ</t>
    </rPh>
    <rPh sb="10" eb="13">
      <t>ゲンタンイ</t>
    </rPh>
    <rPh sb="13" eb="16">
      <t>サクゲンリツ</t>
    </rPh>
    <phoneticPr fontId="4"/>
  </si>
  <si>
    <t>%</t>
    <phoneticPr fontId="3"/>
  </si>
  <si>
    <t>％</t>
    <phoneticPr fontId="3"/>
  </si>
  <si>
    <r>
      <t>ｔ-CO</t>
    </r>
    <r>
      <rPr>
        <vertAlign val="subscript"/>
        <sz val="10"/>
        <rFont val="ＭＳ 明朝"/>
        <family val="1"/>
        <charset val="128"/>
      </rPr>
      <t>2/（単位）</t>
    </r>
    <rPh sb="7" eb="9">
      <t>タンイ</t>
    </rPh>
    <phoneticPr fontId="3"/>
  </si>
  <si>
    <t>【シート３】目標②温室効果ガス総合排出原単位の算出根拠</t>
    <rPh sb="6" eb="8">
      <t>モクヒョウ</t>
    </rPh>
    <rPh sb="9" eb="11">
      <t>オンシツ</t>
    </rPh>
    <rPh sb="11" eb="13">
      <t>コウカ</t>
    </rPh>
    <rPh sb="15" eb="17">
      <t>ソウゴウ</t>
    </rPh>
    <rPh sb="17" eb="19">
      <t>ハイシュツ</t>
    </rPh>
    <rPh sb="19" eb="22">
      <t>ゲンタンイ</t>
    </rPh>
    <rPh sb="23" eb="25">
      <t>サンシュツ</t>
    </rPh>
    <rPh sb="25" eb="27">
      <t>コンキョ</t>
    </rPh>
    <phoneticPr fontId="4"/>
  </si>
  <si>
    <t>【シート４】事業の状況（店舗数又は自動車の台数）</t>
    <rPh sb="6" eb="8">
      <t>ジギョウ</t>
    </rPh>
    <rPh sb="9" eb="11">
      <t>ジョウキョウ</t>
    </rPh>
    <rPh sb="12" eb="14">
      <t>テンポ</t>
    </rPh>
    <rPh sb="14" eb="15">
      <t>スウ</t>
    </rPh>
    <rPh sb="15" eb="16">
      <t>マタ</t>
    </rPh>
    <rPh sb="17" eb="20">
      <t>ジドウシャ</t>
    </rPh>
    <rPh sb="21" eb="23">
      <t>ダイスウ</t>
    </rPh>
    <phoneticPr fontId="4"/>
  </si>
  <si>
    <t>前年度</t>
    <rPh sb="0" eb="3">
      <t>ゼンネンド</t>
    </rPh>
    <phoneticPr fontId="4"/>
  </si>
  <si>
    <t>基準年度【必須】</t>
    <rPh sb="0" eb="2">
      <t>キジュン</t>
    </rPh>
    <rPh sb="2" eb="4">
      <t>ネンド</t>
    </rPh>
    <rPh sb="5" eb="7">
      <t>ヒッス</t>
    </rPh>
    <phoneticPr fontId="4"/>
  </si>
  <si>
    <t>前年度【必須】</t>
    <rPh sb="0" eb="3">
      <t>ゼンネンド</t>
    </rPh>
    <phoneticPr fontId="4"/>
  </si>
  <si>
    <t>※前年度において、水素エネルギーを利用した場合は、「水素エネルギーの使用量」を記載し、使用量の単位は事業者において設定した単位を記入してください。</t>
    <rPh sb="1" eb="4">
      <t>ゼンネンド</t>
    </rPh>
    <rPh sb="9" eb="11">
      <t>スイソ</t>
    </rPh>
    <rPh sb="17" eb="19">
      <t>リヨウ</t>
    </rPh>
    <rPh sb="21" eb="23">
      <t>バアイ</t>
    </rPh>
    <rPh sb="26" eb="28">
      <t>スイソ</t>
    </rPh>
    <rPh sb="34" eb="37">
      <t>シヨウリョウ</t>
    </rPh>
    <rPh sb="39" eb="41">
      <t>キサイ</t>
    </rPh>
    <rPh sb="43" eb="46">
      <t>シヨウリョウ</t>
    </rPh>
    <rPh sb="47" eb="49">
      <t>タンイ</t>
    </rPh>
    <rPh sb="50" eb="53">
      <t>ジギョウシャ</t>
    </rPh>
    <rPh sb="57" eb="59">
      <t>セッテイ</t>
    </rPh>
    <rPh sb="61" eb="63">
      <t>タンイ</t>
    </rPh>
    <rPh sb="64" eb="66">
      <t>キニュウ</t>
    </rPh>
    <phoneticPr fontId="4"/>
  </si>
  <si>
    <t>※２－１～２－３に記入していない対策について、具体的な内容を記入してください。（複数記入可）</t>
    <rPh sb="9" eb="11">
      <t>キニュウ</t>
    </rPh>
    <rPh sb="16" eb="18">
      <t>タイサク</t>
    </rPh>
    <rPh sb="23" eb="26">
      <t>グタイテキ</t>
    </rPh>
    <rPh sb="27" eb="29">
      <t>ナイヨウ</t>
    </rPh>
    <rPh sb="30" eb="32">
      <t>キニュウ</t>
    </rPh>
    <rPh sb="40" eb="42">
      <t>フクスウ</t>
    </rPh>
    <rPh sb="42" eb="44">
      <t>キニュウ</t>
    </rPh>
    <rPh sb="44" eb="45">
      <t>カ</t>
    </rPh>
    <phoneticPr fontId="3"/>
  </si>
  <si>
    <t>４　エネルギー使用の状況</t>
    <rPh sb="7" eb="9">
      <t>シヨウ</t>
    </rPh>
    <rPh sb="10" eb="12">
      <t>ジョウキョウ</t>
    </rPh>
    <phoneticPr fontId="4"/>
  </si>
  <si>
    <t>５　先進的対策の実施</t>
    <rPh sb="2" eb="5">
      <t>センシンテキ</t>
    </rPh>
    <rPh sb="5" eb="7">
      <t>タイサク</t>
    </rPh>
    <rPh sb="8" eb="10">
      <t>ジッシ</t>
    </rPh>
    <phoneticPr fontId="4"/>
  </si>
  <si>
    <r>
      <t>※措置の達成率</t>
    </r>
    <r>
      <rPr>
        <sz val="6"/>
        <rFont val="ＭＳ 明朝"/>
        <family val="1"/>
        <charset val="128"/>
      </rPr>
      <t>※２</t>
    </r>
    <r>
      <rPr>
        <sz val="11"/>
        <rFont val="ＭＳ 明朝"/>
        <family val="1"/>
        <charset val="128"/>
      </rPr>
      <t>が９０％以上はＡ、５０％～９０％未満はＢ、５０％未満はＣ</t>
    </r>
    <rPh sb="1" eb="3">
      <t>ソチ</t>
    </rPh>
    <rPh sb="4" eb="7">
      <t>タッセイリツ</t>
    </rPh>
    <rPh sb="13" eb="15">
      <t>イジョウ</t>
    </rPh>
    <rPh sb="25" eb="27">
      <t>ミマン</t>
    </rPh>
    <rPh sb="33" eb="35">
      <t>ミマン</t>
    </rPh>
    <phoneticPr fontId="3"/>
  </si>
  <si>
    <t>【シート２】全年度における補完的手段による削減量とりまとめ表</t>
    <rPh sb="6" eb="7">
      <t>ゼン</t>
    </rPh>
    <rPh sb="7" eb="9">
      <t>ネンド</t>
    </rPh>
    <rPh sb="13" eb="16">
      <t>ホカンテキ</t>
    </rPh>
    <rPh sb="16" eb="18">
      <t>シュダン</t>
    </rPh>
    <rPh sb="21" eb="23">
      <t>サクゲン</t>
    </rPh>
    <rPh sb="23" eb="24">
      <t>リョウ</t>
    </rPh>
    <rPh sb="29" eb="30">
      <t>ヒョウ</t>
    </rPh>
    <phoneticPr fontId="4"/>
  </si>
  <si>
    <t>※値の名称、基準年度の数値・単位、目標年度の数値・単位、複数設定した場合の設定方法については</t>
    <rPh sb="1" eb="2">
      <t>アタイ</t>
    </rPh>
    <rPh sb="3" eb="5">
      <t>メイショウ</t>
    </rPh>
    <rPh sb="6" eb="10">
      <t>キジュンネンド</t>
    </rPh>
    <rPh sb="11" eb="13">
      <t>スウチ</t>
    </rPh>
    <rPh sb="14" eb="16">
      <t>タンイ</t>
    </rPh>
    <rPh sb="17" eb="21">
      <t>モクヒョウネンド</t>
    </rPh>
    <rPh sb="22" eb="24">
      <t>スウチ</t>
    </rPh>
    <rPh sb="25" eb="27">
      <t>タンイ</t>
    </rPh>
    <rPh sb="28" eb="32">
      <t>フクスウセッテイ</t>
    </rPh>
    <rPh sb="34" eb="36">
      <t>バアイ</t>
    </rPh>
    <rPh sb="37" eb="41">
      <t>セッテイホウホウ</t>
    </rPh>
    <phoneticPr fontId="3"/>
  </si>
  <si>
    <t>※原単位は小数点以下４桁目を四捨五入してください。密接な関係を持つ値については、任意の桁数としてください。</t>
    <rPh sb="1" eb="4">
      <t>ゲンタンイ</t>
    </rPh>
    <rPh sb="5" eb="10">
      <t>ショウスウテンイカ</t>
    </rPh>
    <rPh sb="11" eb="13">
      <t>ケタメ</t>
    </rPh>
    <rPh sb="14" eb="18">
      <t>シシャゴニュウ</t>
    </rPh>
    <rPh sb="25" eb="27">
      <t>ミッセツ</t>
    </rPh>
    <rPh sb="28" eb="30">
      <t>カンケイ</t>
    </rPh>
    <rPh sb="31" eb="32">
      <t>モ</t>
    </rPh>
    <rPh sb="33" eb="34">
      <t>アタイ</t>
    </rPh>
    <rPh sb="40" eb="42">
      <t>ニンイ</t>
    </rPh>
    <rPh sb="43" eb="45">
      <t>ケタスウ</t>
    </rPh>
    <phoneticPr fontId="3"/>
  </si>
  <si>
    <t>【タクシーの台数】</t>
    <rPh sb="6" eb="8">
      <t>ダイスウ</t>
    </rPh>
    <phoneticPr fontId="3"/>
  </si>
  <si>
    <t>前年度</t>
    <rPh sb="0" eb="3">
      <t>ゼンネンド</t>
    </rPh>
    <phoneticPr fontId="3"/>
  </si>
  <si>
    <t>目標の進捗状況</t>
    <rPh sb="0" eb="2">
      <t>モクヒョウ</t>
    </rPh>
    <rPh sb="3" eb="7">
      <t>シンチョクジョウキョウ</t>
    </rPh>
    <phoneticPr fontId="3"/>
  </si>
  <si>
    <t>基準年度</t>
    <rPh sb="0" eb="4">
      <t>キジュンネンド</t>
    </rPh>
    <phoneticPr fontId="3"/>
  </si>
  <si>
    <t>年度</t>
    <rPh sb="0" eb="2">
      <t>ネンド</t>
    </rPh>
    <phoneticPr fontId="3"/>
  </si>
  <si>
    <t>総合排出量</t>
    <rPh sb="0" eb="5">
      <t>ソウゴウハイシュツリョウ</t>
    </rPh>
    <phoneticPr fontId="3"/>
  </si>
  <si>
    <t>原単位</t>
    <rPh sb="0" eb="3">
      <t>ゲンタンイ</t>
    </rPh>
    <phoneticPr fontId="3"/>
  </si>
  <si>
    <t>前年度</t>
    <rPh sb="0" eb="3">
      <t>ゼンネンド</t>
    </rPh>
    <phoneticPr fontId="3"/>
  </si>
  <si>
    <t>削減率</t>
    <rPh sb="0" eb="3">
      <t>サクゲンリツ</t>
    </rPh>
    <phoneticPr fontId="3"/>
  </si>
  <si>
    <t>評価</t>
    <rPh sb="0" eb="2">
      <t>ヒョウカ</t>
    </rPh>
    <phoneticPr fontId="3"/>
  </si>
  <si>
    <t>目標年度</t>
    <rPh sb="0" eb="2">
      <t>モクヒョウ</t>
    </rPh>
    <rPh sb="2" eb="4">
      <t>ネンド</t>
    </rPh>
    <phoneticPr fontId="3"/>
  </si>
  <si>
    <t>総合排出量</t>
    <rPh sb="0" eb="2">
      <t>ソウゴウ</t>
    </rPh>
    <rPh sb="2" eb="5">
      <t>ハイシュツリョウ</t>
    </rPh>
    <phoneticPr fontId="3"/>
  </si>
  <si>
    <t>前年度の補完的手段</t>
    <rPh sb="0" eb="3">
      <t>ゼンネンド</t>
    </rPh>
    <rPh sb="4" eb="9">
      <t>ホカンテキシュダン</t>
    </rPh>
    <phoneticPr fontId="3"/>
  </si>
  <si>
    <t>補完的手段による削減量合計</t>
    <rPh sb="0" eb="3">
      <t>ホカンテキ</t>
    </rPh>
    <rPh sb="3" eb="5">
      <t>シュダン</t>
    </rPh>
    <rPh sb="8" eb="11">
      <t>サクゲンリョウ</t>
    </rPh>
    <rPh sb="11" eb="13">
      <t>ゴウケイ</t>
    </rPh>
    <phoneticPr fontId="3"/>
  </si>
  <si>
    <t>　　　（実施した措置は２－２、２－３に記載した項目数を含む）</t>
    <rPh sb="4" eb="6">
      <t>ジッシ</t>
    </rPh>
    <rPh sb="8" eb="10">
      <t>ソチ</t>
    </rPh>
    <rPh sb="19" eb="21">
      <t>キサイ</t>
    </rPh>
    <rPh sb="23" eb="25">
      <t>コウモク</t>
    </rPh>
    <rPh sb="25" eb="26">
      <t>スウ</t>
    </rPh>
    <rPh sb="27" eb="28">
      <t>フク</t>
    </rPh>
    <phoneticPr fontId="3"/>
  </si>
  <si>
    <t>事業活動に伴うエネルギー使用量【必須】</t>
    <rPh sb="0" eb="2">
      <t>ジギョウ</t>
    </rPh>
    <rPh sb="2" eb="4">
      <t>カツドウ</t>
    </rPh>
    <rPh sb="5" eb="6">
      <t>トモナ</t>
    </rPh>
    <rPh sb="12" eb="15">
      <t>シヨウリョウ</t>
    </rPh>
    <rPh sb="16" eb="18">
      <t>ヒッス</t>
    </rPh>
    <phoneticPr fontId="4"/>
  </si>
  <si>
    <t>　　　（実施する措置は２－２、２－３に記載した項目数を含む）</t>
    <rPh sb="4" eb="6">
      <t>ジッシ</t>
    </rPh>
    <rPh sb="8" eb="10">
      <t>ソチ</t>
    </rPh>
    <rPh sb="19" eb="21">
      <t>キサイ</t>
    </rPh>
    <rPh sb="23" eb="25">
      <t>コウモク</t>
    </rPh>
    <rPh sb="25" eb="26">
      <t>スウ</t>
    </rPh>
    <rPh sb="27" eb="28">
      <t>フク</t>
    </rPh>
    <phoneticPr fontId="3"/>
  </si>
  <si>
    <t>１　前年度のエネルギー使用量及び販売した副生エネルギーの量</t>
    <rPh sb="2" eb="3">
      <t>マエ</t>
    </rPh>
    <rPh sb="3" eb="5">
      <t>ネンド</t>
    </rPh>
    <rPh sb="11" eb="14">
      <t>シヨウリョウ</t>
    </rPh>
    <rPh sb="14" eb="15">
      <t>オヨ</t>
    </rPh>
    <rPh sb="16" eb="18">
      <t>ハンバイ</t>
    </rPh>
    <rPh sb="20" eb="21">
      <t>フク</t>
    </rPh>
    <rPh sb="21" eb="22">
      <t>セイ</t>
    </rPh>
    <rPh sb="28" eb="29">
      <t>リョウ</t>
    </rPh>
    <phoneticPr fontId="4"/>
  </si>
  <si>
    <t>前年度</t>
    <rPh sb="0" eb="1">
      <t>マエ</t>
    </rPh>
    <rPh sb="1" eb="3">
      <t>ネンド</t>
    </rPh>
    <phoneticPr fontId="4"/>
  </si>
  <si>
    <t>1　前年度における森林の保全及び整備、再生可能エネルギーの利用等補完的手段による削減量</t>
    <rPh sb="2" eb="3">
      <t>マエ</t>
    </rPh>
    <rPh sb="3" eb="5">
      <t>ネンド</t>
    </rPh>
    <rPh sb="9" eb="11">
      <t>シンリン</t>
    </rPh>
    <rPh sb="12" eb="14">
      <t>ホゼン</t>
    </rPh>
    <rPh sb="14" eb="15">
      <t>オヨ</t>
    </rPh>
    <rPh sb="16" eb="18">
      <t>セイビ</t>
    </rPh>
    <rPh sb="19" eb="21">
      <t>サイセイ</t>
    </rPh>
    <rPh sb="21" eb="23">
      <t>カノウ</t>
    </rPh>
    <rPh sb="29" eb="32">
      <t>リヨウトウ</t>
    </rPh>
    <rPh sb="32" eb="35">
      <t>ホカンテキ</t>
    </rPh>
    <rPh sb="35" eb="37">
      <t>シュダン</t>
    </rPh>
    <rPh sb="40" eb="42">
      <t>サクゲン</t>
    </rPh>
    <rPh sb="42" eb="43">
      <t>リョウ</t>
    </rPh>
    <phoneticPr fontId="4"/>
  </si>
  <si>
    <t>　計画書から転記してください。</t>
    <phoneticPr fontId="3"/>
  </si>
  <si>
    <t xml:space="preserve"> ※排出原単位は小数点以下第４位を四捨五入し、小数点第３位まで記入してください。</t>
    <rPh sb="2" eb="7">
      <t>ハイシュツゲンタンイ</t>
    </rPh>
    <rPh sb="8" eb="11">
      <t>ショウスウテン</t>
    </rPh>
    <rPh sb="11" eb="13">
      <t>イカ</t>
    </rPh>
    <rPh sb="13" eb="14">
      <t>ダイ</t>
    </rPh>
    <rPh sb="15" eb="16">
      <t>イ</t>
    </rPh>
    <rPh sb="17" eb="21">
      <t>シシャゴニュウ</t>
    </rPh>
    <rPh sb="23" eb="26">
      <t>ショウスウテン</t>
    </rPh>
    <rPh sb="26" eb="27">
      <t>ダイ</t>
    </rPh>
    <rPh sb="28" eb="29">
      <t>イ</t>
    </rPh>
    <rPh sb="31" eb="33">
      <t>キニュウ</t>
    </rPh>
    <phoneticPr fontId="3"/>
  </si>
  <si>
    <t xml:space="preserve"> ※削減率は小数点第２位を四捨五入し、小数点第１位まで記入してください。</t>
    <rPh sb="2" eb="5">
      <t>サクゲンリツ</t>
    </rPh>
    <rPh sb="6" eb="9">
      <t>ショウスウテン</t>
    </rPh>
    <rPh sb="9" eb="10">
      <t>ダイ</t>
    </rPh>
    <rPh sb="11" eb="12">
      <t>イ</t>
    </rPh>
    <rPh sb="13" eb="17">
      <t>シシャゴニュウ</t>
    </rPh>
    <rPh sb="19" eb="22">
      <t>ショウスウテン</t>
    </rPh>
    <rPh sb="22" eb="23">
      <t>ダイ</t>
    </rPh>
    <rPh sb="24" eb="25">
      <t>イ</t>
    </rPh>
    <rPh sb="27" eb="29">
      <t>キニュウ</t>
    </rPh>
    <phoneticPr fontId="3"/>
  </si>
  <si>
    <t>措置への対応状況【必須】（ア～ウのいずれかに〇）</t>
    <rPh sb="0" eb="2">
      <t>ソチ</t>
    </rPh>
    <rPh sb="4" eb="6">
      <t>タイオウ</t>
    </rPh>
    <rPh sb="6" eb="8">
      <t>ジョウキョウ</t>
    </rPh>
    <rPh sb="9" eb="11">
      <t>ヒッス</t>
    </rPh>
    <phoneticPr fontId="3"/>
  </si>
  <si>
    <t>燃料</t>
    <rPh sb="0" eb="2">
      <t>ネンリョウ</t>
    </rPh>
    <phoneticPr fontId="4"/>
  </si>
  <si>
    <t>輸入原料炭</t>
  </si>
  <si>
    <t>コークス用原料炭</t>
  </si>
  <si>
    <t>吹込用原料炭</t>
  </si>
  <si>
    <t>輸入一般炭</t>
  </si>
  <si>
    <t>国産一般炭</t>
  </si>
  <si>
    <t>輸入無煙炭</t>
  </si>
  <si>
    <t>非化石燃料</t>
    <rPh sb="0" eb="3">
      <t>ヒカセキ</t>
    </rPh>
    <rPh sb="3" eb="5">
      <t>ネンリョウ</t>
    </rPh>
    <phoneticPr fontId="3"/>
  </si>
  <si>
    <t>黒液（絶乾）</t>
  </si>
  <si>
    <t>木材（絶乾）</t>
  </si>
  <si>
    <t>木質廃材（絶乾）</t>
  </si>
  <si>
    <t>バイオエタノール</t>
  </si>
  <si>
    <t>バイオディーゼル</t>
  </si>
  <si>
    <t>バイオガス</t>
  </si>
  <si>
    <t>千ｍ３</t>
  </si>
  <si>
    <t>その他バイオマス</t>
  </si>
  <si>
    <t>RDF</t>
  </si>
  <si>
    <t>RPF</t>
  </si>
  <si>
    <t>廃タイヤ</t>
  </si>
  <si>
    <t>廃油</t>
  </si>
  <si>
    <t>廃棄物ガス</t>
  </si>
  <si>
    <t>混合廃材</t>
  </si>
  <si>
    <t>水素</t>
  </si>
  <si>
    <t>アンモニア</t>
  </si>
  <si>
    <t>その他の非化石燃料</t>
  </si>
  <si>
    <t>単位発熱量⇒</t>
    <rPh sb="0" eb="5">
      <t>タンイハツネツリョウ</t>
    </rPh>
    <phoneticPr fontId="3"/>
  </si>
  <si>
    <t>熱</t>
    <rPh sb="0" eb="1">
      <t>ネツ</t>
    </rPh>
    <phoneticPr fontId="3"/>
  </si>
  <si>
    <t>Ｇ－クレジット購入量</t>
    <rPh sb="7" eb="9">
      <t>コウニュウ</t>
    </rPh>
    <rPh sb="9" eb="10">
      <t>リョウ</t>
    </rPh>
    <phoneticPr fontId="4"/>
  </si>
  <si>
    <t>Ｇ－クレジットの購入</t>
    <rPh sb="8" eb="10">
      <t>コウニュウ</t>
    </rPh>
    <phoneticPr fontId="3"/>
  </si>
  <si>
    <t>石油コークス又はFCCコーク</t>
    <rPh sb="6" eb="7">
      <t>マタ</t>
    </rPh>
    <phoneticPr fontId="3"/>
  </si>
  <si>
    <t>産業用蒸気以外の蒸気・温水・冷水</t>
    <rPh sb="5" eb="7">
      <t>イガイ</t>
    </rPh>
    <rPh sb="8" eb="10">
      <t>ジョウキ</t>
    </rPh>
    <rPh sb="11" eb="13">
      <t>オンスイ</t>
    </rPh>
    <rPh sb="14" eb="16">
      <t>レイスイ</t>
    </rPh>
    <phoneticPr fontId="3"/>
  </si>
  <si>
    <r>
      <t>【根拠条</t>
    </r>
    <r>
      <rPr>
        <sz val="11"/>
        <color theme="1"/>
        <rFont val="Microsoft JhengHei UI"/>
        <family val="2"/>
        <charset val="134"/>
      </rPr>
      <t>⽂</t>
    </r>
    <r>
      <rPr>
        <sz val="11"/>
        <color theme="1"/>
        <rFont val="ＭＳ ゴシック"/>
        <family val="2"/>
        <charset val="128"/>
      </rPr>
      <t>】算定省令第2条第4項及び別表第1</t>
    </r>
    <phoneticPr fontId="3"/>
  </si>
  <si>
    <t>ジェット燃料</t>
    <rPh sb="4" eb="6">
      <t>ネンリョウ</t>
    </rPh>
    <phoneticPr fontId="3"/>
  </si>
  <si>
    <t>潤滑油</t>
    <rPh sb="0" eb="3">
      <t>ジュンカツユ</t>
    </rPh>
    <phoneticPr fontId="3"/>
  </si>
  <si>
    <t>発電用高炉ガス</t>
    <rPh sb="0" eb="3">
      <t>ハツデンヨウ</t>
    </rPh>
    <rPh sb="3" eb="5">
      <t>コウロ</t>
    </rPh>
    <phoneticPr fontId="3"/>
  </si>
  <si>
    <t>その他の化石燃料</t>
    <rPh sb="4" eb="6">
      <t>カセキ</t>
    </rPh>
    <rPh sb="6" eb="8">
      <t>ネンリョウ</t>
    </rPh>
    <phoneticPr fontId="3"/>
  </si>
  <si>
    <t>その他（　　　）
※種類、単位、単位発熱量を入力してください</t>
    <rPh sb="2" eb="3">
      <t>タ</t>
    </rPh>
    <rPh sb="10" eb="12">
      <t>シュルイ</t>
    </rPh>
    <rPh sb="13" eb="15">
      <t>タンイ</t>
    </rPh>
    <rPh sb="16" eb="18">
      <t>タンイ</t>
    </rPh>
    <rPh sb="18" eb="20">
      <t>ハツネツ</t>
    </rPh>
    <rPh sb="20" eb="21">
      <t>リョウ</t>
    </rPh>
    <rPh sb="22" eb="24">
      <t>ニュウリョク</t>
    </rPh>
    <phoneticPr fontId="3"/>
  </si>
  <si>
    <t>廃プラスチック（一般廃棄物）</t>
    <rPh sb="8" eb="13">
      <t>イッパンハイキブツ</t>
    </rPh>
    <phoneticPr fontId="3"/>
  </si>
  <si>
    <t>廃プラスチック（産業廃棄物）</t>
    <rPh sb="8" eb="13">
      <t>サンギョウハイキブツ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</si>
  <si>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</si>
  <si>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ジェット燃料</t>
    <rPh sb="4" eb="6">
      <t>ネンリョウ</t>
    </rPh>
    <phoneticPr fontId="3"/>
  </si>
  <si>
    <t>ｋＬ</t>
    <phoneticPr fontId="3"/>
  </si>
  <si>
    <t>潤滑油</t>
    <rPh sb="0" eb="3">
      <t>ジュンカツユ</t>
    </rPh>
    <phoneticPr fontId="3"/>
  </si>
  <si>
    <t>原料炭</t>
    <phoneticPr fontId="3"/>
  </si>
  <si>
    <t>t</t>
  </si>
  <si>
    <t>発電用高炉ガス</t>
    <rPh sb="0" eb="3">
      <t>ハツデンヨウ</t>
    </rPh>
    <phoneticPr fontId="3"/>
  </si>
  <si>
    <t>ＧＪ／千ｍ３</t>
  </si>
  <si>
    <t>廃プラスチック（一般廃棄物）</t>
    <rPh sb="8" eb="13">
      <t>イッパンハイキブツ</t>
    </rPh>
    <phoneticPr fontId="3"/>
  </si>
  <si>
    <t>廃プラスチック（産業廃棄物）</t>
    <rPh sb="8" eb="10">
      <t>サンギョウ</t>
    </rPh>
    <rPh sb="10" eb="13">
      <t>ハイキブツ</t>
    </rPh>
    <phoneticPr fontId="3"/>
  </si>
  <si>
    <t>廃プラスチック類から製造された燃料炭化水素油</t>
    <rPh sb="7" eb="8">
      <t>ルイ</t>
    </rPh>
    <rPh sb="10" eb="12">
      <t>セイゾウ</t>
    </rPh>
    <rPh sb="15" eb="21">
      <t>ネンリョウタンカスイソ</t>
    </rPh>
    <rPh sb="21" eb="22">
      <t>アブラ</t>
    </rPh>
    <phoneticPr fontId="3"/>
  </si>
  <si>
    <t>実測値</t>
    <rPh sb="0" eb="3">
      <t>ジッソクチ</t>
    </rPh>
    <phoneticPr fontId="3"/>
  </si>
  <si>
    <t>※</t>
    <phoneticPr fontId="3"/>
  </si>
  <si>
    <t>投入した燃料・熱としてカウント</t>
    <rPh sb="0" eb="2">
      <t>トウニュウ</t>
    </rPh>
    <rPh sb="4" eb="6">
      <t>ネンリョウ</t>
    </rPh>
    <rPh sb="7" eb="8">
      <t>ネツ</t>
    </rPh>
    <phoneticPr fontId="3"/>
  </si>
  <si>
    <t>【根拠条⽂】算定省令第2条第4項、第4条第1項、第5条第1項、別表第1及び別表第5</t>
  </si>
  <si>
    <t>※省エネ法施行規則第4条第2項、第3項</t>
    <rPh sb="1" eb="2">
      <t>ショウ</t>
    </rPh>
    <rPh sb="4" eb="5">
      <t>ホウ</t>
    </rPh>
    <rPh sb="5" eb="9">
      <t>セコウキソク</t>
    </rPh>
    <rPh sb="9" eb="10">
      <t>ダイ</t>
    </rPh>
    <rPh sb="11" eb="12">
      <t>ジョウ</t>
    </rPh>
    <rPh sb="12" eb="13">
      <t>ダイ</t>
    </rPh>
    <rPh sb="14" eb="15">
      <t>コウ</t>
    </rPh>
    <rPh sb="16" eb="17">
      <t>ダイ</t>
    </rPh>
    <rPh sb="18" eb="19">
      <t>コウ</t>
    </rPh>
    <phoneticPr fontId="3"/>
  </si>
  <si>
    <t>-</t>
    <phoneticPr fontId="3"/>
  </si>
  <si>
    <t>熱供給事業者ごとの係数</t>
    <rPh sb="0" eb="6">
      <t>ネツキョウキュウジギョウシャ</t>
    </rPh>
    <rPh sb="9" eb="11">
      <t>ケイスウ</t>
    </rPh>
    <phoneticPr fontId="3"/>
  </si>
  <si>
    <t>使用量
（整数値）</t>
    <rPh sb="0" eb="3">
      <t>シヨウリョウ</t>
    </rPh>
    <rPh sb="5" eb="8">
      <t>セイスウチ</t>
    </rPh>
    <phoneticPr fontId="4"/>
  </si>
  <si>
    <t>買電</t>
    <rPh sb="0" eb="2">
      <t>カイデン</t>
    </rPh>
    <phoneticPr fontId="4"/>
  </si>
  <si>
    <t>系統電気</t>
    <rPh sb="0" eb="4">
      <t>ケイトウデンキ</t>
    </rPh>
    <phoneticPr fontId="3"/>
  </si>
  <si>
    <t>自己託送以外</t>
    <rPh sb="0" eb="6">
      <t>ジコタクソウイガイ</t>
    </rPh>
    <phoneticPr fontId="3"/>
  </si>
  <si>
    <t>電気事業者からの買電</t>
    <rPh sb="0" eb="5">
      <t>デンキジギョウシャ</t>
    </rPh>
    <rPh sb="8" eb="10">
      <t>カイデン</t>
    </rPh>
    <phoneticPr fontId="3"/>
  </si>
  <si>
    <t>化石分</t>
    <rPh sb="0" eb="3">
      <t>カセキブン</t>
    </rPh>
    <phoneticPr fontId="3"/>
  </si>
  <si>
    <t>非化石分</t>
    <rPh sb="0" eb="4">
      <t>ヒカセキブン</t>
    </rPh>
    <phoneticPr fontId="3"/>
  </si>
  <si>
    <t>オフサイトPPA</t>
  </si>
  <si>
    <t>オフサイトPPA</t>
    <phoneticPr fontId="3"/>
  </si>
  <si>
    <t>自己託送</t>
    <rPh sb="0" eb="2">
      <t>ジコ</t>
    </rPh>
    <rPh sb="2" eb="4">
      <t>タクソウ</t>
    </rPh>
    <phoneticPr fontId="3"/>
  </si>
  <si>
    <t>非燃料由来の非化石電気</t>
    <rPh sb="0" eb="3">
      <t>ヒネンリョウ</t>
    </rPh>
    <rPh sb="3" eb="5">
      <t>ユライ</t>
    </rPh>
    <rPh sb="6" eb="11">
      <t>ヒカセキデンキ</t>
    </rPh>
    <phoneticPr fontId="3"/>
  </si>
  <si>
    <t>上記以外</t>
    <rPh sb="0" eb="4">
      <t>ジョウキイガイ</t>
    </rPh>
    <phoneticPr fontId="3"/>
  </si>
  <si>
    <t>自家発電</t>
    <rPh sb="0" eb="4">
      <t>ジカハツデン</t>
    </rPh>
    <phoneticPr fontId="3"/>
  </si>
  <si>
    <t>非燃料由来の非化石電気（オンサイトPPA含む）</t>
    <rPh sb="0" eb="3">
      <t>ヒネンリョウ</t>
    </rPh>
    <rPh sb="3" eb="5">
      <t>ユライ</t>
    </rPh>
    <rPh sb="6" eb="11">
      <t>ヒカセキデンキ</t>
    </rPh>
    <rPh sb="20" eb="21">
      <t>フク</t>
    </rPh>
    <phoneticPr fontId="3"/>
  </si>
  <si>
    <t>自営線（他事業者からの供給）</t>
    <rPh sb="0" eb="3">
      <t>ジエイセン</t>
    </rPh>
    <rPh sb="4" eb="5">
      <t>タ</t>
    </rPh>
    <rPh sb="5" eb="8">
      <t>ジギョウシャ</t>
    </rPh>
    <rPh sb="11" eb="13">
      <t>キョウキュウ</t>
    </rPh>
    <phoneticPr fontId="3"/>
  </si>
  <si>
    <t>直接仕様･自営線(自社内の供給含む)</t>
    <rPh sb="0" eb="4">
      <t>チョクセツシヨウ</t>
    </rPh>
    <rPh sb="5" eb="8">
      <t>ジエイセン</t>
    </rPh>
    <rPh sb="9" eb="12">
      <t>ジシャナイ</t>
    </rPh>
    <rPh sb="13" eb="16">
      <t>キョウキュウフク</t>
    </rPh>
    <phoneticPr fontId="3"/>
  </si>
  <si>
    <t>自営線（他事業者からの供給）</t>
    <rPh sb="0" eb="3">
      <t>ジエイセン</t>
    </rPh>
    <rPh sb="4" eb="5">
      <t>タ</t>
    </rPh>
    <rPh sb="5" eb="8">
      <t>ジギョウシャ</t>
    </rPh>
    <rPh sb="11" eb="13">
      <t>キョウキュウ</t>
    </rPh>
    <phoneticPr fontId="3"/>
  </si>
  <si>
    <t>直接仕様･自営線(自社内の供給含む)</t>
    <rPh sb="0" eb="4">
      <t>チョクセツシヨウ</t>
    </rPh>
    <rPh sb="5" eb="8">
      <t>ジエイセン</t>
    </rPh>
    <rPh sb="9" eb="12">
      <t>ジシャナイ</t>
    </rPh>
    <rPh sb="13" eb="16">
      <t>キョウキュウフク</t>
    </rPh>
    <phoneticPr fontId="3"/>
  </si>
  <si>
    <t>電気の種類</t>
    <rPh sb="0" eb="2">
      <t>デンキ</t>
    </rPh>
    <phoneticPr fontId="3"/>
  </si>
  <si>
    <t>使用量（千kWh)
・種別</t>
    <rPh sb="0" eb="3">
      <t>シヨウリョウ</t>
    </rPh>
    <rPh sb="4" eb="5">
      <t>セン</t>
    </rPh>
    <rPh sb="11" eb="13">
      <t>シュベツ</t>
    </rPh>
    <phoneticPr fontId="4"/>
  </si>
  <si>
    <t>※使用量は整数値で記入してください。
※電気のうち、非化石電気の種別については、プルダウンで選択してください。
（選択肢：太陽光、風力、水力、地熱、バイオマス、廃棄物由来、その他）</t>
    <rPh sb="1" eb="4">
      <t>シヨウリョウ</t>
    </rPh>
    <rPh sb="5" eb="8">
      <t>セイスウチ</t>
    </rPh>
    <rPh sb="9" eb="11">
      <t>キニュウ</t>
    </rPh>
    <phoneticPr fontId="3"/>
  </si>
  <si>
    <t>非化石燃料の実質使用量</t>
    <rPh sb="0" eb="3">
      <t>ヒカセキ</t>
    </rPh>
    <rPh sb="3" eb="5">
      <t>ネンリョウ</t>
    </rPh>
    <rPh sb="6" eb="8">
      <t>ジッシツ</t>
    </rPh>
    <rPh sb="8" eb="11">
      <t>シヨウリョウ</t>
    </rPh>
    <phoneticPr fontId="3"/>
  </si>
  <si>
    <t>再エネの買電</t>
    <rPh sb="0" eb="1">
      <t>サイ</t>
    </rPh>
    <rPh sb="4" eb="6">
      <t>カイデン</t>
    </rPh>
    <phoneticPr fontId="3"/>
  </si>
  <si>
    <t>※再生可能エネルギー以外の非化石燃料の使用量はエネルギー使用量（GJ）を記入してください。</t>
    <rPh sb="1" eb="3">
      <t>サイセイ</t>
    </rPh>
    <rPh sb="3" eb="5">
      <t>カノウ</t>
    </rPh>
    <rPh sb="10" eb="12">
      <t>イガイ</t>
    </rPh>
    <rPh sb="13" eb="14">
      <t>ヒ</t>
    </rPh>
    <rPh sb="14" eb="16">
      <t>カセキ</t>
    </rPh>
    <rPh sb="16" eb="18">
      <t>ネンリョウ</t>
    </rPh>
    <rPh sb="19" eb="22">
      <t>シヨウリョウ</t>
    </rPh>
    <rPh sb="28" eb="31">
      <t>シヨウリョウ</t>
    </rPh>
    <rPh sb="36" eb="38">
      <t>キニュウ</t>
    </rPh>
    <phoneticPr fontId="3"/>
  </si>
  <si>
    <t xml:space="preserve"> ※シート３に入力した内容が反映されますが、【計画変更票】を提出した場合は当該票に記載の排出量を記入してください。
 ※排出原単位は、温室効果ガス総合排出量を、当該年度の生産数量、建物延床面積その他の温室効果ガス</t>
    <rPh sb="7" eb="9">
      <t>ニュウリョク</t>
    </rPh>
    <rPh sb="11" eb="13">
      <t>ナイヨウ</t>
    </rPh>
    <rPh sb="14" eb="16">
      <t>ハンエイ</t>
    </rPh>
    <phoneticPr fontId="4"/>
  </si>
  <si>
    <t>※基準年度及び目標年度の欄は、計画書から転記してください。ただし、【計画変更票】を提出した場合は当該票に記載の排出量を記入してください。</t>
    <phoneticPr fontId="3"/>
  </si>
  <si>
    <t>※基準年度及び目標年度の欄は、計画書から転記してください。ただし、【計画変更票】を提出した場合は当該票に記載の排出量を記入してください。
※シート１－１、２に入力した内容が反映されます。</t>
    <rPh sb="34" eb="39">
      <t>ケイカクヘンコウヒョウ</t>
    </rPh>
    <rPh sb="41" eb="43">
      <t>テイシュツ</t>
    </rPh>
    <rPh sb="45" eb="47">
      <t>バアイ</t>
    </rPh>
    <rPh sb="48" eb="51">
      <t>トウガイヒョウ</t>
    </rPh>
    <rPh sb="52" eb="54">
      <t>キサイ</t>
    </rPh>
    <rPh sb="55" eb="58">
      <t>ハイシュツリョウ</t>
    </rPh>
    <rPh sb="59" eb="61">
      <t>キニュウ</t>
    </rPh>
    <rPh sb="79" eb="81">
      <t>ニュウリョク</t>
    </rPh>
    <rPh sb="83" eb="85">
      <t>ナイヨウ</t>
    </rPh>
    <rPh sb="86" eb="88">
      <t>ハンエイ</t>
    </rPh>
    <phoneticPr fontId="4"/>
  </si>
  <si>
    <t>その他の非化石燃料</t>
    <phoneticPr fontId="3"/>
  </si>
  <si>
    <t>特定事業者の住所、職名及び氏名に記入漏れがないか</t>
    <rPh sb="9" eb="11">
      <t>ショクメイ</t>
    </rPh>
    <rPh sb="11" eb="12">
      <t>オヨ</t>
    </rPh>
    <phoneticPr fontId="4"/>
  </si>
  <si>
    <t>原則、法人の代表者名を記入する。対象となる工場長等名で提出する場合は法人の代表者が作成した委任状を提出すること</t>
    <rPh sb="0" eb="2">
      <t>ゲンソク</t>
    </rPh>
    <rPh sb="3" eb="5">
      <t>ホウジン</t>
    </rPh>
    <rPh sb="6" eb="9">
      <t>ダイヒョウシャ</t>
    </rPh>
    <rPh sb="9" eb="10">
      <t>メイ</t>
    </rPh>
    <rPh sb="11" eb="13">
      <t>キニュウ</t>
    </rPh>
    <rPh sb="16" eb="18">
      <t>タイショウ</t>
    </rPh>
    <rPh sb="21" eb="24">
      <t>コウジョウチョウ</t>
    </rPh>
    <rPh sb="24" eb="25">
      <t>トウ</t>
    </rPh>
    <rPh sb="25" eb="26">
      <t>メイ</t>
    </rPh>
    <rPh sb="27" eb="29">
      <t>テイシュツ</t>
    </rPh>
    <rPh sb="31" eb="33">
      <t>バアイ</t>
    </rPh>
    <rPh sb="34" eb="36">
      <t>ホウジン</t>
    </rPh>
    <rPh sb="37" eb="40">
      <t>ダイヒョウシャ</t>
    </rPh>
    <rPh sb="41" eb="43">
      <t>サクセイ</t>
    </rPh>
    <rPh sb="45" eb="48">
      <t>イニンジョウ</t>
    </rPh>
    <rPh sb="49" eb="51">
      <t>テイシュツ</t>
    </rPh>
    <phoneticPr fontId="3"/>
  </si>
  <si>
    <t>【温室効果ガス排出削減計画書事績報告書用】</t>
    <rPh sb="1" eb="3">
      <t>オンシツ</t>
    </rPh>
    <rPh sb="3" eb="5">
      <t>コウカ</t>
    </rPh>
    <rPh sb="7" eb="9">
      <t>ハイシュツ</t>
    </rPh>
    <rPh sb="9" eb="11">
      <t>サクゲン</t>
    </rPh>
    <rPh sb="11" eb="14">
      <t>ケイカクショ</t>
    </rPh>
    <rPh sb="14" eb="19">
      <t>ジセキホウコクショ</t>
    </rPh>
    <rPh sb="19" eb="20">
      <t>ヨウ</t>
    </rPh>
    <phoneticPr fontId="4"/>
  </si>
  <si>
    <t>当該計画事績報告書提出年度用の様式を使用しているか</t>
    <rPh sb="0" eb="2">
      <t>トウガイ</t>
    </rPh>
    <rPh sb="2" eb="4">
      <t>ケイカク</t>
    </rPh>
    <rPh sb="4" eb="9">
      <t>ジセキホウコクショ</t>
    </rPh>
    <rPh sb="9" eb="11">
      <t>テイシュツ</t>
    </rPh>
    <rPh sb="11" eb="13">
      <t>ネンド</t>
    </rPh>
    <rPh sb="13" eb="14">
      <t>ヨウ</t>
    </rPh>
    <rPh sb="15" eb="17">
      <t>ヨウシキ</t>
    </rPh>
    <rPh sb="18" eb="20">
      <t>シヨウ</t>
    </rPh>
    <phoneticPr fontId="4"/>
  </si>
  <si>
    <t>中小排出事業者の場合は空欄とすること</t>
    <rPh sb="0" eb="7">
      <t>チュウショウハイシュツジギョウシャ</t>
    </rPh>
    <rPh sb="8" eb="10">
      <t>バアイ</t>
    </rPh>
    <rPh sb="11" eb="13">
      <t>クウラン</t>
    </rPh>
    <phoneticPr fontId="3"/>
  </si>
  <si>
    <t>連絡先（郵便番号、住所、担当者氏名（会社、部署名）、電話番号、メールアドレス）を記入しているか</t>
    <rPh sb="0" eb="3">
      <t>レンラクサキ</t>
    </rPh>
    <rPh sb="4" eb="8">
      <t>ユウビンバンゴウ</t>
    </rPh>
    <rPh sb="9" eb="11">
      <t>ジュウショ</t>
    </rPh>
    <rPh sb="12" eb="15">
      <t>タントウシャ</t>
    </rPh>
    <rPh sb="15" eb="17">
      <t>シメイ</t>
    </rPh>
    <rPh sb="18" eb="20">
      <t>カイシャ</t>
    </rPh>
    <rPh sb="21" eb="23">
      <t>ブショ</t>
    </rPh>
    <rPh sb="23" eb="24">
      <t>メイ</t>
    </rPh>
    <rPh sb="26" eb="30">
      <t>デンワバンゴウ</t>
    </rPh>
    <rPh sb="40" eb="42">
      <t>キニュウ</t>
    </rPh>
    <phoneticPr fontId="4"/>
  </si>
  <si>
    <t>連絡先には書類についての疑義への対応ができる部署や担当者名を記入してください</t>
    <rPh sb="0" eb="3">
      <t>レンラクサキ</t>
    </rPh>
    <rPh sb="5" eb="7">
      <t>ショルイ</t>
    </rPh>
    <rPh sb="12" eb="14">
      <t>ギギ</t>
    </rPh>
    <rPh sb="16" eb="18">
      <t>タイオウ</t>
    </rPh>
    <rPh sb="22" eb="24">
      <t>ブショ</t>
    </rPh>
    <rPh sb="25" eb="28">
      <t>タントウシャ</t>
    </rPh>
    <rPh sb="28" eb="29">
      <t>メイ</t>
    </rPh>
    <rPh sb="30" eb="32">
      <t>キニュウ</t>
    </rPh>
    <phoneticPr fontId="3"/>
  </si>
  <si>
    <t>基準年度、目標年度は計画書に記載した数値を記入しているか</t>
    <rPh sb="0" eb="2">
      <t>キジュン</t>
    </rPh>
    <rPh sb="2" eb="4">
      <t>ネンド</t>
    </rPh>
    <rPh sb="5" eb="7">
      <t>モクヒョウ</t>
    </rPh>
    <rPh sb="7" eb="9">
      <t>ネンド</t>
    </rPh>
    <rPh sb="10" eb="13">
      <t>ケイカクショ</t>
    </rPh>
    <rPh sb="14" eb="16">
      <t>キサイ</t>
    </rPh>
    <rPh sb="18" eb="20">
      <t>スウチ</t>
    </rPh>
    <rPh sb="21" eb="23">
      <t>キニュウ</t>
    </rPh>
    <phoneticPr fontId="4"/>
  </si>
  <si>
    <t>前年度の数値は正しく表示されているか</t>
    <rPh sb="0" eb="3">
      <t>ゼンネンド</t>
    </rPh>
    <rPh sb="4" eb="6">
      <t>スウチ</t>
    </rPh>
    <rPh sb="7" eb="8">
      <t>タダ</t>
    </rPh>
    <rPh sb="10" eb="12">
      <t>ヒョウジ</t>
    </rPh>
    <phoneticPr fontId="4"/>
  </si>
  <si>
    <t>補完的手段による削減量として、シート２に記入した数値が表示されているか</t>
    <rPh sb="0" eb="5">
      <t>ホカンテキシュダン</t>
    </rPh>
    <rPh sb="8" eb="11">
      <t>サクゲンリョウ</t>
    </rPh>
    <rPh sb="20" eb="22">
      <t>キニュウ</t>
    </rPh>
    <rPh sb="24" eb="26">
      <t>スウチ</t>
    </rPh>
    <rPh sb="27" eb="29">
      <t>ヒョウジ</t>
    </rPh>
    <phoneticPr fontId="4"/>
  </si>
  <si>
    <t>前年度における温室効果ガスの排出量</t>
    <rPh sb="0" eb="3">
      <t>ゼンネンド</t>
    </rPh>
    <rPh sb="7" eb="11">
      <t>オンシツコウカ</t>
    </rPh>
    <rPh sb="14" eb="17">
      <t>ハイシュツリョウ</t>
    </rPh>
    <phoneticPr fontId="4"/>
  </si>
  <si>
    <t>削減率は備考欄の計算式で算出し、小数点１位まで記入しているか</t>
    <rPh sb="0" eb="3">
      <t>サクゲンリツ</t>
    </rPh>
    <rPh sb="4" eb="7">
      <t>ビコウラン</t>
    </rPh>
    <rPh sb="8" eb="11">
      <t>ケイサンシキ</t>
    </rPh>
    <rPh sb="12" eb="14">
      <t>サンシュツ</t>
    </rPh>
    <rPh sb="16" eb="19">
      <t>ショウスウテン</t>
    </rPh>
    <rPh sb="20" eb="21">
      <t>イ</t>
    </rPh>
    <rPh sb="23" eb="25">
      <t>キニュウ</t>
    </rPh>
    <phoneticPr fontId="4"/>
  </si>
  <si>
    <t>温室効果ガスの排出を抑制するために実施した措置</t>
    <rPh sb="0" eb="4">
      <t>オンシツコウカ</t>
    </rPh>
    <rPh sb="7" eb="9">
      <t>ハイシュツ</t>
    </rPh>
    <rPh sb="10" eb="12">
      <t>ヨクセイ</t>
    </rPh>
    <rPh sb="17" eb="19">
      <t>ジッシ</t>
    </rPh>
    <rPh sb="21" eb="23">
      <t>ソチ</t>
    </rPh>
    <phoneticPr fontId="4"/>
  </si>
  <si>
    <t>ガイドブックを確認し、基準を満たしていることを確認しているか</t>
    <rPh sb="7" eb="9">
      <t>カクニン</t>
    </rPh>
    <rPh sb="11" eb="13">
      <t>キジュン</t>
    </rPh>
    <rPh sb="14" eb="15">
      <t>ミ</t>
    </rPh>
    <rPh sb="23" eb="25">
      <t>カクニン</t>
    </rPh>
    <phoneticPr fontId="4"/>
  </si>
  <si>
    <t>措置への対応状況はア～ウのいずれかを選択しているか</t>
    <rPh sb="0" eb="2">
      <t>ソチ</t>
    </rPh>
    <rPh sb="4" eb="8">
      <t>タイオウジョウキョウ</t>
    </rPh>
    <rPh sb="18" eb="20">
      <t>センタク</t>
    </rPh>
    <phoneticPr fontId="4"/>
  </si>
  <si>
    <t>措置への対応状況は計画書に記載の実施する措置と整合性が取れているか</t>
    <rPh sb="0" eb="2">
      <t>ソチ</t>
    </rPh>
    <rPh sb="4" eb="8">
      <t>タイオウジョウキョウ</t>
    </rPh>
    <rPh sb="9" eb="12">
      <t>ケイカクショ</t>
    </rPh>
    <rPh sb="13" eb="15">
      <t>キサイ</t>
    </rPh>
    <rPh sb="16" eb="18">
      <t>ジッシ</t>
    </rPh>
    <rPh sb="20" eb="22">
      <t>ソチ</t>
    </rPh>
    <rPh sb="23" eb="26">
      <t>セイゴウセイ</t>
    </rPh>
    <rPh sb="27" eb="28">
      <t>ト</t>
    </rPh>
    <phoneticPr fontId="4"/>
  </si>
  <si>
    <t>実施しない項目が１つてもある場合は「ウ　未実施」を選択する</t>
    <rPh sb="0" eb="2">
      <t>ジッシ</t>
    </rPh>
    <rPh sb="5" eb="7">
      <t>コウモク</t>
    </rPh>
    <rPh sb="14" eb="16">
      <t>バアイ</t>
    </rPh>
    <rPh sb="20" eb="23">
      <t>ミジッシ</t>
    </rPh>
    <rPh sb="25" eb="27">
      <t>センタク</t>
    </rPh>
    <phoneticPr fontId="3"/>
  </si>
  <si>
    <t>理由書の様式は任意</t>
    <rPh sb="0" eb="3">
      <t>リユウショ</t>
    </rPh>
    <rPh sb="4" eb="6">
      <t>ヨウシキ</t>
    </rPh>
    <rPh sb="7" eb="9">
      <t>ニンイ</t>
    </rPh>
    <phoneticPr fontId="3"/>
  </si>
  <si>
    <t>温室効果ガス総合排出原単位はシート４に記入した数値が表示されているか</t>
    <rPh sb="0" eb="4">
      <t>オンシツコウカ</t>
    </rPh>
    <rPh sb="6" eb="8">
      <t>ソウゴウ</t>
    </rPh>
    <rPh sb="8" eb="10">
      <t>ハイシュツ</t>
    </rPh>
    <rPh sb="10" eb="13">
      <t>ゲンタンイ</t>
    </rPh>
    <rPh sb="19" eb="21">
      <t>キニュウ</t>
    </rPh>
    <rPh sb="23" eb="25">
      <t>スウチ</t>
    </rPh>
    <rPh sb="26" eb="28">
      <t>ヒョウジ</t>
    </rPh>
    <phoneticPr fontId="4"/>
  </si>
  <si>
    <t>非化石エネルギーを使用している場合は、その種別を選択し、適切な使用量を記入しているか</t>
    <rPh sb="0" eb="3">
      <t>ヒカセキ</t>
    </rPh>
    <rPh sb="9" eb="11">
      <t>シヨウ</t>
    </rPh>
    <rPh sb="15" eb="17">
      <t>バアイ</t>
    </rPh>
    <rPh sb="21" eb="23">
      <t>シュベツ</t>
    </rPh>
    <rPh sb="24" eb="26">
      <t>センタク</t>
    </rPh>
    <rPh sb="28" eb="30">
      <t>テキセツ</t>
    </rPh>
    <rPh sb="31" eb="34">
      <t>シヨウリョウ</t>
    </rPh>
    <rPh sb="35" eb="37">
      <t>キニュウ</t>
    </rPh>
    <phoneticPr fontId="3"/>
  </si>
  <si>
    <t>1-1と整合を図ること</t>
    <rPh sb="4" eb="6">
      <t>セイゴウ</t>
    </rPh>
    <rPh sb="7" eb="8">
      <t>ハカ</t>
    </rPh>
    <phoneticPr fontId="3"/>
  </si>
  <si>
    <t>使用量を記入した場合は、適切な単位が記入しているか</t>
    <rPh sb="0" eb="3">
      <t>シヨウリョウ</t>
    </rPh>
    <rPh sb="4" eb="6">
      <t>キニュウ</t>
    </rPh>
    <rPh sb="8" eb="10">
      <t>バアイ</t>
    </rPh>
    <rPh sb="12" eb="14">
      <t>テキセツ</t>
    </rPh>
    <rPh sb="15" eb="17">
      <t>タンイ</t>
    </rPh>
    <rPh sb="18" eb="20">
      <t>キニュウ</t>
    </rPh>
    <phoneticPr fontId="3"/>
  </si>
  <si>
    <t>エネルギーの使用量は整数で記入しているか</t>
    <rPh sb="6" eb="9">
      <t>シヨウリョウ</t>
    </rPh>
    <rPh sb="10" eb="12">
      <t>セイスウ</t>
    </rPh>
    <rPh sb="13" eb="15">
      <t>キニュウ</t>
    </rPh>
    <phoneticPr fontId="3"/>
  </si>
  <si>
    <t>その他のエネルギーは（）内に具体の種類を記入しているか</t>
    <rPh sb="2" eb="3">
      <t>タ</t>
    </rPh>
    <rPh sb="12" eb="13">
      <t>ナイ</t>
    </rPh>
    <rPh sb="14" eb="16">
      <t>グタイ</t>
    </rPh>
    <rPh sb="17" eb="19">
      <t>シュルイ</t>
    </rPh>
    <rPh sb="20" eb="22">
      <t>キニュウ</t>
    </rPh>
    <phoneticPr fontId="3"/>
  </si>
  <si>
    <t>エネルギーの発熱量又はCO2排出係数が異なる場合は、枠外の排出係数を変更し、備考欄にその理由を記載しているか</t>
    <rPh sb="6" eb="9">
      <t>ハツネツリョウ</t>
    </rPh>
    <rPh sb="9" eb="10">
      <t>マタ</t>
    </rPh>
    <rPh sb="14" eb="18">
      <t>ハイシュツケイスウ</t>
    </rPh>
    <rPh sb="19" eb="20">
      <t>コト</t>
    </rPh>
    <rPh sb="22" eb="24">
      <t>バアイ</t>
    </rPh>
    <rPh sb="26" eb="28">
      <t>ワクガイ</t>
    </rPh>
    <rPh sb="29" eb="33">
      <t>ハイシュツケイスウ</t>
    </rPh>
    <rPh sb="34" eb="36">
      <t>ヘンコウ</t>
    </rPh>
    <rPh sb="38" eb="41">
      <t>ビコウラン</t>
    </rPh>
    <rPh sb="44" eb="46">
      <t>リユウ</t>
    </rPh>
    <rPh sb="47" eb="49">
      <t>キサイ</t>
    </rPh>
    <phoneticPr fontId="3"/>
  </si>
  <si>
    <t>電力を使用している場合、電力排出係数は該当する年度の値であるか</t>
    <rPh sb="0" eb="2">
      <t>デンリョク</t>
    </rPh>
    <rPh sb="3" eb="5">
      <t>シヨウ</t>
    </rPh>
    <rPh sb="9" eb="11">
      <t>バアイ</t>
    </rPh>
    <rPh sb="12" eb="18">
      <t>デンリョクハイシュツケイスウ</t>
    </rPh>
    <rPh sb="19" eb="21">
      <t>ガイトウ</t>
    </rPh>
    <rPh sb="23" eb="25">
      <t>ネンド</t>
    </rPh>
    <rPh sb="26" eb="27">
      <t>アタイ</t>
    </rPh>
    <phoneticPr fontId="3"/>
  </si>
  <si>
    <t>補完的手段による削減量がある場合は、備考欄に該当番号や概要等を記入しているか</t>
    <rPh sb="0" eb="5">
      <t>ホカンテキシュダン</t>
    </rPh>
    <rPh sb="8" eb="11">
      <t>サクゲンリョウ</t>
    </rPh>
    <rPh sb="14" eb="16">
      <t>バアイ</t>
    </rPh>
    <rPh sb="18" eb="21">
      <t>ビコウラン</t>
    </rPh>
    <rPh sb="22" eb="24">
      <t>ガイトウ</t>
    </rPh>
    <rPh sb="24" eb="26">
      <t>バンゴウ</t>
    </rPh>
    <rPh sb="27" eb="29">
      <t>ガイヨウ</t>
    </rPh>
    <rPh sb="29" eb="30">
      <t>トウ</t>
    </rPh>
    <rPh sb="31" eb="33">
      <t>キニュウ</t>
    </rPh>
    <phoneticPr fontId="4"/>
  </si>
  <si>
    <t>TEL　058-272-1111(内線2944)</t>
    <phoneticPr fontId="4"/>
  </si>
  <si>
    <t>「イ　未実施」の場合はその理由を備考欄に記入または理由書が添付されているか</t>
    <rPh sb="3" eb="6">
      <t>ミジッシ</t>
    </rPh>
    <rPh sb="8" eb="10">
      <t>バアイ</t>
    </rPh>
    <rPh sb="13" eb="15">
      <t>リユウ</t>
    </rPh>
    <rPh sb="16" eb="19">
      <t>ビコウラン</t>
    </rPh>
    <rPh sb="20" eb="22">
      <t>キニュウ</t>
    </rPh>
    <rPh sb="25" eb="28">
      <t>リユウショ</t>
    </rPh>
    <rPh sb="29" eb="31">
      <t>テンプ</t>
    </rPh>
    <phoneticPr fontId="4"/>
  </si>
  <si>
    <t>※１　評価結果として、Ａ、Ｂ、Ｃのいずれかが自動で表示されます。</t>
    <rPh sb="3" eb="7">
      <t>ヒョウカケッカ</t>
    </rPh>
    <phoneticPr fontId="3"/>
  </si>
  <si>
    <t>都市ガス
※ガス事業者ごとの係数が判明している場合はその数値を入力してください。</t>
    <rPh sb="8" eb="11">
      <t>ジギョウシャ</t>
    </rPh>
    <rPh sb="14" eb="16">
      <t>ケイスウ</t>
    </rPh>
    <rPh sb="17" eb="19">
      <t>ハンメイ</t>
    </rPh>
    <rPh sb="23" eb="25">
      <t>バアイ</t>
    </rPh>
    <rPh sb="28" eb="30">
      <t>スウチ</t>
    </rPh>
    <rPh sb="31" eb="33">
      <t>ニュウリョク</t>
    </rPh>
    <phoneticPr fontId="4"/>
  </si>
  <si>
    <t>シート１-１</t>
    <phoneticPr fontId="4"/>
  </si>
  <si>
    <t>[R7実績報告書提出事業者用(工場)]</t>
    <rPh sb="3" eb="5">
      <t>ジッセキ</t>
    </rPh>
    <rPh sb="5" eb="8">
      <t>ホウコクショ</t>
    </rPh>
    <rPh sb="8" eb="10">
      <t>テイシュツ</t>
    </rPh>
    <rPh sb="10" eb="13">
      <t>ジギョウシャ</t>
    </rPh>
    <rPh sb="13" eb="14">
      <t>ヨウ</t>
    </rPh>
    <rPh sb="15" eb="17">
      <t>コウジョウ</t>
    </rPh>
    <phoneticPr fontId="4"/>
  </si>
  <si>
    <t>（2024）</t>
  </si>
  <si>
    <t>（2027）</t>
  </si>
  <si>
    <t>年度</t>
    <rPh sb="0" eb="2">
      <t>ネンド</t>
    </rPh>
    <phoneticPr fontId="3"/>
  </si>
  <si>
    <t>　区分</t>
    <rPh sb="1" eb="3">
      <t>クブン</t>
    </rPh>
    <phoneticPr fontId="4"/>
  </si>
  <si>
    <t>再エネ
自家発</t>
    <rPh sb="0" eb="1">
      <t>サイ</t>
    </rPh>
    <rPh sb="4" eb="7">
      <t>ジカハツ</t>
    </rPh>
    <phoneticPr fontId="3"/>
  </si>
  <si>
    <t>非化石
買電</t>
    <rPh sb="0" eb="3">
      <t>ヒカセキ</t>
    </rPh>
    <rPh sb="4" eb="6">
      <t>カイデン</t>
    </rPh>
    <phoneticPr fontId="3"/>
  </si>
  <si>
    <t>非化石
自家発</t>
    <rPh sb="0" eb="3">
      <t>ヒカセキ</t>
    </rPh>
    <rPh sb="4" eb="7">
      <t>ジカハツ</t>
    </rPh>
    <phoneticPr fontId="3"/>
  </si>
  <si>
    <t>シート４</t>
    <phoneticPr fontId="3"/>
  </si>
  <si>
    <t>事務所等（工場以外）における設備の新たな導入</t>
    <rPh sb="17" eb="18">
      <t>アラ</t>
    </rPh>
    <phoneticPr fontId="3"/>
  </si>
  <si>
    <t>(P43-)</t>
    <phoneticPr fontId="3"/>
  </si>
  <si>
    <t>(P54-)</t>
    <phoneticPr fontId="3"/>
  </si>
  <si>
    <t>（該当がある場合のみ記載）複数の場合は追加してください</t>
    <rPh sb="1" eb="3">
      <t>ガイトウ</t>
    </rPh>
    <rPh sb="6" eb="8">
      <t>バアイ</t>
    </rPh>
    <rPh sb="10" eb="12">
      <t>キサイ</t>
    </rPh>
    <rPh sb="13" eb="15">
      <t>フクスウ</t>
    </rPh>
    <rPh sb="16" eb="18">
      <t>バアイ</t>
    </rPh>
    <rPh sb="19" eb="21">
      <t>ツイカ</t>
    </rPh>
    <phoneticPr fontId="3"/>
  </si>
  <si>
    <t>(役職）</t>
    <rPh sb="1" eb="3">
      <t>ヤクショク</t>
    </rPh>
    <phoneticPr fontId="3"/>
  </si>
  <si>
    <t>（名称）</t>
    <phoneticPr fontId="3"/>
  </si>
  <si>
    <t>（所在地）</t>
    <phoneticPr fontId="3"/>
  </si>
  <si>
    <t>　-</t>
    <phoneticPr fontId="3"/>
  </si>
  <si>
    <t>　/</t>
    <phoneticPr fontId="3"/>
  </si>
  <si>
    <t xml:space="preserve"> - -</t>
    <phoneticPr fontId="3"/>
  </si>
  <si>
    <t>(法人名）</t>
  </si>
  <si>
    <t>（所在地）</t>
  </si>
  <si>
    <t>（名称）</t>
  </si>
  <si>
    <t>業種</t>
    <rPh sb="0" eb="2">
      <t>ギョウシュ</t>
    </rPh>
    <phoneticPr fontId="3"/>
  </si>
  <si>
    <t>（郵便番号）</t>
    <rPh sb="1" eb="5">
      <t>ユウビンバンゴウ</t>
    </rPh>
    <phoneticPr fontId="4"/>
  </si>
  <si>
    <t>（住所）</t>
    <rPh sb="1" eb="3">
      <t>ジュウショ</t>
    </rPh>
    <phoneticPr fontId="4"/>
  </si>
  <si>
    <t>（電話番号）</t>
    <rPh sb="1" eb="3">
      <t>デンワ</t>
    </rPh>
    <rPh sb="3" eb="5">
      <t>バンゴウ</t>
    </rPh>
    <phoneticPr fontId="4"/>
  </si>
  <si>
    <t>（e-mail）</t>
    <phoneticPr fontId="3"/>
  </si>
  <si>
    <t>申請</t>
    <rPh sb="0" eb="2">
      <t>シンセイ</t>
    </rPh>
    <phoneticPr fontId="3"/>
  </si>
  <si>
    <t>（部署名）</t>
    <rPh sb="1" eb="3">
      <t>ブショ</t>
    </rPh>
    <rPh sb="3" eb="4">
      <t>メイ</t>
    </rPh>
    <phoneticPr fontId="4"/>
  </si>
  <si>
    <t>（担当者氏名）</t>
    <rPh sb="1" eb="4">
      <t>タントウシャ</t>
    </rPh>
    <rPh sb="4" eb="6">
      <t>シメイ</t>
    </rPh>
    <phoneticPr fontId="4"/>
  </si>
  <si>
    <t>再エネ
買電</t>
    <rPh sb="0" eb="1">
      <t>サイ</t>
    </rPh>
    <phoneticPr fontId="3"/>
  </si>
  <si>
    <t>再エネ
種別
買電</t>
    <rPh sb="0" eb="1">
      <t>サイ</t>
    </rPh>
    <rPh sb="4" eb="6">
      <t>シュベツ</t>
    </rPh>
    <phoneticPr fontId="3"/>
  </si>
  <si>
    <t>再エネ
種別
自家発</t>
    <rPh sb="0" eb="1">
      <t>サイ</t>
    </rPh>
    <rPh sb="4" eb="6">
      <t>シュベツ</t>
    </rPh>
    <phoneticPr fontId="3"/>
  </si>
  <si>
    <t>非化石
熱種別
熱</t>
    <rPh sb="0" eb="3">
      <t>ヒカセキ</t>
    </rPh>
    <rPh sb="4" eb="5">
      <t>ネツ</t>
    </rPh>
    <rPh sb="5" eb="7">
      <t>シュベツ</t>
    </rPh>
    <rPh sb="8" eb="9">
      <t>ネツ</t>
    </rPh>
    <phoneticPr fontId="3"/>
  </si>
  <si>
    <t>非化石
種別
買電</t>
    <rPh sb="0" eb="3">
      <t>ヒカセキ</t>
    </rPh>
    <rPh sb="4" eb="6">
      <t>シュベツ</t>
    </rPh>
    <phoneticPr fontId="3"/>
  </si>
  <si>
    <t>非化石
種別
自家発</t>
    <rPh sb="0" eb="3">
      <t>ヒカセキ</t>
    </rPh>
    <rPh sb="4" eb="6">
      <t>シュベツ</t>
    </rPh>
    <phoneticPr fontId="3"/>
  </si>
  <si>
    <t>○○県</t>
    <rPh sb="2" eb="3">
      <t>ケン</t>
    </rPh>
    <phoneticPr fontId="3"/>
  </si>
  <si>
    <t>該当がある場合</t>
    <rPh sb="0" eb="2">
      <t>ガイトウ</t>
    </rPh>
    <rPh sb="5" eb="7">
      <t>バアイ</t>
    </rPh>
    <phoneticPr fontId="3"/>
  </si>
  <si>
    <t>ア</t>
  </si>
  <si>
    <t>イ</t>
  </si>
  <si>
    <t>ウ</t>
  </si>
  <si>
    <t>措置項目</t>
    <rPh sb="0" eb="2">
      <t>ソチ</t>
    </rPh>
    <rPh sb="2" eb="4">
      <t>コウモク</t>
    </rPh>
    <phoneticPr fontId="3"/>
  </si>
  <si>
    <t>措置項目</t>
  </si>
  <si>
    <t>ｔ</t>
    <phoneticPr fontId="3"/>
  </si>
  <si>
    <t>再エネ
種別
燃料・熱</t>
    <rPh sb="0" eb="1">
      <t>サイ</t>
    </rPh>
    <rPh sb="4" eb="6">
      <t>シュベツ</t>
    </rPh>
    <phoneticPr fontId="3"/>
  </si>
  <si>
    <t>再エネ
燃料・熱</t>
  </si>
  <si>
    <t>合計（販売量）</t>
    <rPh sb="0" eb="2">
      <t>ゴウケイ</t>
    </rPh>
    <rPh sb="3" eb="6">
      <t>ハンバイリョウ</t>
    </rPh>
    <phoneticPr fontId="3"/>
  </si>
  <si>
    <t>電気</t>
    <rPh sb="0" eb="2">
      <t>デンキ</t>
    </rPh>
    <phoneticPr fontId="3"/>
  </si>
  <si>
    <t>②エネルギーの使用に伴って発生する二酸化炭素以外の二酸化炭素</t>
  </si>
  <si>
    <t>③メタン</t>
  </si>
  <si>
    <t>⑤ハイドロフルオロカーボン</t>
  </si>
  <si>
    <t>⑥パーフルオロカーボン</t>
  </si>
  <si>
    <t>⑨エネルギーの使用に伴って発生する二酸化炭素（発電所又は熱供給事業の用に供する熱供給施設が設置されている事業者のみ）</t>
  </si>
  <si>
    <t>⑩廃棄物由来</t>
    <rPh sb="1" eb="6">
      <t>ハイキブツユライ</t>
    </rPh>
    <phoneticPr fontId="3"/>
  </si>
  <si>
    <t>KL</t>
  </si>
  <si>
    <t>t-CO2</t>
  </si>
  <si>
    <t>使用量</t>
    <rPh sb="0" eb="3">
      <t>シヨウリョウ</t>
    </rPh>
    <phoneticPr fontId="3"/>
  </si>
  <si>
    <t>販売量</t>
    <rPh sb="0" eb="3">
      <t>ハンバイリョウ</t>
    </rPh>
    <phoneticPr fontId="3"/>
  </si>
  <si>
    <r>
      <t xml:space="preserve">※削減率の評価は以下のとおり
</t>
    </r>
    <r>
      <rPr>
        <b/>
        <sz val="11"/>
        <rFont val="ＭＳ 明朝"/>
        <family val="1"/>
        <charset val="128"/>
      </rPr>
      <t>　１年目　1.3％以上はＡ、０％～1.3％未満はＢ、０％未満はＣ
　</t>
    </r>
    <r>
      <rPr>
        <sz val="11"/>
        <rFont val="ＭＳ 明朝"/>
        <family val="1"/>
        <charset val="128"/>
      </rPr>
      <t>２年目　2.6％以上はＡ、０％～2.6％未満はＢ、０％未満はＣ
　３年目　4.0％以上はＡ、０％～4.0％未満はＢ、０％未満はＣ</t>
    </r>
    <rPh sb="1" eb="4">
      <t>サクゲンリツ</t>
    </rPh>
    <rPh sb="5" eb="7">
      <t>ヒョウカ</t>
    </rPh>
    <rPh sb="8" eb="10">
      <t>イカ</t>
    </rPh>
    <rPh sb="17" eb="19">
      <t>ネンメ</t>
    </rPh>
    <rPh sb="50" eb="52">
      <t>ネンメ</t>
    </rPh>
    <rPh sb="83" eb="85">
      <t>ネンメ</t>
    </rPh>
    <rPh sb="90" eb="92">
      <t>イジョウ</t>
    </rPh>
    <rPh sb="102" eb="104">
      <t>ミマン</t>
    </rPh>
    <rPh sb="109" eb="111">
      <t>ミマン</t>
    </rPh>
    <phoneticPr fontId="3"/>
  </si>
  <si>
    <t>化石燃料の実質使用量</t>
    <rPh sb="0" eb="2">
      <t>カセキ</t>
    </rPh>
    <rPh sb="2" eb="4">
      <t>ネンリョウ</t>
    </rPh>
    <rPh sb="5" eb="7">
      <t>ジッシツ</t>
    </rPh>
    <rPh sb="7" eb="10">
      <t>シヨウリョウ</t>
    </rPh>
    <phoneticPr fontId="3"/>
  </si>
  <si>
    <t>設備導入による対策は、計画期間に該当設備を新設・更新する場合に適用します。設備の新設・更新がない場合は「非該当」としてください。
なお、既存の設備が基準に適合している場合には、「実施済」として評価対象とすることができます。</t>
    <phoneticPr fontId="3"/>
  </si>
  <si>
    <r>
      <t>＜備考欄＞</t>
    </r>
    <r>
      <rPr>
        <sz val="8"/>
        <color rgb="FF000000"/>
        <rFont val="ＭＳ 明朝"/>
        <family val="1"/>
        <charset val="128"/>
      </rPr>
      <t>※非化石分（電気事業者からの買電等）の使用量がある場合、CO2フリー電力の名称を記載すること。</t>
    </r>
    <rPh sb="1" eb="3">
      <t>ビコウ</t>
    </rPh>
    <rPh sb="3" eb="4">
      <t>ラン</t>
    </rPh>
    <rPh sb="6" eb="10">
      <t>ヒカセキブン</t>
    </rPh>
    <rPh sb="21" eb="22">
      <t>ナド</t>
    </rPh>
    <rPh sb="24" eb="26">
      <t>シヨウ</t>
    </rPh>
    <rPh sb="26" eb="27">
      <t>リョウ</t>
    </rPh>
    <rPh sb="30" eb="32">
      <t>バアイ</t>
    </rPh>
    <rPh sb="39" eb="41">
      <t>デンリョク</t>
    </rPh>
    <rPh sb="42" eb="44">
      <t>メイショウ</t>
    </rPh>
    <rPh sb="45" eb="47">
      <t>キサイ</t>
    </rPh>
    <phoneticPr fontId="3"/>
  </si>
  <si>
    <t>その他（複数該当等）</t>
    <rPh sb="2" eb="3">
      <t>ホカ</t>
    </rPh>
    <rPh sb="8" eb="9">
      <t>ナド</t>
    </rPh>
    <phoneticPr fontId="3"/>
  </si>
  <si>
    <t>その他（複数該当等）</t>
    <rPh sb="2" eb="3">
      <t>ホカ</t>
    </rPh>
    <rPh sb="4" eb="6">
      <t>フクスウ</t>
    </rPh>
    <rPh sb="6" eb="8">
      <t>ガイトウ</t>
    </rPh>
    <rPh sb="8" eb="9">
      <t>ナド</t>
    </rPh>
    <phoneticPr fontId="3"/>
  </si>
  <si>
    <t>※R8提出用（R7実績を算出するための係数）</t>
    <rPh sb="3" eb="6">
      <t>テイシュツヨウ</t>
    </rPh>
    <rPh sb="9" eb="11">
      <t>ジッセキ</t>
    </rPh>
    <rPh sb="12" eb="14">
      <t>サンシュツ</t>
    </rPh>
    <rPh sb="19" eb="21">
      <t>ケイスウ</t>
    </rPh>
    <phoneticPr fontId="3"/>
  </si>
  <si>
    <t>〒</t>
    <phoneticPr fontId="3"/>
  </si>
  <si>
    <r>
      <t>（部署名</t>
    </r>
    <r>
      <rPr>
        <b/>
        <sz val="8"/>
        <rFont val="ＭＳ 明朝"/>
        <family val="1"/>
        <charset val="128"/>
      </rPr>
      <t>/</t>
    </r>
    <r>
      <rPr>
        <sz val="8"/>
        <rFont val="ＭＳ 明朝"/>
        <family val="1"/>
        <charset val="128"/>
      </rPr>
      <t>担当者氏名）</t>
    </r>
    <rPh sb="1" eb="3">
      <t>ブショ</t>
    </rPh>
    <rPh sb="3" eb="4">
      <t>メイ</t>
    </rPh>
    <rPh sb="5" eb="8">
      <t>タントウシャ</t>
    </rPh>
    <rPh sb="8" eb="10">
      <t>シメイ</t>
    </rPh>
    <phoneticPr fontId="4"/>
  </si>
  <si>
    <t>ｔＣＯ2／ＧＪ</t>
    <phoneticPr fontId="3"/>
  </si>
  <si>
    <t>※投入した燃料・非化石燃料・熱として計上する</t>
    <rPh sb="1" eb="3">
      <t>トウニュウ</t>
    </rPh>
    <rPh sb="5" eb="7">
      <t>ネンリョウ</t>
    </rPh>
    <rPh sb="14" eb="15">
      <t>ネツ</t>
    </rPh>
    <rPh sb="18" eb="20">
      <t>ケイジョウ</t>
    </rPh>
    <phoneticPr fontId="3"/>
  </si>
  <si>
    <t>ｔＣ／ＧＪ</t>
    <phoneticPr fontId="3"/>
  </si>
  <si>
    <t>電気事業者（中部電力ミライズ(株)）</t>
    <rPh sb="0" eb="5">
      <t>デンキジギョウシャ</t>
    </rPh>
    <phoneticPr fontId="4"/>
  </si>
  <si>
    <t>ガス事業者別排出係数(特定排出者の温室効果ガス排出量算定用)－R6年度供給実績－　R7.6.30 環境省・経済産業省公表　（東邦ガス（株））</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62" eb="64">
      <t>トウホウ</t>
    </rPh>
    <rPh sb="66" eb="69">
      <t>カブ</t>
    </rPh>
    <phoneticPr fontId="3"/>
  </si>
  <si>
    <t>※電気事業者別排出係数(特定排出者の温室効果ガス排出量算定用)－R6年度実績－　R8.1.9 環境省・経済産業省公表、R8.2.25一部更新</t>
    <phoneticPr fontId="3"/>
  </si>
  <si>
    <t>ガス事業者別排出係数(特定排出者の温室効果ガス排出量算定用)－R6年度供給実績－　R7.6.30 環境省・経済産業省公表　（東邦ガス（株））（2.09 t‑CO₂／千m³）</t>
    <rPh sb="2" eb="5">
      <t>ジギョウシャ</t>
    </rPh>
    <rPh sb="5" eb="6">
      <t>ベツ</t>
    </rPh>
    <rPh sb="6" eb="8">
      <t>ハイシュツ</t>
    </rPh>
    <rPh sb="8" eb="10">
      <t>ケイスウ</t>
    </rPh>
    <rPh sb="11" eb="13">
      <t>トクテイ</t>
    </rPh>
    <rPh sb="13" eb="16">
      <t>ハイシュツシャ</t>
    </rPh>
    <rPh sb="17" eb="19">
      <t>オンシツ</t>
    </rPh>
    <rPh sb="19" eb="21">
      <t>コウカ</t>
    </rPh>
    <rPh sb="23" eb="25">
      <t>ハイシュツ</t>
    </rPh>
    <rPh sb="25" eb="26">
      <t>リョウ</t>
    </rPh>
    <rPh sb="26" eb="28">
      <t>サンテイ</t>
    </rPh>
    <rPh sb="28" eb="29">
      <t>ヨウ</t>
    </rPh>
    <rPh sb="62" eb="64">
      <t>トウホウ</t>
    </rPh>
    <rPh sb="66" eb="69">
      <t>カブ</t>
    </rPh>
    <phoneticPr fontId="3"/>
  </si>
  <si>
    <t>RE100の取組</t>
    <phoneticPr fontId="3"/>
  </si>
  <si>
    <t>事業者独自の取組（２つまで）</t>
    <rPh sb="0" eb="5">
      <t>ジギョウシャドクジ</t>
    </rPh>
    <rPh sb="6" eb="8">
      <t>トリク</t>
    </rPh>
    <phoneticPr fontId="3"/>
  </si>
  <si>
    <t>２－３　温室効果ガスの排出を抑制するために実施した措置（事業者独自の取組）</t>
    <rPh sb="4" eb="6">
      <t>オンシツ</t>
    </rPh>
    <rPh sb="6" eb="8">
      <t>コウカ</t>
    </rPh>
    <rPh sb="11" eb="13">
      <t>ハイシュツ</t>
    </rPh>
    <rPh sb="14" eb="16">
      <t>ヨクセイ</t>
    </rPh>
    <rPh sb="21" eb="23">
      <t>ジッシ</t>
    </rPh>
    <rPh sb="25" eb="27">
      <t>ソチ</t>
    </rPh>
    <rPh sb="28" eb="31">
      <t>ジギョウシャ</t>
    </rPh>
    <rPh sb="31" eb="33">
      <t>ドクジ</t>
    </rPh>
    <rPh sb="34" eb="36">
      <t>トリク</t>
    </rPh>
    <phoneticPr fontId="4"/>
  </si>
  <si>
    <t>※前年度において、再生可能エネルギーや再生可能エネルギー以外の非化石燃料を利用した場合、種別を選択又は記入し、使用量の単位が空欄の場合は事業者において</t>
    <rPh sb="1" eb="4">
      <t>ゼンネンド</t>
    </rPh>
    <rPh sb="9" eb="13">
      <t>サイセイカノウ</t>
    </rPh>
    <rPh sb="19" eb="23">
      <t>サイセイカノウ</t>
    </rPh>
    <rPh sb="28" eb="30">
      <t>イガイ</t>
    </rPh>
    <rPh sb="31" eb="36">
      <t>ヒカセキネンリョウ</t>
    </rPh>
    <rPh sb="37" eb="39">
      <t>リヨウ</t>
    </rPh>
    <rPh sb="41" eb="43">
      <t>バアイ</t>
    </rPh>
    <rPh sb="44" eb="46">
      <t>シュベツ</t>
    </rPh>
    <rPh sb="47" eb="49">
      <t>センタク</t>
    </rPh>
    <rPh sb="49" eb="50">
      <t>マタ</t>
    </rPh>
    <rPh sb="51" eb="53">
      <t>キニュウ</t>
    </rPh>
    <rPh sb="62" eb="64">
      <t>クウラン</t>
    </rPh>
    <rPh sb="65" eb="67">
      <t>バアイ</t>
    </rPh>
    <phoneticPr fontId="4"/>
  </si>
  <si>
    <t>　設定した単位を記入し、その量を記入してください。</t>
    <phoneticPr fontId="3"/>
  </si>
  <si>
    <t>液化石油ガス（ＬＰＧ）</t>
    <phoneticPr fontId="3"/>
  </si>
  <si>
    <t>液化天然ガス（ＬＮＧ）</t>
    <phoneticPr fontId="3"/>
  </si>
  <si>
    <t>ｔ</t>
    <phoneticPr fontId="3"/>
  </si>
  <si>
    <r>
      <t>ｔ-CO</t>
    </r>
    <r>
      <rPr>
        <vertAlign val="subscript"/>
        <sz val="10"/>
        <rFont val="ＭＳ 明朝"/>
        <family val="1"/>
        <charset val="128"/>
      </rPr>
      <t>2</t>
    </r>
    <phoneticPr fontId="3"/>
  </si>
  <si>
    <t xml:space="preserve"> ※目標削減率は、次の方法で算定してください。目標削減率＝（a-b）／a×１００（％）</t>
    <rPh sb="14" eb="16">
      <t>サンテイ</t>
    </rPh>
    <phoneticPr fontId="4"/>
  </si>
  <si>
    <t>　　a：基準年度の総合排出量又は総合排出原単位　b：目標年度の総合排出量又は総合排出原単位</t>
    <phoneticPr fontId="4"/>
  </si>
  <si>
    <t>規則第基本条例施行５条第３号イに該当する者</t>
    <rPh sb="0" eb="2">
      <t>キソク</t>
    </rPh>
    <rPh sb="2" eb="3">
      <t>ダイ</t>
    </rPh>
    <rPh sb="10" eb="11">
      <t>ジョウ</t>
    </rPh>
    <rPh sb="11" eb="12">
      <t>ダイ</t>
    </rPh>
    <rPh sb="13" eb="14">
      <t>ゴウ</t>
    </rPh>
    <rPh sb="16" eb="18">
      <t>ガイトウ</t>
    </rPh>
    <rPh sb="20" eb="21">
      <t>モノ</t>
    </rPh>
    <phoneticPr fontId="4"/>
  </si>
  <si>
    <t>基本条例施行規則第５条第３号ロに該当する者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</si>
  <si>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基本条例施行規則第５条第３号ハに該当する者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</si>
  <si>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基本条例施行規則第５条第２号イに該当する者</t>
    <rPh sb="6" eb="8">
      <t>キソク</t>
    </rPh>
    <rPh sb="8" eb="9">
      <t>ダイ</t>
    </rPh>
    <rPh sb="10" eb="11">
      <t>ジョウ</t>
    </rPh>
    <rPh sb="11" eb="12">
      <t>ダイ</t>
    </rPh>
    <rPh sb="13" eb="14">
      <t>ゴウ</t>
    </rPh>
    <rPh sb="16" eb="18">
      <t>ガイトウ</t>
    </rPh>
    <rPh sb="20" eb="21">
      <t>モノ</t>
    </rPh>
    <phoneticPr fontId="4"/>
  </si>
  <si>
    <t>基本条例施行規則第５条第２号ロに該当する者</t>
    <rPh sb="6" eb="8">
      <t>キソク</t>
    </rPh>
    <rPh sb="8" eb="9">
      <t>ダイ</t>
    </rPh>
    <rPh sb="10" eb="11">
      <t>ジョウ</t>
    </rPh>
    <rPh sb="11" eb="12">
      <t>ダイ</t>
    </rPh>
    <rPh sb="13" eb="14">
      <t>ゴウ</t>
    </rPh>
    <rPh sb="16" eb="18">
      <t>ガイトウ</t>
    </rPh>
    <rPh sb="20" eb="21">
      <t>モノ</t>
    </rPh>
    <phoneticPr fontId="4"/>
  </si>
  <si>
    <t>※イに該当する場合は、実施しない理由を備考欄又は別紙理由書（任意様式）に記入してください。</t>
    <phoneticPr fontId="3"/>
  </si>
  <si>
    <t>※各措置項目に係る「措置への対応状況」は、「岐阜県温室効果ガス排出削減計画等評価制度ガイドブック」（https://www.pref.gifu.lg.jp/uploaded/attachment/345344.pdf）を参照してください。１つでも「実施しない」項目がある場合は、他に「実施済」や「非該当」の
　項目があったとしても「イ　未実施」に○を付します。</t>
    <phoneticPr fontId="3"/>
  </si>
  <si>
    <t>※一方で、同一項目内に「実施済」と「非該当」がある場合は、「ア　実施済」に○を付します。「岐阜県地球温暖化防止及び気候変動適応基本条例に基づく温室効果
　ガス排出削減計画書等に関するＱ＆Ａ」（https://www.pref.gifu.lg.jp/uploaded/attachment/438801.pdf）を参照してください。</t>
    <phoneticPr fontId="3"/>
  </si>
  <si>
    <t>kL</t>
  </si>
  <si>
    <t>kL</t>
    <phoneticPr fontId="3"/>
  </si>
  <si>
    <r>
      <t>ｔ-CO</t>
    </r>
    <r>
      <rPr>
        <vertAlign val="subscript"/>
        <sz val="11"/>
        <rFont val="ＭＳ 明朝"/>
        <family val="1"/>
        <charset val="128"/>
      </rPr>
      <t>2</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</si>
</sst>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Red]\(#,##0\)"/>
    <numFmt numFmtId="178" formatCode="#,##0.000_ "/>
    <numFmt numFmtId="179" formatCode="0.0000_ "/>
    <numFmt numFmtId="180" formatCode="0.00_ "/>
    <numFmt numFmtId="181" formatCode="0.000_ "/>
    <numFmt numFmtId="182" formatCode="0.000000_ "/>
    <numFmt numFmtId="183" formatCode="#,##0.0;[Red]\-#,##0.0"/>
    <numFmt numFmtId="184" formatCode="#,##0.000;[Red]\-#,##0.000"/>
    <numFmt numFmtId="185" formatCode="0.0000"/>
    <numFmt numFmtId="186" formatCode="0_);\(0\)"/>
    <numFmt numFmtId="187" formatCode="#,##0.0_);[Red]\(#,##0.0\)"/>
    <numFmt numFmtId="188" formatCode="#,##0.0_ "/>
    <numFmt numFmtId="189" formatCode="#,##0.000_);[Red]\(#,##0.000\)"/>
  </numFmts>
  <fonts count="56">
    <font>
      <sz val="11"/>
      <color theme="1"/>
      <name val="ＭＳ ゴシック"/>
      <family val="2"/>
      <charset val="128"/>
    </font>
    <font>
      <sz val="11"/>
      <color theme="1"/>
      <name val="ＭＳ ゴシック"/>
      <family val="2"/>
      <charset val="128"/>
    </font>
    <font>
      <b/>
      <sz val="14"/>
      <color indexed="16"/>
      <name val="ＭＳ ゴシック"/>
      <family val="3"/>
      <charset val="128"/>
    </font>
    <font>
      <sz val="6"/>
      <name val="ＭＳ ゴシック"/>
      <family val="2"/>
      <charset val="128"/>
    </font>
    <font>
      <sz val="6"/>
      <name val="ＭＳ Ｐゴシック"/>
      <family val="3"/>
      <charset val="128"/>
    </font>
    <font>
      <b/>
      <sz val="12"/>
      <color indexed="18"/>
      <name val="ＭＳ ゴシック"/>
      <family val="3"/>
      <charset val="128"/>
    </font>
    <font>
      <b/>
      <sz val="10"/>
      <name val="ＭＳ ゴシック"/>
      <family val="3"/>
      <charset val="128"/>
    </font>
    <font>
      <sz val="10"/>
      <name val="ＭＳ ゴシック"/>
      <family val="3"/>
      <charset val="128"/>
    </font>
    <font>
      <u/>
      <sz val="10"/>
      <name val="ＭＳ ゴシック"/>
      <family val="3"/>
      <charset val="128"/>
    </font>
    <font>
      <sz val="10"/>
      <color indexed="12"/>
      <name val="ＭＳ 明朝"/>
      <family val="1"/>
      <charset val="128"/>
    </font>
    <font>
      <sz val="10"/>
      <name val="ＭＳ 明朝"/>
      <family val="1"/>
      <charset val="128"/>
    </font>
    <font>
      <sz val="11"/>
      <name val="ＭＳ Ｐゴシック"/>
      <family val="3"/>
      <charset val="128"/>
    </font>
    <font>
      <sz val="10"/>
      <name val="ＭＳ Ｐゴシック"/>
      <family val="3"/>
      <charset val="128"/>
    </font>
    <font>
      <vertAlign val="subscript"/>
      <sz val="10"/>
      <name val="ＭＳ 明朝"/>
      <family val="1"/>
      <charset val="128"/>
    </font>
    <font>
      <b/>
      <sz val="10"/>
      <color indexed="8"/>
      <name val="ＭＳ ゴシック"/>
      <family val="3"/>
      <charset val="128"/>
    </font>
    <font>
      <sz val="10"/>
      <color indexed="8"/>
      <name val="ＭＳ ゴシック"/>
      <family val="3"/>
      <charset val="128"/>
    </font>
    <font>
      <u/>
      <sz val="11"/>
      <color indexed="12"/>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游ゴシック"/>
      <family val="3"/>
      <charset val="128"/>
      <scheme val="minor"/>
    </font>
    <font>
      <sz val="11"/>
      <color theme="1"/>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
      <sz val="11"/>
      <name val="ＭＳ 明朝"/>
      <family val="1"/>
      <charset val="128"/>
    </font>
    <font>
      <sz val="9"/>
      <color indexed="81"/>
      <name val="MS P ゴシック"/>
      <family val="3"/>
      <charset val="128"/>
    </font>
    <font>
      <sz val="10"/>
      <color indexed="8"/>
      <name val="ＭＳ 明朝"/>
      <family val="1"/>
      <charset val="128"/>
    </font>
    <font>
      <sz val="10"/>
      <color indexed="10"/>
      <name val="ＭＳ 明朝"/>
      <family val="1"/>
      <charset val="128"/>
    </font>
    <font>
      <vertAlign val="subscript"/>
      <sz val="10"/>
      <color indexed="10"/>
      <name val="ＭＳ 明朝"/>
      <family val="1"/>
      <charset val="128"/>
    </font>
    <font>
      <sz val="11"/>
      <color indexed="8"/>
      <name val="ＭＳ 明朝"/>
      <family val="1"/>
      <charset val="128"/>
    </font>
    <font>
      <vertAlign val="superscript"/>
      <sz val="11"/>
      <color indexed="8"/>
      <name val="ＭＳ 明朝"/>
      <family val="1"/>
      <charset val="128"/>
    </font>
    <font>
      <sz val="7.5"/>
      <name val="ＭＳ 明朝"/>
      <family val="1"/>
      <charset val="128"/>
    </font>
    <font>
      <b/>
      <sz val="10"/>
      <color indexed="81"/>
      <name val="ＭＳ Ｐゴシック"/>
      <family val="3"/>
      <charset val="128"/>
    </font>
    <font>
      <sz val="10"/>
      <color theme="1"/>
      <name val="ＭＳ 明朝"/>
      <family val="1"/>
      <charset val="128"/>
    </font>
    <font>
      <vertAlign val="superscript"/>
      <sz val="10"/>
      <color indexed="8"/>
      <name val="ＭＳ 明朝"/>
      <family val="1"/>
      <charset val="128"/>
    </font>
    <font>
      <sz val="10"/>
      <name val="ＭＳ Ｐ明朝"/>
      <family val="1"/>
      <charset val="128"/>
    </font>
    <font>
      <sz val="11"/>
      <name val="ＭＳ Ｐ明朝"/>
      <family val="1"/>
      <charset val="128"/>
    </font>
    <font>
      <sz val="11"/>
      <color theme="1"/>
      <name val="游ゴシック"/>
      <family val="2"/>
      <scheme val="minor"/>
    </font>
    <font>
      <b/>
      <sz val="9"/>
      <name val="ＭＳ 明朝"/>
      <family val="1"/>
      <charset val="128"/>
    </font>
    <font>
      <sz val="7"/>
      <name val="ＭＳ 明朝"/>
      <family val="1"/>
      <charset val="128"/>
    </font>
    <font>
      <sz val="8"/>
      <name val="ＭＳ 明朝"/>
      <family val="1"/>
      <charset val="128"/>
    </font>
    <font>
      <sz val="6"/>
      <name val="ＭＳ 明朝"/>
      <family val="1"/>
      <charset val="128"/>
    </font>
    <font>
      <sz val="10"/>
      <color theme="1"/>
      <name val="ＭＳ ゴシック"/>
      <family val="2"/>
      <charset val="128"/>
    </font>
    <font>
      <sz val="11"/>
      <color theme="1"/>
      <name val="Microsoft JhengHei UI"/>
      <family val="2"/>
      <charset val="134"/>
    </font>
    <font>
      <sz val="11"/>
      <color theme="1"/>
      <name val="游ゴシック"/>
      <family val="3"/>
      <scheme val="minor"/>
    </font>
    <font>
      <b/>
      <sz val="10"/>
      <name val="ＭＳ 明朝"/>
      <family val="1"/>
      <charset val="128"/>
    </font>
    <font>
      <b/>
      <sz val="11"/>
      <name val="ＭＳ 明朝"/>
      <family val="1"/>
      <charset val="128"/>
    </font>
    <font>
      <sz val="8"/>
      <color theme="1"/>
      <name val="ＭＳ ゴシック"/>
      <family val="2"/>
      <charset val="128"/>
    </font>
    <font>
      <sz val="8"/>
      <color theme="1"/>
      <name val="ＭＳ ゴシック"/>
      <family val="3"/>
      <charset val="128"/>
    </font>
    <font>
      <sz val="11"/>
      <color theme="1"/>
      <name val="ＭＳ ゴシック"/>
      <family val="3"/>
      <charset val="128"/>
    </font>
    <font>
      <sz val="12"/>
      <color theme="1"/>
      <name val="ＭＳ ゴシック"/>
      <family val="3"/>
      <charset val="128"/>
    </font>
    <font>
      <sz val="8"/>
      <color rgb="FF000000"/>
      <name val="ＭＳ 明朝"/>
      <family val="1"/>
      <charset val="128"/>
    </font>
    <font>
      <b/>
      <sz val="8"/>
      <name val="ＭＳ 明朝"/>
      <family val="1"/>
      <charset val="128"/>
    </font>
    <font>
      <sz val="11"/>
      <name val="ＭＳ ゴシック"/>
      <family val="2"/>
      <charset val="128"/>
    </font>
    <font>
      <sz val="9"/>
      <color indexed="8"/>
      <name val="ＭＳ 明朝"/>
      <family val="1"/>
      <charset val="128"/>
    </font>
    <font>
      <vertAlign val="subscript"/>
      <sz val="11"/>
      <name val="ＭＳ 明朝"/>
      <family val="1"/>
      <charset val="128"/>
    </font>
  </fonts>
  <fills count="1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indexed="27"/>
        <bgColor indexed="64"/>
      </patternFill>
    </fill>
    <fill>
      <patternFill patternType="solid">
        <fgColor theme="0"/>
        <bgColor indexed="64"/>
      </patternFill>
    </fill>
    <fill>
      <patternFill patternType="solid">
        <fgColor rgb="FFCCFFFF"/>
        <bgColor indexed="64"/>
      </patternFill>
    </fill>
    <fill>
      <patternFill patternType="solid">
        <fgColor indexed="4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5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10">
    <xf numFmtId="0" fontId="0" fillId="0" borderId="0">
      <alignment vertical="center"/>
    </xf>
    <xf numFmtId="0" fontId="16" fillId="0" borderId="0" applyNumberFormat="0" applyFill="0" applyBorder="0" applyAlignment="0" applyProtection="0">
      <alignment vertical="top"/>
      <protection locked="0"/>
    </xf>
    <xf numFmtId="0" fontId="19" fillId="0" borderId="0">
      <alignment vertical="center"/>
    </xf>
    <xf numFmtId="0" fontId="11" fillId="0" borderId="0"/>
    <xf numFmtId="0" fontId="37" fillId="0" borderId="0"/>
    <xf numFmtId="0" fontId="11" fillId="0" borderId="0">
      <alignment vertical="center"/>
    </xf>
    <xf numFmtId="38" fontId="1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4" fillId="0" borderId="0">
      <alignment vertical="center"/>
    </xf>
  </cellStyleXfs>
  <cellXfs count="743">
    <xf numFmtId="0" fontId="0" fillId="0" borderId="0" xfId="0">
      <alignmen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7" fillId="0" borderId="0" xfId="0" applyFont="1" applyFill="1" applyBorder="1" applyAlignment="1" applyProtection="1">
      <alignment vertical="center"/>
    </xf>
    <xf numFmtId="49" fontId="6" fillId="0" borderId="0" xfId="0" applyNumberFormat="1" applyFont="1" applyFill="1" applyBorder="1" applyAlignment="1" applyProtection="1">
      <alignment horizontal="right" vertical="center"/>
    </xf>
    <xf numFmtId="0" fontId="6" fillId="0" borderId="0" xfId="0" applyFont="1" applyFill="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xf>
    <xf numFmtId="0" fontId="9" fillId="0" borderId="0" xfId="0" applyFont="1" applyProtection="1">
      <alignment vertical="center"/>
    </xf>
    <xf numFmtId="0" fontId="9"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10" fillId="2" borderId="0" xfId="0" applyFont="1" applyFill="1" applyBorder="1" applyAlignment="1" applyProtection="1">
      <alignment horizontal="center" vertical="center"/>
    </xf>
    <xf numFmtId="0" fontId="11" fillId="0" borderId="0" xfId="0" applyFont="1" applyProtection="1">
      <alignment vertical="center"/>
    </xf>
    <xf numFmtId="176" fontId="10" fillId="2" borderId="0" xfId="0" applyNumberFormat="1" applyFont="1" applyFill="1" applyBorder="1" applyAlignment="1" applyProtection="1">
      <alignment horizontal="right" vertical="center"/>
    </xf>
    <xf numFmtId="0" fontId="10" fillId="0" borderId="0" xfId="0" applyFont="1" applyFill="1" applyBorder="1" applyProtection="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12" fillId="3" borderId="1" xfId="0" applyFont="1" applyFill="1" applyBorder="1" applyAlignment="1">
      <alignment horizontal="right" vertical="center"/>
    </xf>
    <xf numFmtId="0" fontId="0" fillId="4" borderId="2" xfId="0" applyFill="1" applyBorder="1">
      <alignment vertical="center"/>
    </xf>
    <xf numFmtId="176" fontId="10" fillId="2" borderId="0" xfId="0" applyNumberFormat="1" applyFont="1" applyFill="1" applyBorder="1" applyAlignment="1" applyProtection="1">
      <alignment vertical="center"/>
    </xf>
    <xf numFmtId="0" fontId="10" fillId="0" borderId="3" xfId="0" applyFont="1" applyBorder="1" applyProtection="1">
      <alignment vertical="center"/>
    </xf>
    <xf numFmtId="0" fontId="10" fillId="0" borderId="4" xfId="0" applyFont="1" applyBorder="1" applyProtection="1">
      <alignment vertical="center"/>
    </xf>
    <xf numFmtId="176" fontId="9" fillId="2" borderId="0" xfId="0" applyNumberFormat="1" applyFont="1" applyFill="1" applyBorder="1" applyAlignment="1" applyProtection="1">
      <alignment horizontal="right" vertical="center"/>
    </xf>
    <xf numFmtId="0" fontId="9" fillId="0" borderId="0" xfId="0" applyFont="1" applyFill="1" applyBorder="1" applyProtection="1">
      <alignment vertical="center"/>
    </xf>
    <xf numFmtId="0" fontId="9" fillId="2" borderId="0" xfId="0" applyFont="1" applyFill="1" applyBorder="1" applyAlignment="1" applyProtection="1">
      <alignment horizontal="center" vertical="center"/>
    </xf>
    <xf numFmtId="0" fontId="9" fillId="0" borderId="0" xfId="0" applyFont="1" applyBorder="1" applyProtection="1">
      <alignment vertical="center"/>
    </xf>
    <xf numFmtId="0" fontId="9" fillId="2" borderId="0" xfId="0" applyNumberFormat="1" applyFont="1" applyFill="1" applyBorder="1" applyAlignment="1" applyProtection="1">
      <alignment horizontal="right" vertical="center"/>
    </xf>
    <xf numFmtId="0" fontId="14" fillId="0" borderId="0" xfId="0" applyFont="1" applyAlignment="1" applyProtection="1">
      <alignment horizontal="left" vertical="center"/>
    </xf>
    <xf numFmtId="0" fontId="12" fillId="0" borderId="0" xfId="0" applyFont="1" applyProtection="1">
      <alignment vertical="center"/>
    </xf>
    <xf numFmtId="0" fontId="15" fillId="0" borderId="0" xfId="0" applyFont="1" applyAlignment="1" applyProtection="1">
      <alignment horizontal="left" vertical="center"/>
    </xf>
    <xf numFmtId="0" fontId="7" fillId="0" borderId="0" xfId="0" applyFont="1" applyAlignment="1" applyProtection="1">
      <alignment horizontal="left" vertical="center"/>
    </xf>
    <xf numFmtId="0" fontId="20" fillId="0" borderId="0" xfId="2" applyFont="1">
      <alignment vertical="center"/>
    </xf>
    <xf numFmtId="0" fontId="20" fillId="0" borderId="4" xfId="2" applyFont="1" applyBorder="1">
      <alignment vertical="center"/>
    </xf>
    <xf numFmtId="0" fontId="19" fillId="0" borderId="0" xfId="2">
      <alignment vertical="center"/>
    </xf>
    <xf numFmtId="0" fontId="10" fillId="0" borderId="0" xfId="0" applyFont="1" applyProtection="1">
      <alignment vertical="center"/>
    </xf>
    <xf numFmtId="0" fontId="10" fillId="0" borderId="0" xfId="0" applyFont="1" applyBorder="1" applyProtection="1">
      <alignment vertical="center"/>
    </xf>
    <xf numFmtId="0" fontId="10" fillId="4" borderId="0" xfId="0" applyFont="1" applyFill="1" applyBorder="1" applyProtection="1">
      <alignment vertical="center"/>
      <protection locked="0"/>
    </xf>
    <xf numFmtId="0" fontId="22" fillId="0" borderId="0" xfId="0" applyFont="1" applyBorder="1" applyProtection="1">
      <alignment vertical="center"/>
    </xf>
    <xf numFmtId="0" fontId="10" fillId="0" borderId="0" xfId="0" applyFont="1" applyFill="1" applyBorder="1" applyAlignment="1" applyProtection="1">
      <alignment horizontal="left" vertical="center"/>
    </xf>
    <xf numFmtId="0" fontId="10" fillId="4" borderId="4" xfId="0" applyFont="1" applyFill="1" applyBorder="1" applyAlignment="1" applyProtection="1">
      <alignment horizontal="center" vertical="center"/>
      <protection locked="0"/>
    </xf>
    <xf numFmtId="49" fontId="22" fillId="0" borderId="0" xfId="0" applyNumberFormat="1" applyFont="1" applyProtection="1">
      <alignment vertical="center"/>
    </xf>
    <xf numFmtId="49" fontId="22" fillId="0" borderId="0" xfId="0" applyNumberFormat="1" applyFont="1" applyAlignment="1" applyProtection="1">
      <alignment horizontal="left" vertical="center"/>
    </xf>
    <xf numFmtId="0" fontId="22" fillId="0" borderId="0" xfId="0" applyFont="1" applyBorder="1" applyAlignment="1" applyProtection="1">
      <alignment horizontal="left" vertical="center"/>
    </xf>
    <xf numFmtId="0" fontId="22" fillId="0" borderId="0" xfId="0" applyFont="1" applyProtection="1">
      <alignment vertical="center"/>
    </xf>
    <xf numFmtId="0" fontId="22" fillId="0" borderId="0" xfId="0" applyFont="1" applyAlignment="1" applyProtection="1">
      <alignment horizontal="left" vertical="center"/>
    </xf>
    <xf numFmtId="0" fontId="0" fillId="0" borderId="0" xfId="0" applyFont="1" applyProtection="1">
      <alignment vertical="center"/>
    </xf>
    <xf numFmtId="0" fontId="10" fillId="0" borderId="0" xfId="0" applyFont="1" applyFill="1" applyBorder="1" applyAlignment="1" applyProtection="1">
      <alignment horizontal="right" vertical="center"/>
    </xf>
    <xf numFmtId="0" fontId="24" fillId="0" borderId="0" xfId="0" applyFont="1" applyProtection="1">
      <alignment vertical="center"/>
    </xf>
    <xf numFmtId="0" fontId="24" fillId="3" borderId="1" xfId="0" applyFont="1" applyFill="1" applyBorder="1" applyAlignment="1" applyProtection="1">
      <alignment horizontal="right" vertical="center"/>
    </xf>
    <xf numFmtId="0" fontId="24" fillId="7" borderId="2" xfId="0" applyFont="1" applyFill="1" applyBorder="1" applyProtection="1">
      <alignment vertical="center"/>
      <protection locked="0"/>
    </xf>
    <xf numFmtId="0" fontId="24" fillId="0" borderId="0" xfId="0" applyFont="1" applyBorder="1" applyAlignment="1" applyProtection="1">
      <alignment vertical="center" wrapText="1"/>
    </xf>
    <xf numFmtId="0" fontId="24" fillId="3" borderId="4" xfId="0" applyFont="1" applyFill="1" applyBorder="1" applyAlignment="1" applyProtection="1">
      <alignment horizontal="right" vertical="center"/>
    </xf>
    <xf numFmtId="0" fontId="24" fillId="3" borderId="4" xfId="0" applyFont="1" applyFill="1" applyBorder="1" applyProtection="1">
      <alignment vertical="center"/>
    </xf>
    <xf numFmtId="0" fontId="10" fillId="0" borderId="0" xfId="0" applyFont="1">
      <alignment vertical="center"/>
    </xf>
    <xf numFmtId="0" fontId="10" fillId="0" borderId="1" xfId="0" applyFont="1" applyBorder="1" applyAlignment="1">
      <alignment horizontal="center" vertical="center"/>
    </xf>
    <xf numFmtId="0" fontId="10" fillId="5" borderId="7" xfId="0" applyFont="1" applyFill="1" applyBorder="1">
      <alignment vertical="center"/>
    </xf>
    <xf numFmtId="0" fontId="10" fillId="0" borderId="3" xfId="0" applyFont="1" applyBorder="1">
      <alignment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6" xfId="0" applyFont="1" applyBorder="1">
      <alignment vertical="center"/>
    </xf>
    <xf numFmtId="0" fontId="10" fillId="0" borderId="7" xfId="0" applyFont="1" applyBorder="1">
      <alignment vertical="center"/>
    </xf>
    <xf numFmtId="0" fontId="10" fillId="0" borderId="8" xfId="0" applyFont="1" applyBorder="1">
      <alignment vertical="center"/>
    </xf>
    <xf numFmtId="0" fontId="10" fillId="0" borderId="9" xfId="0" applyFont="1" applyBorder="1">
      <alignment vertical="center"/>
    </xf>
    <xf numFmtId="0" fontId="10" fillId="0" borderId="0" xfId="0" applyFont="1" applyBorder="1">
      <alignment vertical="center"/>
    </xf>
    <xf numFmtId="0" fontId="10" fillId="0" borderId="10" xfId="0" applyFont="1" applyBorder="1">
      <alignment vertical="center"/>
    </xf>
    <xf numFmtId="0" fontId="10" fillId="0" borderId="17" xfId="0" applyFont="1" applyBorder="1">
      <alignment vertical="center"/>
    </xf>
    <xf numFmtId="0" fontId="10" fillId="0" borderId="5" xfId="0" applyFont="1" applyBorder="1">
      <alignment vertical="center"/>
    </xf>
    <xf numFmtId="0" fontId="10" fillId="0" borderId="18" xfId="0" applyFont="1" applyBorder="1">
      <alignment vertical="center"/>
    </xf>
    <xf numFmtId="0" fontId="10" fillId="0" borderId="2" xfId="0" applyFont="1" applyFill="1" applyBorder="1" applyAlignment="1">
      <alignment horizontal="center" vertical="center"/>
    </xf>
    <xf numFmtId="0" fontId="10" fillId="5" borderId="2" xfId="0" applyFont="1" applyFill="1" applyBorder="1">
      <alignment vertical="center"/>
    </xf>
    <xf numFmtId="0" fontId="10" fillId="0" borderId="1" xfId="0" applyFont="1" applyFill="1" applyBorder="1" applyAlignment="1">
      <alignment horizontal="right" vertical="center"/>
    </xf>
    <xf numFmtId="0" fontId="10" fillId="0" borderId="17" xfId="0" applyFont="1" applyBorder="1" applyAlignment="1">
      <alignment horizontal="center" vertical="center"/>
    </xf>
    <xf numFmtId="0" fontId="10" fillId="4" borderId="4" xfId="0" applyFont="1" applyFill="1" applyBorder="1" applyProtection="1">
      <alignment vertical="center"/>
      <protection locked="0"/>
    </xf>
    <xf numFmtId="0" fontId="10" fillId="0" borderId="0" xfId="0" applyFont="1" applyAlignment="1">
      <alignment horizontal="center" vertical="center"/>
    </xf>
    <xf numFmtId="0" fontId="10" fillId="5" borderId="4" xfId="0" applyFont="1" applyFill="1" applyBorder="1">
      <alignment vertical="center"/>
    </xf>
    <xf numFmtId="0" fontId="10" fillId="0" borderId="5" xfId="0" applyFont="1" applyBorder="1" applyAlignment="1">
      <alignment horizontal="center" vertical="center"/>
    </xf>
    <xf numFmtId="0" fontId="22" fillId="0" borderId="6" xfId="0" applyFont="1" applyBorder="1">
      <alignment vertical="center"/>
    </xf>
    <xf numFmtId="0" fontId="22" fillId="0" borderId="17" xfId="0" applyFont="1" applyBorder="1">
      <alignment vertical="center"/>
    </xf>
    <xf numFmtId="0" fontId="10" fillId="4" borderId="17" xfId="0" applyFont="1" applyFill="1" applyBorder="1" applyProtection="1">
      <alignment vertical="center"/>
      <protection locked="0"/>
    </xf>
    <xf numFmtId="0" fontId="10" fillId="0" borderId="5" xfId="0" applyFont="1" applyBorder="1" applyAlignment="1">
      <alignment horizontal="left" vertical="center"/>
    </xf>
    <xf numFmtId="0" fontId="10" fillId="4" borderId="5" xfId="0" applyFont="1" applyFill="1" applyBorder="1" applyProtection="1">
      <alignment vertical="center"/>
      <protection locked="0"/>
    </xf>
    <xf numFmtId="0" fontId="29" fillId="0" borderId="4" xfId="0" applyFont="1" applyBorder="1" applyAlignment="1">
      <alignment horizontal="center" vertical="center" wrapText="1"/>
    </xf>
    <xf numFmtId="0" fontId="26" fillId="0" borderId="45"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24" xfId="0" applyFont="1" applyBorder="1" applyAlignment="1">
      <alignment horizontal="center" vertical="center" wrapText="1"/>
    </xf>
    <xf numFmtId="0" fontId="24" fillId="0" borderId="0" xfId="0" applyFont="1">
      <alignment vertical="center"/>
    </xf>
    <xf numFmtId="179" fontId="26" fillId="0" borderId="4" xfId="0" applyNumberFormat="1" applyFont="1" applyBorder="1" applyAlignment="1">
      <alignment horizontal="center" vertical="center" wrapText="1"/>
    </xf>
    <xf numFmtId="0" fontId="35" fillId="0" borderId="4" xfId="0" applyFont="1" applyBorder="1" applyProtection="1">
      <alignment vertical="center"/>
    </xf>
    <xf numFmtId="0" fontId="36" fillId="0" borderId="4" xfId="0" applyFont="1" applyBorder="1" applyProtection="1">
      <alignment vertical="center"/>
    </xf>
    <xf numFmtId="0" fontId="0" fillId="0" borderId="4" xfId="0" applyBorder="1">
      <alignment vertical="center"/>
    </xf>
    <xf numFmtId="0" fontId="24" fillId="0" borderId="0" xfId="5" applyFont="1">
      <alignment vertical="center"/>
    </xf>
    <xf numFmtId="0" fontId="24" fillId="0" borderId="0" xfId="5" applyFont="1" applyBorder="1">
      <alignment vertical="center"/>
    </xf>
    <xf numFmtId="0" fontId="24" fillId="10" borderId="0" xfId="5" applyFont="1" applyFill="1">
      <alignment vertical="center"/>
    </xf>
    <xf numFmtId="0" fontId="24" fillId="3" borderId="6" xfId="5" applyFont="1" applyFill="1" applyBorder="1" applyAlignment="1">
      <alignment horizontal="right" vertical="center"/>
    </xf>
    <xf numFmtId="0" fontId="24" fillId="5" borderId="7" xfId="5" applyFont="1" applyFill="1" applyBorder="1">
      <alignment vertical="center"/>
    </xf>
    <xf numFmtId="0" fontId="24" fillId="0" borderId="7" xfId="5" applyFont="1" applyBorder="1">
      <alignment vertical="center"/>
    </xf>
    <xf numFmtId="0" fontId="24" fillId="0" borderId="5" xfId="5" applyFont="1" applyBorder="1" applyAlignment="1" applyProtection="1">
      <alignment vertical="center"/>
    </xf>
    <xf numFmtId="0" fontId="24" fillId="0" borderId="5" xfId="5" applyFont="1" applyBorder="1" applyAlignment="1" applyProtection="1">
      <alignment horizontal="center" vertical="center"/>
    </xf>
    <xf numFmtId="0" fontId="24" fillId="0" borderId="5" xfId="5" applyFont="1" applyFill="1" applyBorder="1" applyAlignment="1" applyProtection="1">
      <alignment vertical="center"/>
    </xf>
    <xf numFmtId="0" fontId="26" fillId="0" borderId="29" xfId="5" applyFont="1" applyBorder="1" applyAlignment="1">
      <alignment horizontal="center" vertical="center" wrapText="1"/>
    </xf>
    <xf numFmtId="0" fontId="29" fillId="0" borderId="4" xfId="5" applyFont="1" applyBorder="1" applyAlignment="1">
      <alignment horizontal="center" vertical="center" wrapText="1"/>
    </xf>
    <xf numFmtId="0" fontId="29" fillId="5" borderId="4" xfId="5" applyFont="1" applyFill="1" applyBorder="1" applyAlignment="1">
      <alignment horizontal="center" vertical="center" wrapText="1"/>
    </xf>
    <xf numFmtId="0" fontId="29" fillId="4" borderId="4" xfId="5" applyFont="1" applyFill="1" applyBorder="1" applyAlignment="1" applyProtection="1">
      <alignment horizontal="center" vertical="center" wrapText="1"/>
      <protection locked="0"/>
    </xf>
    <xf numFmtId="0" fontId="26" fillId="5" borderId="4" xfId="5" applyFont="1" applyFill="1" applyBorder="1" applyAlignment="1">
      <alignment horizontal="center" vertical="center" wrapText="1"/>
    </xf>
    <xf numFmtId="0" fontId="24" fillId="4" borderId="4" xfId="5" applyFont="1" applyFill="1" applyBorder="1" applyProtection="1">
      <alignment vertical="center"/>
      <protection locked="0"/>
    </xf>
    <xf numFmtId="0" fontId="24" fillId="0" borderId="2" xfId="5" applyFont="1" applyBorder="1">
      <alignment vertical="center"/>
    </xf>
    <xf numFmtId="0" fontId="10" fillId="0" borderId="1" xfId="5" applyFont="1" applyBorder="1">
      <alignment vertical="center"/>
    </xf>
    <xf numFmtId="0" fontId="10" fillId="0" borderId="2" xfId="5" applyFont="1" applyBorder="1">
      <alignment vertical="center"/>
    </xf>
    <xf numFmtId="0" fontId="10" fillId="0" borderId="4" xfId="5" applyFont="1" applyBorder="1" applyProtection="1">
      <alignment vertical="center"/>
      <protection locked="0"/>
    </xf>
    <xf numFmtId="0" fontId="10" fillId="0" borderId="4" xfId="0" applyFont="1" applyFill="1" applyBorder="1" applyAlignment="1" applyProtection="1">
      <alignment vertical="center" wrapText="1"/>
    </xf>
    <xf numFmtId="0" fontId="0" fillId="0" borderId="0" xfId="0">
      <alignment vertical="center"/>
    </xf>
    <xf numFmtId="0" fontId="0" fillId="0" borderId="0" xfId="0" applyFill="1">
      <alignment vertical="center"/>
    </xf>
    <xf numFmtId="0" fontId="22" fillId="0" borderId="4" xfId="0" applyFont="1" applyFill="1" applyBorder="1" applyAlignment="1" applyProtection="1">
      <alignment horizontal="center" vertical="center" wrapText="1"/>
    </xf>
    <xf numFmtId="0" fontId="22" fillId="7" borderId="37" xfId="0" applyFont="1" applyFill="1" applyBorder="1" applyAlignment="1" applyProtection="1">
      <alignment horizontal="center" vertical="center" wrapText="1"/>
    </xf>
    <xf numFmtId="0" fontId="10" fillId="0" borderId="17" xfId="0" applyFont="1" applyFill="1" applyBorder="1">
      <alignment vertical="center"/>
    </xf>
    <xf numFmtId="0" fontId="10" fillId="0" borderId="5" xfId="0" applyFont="1" applyFill="1" applyBorder="1">
      <alignment vertical="center"/>
    </xf>
    <xf numFmtId="0" fontId="10" fillId="0" borderId="18" xfId="0" applyFont="1" applyFill="1" applyBorder="1">
      <alignment vertical="center"/>
    </xf>
    <xf numFmtId="0" fontId="10" fillId="0" borderId="6" xfId="0" applyFont="1" applyFill="1" applyBorder="1">
      <alignment vertical="center"/>
    </xf>
    <xf numFmtId="0" fontId="10" fillId="0" borderId="7" xfId="0" applyFont="1" applyFill="1" applyBorder="1">
      <alignment vertical="center"/>
    </xf>
    <xf numFmtId="0" fontId="10" fillId="0" borderId="8" xfId="0" applyFont="1" applyFill="1" applyBorder="1">
      <alignment vertical="center"/>
    </xf>
    <xf numFmtId="0" fontId="10" fillId="0" borderId="9" xfId="0" applyFont="1" applyFill="1" applyBorder="1">
      <alignment vertical="center"/>
    </xf>
    <xf numFmtId="0" fontId="10" fillId="0" borderId="0" xfId="0" applyFont="1" applyFill="1" applyBorder="1">
      <alignment vertical="center"/>
    </xf>
    <xf numFmtId="0" fontId="10" fillId="0" borderId="10" xfId="0" applyFont="1" applyFill="1" applyBorder="1">
      <alignment vertical="center"/>
    </xf>
    <xf numFmtId="0" fontId="22" fillId="3" borderId="2" xfId="0" applyFont="1" applyFill="1" applyBorder="1" applyAlignment="1" applyProtection="1">
      <alignment vertical="center" wrapText="1"/>
    </xf>
    <xf numFmtId="0" fontId="22" fillId="3" borderId="3" xfId="0" applyFont="1" applyFill="1" applyBorder="1" applyAlignment="1" applyProtection="1">
      <alignment vertical="center" wrapText="1"/>
    </xf>
    <xf numFmtId="0" fontId="24" fillId="0" borderId="0" xfId="0" applyFont="1" applyAlignment="1" applyProtection="1">
      <alignment horizontal="left" vertical="center"/>
    </xf>
    <xf numFmtId="0" fontId="24" fillId="0" borderId="2" xfId="0" applyFont="1" applyBorder="1" applyAlignment="1" applyProtection="1">
      <alignment horizontal="left" vertical="center"/>
    </xf>
    <xf numFmtId="0" fontId="10" fillId="3" borderId="5" xfId="0" applyFont="1" applyFill="1" applyBorder="1" applyAlignment="1" applyProtection="1">
      <alignment vertical="center"/>
    </xf>
    <xf numFmtId="0" fontId="10" fillId="3" borderId="18" xfId="0" applyFont="1" applyFill="1" applyBorder="1" applyAlignment="1" applyProtection="1">
      <alignment vertical="center"/>
    </xf>
    <xf numFmtId="0" fontId="22" fillId="3" borderId="5" xfId="0" applyFont="1" applyFill="1" applyBorder="1" applyAlignment="1" applyProtection="1">
      <alignment vertical="center" wrapText="1"/>
    </xf>
    <xf numFmtId="0" fontId="22" fillId="3" borderId="18" xfId="0" applyFont="1" applyFill="1" applyBorder="1" applyAlignment="1" applyProtection="1">
      <alignment vertical="center" wrapText="1"/>
    </xf>
    <xf numFmtId="0" fontId="22" fillId="3" borderId="7" xfId="0" applyFont="1" applyFill="1" applyBorder="1" applyAlignment="1" applyProtection="1">
      <alignment vertical="center" wrapText="1"/>
    </xf>
    <xf numFmtId="0" fontId="22" fillId="3" borderId="8" xfId="0" applyFont="1" applyFill="1" applyBorder="1" applyAlignment="1" applyProtection="1">
      <alignment vertical="center" wrapText="1"/>
    </xf>
    <xf numFmtId="0" fontId="22" fillId="3" borderId="3" xfId="0" applyFont="1" applyFill="1" applyBorder="1" applyAlignment="1" applyProtection="1">
      <alignment horizontal="right" vertical="center"/>
    </xf>
    <xf numFmtId="0" fontId="22" fillId="3" borderId="3" xfId="0" applyFont="1" applyFill="1" applyBorder="1" applyAlignment="1" applyProtection="1">
      <alignment vertical="center"/>
    </xf>
    <xf numFmtId="0" fontId="40" fillId="0" borderId="4" xfId="0" applyFont="1" applyFill="1" applyBorder="1" applyAlignment="1" applyProtection="1">
      <alignment horizontal="center" vertical="center" wrapText="1"/>
    </xf>
    <xf numFmtId="0" fontId="22" fillId="0" borderId="38" xfId="0" applyFont="1" applyFill="1" applyBorder="1" applyAlignment="1" applyProtection="1">
      <alignment vertical="center" wrapText="1"/>
    </xf>
    <xf numFmtId="0" fontId="22" fillId="0" borderId="36" xfId="0" applyFont="1" applyFill="1" applyBorder="1" applyAlignment="1" applyProtection="1">
      <alignment vertical="center" wrapText="1"/>
    </xf>
    <xf numFmtId="0" fontId="10" fillId="0" borderId="0" xfId="0" applyFont="1" applyAlignment="1" applyProtection="1">
      <alignment vertical="top"/>
    </xf>
    <xf numFmtId="0" fontId="10" fillId="0" borderId="0" xfId="0" applyFont="1" applyAlignment="1" applyProtection="1">
      <alignment horizontal="left" vertical="center"/>
    </xf>
    <xf numFmtId="0" fontId="0" fillId="0" borderId="23" xfId="0" applyFill="1" applyBorder="1">
      <alignment vertical="center"/>
    </xf>
    <xf numFmtId="0" fontId="0" fillId="0" borderId="0" xfId="0">
      <alignment vertical="center"/>
    </xf>
    <xf numFmtId="0" fontId="10" fillId="0" borderId="4" xfId="0" applyFont="1" applyFill="1" applyBorder="1" applyProtection="1">
      <alignment vertical="center"/>
    </xf>
    <xf numFmtId="0" fontId="10" fillId="3" borderId="4" xfId="0" applyFont="1" applyFill="1" applyBorder="1" applyProtection="1">
      <alignment vertical="center"/>
    </xf>
    <xf numFmtId="0" fontId="42" fillId="0" borderId="0" xfId="0" applyFont="1">
      <alignment vertical="center"/>
    </xf>
    <xf numFmtId="0" fontId="10" fillId="0" borderId="0" xfId="0" applyFont="1" applyAlignment="1" applyProtection="1">
      <alignment horizontal="left" vertical="top"/>
    </xf>
    <xf numFmtId="0" fontId="42" fillId="0" borderId="0" xfId="0" applyFont="1" applyAlignment="1">
      <alignment horizontal="left" vertical="top"/>
    </xf>
    <xf numFmtId="0" fontId="33" fillId="0" borderId="0" xfId="0" applyFont="1">
      <alignment vertical="center"/>
    </xf>
    <xf numFmtId="0" fontId="42" fillId="0" borderId="0" xfId="0" applyFont="1" applyAlignment="1">
      <alignment vertical="top"/>
    </xf>
    <xf numFmtId="0" fontId="0" fillId="0" borderId="0" xfId="0">
      <alignment vertical="center"/>
    </xf>
    <xf numFmtId="0" fontId="0" fillId="0" borderId="0" xfId="0" applyNumberFormat="1">
      <alignment vertical="center"/>
    </xf>
    <xf numFmtId="0" fontId="0" fillId="0" borderId="0" xfId="0" applyNumberFormat="1" applyAlignment="1">
      <alignment vertical="center" wrapText="1"/>
    </xf>
    <xf numFmtId="9" fontId="10" fillId="7" borderId="4" xfId="7" applyFont="1" applyFill="1" applyBorder="1" applyAlignment="1" applyProtection="1">
      <alignment vertical="center"/>
    </xf>
    <xf numFmtId="0" fontId="0" fillId="7" borderId="0" xfId="0" applyFill="1">
      <alignment vertical="center"/>
    </xf>
    <xf numFmtId="0" fontId="39" fillId="0" borderId="4" xfId="5" applyFont="1" applyBorder="1" applyAlignment="1" applyProtection="1">
      <alignment horizontal="center" vertical="top" wrapText="1"/>
      <protection locked="0"/>
    </xf>
    <xf numFmtId="0" fontId="0" fillId="0" borderId="0" xfId="0">
      <alignment vertical="center"/>
    </xf>
    <xf numFmtId="0" fontId="22" fillId="0" borderId="17" xfId="0" applyFont="1" applyFill="1" applyBorder="1" applyAlignment="1" applyProtection="1">
      <alignment horizontal="center" vertical="center" wrapText="1"/>
    </xf>
    <xf numFmtId="0" fontId="10" fillId="0" borderId="5" xfId="0" applyFont="1" applyBorder="1" applyAlignment="1">
      <alignment horizontal="center" vertical="center"/>
    </xf>
    <xf numFmtId="0" fontId="0" fillId="0" borderId="4" xfId="0" applyBorder="1" applyAlignment="1">
      <alignment vertical="center" wrapText="1" shrinkToFit="1"/>
    </xf>
    <xf numFmtId="0" fontId="0" fillId="0" borderId="0" xfId="0">
      <alignment vertical="center"/>
    </xf>
    <xf numFmtId="0" fontId="24" fillId="3" borderId="2" xfId="0" applyFont="1" applyFill="1" applyBorder="1" applyProtection="1">
      <alignment vertical="center"/>
      <protection locked="0"/>
    </xf>
    <xf numFmtId="0" fontId="10" fillId="3" borderId="2" xfId="0" applyFont="1" applyFill="1" applyBorder="1" applyAlignment="1" applyProtection="1">
      <alignment vertical="center"/>
    </xf>
    <xf numFmtId="0" fontId="22" fillId="3" borderId="2" xfId="0" applyFont="1" applyFill="1" applyBorder="1" applyAlignment="1" applyProtection="1">
      <alignment horizontal="right" vertical="center"/>
    </xf>
    <xf numFmtId="0" fontId="22" fillId="3" borderId="2" xfId="0" applyFont="1" applyFill="1" applyBorder="1" applyAlignment="1" applyProtection="1">
      <alignment vertical="center"/>
    </xf>
    <xf numFmtId="0" fontId="22" fillId="0" borderId="35" xfId="0" applyFont="1" applyFill="1" applyBorder="1" applyAlignment="1" applyProtection="1">
      <alignment horizontal="center" vertical="center" wrapText="1"/>
    </xf>
    <xf numFmtId="0" fontId="22" fillId="0" borderId="7" xfId="0" applyFont="1" applyFill="1" applyBorder="1" applyAlignment="1" applyProtection="1">
      <alignment vertical="center" wrapText="1"/>
    </xf>
    <xf numFmtId="0" fontId="10" fillId="3" borderId="6"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22" fillId="0" borderId="6" xfId="0" applyFont="1" applyFill="1" applyBorder="1" applyAlignment="1" applyProtection="1">
      <alignment vertical="center" wrapText="1"/>
    </xf>
    <xf numFmtId="0" fontId="10" fillId="3" borderId="9" xfId="0" applyFont="1" applyFill="1" applyBorder="1" applyAlignment="1" applyProtection="1">
      <alignment vertical="center" wrapText="1"/>
      <protection locked="0"/>
    </xf>
    <xf numFmtId="0" fontId="24" fillId="7" borderId="1" xfId="0" applyFont="1" applyFill="1" applyBorder="1" applyAlignment="1" applyProtection="1">
      <alignment horizontal="right" vertical="center"/>
    </xf>
    <xf numFmtId="177" fontId="24" fillId="0" borderId="2" xfId="0" applyNumberFormat="1" applyFont="1" applyFill="1" applyBorder="1" applyAlignment="1" applyProtection="1">
      <alignment vertical="center"/>
    </xf>
    <xf numFmtId="0" fontId="29" fillId="3" borderId="4" xfId="5" applyFont="1" applyFill="1" applyBorder="1" applyAlignment="1" applyProtection="1">
      <alignment horizontal="center" vertical="center" wrapText="1"/>
      <protection locked="0"/>
    </xf>
    <xf numFmtId="0" fontId="10" fillId="0" borderId="5" xfId="0" applyFont="1" applyBorder="1" applyAlignment="1">
      <alignment horizontal="center" vertical="center"/>
    </xf>
    <xf numFmtId="0" fontId="24" fillId="0" borderId="17" xfId="0" applyFont="1" applyBorder="1" applyProtection="1">
      <alignment vertical="center"/>
    </xf>
    <xf numFmtId="0" fontId="24" fillId="0" borderId="5" xfId="0" applyFont="1" applyBorder="1" applyProtection="1">
      <alignment vertical="center"/>
    </xf>
    <xf numFmtId="0" fontId="24" fillId="0" borderId="18" xfId="0" applyFont="1" applyBorder="1" applyProtection="1">
      <alignment vertical="center"/>
    </xf>
    <xf numFmtId="0" fontId="10" fillId="0" borderId="5" xfId="0" applyFont="1" applyBorder="1" applyAlignment="1">
      <alignment horizontal="center" vertical="center"/>
    </xf>
    <xf numFmtId="0" fontId="10" fillId="7" borderId="3" xfId="0" applyFont="1" applyFill="1" applyBorder="1" applyProtection="1">
      <alignment vertical="center"/>
    </xf>
    <xf numFmtId="0" fontId="10" fillId="0" borderId="8" xfId="0" applyFont="1" applyBorder="1" applyAlignment="1" applyProtection="1">
      <alignment vertical="center" shrinkToFit="1"/>
    </xf>
    <xf numFmtId="0" fontId="10" fillId="5" borderId="18" xfId="0" applyFont="1" applyFill="1" applyBorder="1">
      <alignment vertical="center"/>
    </xf>
    <xf numFmtId="177" fontId="24" fillId="0" borderId="4" xfId="0" applyNumberFormat="1" applyFont="1" applyFill="1" applyBorder="1" applyAlignment="1" applyProtection="1">
      <alignment vertical="center" shrinkToFit="1"/>
    </xf>
    <xf numFmtId="0" fontId="0" fillId="0" borderId="0" xfId="0">
      <alignment vertical="center"/>
    </xf>
    <xf numFmtId="0" fontId="24" fillId="0" borderId="4" xfId="5" applyFont="1" applyBorder="1" applyAlignment="1">
      <alignment horizontal="center" vertical="center"/>
    </xf>
    <xf numFmtId="0" fontId="0" fillId="0" borderId="0" xfId="0">
      <alignment vertical="center"/>
    </xf>
    <xf numFmtId="0" fontId="26" fillId="0" borderId="4" xfId="0" applyFont="1" applyBorder="1" applyAlignment="1">
      <alignment horizontal="center" vertical="center" wrapText="1"/>
    </xf>
    <xf numFmtId="0" fontId="26" fillId="0" borderId="0" xfId="5" applyFont="1" applyAlignment="1">
      <alignment horizontal="center" vertical="center" wrapText="1"/>
    </xf>
    <xf numFmtId="0" fontId="27" fillId="0" borderId="22" xfId="5" applyFont="1" applyBorder="1" applyAlignment="1">
      <alignment horizontal="center" vertical="center" wrapText="1"/>
    </xf>
    <xf numFmtId="0" fontId="27" fillId="0" borderId="6" xfId="5" applyFont="1" applyBorder="1" applyAlignment="1">
      <alignment horizontal="center" vertical="center" wrapText="1"/>
    </xf>
    <xf numFmtId="0" fontId="27" fillId="0" borderId="4" xfId="5" applyFont="1" applyBorder="1" applyAlignment="1">
      <alignment horizontal="center" vertical="center" wrapText="1"/>
    </xf>
    <xf numFmtId="0" fontId="24" fillId="0" borderId="4" xfId="5" applyFont="1" applyBorder="1">
      <alignment vertical="center"/>
    </xf>
    <xf numFmtId="0" fontId="10" fillId="0" borderId="22" xfId="5" applyFont="1" applyBorder="1">
      <alignment vertical="center"/>
    </xf>
    <xf numFmtId="0" fontId="26" fillId="0" borderId="1" xfId="5" applyFont="1" applyBorder="1" applyAlignment="1">
      <alignment horizontal="centerContinuous" vertical="center" wrapText="1"/>
    </xf>
    <xf numFmtId="0" fontId="26" fillId="0" borderId="2" xfId="5" applyFont="1" applyBorder="1" applyAlignment="1">
      <alignment horizontal="centerContinuous" vertical="center" wrapText="1"/>
    </xf>
    <xf numFmtId="0" fontId="26" fillId="0" borderId="3" xfId="5" applyFont="1" applyBorder="1" applyAlignment="1">
      <alignment horizontal="centerContinuous" vertical="center" wrapText="1"/>
    </xf>
    <xf numFmtId="0" fontId="29" fillId="0" borderId="0" xfId="5" applyFont="1" applyAlignment="1">
      <alignment horizontal="center" vertical="center" wrapText="1"/>
    </xf>
    <xf numFmtId="180" fontId="24" fillId="0" borderId="4" xfId="5" applyNumberFormat="1" applyFont="1" applyBorder="1">
      <alignment vertical="center"/>
    </xf>
    <xf numFmtId="38" fontId="29" fillId="0" borderId="4" xfId="6" applyFont="1" applyFill="1" applyBorder="1" applyAlignment="1">
      <alignment horizontal="center" vertical="center" wrapText="1"/>
    </xf>
    <xf numFmtId="0" fontId="26" fillId="0" borderId="6" xfId="5" applyFont="1" applyBorder="1" applyAlignment="1">
      <alignment horizontal="centerContinuous" vertical="center" wrapText="1"/>
    </xf>
    <xf numFmtId="0" fontId="26" fillId="0" borderId="17" xfId="5" applyFont="1" applyBorder="1" applyAlignment="1">
      <alignment horizontal="centerContinuous" vertical="center" wrapText="1"/>
    </xf>
    <xf numFmtId="0" fontId="26" fillId="0" borderId="5" xfId="5" applyFont="1" applyBorder="1" applyAlignment="1">
      <alignment horizontal="centerContinuous" vertical="center" wrapText="1"/>
    </xf>
    <xf numFmtId="0" fontId="26" fillId="0" borderId="18" xfId="5" applyFont="1" applyBorder="1" applyAlignment="1">
      <alignment horizontal="centerContinuous" vertical="center" wrapText="1"/>
    </xf>
    <xf numFmtId="0" fontId="29" fillId="0" borderId="4" xfId="5" applyFont="1" applyBorder="1" applyAlignment="1" applyProtection="1">
      <alignment horizontal="center" vertical="center" wrapText="1"/>
      <protection locked="0"/>
    </xf>
    <xf numFmtId="0" fontId="29" fillId="0" borderId="24" xfId="5" applyFont="1" applyBorder="1" applyAlignment="1">
      <alignment horizontal="center" vertical="center" wrapText="1"/>
    </xf>
    <xf numFmtId="0" fontId="26" fillId="0" borderId="33" xfId="5" applyFont="1" applyBorder="1" applyAlignment="1">
      <alignment horizontal="centerContinuous" vertical="center" wrapText="1"/>
    </xf>
    <xf numFmtId="0" fontId="26" fillId="0" borderId="50" xfId="5" applyFont="1" applyBorder="1" applyAlignment="1">
      <alignment horizontal="centerContinuous" vertical="center" wrapText="1"/>
    </xf>
    <xf numFmtId="0" fontId="26" fillId="0" borderId="34" xfId="5" applyFont="1" applyBorder="1" applyAlignment="1">
      <alignment horizontal="centerContinuous" vertical="center" wrapText="1"/>
    </xf>
    <xf numFmtId="0" fontId="29" fillId="0" borderId="45" xfId="5" applyFont="1" applyBorder="1" applyAlignment="1">
      <alignment horizontal="center" vertical="center" wrapText="1"/>
    </xf>
    <xf numFmtId="38" fontId="29" fillId="0" borderId="45" xfId="6" applyFont="1" applyFill="1" applyBorder="1" applyAlignment="1">
      <alignment horizontal="center" vertical="center" wrapText="1"/>
    </xf>
    <xf numFmtId="0" fontId="24" fillId="0" borderId="45" xfId="5" applyFont="1" applyBorder="1">
      <alignment vertical="center"/>
    </xf>
    <xf numFmtId="0" fontId="24" fillId="0" borderId="23" xfId="5" applyFont="1" applyBorder="1" applyAlignment="1">
      <alignment vertical="center" textRotation="255"/>
    </xf>
    <xf numFmtId="0" fontId="26" fillId="0" borderId="35" xfId="5" applyFont="1" applyBorder="1" applyAlignment="1">
      <alignment horizontal="centerContinuous" vertical="center" wrapText="1"/>
    </xf>
    <xf numFmtId="0" fontId="26" fillId="0" borderId="38" xfId="5" applyFont="1" applyBorder="1" applyAlignment="1">
      <alignment horizontal="centerContinuous" vertical="center" wrapText="1"/>
    </xf>
    <xf numFmtId="0" fontId="26" fillId="0" borderId="36" xfId="5" applyFont="1" applyBorder="1" applyAlignment="1">
      <alignment horizontal="centerContinuous" vertical="center" wrapText="1"/>
    </xf>
    <xf numFmtId="0" fontId="29" fillId="0" borderId="37" xfId="5" applyFont="1" applyBorder="1" applyAlignment="1">
      <alignment horizontal="center" vertical="center" wrapText="1"/>
    </xf>
    <xf numFmtId="38" fontId="29" fillId="0" borderId="24" xfId="6" applyFont="1" applyFill="1" applyBorder="1" applyAlignment="1">
      <alignment horizontal="center" vertical="center" wrapText="1"/>
    </xf>
    <xf numFmtId="181" fontId="24" fillId="0" borderId="4" xfId="5" applyNumberFormat="1" applyFont="1" applyBorder="1">
      <alignment vertical="center"/>
    </xf>
    <xf numFmtId="38" fontId="29" fillId="0" borderId="48" xfId="6" applyFont="1" applyFill="1" applyBorder="1" applyAlignment="1" applyProtection="1">
      <alignment horizontal="centerContinuous" vertical="center" wrapText="1"/>
      <protection locked="0"/>
    </xf>
    <xf numFmtId="38" fontId="29" fillId="0" borderId="39" xfId="6" applyFont="1" applyFill="1" applyBorder="1" applyAlignment="1" applyProtection="1">
      <alignment horizontal="centerContinuous" vertical="center" wrapText="1"/>
      <protection locked="0"/>
    </xf>
    <xf numFmtId="38" fontId="29" fillId="0" borderId="41" xfId="6" applyFont="1" applyFill="1" applyBorder="1" applyAlignment="1" applyProtection="1">
      <alignment horizontal="centerContinuous" vertical="center" wrapText="1"/>
      <protection locked="0"/>
    </xf>
    <xf numFmtId="0" fontId="24" fillId="0" borderId="0" xfId="5" applyFont="1" applyAlignment="1">
      <alignment vertical="center" textRotation="255"/>
    </xf>
    <xf numFmtId="0" fontId="26" fillId="0" borderId="0" xfId="5" applyFont="1" applyAlignment="1">
      <alignment horizontal="centerContinuous" vertical="center" wrapText="1"/>
    </xf>
    <xf numFmtId="38" fontId="24" fillId="0" borderId="0" xfId="6" applyFont="1" applyFill="1" applyBorder="1" applyAlignment="1">
      <alignment horizontal="center" vertical="center"/>
    </xf>
    <xf numFmtId="38" fontId="29" fillId="0" borderId="0" xfId="6" applyFont="1" applyFill="1" applyBorder="1" applyAlignment="1">
      <alignment horizontal="center" vertical="center" wrapText="1"/>
    </xf>
    <xf numFmtId="0" fontId="24" fillId="0" borderId="6" xfId="5" applyFont="1" applyBorder="1">
      <alignment vertical="center"/>
    </xf>
    <xf numFmtId="38" fontId="24" fillId="0" borderId="0" xfId="5" applyNumberFormat="1" applyFont="1">
      <alignment vertical="center"/>
    </xf>
    <xf numFmtId="0" fontId="24" fillId="0" borderId="9" xfId="5" applyFont="1" applyBorder="1">
      <alignment vertical="center"/>
    </xf>
    <xf numFmtId="0" fontId="24" fillId="3" borderId="17" xfId="5" applyFont="1" applyFill="1" applyBorder="1" applyAlignment="1">
      <alignment horizontal="right" vertical="center"/>
    </xf>
    <xf numFmtId="0" fontId="24" fillId="5" borderId="5" xfId="5" applyFont="1" applyFill="1" applyBorder="1">
      <alignment vertical="center"/>
    </xf>
    <xf numFmtId="0" fontId="24" fillId="0" borderId="0" xfId="5" applyFont="1" applyFill="1">
      <alignment vertical="center"/>
    </xf>
    <xf numFmtId="17" fontId="26" fillId="0" borderId="4" xfId="0" applyNumberFormat="1" applyFont="1" applyBorder="1" applyAlignment="1">
      <alignment horizontal="center" vertical="center" wrapText="1"/>
    </xf>
    <xf numFmtId="0" fontId="33" fillId="0" borderId="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37" xfId="0" applyFont="1" applyBorder="1" applyAlignment="1">
      <alignment horizontal="center" vertical="center" wrapText="1"/>
    </xf>
    <xf numFmtId="0" fontId="0" fillId="0" borderId="0" xfId="0">
      <alignment vertical="center"/>
    </xf>
    <xf numFmtId="0" fontId="26" fillId="0" borderId="24" xfId="0" applyFont="1" applyBorder="1" applyAlignment="1">
      <alignment horizontal="center" vertical="center" wrapText="1"/>
    </xf>
    <xf numFmtId="185" fontId="24" fillId="0" borderId="4" xfId="5" applyNumberFormat="1" applyFont="1" applyBorder="1">
      <alignment vertical="center"/>
    </xf>
    <xf numFmtId="0" fontId="26" fillId="0" borderId="22" xfId="5" applyFont="1" applyBorder="1" applyAlignment="1">
      <alignment horizontal="centerContinuous" vertical="center" wrapText="1"/>
    </xf>
    <xf numFmtId="0" fontId="26" fillId="3" borderId="2" xfId="5" applyFont="1" applyFill="1" applyBorder="1" applyAlignment="1">
      <alignment horizontal="centerContinuous" vertical="center" wrapText="1"/>
    </xf>
    <xf numFmtId="0" fontId="26" fillId="3" borderId="3" xfId="5" applyFont="1" applyFill="1" applyBorder="1" applyAlignment="1">
      <alignment horizontal="centerContinuous" vertical="center" wrapText="1"/>
    </xf>
    <xf numFmtId="180" fontId="29" fillId="4" borderId="4" xfId="5" applyNumberFormat="1" applyFont="1" applyFill="1" applyBorder="1" applyAlignment="1" applyProtection="1">
      <alignment horizontal="center" vertical="center" wrapText="1"/>
      <protection locked="0"/>
    </xf>
    <xf numFmtId="0" fontId="29" fillId="0" borderId="31" xfId="5" applyFont="1" applyBorder="1" applyAlignment="1">
      <alignment horizontal="center" vertical="center" wrapText="1"/>
    </xf>
    <xf numFmtId="0" fontId="29" fillId="5" borderId="49" xfId="5" applyFont="1" applyFill="1" applyBorder="1" applyAlignment="1">
      <alignment horizontal="center" vertical="center" wrapText="1"/>
    </xf>
    <xf numFmtId="0" fontId="29" fillId="4" borderId="49" xfId="5" applyFont="1" applyFill="1" applyBorder="1" applyAlignment="1" applyProtection="1">
      <alignment horizontal="center" vertical="center" wrapText="1"/>
      <protection locked="0"/>
    </xf>
    <xf numFmtId="0" fontId="26" fillId="5" borderId="49" xfId="5" applyFont="1" applyFill="1" applyBorder="1" applyAlignment="1">
      <alignment horizontal="center" vertical="center" wrapText="1"/>
    </xf>
    <xf numFmtId="0" fontId="24" fillId="0" borderId="31" xfId="5" applyFont="1" applyBorder="1">
      <alignment vertical="center"/>
    </xf>
    <xf numFmtId="0" fontId="24" fillId="4" borderId="49" xfId="5" applyFont="1" applyFill="1" applyBorder="1" applyProtection="1">
      <alignment vertical="center"/>
      <protection locked="0"/>
    </xf>
    <xf numFmtId="180" fontId="24" fillId="0" borderId="49" xfId="5" applyNumberFormat="1" applyFont="1" applyBorder="1">
      <alignment vertical="center"/>
    </xf>
    <xf numFmtId="38" fontId="29" fillId="0" borderId="49" xfId="6" applyFont="1" applyFill="1" applyBorder="1" applyAlignment="1">
      <alignment horizontal="center" vertical="center" wrapText="1"/>
    </xf>
    <xf numFmtId="0" fontId="24" fillId="0" borderId="49" xfId="5" applyFont="1" applyBorder="1">
      <alignment vertical="center"/>
    </xf>
    <xf numFmtId="0" fontId="29" fillId="5" borderId="24" xfId="5" applyFont="1" applyFill="1" applyBorder="1" applyAlignment="1">
      <alignment horizontal="center" vertical="center" wrapText="1"/>
    </xf>
    <xf numFmtId="0" fontId="29" fillId="4" borderId="24" xfId="5" applyFont="1" applyFill="1" applyBorder="1" applyAlignment="1" applyProtection="1">
      <alignment horizontal="center" vertical="center" wrapText="1"/>
      <protection locked="0"/>
    </xf>
    <xf numFmtId="0" fontId="26" fillId="5" borderId="24" xfId="5" applyFont="1" applyFill="1" applyBorder="1" applyAlignment="1">
      <alignment horizontal="center" vertical="center" wrapText="1"/>
    </xf>
    <xf numFmtId="0" fontId="24" fillId="4" borderId="24" xfId="5" applyFont="1" applyFill="1" applyBorder="1" applyProtection="1">
      <alignment vertical="center"/>
      <protection locked="0"/>
    </xf>
    <xf numFmtId="180" fontId="24" fillId="0" borderId="24" xfId="5" applyNumberFormat="1" applyFont="1" applyBorder="1">
      <alignment vertical="center"/>
    </xf>
    <xf numFmtId="0" fontId="24" fillId="0" borderId="24" xfId="5" applyFont="1" applyBorder="1">
      <alignment vertical="center"/>
    </xf>
    <xf numFmtId="38" fontId="29" fillId="7" borderId="37" xfId="6" applyFont="1" applyFill="1" applyBorder="1" applyAlignment="1">
      <alignment horizontal="center" vertical="center" wrapText="1"/>
    </xf>
    <xf numFmtId="0" fontId="24" fillId="7" borderId="4" xfId="5" applyFont="1" applyFill="1" applyBorder="1">
      <alignment vertical="center"/>
    </xf>
    <xf numFmtId="0" fontId="26" fillId="12" borderId="4" xfId="0" applyFont="1" applyFill="1" applyBorder="1" applyAlignment="1">
      <alignment horizontal="center" vertical="center" wrapText="1"/>
    </xf>
    <xf numFmtId="0" fontId="0" fillId="0" borderId="0" xfId="0">
      <alignment vertical="center"/>
    </xf>
    <xf numFmtId="0" fontId="0" fillId="0" borderId="0" xfId="0">
      <alignment vertical="center"/>
    </xf>
    <xf numFmtId="0" fontId="20" fillId="0" borderId="4" xfId="2" applyFont="1" applyBorder="1" applyAlignment="1">
      <alignment horizontal="left" vertical="center"/>
    </xf>
    <xf numFmtId="0" fontId="20" fillId="0" borderId="4" xfId="2" applyFont="1" applyBorder="1">
      <alignment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4" xfId="0" applyFont="1" applyBorder="1" applyAlignment="1">
      <alignment horizontal="center" vertical="center" wrapText="1"/>
    </xf>
    <xf numFmtId="0" fontId="26" fillId="12" borderId="3" xfId="0" applyFont="1" applyFill="1" applyBorder="1" applyAlignment="1">
      <alignment horizontal="center" vertical="center" wrapText="1"/>
    </xf>
    <xf numFmtId="0" fontId="26" fillId="0" borderId="24" xfId="0" applyFont="1" applyBorder="1" applyAlignment="1">
      <alignment horizontal="center" vertical="center" wrapText="1"/>
    </xf>
    <xf numFmtId="0" fontId="26" fillId="0" borderId="24" xfId="5" applyFont="1" applyBorder="1" applyAlignment="1">
      <alignment vertical="center" wrapText="1"/>
    </xf>
    <xf numFmtId="0" fontId="26" fillId="0" borderId="22" xfId="5" applyFont="1" applyBorder="1" applyAlignment="1">
      <alignment vertical="center" wrapText="1"/>
    </xf>
    <xf numFmtId="0" fontId="26" fillId="0" borderId="33" xfId="5" applyFont="1" applyBorder="1" applyAlignment="1">
      <alignment vertical="center" wrapText="1"/>
    </xf>
    <xf numFmtId="0" fontId="26" fillId="0" borderId="4" xfId="5" applyFont="1" applyBorder="1" applyAlignment="1">
      <alignment vertical="center" wrapText="1"/>
    </xf>
    <xf numFmtId="0" fontId="29" fillId="0" borderId="34" xfId="5" applyFont="1" applyBorder="1" applyAlignment="1">
      <alignment horizontal="center" vertical="center" wrapText="1"/>
    </xf>
    <xf numFmtId="0" fontId="29" fillId="0" borderId="3" xfId="5" applyFont="1" applyBorder="1" applyAlignment="1">
      <alignment horizontal="centerContinuous" vertical="center" wrapText="1"/>
    </xf>
    <xf numFmtId="0" fontId="26" fillId="0" borderId="18" xfId="0" applyFont="1" applyBorder="1" applyAlignment="1">
      <alignment horizontal="center" vertical="center" wrapText="1"/>
    </xf>
    <xf numFmtId="0" fontId="26" fillId="0" borderId="23" xfId="0" applyFont="1" applyFill="1" applyBorder="1" applyAlignment="1">
      <alignment horizontal="center" vertical="center" wrapText="1"/>
    </xf>
    <xf numFmtId="38" fontId="29" fillId="4" borderId="52" xfId="6" applyFont="1" applyFill="1" applyBorder="1" applyAlignment="1" applyProtection="1">
      <alignment vertical="center" wrapText="1"/>
      <protection locked="0"/>
    </xf>
    <xf numFmtId="38" fontId="29" fillId="4" borderId="52" xfId="6" applyFont="1" applyFill="1" applyBorder="1" applyAlignment="1" applyProtection="1">
      <alignment horizontal="center" vertical="center" wrapText="1"/>
      <protection locked="0"/>
    </xf>
    <xf numFmtId="0" fontId="24" fillId="0" borderId="0" xfId="5" applyFont="1" applyAlignment="1">
      <alignment vertical="center" wrapText="1"/>
    </xf>
    <xf numFmtId="0" fontId="10" fillId="0" borderId="0" xfId="0" applyFont="1" applyBorder="1" applyAlignment="1" applyProtection="1">
      <alignment horizontal="left" vertical="top"/>
    </xf>
    <xf numFmtId="0" fontId="20" fillId="0" borderId="4" xfId="2" applyFont="1" applyBorder="1" applyAlignment="1">
      <alignment vertical="center" wrapText="1"/>
    </xf>
    <xf numFmtId="0" fontId="26" fillId="0" borderId="4" xfId="0" applyFont="1" applyBorder="1" applyAlignment="1">
      <alignment horizontal="center" vertical="center" wrapText="1"/>
    </xf>
    <xf numFmtId="0" fontId="10" fillId="0" borderId="5" xfId="0" applyFont="1" applyFill="1" applyBorder="1" applyAlignment="1" applyProtection="1">
      <alignment vertical="center"/>
    </xf>
    <xf numFmtId="38" fontId="29" fillId="4" borderId="17" xfId="6" applyFont="1" applyFill="1" applyBorder="1" applyAlignment="1" applyProtection="1">
      <alignment horizontal="center" vertical="center" wrapText="1"/>
      <protection locked="0"/>
    </xf>
    <xf numFmtId="38" fontId="29" fillId="4" borderId="18" xfId="6" applyFont="1" applyFill="1" applyBorder="1" applyAlignment="1" applyProtection="1">
      <alignment horizontal="center" vertical="center" wrapText="1"/>
      <protection locked="0"/>
    </xf>
    <xf numFmtId="0" fontId="26" fillId="0" borderId="18" xfId="5" applyFont="1" applyBorder="1" applyAlignment="1">
      <alignment horizontal="center" vertical="center" wrapText="1"/>
    </xf>
    <xf numFmtId="0" fontId="26" fillId="0" borderId="22" xfId="5" applyFont="1" applyBorder="1" applyAlignment="1">
      <alignment horizontal="center" vertical="center" wrapText="1"/>
    </xf>
    <xf numFmtId="0" fontId="26" fillId="0" borderId="23" xfId="5" applyFont="1" applyBorder="1" applyAlignment="1">
      <alignment horizontal="center" vertical="center" wrapText="1"/>
    </xf>
    <xf numFmtId="0" fontId="26" fillId="0" borderId="24" xfId="5" applyFont="1" applyBorder="1" applyAlignment="1">
      <alignment horizontal="center" vertical="center" wrapText="1"/>
    </xf>
    <xf numFmtId="38" fontId="29" fillId="4" borderId="1" xfId="6" applyFont="1" applyFill="1" applyBorder="1" applyAlignment="1" applyProtection="1">
      <alignment horizontal="center" vertical="center" wrapText="1"/>
      <protection locked="0"/>
    </xf>
    <xf numFmtId="38" fontId="29" fillId="4" borderId="3" xfId="6" applyFont="1" applyFill="1" applyBorder="1" applyAlignment="1" applyProtection="1">
      <alignment horizontal="center" vertical="center" wrapText="1"/>
      <protection locked="0"/>
    </xf>
    <xf numFmtId="0" fontId="26" fillId="0" borderId="4" xfId="5" applyFont="1" applyBorder="1" applyAlignment="1">
      <alignment horizontal="center" vertical="center" wrapText="1"/>
    </xf>
    <xf numFmtId="38" fontId="29" fillId="4" borderId="24" xfId="6" applyFont="1" applyFill="1" applyBorder="1" applyAlignment="1" applyProtection="1">
      <alignment horizontal="center" vertical="center" wrapText="1"/>
      <protection locked="0"/>
    </xf>
    <xf numFmtId="0" fontId="26" fillId="0" borderId="4" xfId="0" applyFont="1" applyBorder="1" applyAlignment="1">
      <alignment horizontal="center" vertical="center" wrapText="1"/>
    </xf>
    <xf numFmtId="185" fontId="24" fillId="4" borderId="4" xfId="5" applyNumberFormat="1" applyFont="1" applyFill="1" applyBorder="1" applyProtection="1">
      <alignment vertical="center"/>
      <protection locked="0"/>
    </xf>
    <xf numFmtId="0" fontId="0" fillId="0" borderId="0" xfId="0" applyBorder="1">
      <alignment vertical="center"/>
    </xf>
    <xf numFmtId="0" fontId="26" fillId="0" borderId="33"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9" xfId="0" applyFont="1" applyBorder="1" applyAlignment="1">
      <alignment horizontal="center" vertical="center" wrapText="1"/>
    </xf>
    <xf numFmtId="0" fontId="0" fillId="0" borderId="9" xfId="0" applyBorder="1">
      <alignment vertical="center"/>
    </xf>
    <xf numFmtId="0" fontId="24" fillId="0" borderId="0" xfId="5" applyFont="1" applyBorder="1" applyAlignment="1">
      <alignment vertical="center" textRotation="255"/>
    </xf>
    <xf numFmtId="0" fontId="26" fillId="0" borderId="0" xfId="5" applyFont="1" applyBorder="1" applyAlignment="1">
      <alignment vertical="center" wrapText="1"/>
    </xf>
    <xf numFmtId="0" fontId="26" fillId="0" borderId="0" xfId="5" applyFont="1" applyBorder="1" applyAlignment="1">
      <alignment horizontal="centerContinuous" vertical="center" wrapText="1"/>
    </xf>
    <xf numFmtId="0" fontId="29" fillId="0" borderId="0" xfId="5" applyFont="1" applyBorder="1" applyAlignment="1">
      <alignment horizontal="center" vertical="center" wrapText="1"/>
    </xf>
    <xf numFmtId="0" fontId="26" fillId="0" borderId="9" xfId="0" applyFont="1" applyBorder="1" applyAlignment="1">
      <alignment vertical="distributed"/>
    </xf>
    <xf numFmtId="0" fontId="0" fillId="0" borderId="0" xfId="0">
      <alignment vertical="center"/>
    </xf>
    <xf numFmtId="0" fontId="24" fillId="0" borderId="24" xfId="5" applyFont="1" applyBorder="1" applyAlignment="1">
      <alignment horizontal="center" vertical="center"/>
    </xf>
    <xf numFmtId="186" fontId="24" fillId="3" borderId="2" xfId="0" applyNumberFormat="1" applyFont="1" applyFill="1" applyBorder="1" applyProtection="1">
      <alignment vertical="center"/>
      <protection locked="0"/>
    </xf>
    <xf numFmtId="0" fontId="24" fillId="7" borderId="4" xfId="0" applyFont="1" applyFill="1" applyBorder="1" applyAlignment="1" applyProtection="1">
      <alignment vertical="center"/>
      <protection locked="0"/>
    </xf>
    <xf numFmtId="186" fontId="24" fillId="7" borderId="4" xfId="0" applyNumberFormat="1" applyFont="1" applyFill="1" applyBorder="1" applyAlignment="1" applyProtection="1">
      <alignment vertical="center"/>
      <protection locked="0"/>
    </xf>
    <xf numFmtId="0" fontId="24" fillId="0" borderId="5" xfId="5" applyFont="1" applyBorder="1" applyAlignment="1">
      <alignment vertical="center"/>
    </xf>
    <xf numFmtId="0" fontId="24" fillId="0" borderId="18" xfId="5" applyFont="1" applyBorder="1" applyAlignment="1">
      <alignment vertical="center"/>
    </xf>
    <xf numFmtId="186" fontId="24" fillId="5" borderId="5" xfId="5" applyNumberFormat="1" applyFont="1" applyFill="1" applyBorder="1">
      <alignment vertical="center"/>
    </xf>
    <xf numFmtId="186" fontId="24" fillId="5" borderId="7" xfId="5" applyNumberFormat="1" applyFont="1" applyFill="1" applyBorder="1">
      <alignmen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186" fontId="10" fillId="5" borderId="2" xfId="0" applyNumberFormat="1" applyFont="1" applyFill="1" applyBorder="1">
      <alignment vertical="center"/>
    </xf>
    <xf numFmtId="0" fontId="10" fillId="0" borderId="7" xfId="0" applyFont="1" applyFill="1" applyBorder="1" applyAlignment="1">
      <alignment horizontal="right" vertical="center"/>
    </xf>
    <xf numFmtId="0" fontId="10" fillId="0" borderId="6" xfId="0" applyFont="1" applyFill="1" applyBorder="1" applyAlignment="1">
      <alignment horizontal="right" vertical="center"/>
    </xf>
    <xf numFmtId="186" fontId="24" fillId="7" borderId="2" xfId="0" applyNumberFormat="1" applyFont="1" applyFill="1" applyBorder="1" applyProtection="1">
      <alignment vertical="center"/>
      <protection locked="0"/>
    </xf>
    <xf numFmtId="0" fontId="0" fillId="0" borderId="0" xfId="0">
      <alignment vertical="center"/>
    </xf>
    <xf numFmtId="0" fontId="10" fillId="0" borderId="0" xfId="0" applyFont="1" applyBorder="1" applyAlignment="1" applyProtection="1">
      <alignment horizontal="left" vertical="top" wrapText="1"/>
    </xf>
    <xf numFmtId="0" fontId="24" fillId="0" borderId="0" xfId="0" applyFont="1" applyBorder="1" applyAlignment="1" applyProtection="1">
      <alignment horizontal="left" vertical="center" wrapText="1"/>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0" fontId="24" fillId="0" borderId="4" xfId="0" applyFont="1" applyBorder="1" applyProtection="1">
      <alignment vertical="center"/>
    </xf>
    <xf numFmtId="0" fontId="0" fillId="0" borderId="0" xfId="0" applyFill="1" applyAlignment="1">
      <alignment horizontal="center" vertical="center"/>
    </xf>
    <xf numFmtId="0" fontId="24" fillId="0" borderId="6" xfId="0" applyFont="1" applyBorder="1" applyProtection="1">
      <alignment vertical="center"/>
    </xf>
    <xf numFmtId="0" fontId="24" fillId="0" borderId="7" xfId="0" applyFont="1" applyBorder="1" applyProtection="1">
      <alignment vertical="center"/>
    </xf>
    <xf numFmtId="0" fontId="10" fillId="0" borderId="24" xfId="0" applyFont="1" applyFill="1" applyBorder="1" applyAlignment="1" applyProtection="1">
      <alignment vertical="center" wrapText="1"/>
      <protection locked="0"/>
    </xf>
    <xf numFmtId="0" fontId="0" fillId="0" borderId="0" xfId="0">
      <alignment vertical="center"/>
    </xf>
    <xf numFmtId="0" fontId="41" fillId="0" borderId="8" xfId="0" applyFont="1" applyBorder="1" applyAlignment="1">
      <alignment vertical="center" wrapText="1"/>
    </xf>
    <xf numFmtId="0" fontId="41" fillId="0" borderId="18" xfId="0" applyFont="1" applyBorder="1" applyAlignment="1">
      <alignment vertical="center" wrapText="1"/>
    </xf>
    <xf numFmtId="0" fontId="10" fillId="0" borderId="2" xfId="0" applyFont="1" applyBorder="1">
      <alignment vertical="center"/>
    </xf>
    <xf numFmtId="0" fontId="24" fillId="16" borderId="4" xfId="0" applyFont="1" applyFill="1" applyBorder="1" applyProtection="1">
      <alignment vertical="center"/>
    </xf>
    <xf numFmtId="0" fontId="24" fillId="0" borderId="8" xfId="5" applyFont="1" applyBorder="1" applyAlignment="1">
      <alignment vertical="center" textRotation="255"/>
    </xf>
    <xf numFmtId="0" fontId="45" fillId="0" borderId="0" xfId="0" applyFont="1" applyAlignment="1" applyProtection="1">
      <alignment vertical="top"/>
    </xf>
    <xf numFmtId="0" fontId="45" fillId="0" borderId="0" xfId="0" applyFont="1" applyProtection="1">
      <alignment vertical="center"/>
    </xf>
    <xf numFmtId="0" fontId="45" fillId="0" borderId="0" xfId="0" applyFont="1" applyAlignment="1" applyProtection="1">
      <alignment horizontal="left" vertical="center"/>
    </xf>
    <xf numFmtId="0" fontId="46" fillId="0" borderId="0" xfId="0" applyFont="1" applyProtection="1">
      <alignment vertical="center"/>
    </xf>
    <xf numFmtId="0" fontId="46" fillId="0" borderId="0" xfId="0" applyFont="1" applyAlignment="1" applyProtection="1">
      <alignment horizontal="left" vertical="center"/>
    </xf>
    <xf numFmtId="0" fontId="41" fillId="0" borderId="0" xfId="0" applyFont="1" applyFill="1" applyAlignment="1" applyProtection="1">
      <alignment vertical="center" wrapText="1"/>
      <protection locked="0"/>
    </xf>
    <xf numFmtId="0" fontId="40" fillId="0" borderId="1" xfId="0" applyFont="1" applyBorder="1">
      <alignment vertical="center"/>
    </xf>
    <xf numFmtId="0" fontId="47" fillId="0" borderId="4" xfId="0" applyNumberFormat="1" applyFont="1" applyBorder="1">
      <alignment vertical="center"/>
    </xf>
    <xf numFmtId="0" fontId="47" fillId="0" borderId="4" xfId="0" applyNumberFormat="1" applyFont="1" applyBorder="1" applyAlignment="1">
      <alignment vertical="center" wrapText="1"/>
    </xf>
    <xf numFmtId="0" fontId="47" fillId="0" borderId="4" xfId="0" applyNumberFormat="1" applyFont="1" applyFill="1" applyBorder="1" applyAlignment="1">
      <alignment vertical="center" wrapText="1"/>
    </xf>
    <xf numFmtId="0" fontId="40" fillId="0" borderId="4" xfId="0" applyFont="1" applyBorder="1" applyAlignment="1">
      <alignment vertical="center" wrapText="1"/>
    </xf>
    <xf numFmtId="0" fontId="40" fillId="0" borderId="4" xfId="0" applyFont="1" applyBorder="1">
      <alignment vertical="center"/>
    </xf>
    <xf numFmtId="0" fontId="48" fillId="0" borderId="3" xfId="0" applyNumberFormat="1" applyFont="1" applyBorder="1" applyAlignment="1">
      <alignment vertical="center" wrapText="1"/>
    </xf>
    <xf numFmtId="38" fontId="48" fillId="0" borderId="4" xfId="8" applyFont="1" applyBorder="1" applyAlignment="1">
      <alignment horizontal="center" vertical="center" wrapText="1"/>
    </xf>
    <xf numFmtId="0" fontId="48" fillId="0" borderId="4" xfId="0" applyFont="1" applyBorder="1" applyAlignment="1">
      <alignment horizontal="center" vertical="center" wrapText="1"/>
    </xf>
    <xf numFmtId="0" fontId="48" fillId="0" borderId="4" xfId="0" applyNumberFormat="1" applyFont="1" applyBorder="1">
      <alignment vertical="center"/>
    </xf>
    <xf numFmtId="0" fontId="48" fillId="0" borderId="4" xfId="0" applyNumberFormat="1" applyFont="1" applyBorder="1" applyAlignment="1">
      <alignment vertical="center" wrapText="1"/>
    </xf>
    <xf numFmtId="0" fontId="49" fillId="11" borderId="4" xfId="0" applyNumberFormat="1" applyFont="1" applyFill="1" applyBorder="1" applyAlignment="1">
      <alignment vertical="center"/>
    </xf>
    <xf numFmtId="0" fontId="49" fillId="12" borderId="0" xfId="0" applyNumberFormat="1" applyFont="1" applyFill="1" applyAlignment="1">
      <alignment vertical="center"/>
    </xf>
    <xf numFmtId="0" fontId="49" fillId="0" borderId="0" xfId="0" applyNumberFormat="1" applyFont="1">
      <alignment vertical="center"/>
    </xf>
    <xf numFmtId="0" fontId="42" fillId="9" borderId="0" xfId="0" applyNumberFormat="1" applyFont="1" applyFill="1">
      <alignment vertical="center"/>
    </xf>
    <xf numFmtId="9" fontId="42" fillId="9" borderId="0" xfId="0" applyNumberFormat="1" applyFont="1" applyFill="1">
      <alignment vertical="center"/>
    </xf>
    <xf numFmtId="38" fontId="42" fillId="9" borderId="0" xfId="0" applyNumberFormat="1" applyFont="1" applyFill="1">
      <alignment vertical="center"/>
    </xf>
    <xf numFmtId="184" fontId="42" fillId="9" borderId="0" xfId="0" applyNumberFormat="1" applyFont="1" applyFill="1">
      <alignment vertical="center"/>
    </xf>
    <xf numFmtId="0" fontId="42" fillId="0" borderId="0" xfId="0" applyNumberFormat="1" applyFont="1">
      <alignment vertical="center"/>
    </xf>
    <xf numFmtId="0" fontId="47" fillId="0" borderId="0" xfId="0" applyNumberFormat="1" applyFont="1" applyAlignment="1">
      <alignment vertical="center" wrapText="1"/>
    </xf>
    <xf numFmtId="0" fontId="48" fillId="0" borderId="4" xfId="0" applyNumberFormat="1" applyFont="1" applyFill="1" applyBorder="1" applyAlignment="1">
      <alignment vertical="center" wrapText="1"/>
    </xf>
    <xf numFmtId="0" fontId="48" fillId="0" borderId="3" xfId="0" applyNumberFormat="1" applyFont="1" applyBorder="1">
      <alignment vertical="center"/>
    </xf>
    <xf numFmtId="0" fontId="49" fillId="12" borderId="4" xfId="0" applyNumberFormat="1" applyFont="1" applyFill="1" applyBorder="1" applyAlignment="1">
      <alignment vertical="center"/>
    </xf>
    <xf numFmtId="0" fontId="10" fillId="0" borderId="4" xfId="0" applyFont="1" applyBorder="1">
      <alignment vertical="center"/>
    </xf>
    <xf numFmtId="0" fontId="49" fillId="14" borderId="4" xfId="0" applyNumberFormat="1" applyFont="1" applyFill="1" applyBorder="1">
      <alignment vertical="center"/>
    </xf>
    <xf numFmtId="0" fontId="48" fillId="0" borderId="24" xfId="0" applyNumberFormat="1" applyFont="1" applyBorder="1" applyAlignment="1">
      <alignment vertical="center" wrapText="1"/>
    </xf>
    <xf numFmtId="0" fontId="48" fillId="0" borderId="45" xfId="0" applyNumberFormat="1" applyFont="1" applyBorder="1" applyAlignment="1">
      <alignment vertical="center" wrapText="1"/>
    </xf>
    <xf numFmtId="0" fontId="49" fillId="3" borderId="4" xfId="0" applyNumberFormat="1" applyFont="1" applyFill="1" applyBorder="1">
      <alignment vertical="center"/>
    </xf>
    <xf numFmtId="0" fontId="49" fillId="7" borderId="4" xfId="0" applyNumberFormat="1" applyFont="1" applyFill="1" applyBorder="1">
      <alignment vertical="center"/>
    </xf>
    <xf numFmtId="0" fontId="49" fillId="13" borderId="4" xfId="0" applyNumberFormat="1" applyFont="1" applyFill="1" applyBorder="1">
      <alignment vertical="center"/>
    </xf>
    <xf numFmtId="0" fontId="0" fillId="0" borderId="0" xfId="0" applyFill="1" applyAlignment="1">
      <alignment horizontal="center" vertical="center"/>
    </xf>
    <xf numFmtId="0" fontId="48" fillId="0" borderId="1" xfId="0" applyNumberFormat="1" applyFont="1" applyFill="1" applyBorder="1" applyAlignment="1">
      <alignment vertical="center" wrapText="1"/>
    </xf>
    <xf numFmtId="0" fontId="10" fillId="0" borderId="3" xfId="0" applyFont="1" applyBorder="1" applyAlignment="1">
      <alignment horizontal="center" vertical="center"/>
    </xf>
    <xf numFmtId="0" fontId="45" fillId="4" borderId="1" xfId="0" applyFont="1" applyFill="1" applyBorder="1" applyAlignment="1" applyProtection="1">
      <alignment vertical="center" wrapText="1"/>
      <protection locked="0"/>
    </xf>
    <xf numFmtId="183" fontId="24" fillId="7" borderId="1" xfId="8" applyNumberFormat="1" applyFont="1" applyFill="1" applyBorder="1" applyProtection="1">
      <alignment vertical="center"/>
    </xf>
    <xf numFmtId="0" fontId="26" fillId="0" borderId="4" xfId="0" applyFont="1" applyBorder="1" applyAlignment="1">
      <alignment horizontal="center" vertical="center" wrapText="1"/>
    </xf>
    <xf numFmtId="38" fontId="24" fillId="0" borderId="48" xfId="6" applyFont="1" applyFill="1" applyBorder="1" applyAlignment="1" applyProtection="1">
      <alignment horizontal="centerContinuous" vertical="center" wrapText="1"/>
      <protection locked="0"/>
    </xf>
    <xf numFmtId="182" fontId="10" fillId="0" borderId="37" xfId="0" applyNumberFormat="1" applyFont="1" applyBorder="1" applyAlignment="1">
      <alignment horizontal="center" vertical="center" wrapText="1"/>
    </xf>
    <xf numFmtId="0" fontId="53" fillId="0" borderId="0" xfId="0" applyFont="1" applyAlignment="1">
      <alignment vertical="center" wrapText="1"/>
    </xf>
    <xf numFmtId="0" fontId="26" fillId="0" borderId="4" xfId="0" applyFont="1" applyFill="1" applyBorder="1" applyAlignment="1">
      <alignment horizontal="center" vertical="center" wrapText="1"/>
    </xf>
    <xf numFmtId="179" fontId="26" fillId="0" borderId="4" xfId="0" applyNumberFormat="1" applyFont="1" applyFill="1" applyBorder="1" applyAlignment="1">
      <alignment horizontal="center" vertical="center" wrapText="1"/>
    </xf>
    <xf numFmtId="0" fontId="26" fillId="0" borderId="45"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9" fillId="0" borderId="45" xfId="0" applyFont="1" applyFill="1" applyBorder="1" applyAlignment="1">
      <alignment horizontal="center" vertical="center" wrapText="1"/>
    </xf>
    <xf numFmtId="0" fontId="26" fillId="0" borderId="9"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42" fillId="0" borderId="0" xfId="0" applyFont="1" applyAlignment="1">
      <alignment vertical="center" wrapText="1"/>
    </xf>
    <xf numFmtId="38" fontId="29" fillId="4" borderId="24" xfId="6" applyFont="1" applyFill="1" applyBorder="1" applyAlignment="1" applyProtection="1">
      <alignment horizontal="center" vertical="center" wrapText="1"/>
      <protection locked="0"/>
    </xf>
    <xf numFmtId="38" fontId="29" fillId="4" borderId="1" xfId="6" applyFont="1" applyFill="1" applyBorder="1" applyAlignment="1" applyProtection="1">
      <alignment horizontal="center" vertical="center" wrapText="1"/>
      <protection locked="0"/>
    </xf>
    <xf numFmtId="38" fontId="29" fillId="4" borderId="3" xfId="6" applyFont="1" applyFill="1" applyBorder="1" applyAlignment="1" applyProtection="1">
      <alignment horizontal="center" vertical="center" wrapText="1"/>
      <protection locked="0"/>
    </xf>
    <xf numFmtId="0" fontId="0" fillId="0" borderId="0" xfId="0">
      <alignment vertical="center"/>
    </xf>
    <xf numFmtId="0" fontId="10" fillId="0" borderId="0" xfId="0" applyFont="1" applyBorder="1" applyAlignment="1" applyProtection="1">
      <alignment horizontal="left" vertical="top" wrapText="1"/>
    </xf>
    <xf numFmtId="0" fontId="24" fillId="0" borderId="3" xfId="0" applyFont="1" applyBorder="1" applyProtection="1">
      <alignment vertical="center"/>
    </xf>
    <xf numFmtId="0" fontId="10" fillId="0" borderId="5" xfId="5" applyFont="1" applyBorder="1" applyAlignment="1">
      <alignment horizontal="center" vertical="center"/>
    </xf>
    <xf numFmtId="0" fontId="10" fillId="0" borderId="0" xfId="5" applyFont="1" applyBorder="1" applyAlignment="1">
      <alignment horizontal="center" vertical="center"/>
    </xf>
    <xf numFmtId="0" fontId="10" fillId="0" borderId="17" xfId="5" applyFont="1" applyBorder="1" applyAlignment="1">
      <alignment horizontal="center" vertical="center"/>
    </xf>
    <xf numFmtId="0" fontId="24" fillId="0" borderId="24" xfId="5" applyFont="1" applyBorder="1" applyAlignment="1">
      <alignment horizontal="center" vertical="center"/>
    </xf>
    <xf numFmtId="0" fontId="16" fillId="0" borderId="0" xfId="1" applyAlignment="1" applyProtection="1">
      <alignment vertical="center"/>
    </xf>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5" borderId="2" xfId="0" applyFill="1" applyBorder="1" applyAlignment="1">
      <alignment horizontal="center" vertical="center"/>
    </xf>
    <xf numFmtId="0" fontId="9" fillId="0" borderId="0" xfId="0" applyFont="1" applyBorder="1" applyAlignment="1" applyProtection="1">
      <alignment horizontal="center" vertical="center"/>
    </xf>
    <xf numFmtId="0" fontId="16" fillId="0" borderId="0" xfId="1" applyFill="1" applyBorder="1" applyAlignment="1" applyProtection="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20" fillId="0" borderId="4" xfId="2" applyFont="1" applyBorder="1" applyAlignment="1">
      <alignment vertical="center" wrapText="1"/>
    </xf>
    <xf numFmtId="0" fontId="20" fillId="0" borderId="4" xfId="2" applyFont="1" applyBorder="1">
      <alignment vertical="center"/>
    </xf>
    <xf numFmtId="0" fontId="20" fillId="0" borderId="4" xfId="2" applyFont="1" applyBorder="1" applyAlignment="1">
      <alignment horizontal="left" vertical="center" wrapText="1"/>
    </xf>
    <xf numFmtId="0" fontId="20" fillId="0" borderId="4" xfId="2" applyFont="1" applyBorder="1" applyAlignment="1">
      <alignment horizontal="center" vertical="center" wrapText="1"/>
    </xf>
    <xf numFmtId="0" fontId="20" fillId="0" borderId="1" xfId="2" applyFont="1" applyBorder="1" applyAlignment="1">
      <alignment horizontal="left" vertical="center"/>
    </xf>
    <xf numFmtId="0" fontId="20" fillId="0" borderId="2" xfId="2" applyFont="1" applyBorder="1" applyAlignment="1">
      <alignment horizontal="left" vertical="center"/>
    </xf>
    <xf numFmtId="0" fontId="20" fillId="0" borderId="3" xfId="2" applyFont="1" applyBorder="1" applyAlignment="1">
      <alignment horizontal="left" vertical="center"/>
    </xf>
    <xf numFmtId="0" fontId="20" fillId="0" borderId="4" xfId="2" applyFont="1" applyBorder="1" applyAlignment="1">
      <alignment horizontal="left" vertical="center"/>
    </xf>
    <xf numFmtId="0" fontId="20" fillId="0" borderId="4" xfId="2" applyFont="1" applyBorder="1" applyAlignment="1">
      <alignment horizontal="center" vertical="center"/>
    </xf>
    <xf numFmtId="0" fontId="10" fillId="6" borderId="11" xfId="0" applyFont="1" applyFill="1" applyBorder="1" applyAlignment="1" applyProtection="1">
      <alignment horizontal="center" vertical="center"/>
      <protection locked="0"/>
    </xf>
    <xf numFmtId="0" fontId="10" fillId="6" borderId="12" xfId="0" applyFont="1" applyFill="1" applyBorder="1" applyAlignment="1" applyProtection="1">
      <alignment horizontal="center" vertical="center"/>
      <protection locked="0"/>
    </xf>
    <xf numFmtId="0" fontId="10" fillId="6" borderId="13" xfId="0" applyFont="1" applyFill="1" applyBorder="1" applyAlignment="1" applyProtection="1">
      <alignment horizontal="center" vertical="center"/>
      <protection locked="0"/>
    </xf>
    <xf numFmtId="0" fontId="10" fillId="0" borderId="1" xfId="0" applyFont="1" applyBorder="1" applyAlignment="1" applyProtection="1">
      <alignment vertical="center"/>
    </xf>
    <xf numFmtId="0" fontId="10" fillId="0" borderId="2" xfId="0" applyFont="1" applyBorder="1" applyAlignment="1" applyProtection="1">
      <alignment vertical="center"/>
    </xf>
    <xf numFmtId="0" fontId="10" fillId="0" borderId="3" xfId="0" applyFont="1" applyBorder="1" applyAlignment="1" applyProtection="1">
      <alignment vertical="center"/>
    </xf>
    <xf numFmtId="0" fontId="10" fillId="4" borderId="1"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22" fillId="0" borderId="0" xfId="0" applyFont="1" applyAlignment="1" applyProtection="1">
      <alignment horizontal="left" vertical="center" wrapText="1"/>
    </xf>
    <xf numFmtId="0" fontId="10" fillId="4" borderId="1"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7" xfId="0" applyFont="1" applyBorder="1" applyAlignment="1">
      <alignment horizontal="left" vertical="center" wrapText="1"/>
    </xf>
    <xf numFmtId="0" fontId="10" fillId="0" borderId="5" xfId="0" applyFont="1" applyBorder="1" applyAlignment="1">
      <alignment horizontal="left" vertical="center" wrapText="1"/>
    </xf>
    <xf numFmtId="0" fontId="10" fillId="4" borderId="1" xfId="0" applyFont="1" applyFill="1" applyBorder="1" applyAlignment="1" applyProtection="1">
      <alignment horizontal="left" vertical="center" wrapText="1"/>
      <protection locked="0"/>
    </xf>
    <xf numFmtId="0" fontId="10" fillId="4" borderId="2" xfId="0" applyFont="1" applyFill="1" applyBorder="1" applyAlignment="1" applyProtection="1">
      <alignment horizontal="left" vertical="center" wrapText="1"/>
      <protection locked="0"/>
    </xf>
    <xf numFmtId="0" fontId="10" fillId="4" borderId="3" xfId="0" applyFont="1" applyFill="1" applyBorder="1" applyAlignment="1" applyProtection="1">
      <alignment horizontal="left" vertical="center" wrapText="1"/>
      <protection locked="0"/>
    </xf>
    <xf numFmtId="0" fontId="10" fillId="0" borderId="1" xfId="0" applyFont="1" applyBorder="1" applyAlignment="1" applyProtection="1">
      <alignment horizontal="left" vertical="center"/>
    </xf>
    <xf numFmtId="0" fontId="10" fillId="0" borderId="2" xfId="0" applyFont="1" applyBorder="1" applyAlignment="1" applyProtection="1">
      <alignment horizontal="left" vertical="center"/>
    </xf>
    <xf numFmtId="0" fontId="10" fillId="0" borderId="3" xfId="0" applyFont="1" applyBorder="1" applyAlignment="1" applyProtection="1">
      <alignment horizontal="left" vertical="center"/>
    </xf>
    <xf numFmtId="0" fontId="22" fillId="0" borderId="5" xfId="0" applyFont="1" applyBorder="1" applyAlignment="1" applyProtection="1">
      <alignment horizontal="left" vertical="center" wrapText="1"/>
    </xf>
    <xf numFmtId="0" fontId="10" fillId="0" borderId="6" xfId="0" applyFont="1" applyBorder="1" applyAlignment="1" applyProtection="1">
      <alignment horizontal="left" vertical="center"/>
    </xf>
    <xf numFmtId="0" fontId="10" fillId="0" borderId="8" xfId="0" applyFont="1" applyBorder="1" applyAlignment="1" applyProtection="1">
      <alignment horizontal="left" vertical="center"/>
    </xf>
    <xf numFmtId="0" fontId="10" fillId="0" borderId="9" xfId="0" applyFont="1" applyBorder="1" applyAlignment="1" applyProtection="1">
      <alignment horizontal="left" vertical="center"/>
    </xf>
    <xf numFmtId="0" fontId="10" fillId="0" borderId="10" xfId="0" applyFont="1" applyBorder="1" applyAlignment="1" applyProtection="1">
      <alignment horizontal="left" vertical="center"/>
    </xf>
    <xf numFmtId="0" fontId="10" fillId="0" borderId="17" xfId="0" applyFont="1" applyBorder="1" applyAlignment="1" applyProtection="1">
      <alignment horizontal="left" vertical="center"/>
    </xf>
    <xf numFmtId="0" fontId="10" fillId="0" borderId="18" xfId="0" applyFont="1" applyBorder="1" applyAlignment="1" applyProtection="1">
      <alignment horizontal="left" vertical="center"/>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7" xfId="0" applyFont="1" applyBorder="1" applyAlignment="1" applyProtection="1">
      <alignment horizontal="left" vertical="center"/>
    </xf>
    <xf numFmtId="0" fontId="10" fillId="0" borderId="5" xfId="0" applyFont="1" applyBorder="1" applyAlignment="1" applyProtection="1">
      <alignment horizontal="left" vertical="center"/>
    </xf>
    <xf numFmtId="0" fontId="22" fillId="0" borderId="7"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1" fillId="0" borderId="0" xfId="0" applyFont="1" applyBorder="1" applyAlignment="1" applyProtection="1">
      <alignment horizontal="center" vertical="center"/>
    </xf>
    <xf numFmtId="0" fontId="10" fillId="4" borderId="14" xfId="0" applyFont="1" applyFill="1" applyBorder="1" applyAlignment="1" applyProtection="1">
      <alignment horizontal="left" vertical="center" wrapText="1"/>
      <protection locked="0"/>
    </xf>
    <xf numFmtId="0" fontId="10" fillId="4" borderId="15" xfId="0" applyFont="1" applyFill="1" applyBorder="1" applyAlignment="1" applyProtection="1">
      <alignment horizontal="left" vertical="center" wrapText="1"/>
      <protection locked="0"/>
    </xf>
    <xf numFmtId="0" fontId="10" fillId="4" borderId="16" xfId="0" applyFont="1" applyFill="1" applyBorder="1" applyAlignment="1" applyProtection="1">
      <alignment horizontal="left" vertical="center" wrapText="1"/>
      <protection locked="0"/>
    </xf>
    <xf numFmtId="0" fontId="10" fillId="4" borderId="19" xfId="0" applyFont="1" applyFill="1" applyBorder="1" applyAlignment="1" applyProtection="1">
      <alignment horizontal="left" vertical="center" wrapText="1"/>
      <protection locked="0"/>
    </xf>
    <xf numFmtId="0" fontId="10" fillId="4" borderId="20" xfId="0" applyFont="1" applyFill="1" applyBorder="1" applyAlignment="1" applyProtection="1">
      <alignment horizontal="left" vertical="center" wrapText="1"/>
      <protection locked="0"/>
    </xf>
    <xf numFmtId="0" fontId="10" fillId="4" borderId="21" xfId="0" applyFont="1" applyFill="1" applyBorder="1" applyAlignment="1" applyProtection="1">
      <alignment horizontal="left" vertical="center" wrapText="1"/>
      <protection locked="0"/>
    </xf>
    <xf numFmtId="0" fontId="10" fillId="0" borderId="9"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 xfId="0" applyFont="1" applyBorder="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4" borderId="0" xfId="0" applyFont="1" applyFill="1" applyBorder="1" applyAlignment="1" applyProtection="1">
      <alignment horizontal="left" vertical="top" wrapText="1"/>
      <protection locked="0"/>
    </xf>
    <xf numFmtId="0" fontId="10" fillId="4" borderId="0" xfId="0" applyFont="1" applyFill="1" applyAlignment="1" applyProtection="1">
      <alignment horizontal="center" vertical="center" wrapText="1"/>
      <protection locked="0"/>
    </xf>
    <xf numFmtId="0" fontId="50" fillId="0" borderId="28" xfId="0" applyFont="1" applyBorder="1" applyAlignment="1">
      <alignment horizontal="left" vertical="center" wrapText="1"/>
    </xf>
    <xf numFmtId="0" fontId="50" fillId="0" borderId="0" xfId="0" applyFont="1" applyAlignment="1">
      <alignment horizontal="left" vertical="center" wrapText="1"/>
    </xf>
    <xf numFmtId="0" fontId="24" fillId="0" borderId="4" xfId="0" applyFont="1" applyBorder="1" applyAlignment="1" applyProtection="1">
      <alignment horizontal="left" vertical="center" wrapText="1"/>
    </xf>
    <xf numFmtId="9" fontId="24" fillId="7" borderId="4" xfId="0" applyNumberFormat="1" applyFont="1" applyFill="1" applyBorder="1" applyAlignment="1" applyProtection="1">
      <alignment horizontal="center" vertical="center"/>
    </xf>
    <xf numFmtId="0" fontId="24" fillId="7" borderId="4" xfId="0" applyFont="1" applyFill="1" applyBorder="1" applyAlignment="1" applyProtection="1">
      <alignment horizontal="center" vertical="center"/>
    </xf>
    <xf numFmtId="0" fontId="24" fillId="0" borderId="9" xfId="0" applyFont="1" applyBorder="1" applyAlignment="1" applyProtection="1">
      <alignment horizontal="left" vertical="center" wrapText="1"/>
    </xf>
    <xf numFmtId="0" fontId="24" fillId="0" borderId="0" xfId="0" applyFont="1" applyAlignment="1" applyProtection="1">
      <alignment horizontal="left" vertical="center" wrapText="1"/>
    </xf>
    <xf numFmtId="0" fontId="10" fillId="0" borderId="7" xfId="0" applyFont="1" applyBorder="1" applyAlignment="1" applyProtection="1">
      <alignment horizontal="left" vertical="top" wrapText="1"/>
    </xf>
    <xf numFmtId="0" fontId="10" fillId="0" borderId="0" xfId="0" applyFont="1" applyAlignment="1" applyProtection="1">
      <alignment horizontal="left" vertical="top" wrapText="1"/>
    </xf>
    <xf numFmtId="0" fontId="24" fillId="3" borderId="4" xfId="0" applyFont="1" applyFill="1" applyBorder="1" applyAlignment="1" applyProtection="1">
      <alignment horizontal="center" vertical="center" wrapText="1"/>
      <protection locked="0"/>
    </xf>
    <xf numFmtId="176" fontId="24" fillId="7" borderId="4" xfId="0" applyNumberFormat="1" applyFont="1" applyFill="1" applyBorder="1" applyAlignment="1" applyProtection="1">
      <alignment horizontal="center" vertical="center"/>
    </xf>
    <xf numFmtId="0" fontId="24" fillId="0" borderId="0" xfId="0" applyFont="1" applyBorder="1" applyAlignment="1" applyProtection="1">
      <alignment horizontal="left" vertical="center" wrapText="1"/>
    </xf>
    <xf numFmtId="176" fontId="24" fillId="16" borderId="4" xfId="0" applyNumberFormat="1" applyFont="1" applyFill="1" applyBorder="1" applyAlignment="1" applyProtection="1">
      <alignment horizontal="center" vertical="center"/>
    </xf>
    <xf numFmtId="176" fontId="24" fillId="3" borderId="4" xfId="0" applyNumberFormat="1" applyFont="1" applyFill="1" applyBorder="1" applyAlignment="1" applyProtection="1">
      <alignment horizontal="center" vertical="center"/>
    </xf>
    <xf numFmtId="0" fontId="24" fillId="16" borderId="4" xfId="0" applyFont="1" applyFill="1" applyBorder="1" applyAlignment="1" applyProtection="1">
      <alignment horizontal="center" vertical="center"/>
    </xf>
    <xf numFmtId="0" fontId="24" fillId="3" borderId="4" xfId="0" applyFont="1" applyFill="1" applyBorder="1" applyAlignment="1" applyProtection="1">
      <alignment horizontal="center" vertical="center"/>
    </xf>
    <xf numFmtId="0" fontId="24" fillId="0" borderId="4" xfId="0" applyFont="1" applyBorder="1" applyAlignment="1" applyProtection="1">
      <alignment horizontal="center" vertical="center" wrapText="1" shrinkToFit="1"/>
    </xf>
    <xf numFmtId="0" fontId="24" fillId="0" borderId="4" xfId="0" applyFont="1" applyBorder="1" applyAlignment="1" applyProtection="1">
      <alignment horizontal="left" vertical="center" shrinkToFit="1"/>
    </xf>
    <xf numFmtId="0" fontId="24" fillId="0" borderId="4" xfId="0" applyFont="1" applyBorder="1" applyAlignment="1" applyProtection="1">
      <alignment horizontal="left" vertical="center"/>
    </xf>
    <xf numFmtId="0" fontId="24" fillId="0" borderId="4" xfId="0" applyFont="1" applyBorder="1" applyAlignment="1" applyProtection="1">
      <alignment vertical="center" wrapText="1"/>
    </xf>
    <xf numFmtId="0" fontId="24" fillId="0" borderId="4" xfId="0" applyFont="1" applyBorder="1" applyProtection="1">
      <alignment vertical="center"/>
    </xf>
    <xf numFmtId="38" fontId="24" fillId="7" borderId="4" xfId="0" applyNumberFormat="1" applyFont="1" applyFill="1" applyBorder="1" applyAlignment="1" applyProtection="1">
      <alignment horizontal="center" vertical="center"/>
    </xf>
    <xf numFmtId="0" fontId="24" fillId="0" borderId="4" xfId="0" applyFont="1" applyBorder="1" applyAlignment="1" applyProtection="1">
      <alignment horizontal="center" vertical="center" shrinkToFit="1"/>
    </xf>
    <xf numFmtId="0" fontId="24" fillId="0" borderId="1" xfId="0" applyFont="1" applyBorder="1" applyProtection="1">
      <alignment vertical="center"/>
    </xf>
    <xf numFmtId="0" fontId="24" fillId="0" borderId="2" xfId="0" applyFont="1" applyBorder="1" applyProtection="1">
      <alignment vertical="center"/>
    </xf>
    <xf numFmtId="0" fontId="24" fillId="0" borderId="3" xfId="0" applyFont="1" applyBorder="1" applyProtection="1">
      <alignment vertical="center"/>
    </xf>
    <xf numFmtId="177" fontId="24" fillId="0" borderId="11" xfId="0" applyNumberFormat="1" applyFont="1" applyFill="1" applyBorder="1" applyAlignment="1" applyProtection="1">
      <alignment horizontal="center" vertical="center"/>
    </xf>
    <xf numFmtId="177" fontId="24" fillId="0" borderId="12" xfId="0" applyNumberFormat="1" applyFont="1" applyFill="1" applyBorder="1" applyAlignment="1" applyProtection="1">
      <alignment horizontal="center" vertical="center"/>
    </xf>
    <xf numFmtId="177" fontId="24" fillId="0" borderId="13" xfId="0" applyNumberFormat="1" applyFont="1" applyFill="1" applyBorder="1" applyAlignment="1" applyProtection="1">
      <alignment horizontal="center" vertical="center"/>
    </xf>
    <xf numFmtId="187" fontId="24" fillId="3" borderId="2" xfId="0" applyNumberFormat="1" applyFont="1" applyFill="1" applyBorder="1" applyAlignment="1" applyProtection="1">
      <alignment horizontal="center" vertical="center"/>
    </xf>
    <xf numFmtId="0" fontId="10" fillId="0" borderId="0" xfId="0" applyFont="1" applyAlignment="1" applyProtection="1">
      <alignment horizontal="left" vertical="center" wrapText="1"/>
    </xf>
    <xf numFmtId="0" fontId="24" fillId="0" borderId="4" xfId="0" applyFont="1" applyBorder="1" applyAlignment="1" applyProtection="1">
      <alignment horizontal="center" vertical="center"/>
    </xf>
    <xf numFmtId="0" fontId="24" fillId="0" borderId="6" xfId="0" applyFont="1" applyBorder="1" applyProtection="1">
      <alignment vertical="center"/>
    </xf>
    <xf numFmtId="0" fontId="24" fillId="0" borderId="7" xfId="0" applyFont="1" applyBorder="1" applyProtection="1">
      <alignment vertical="center"/>
    </xf>
    <xf numFmtId="0" fontId="24" fillId="0" borderId="8" xfId="0" applyFont="1" applyBorder="1" applyProtection="1">
      <alignment vertical="center"/>
    </xf>
    <xf numFmtId="189" fontId="24" fillId="7" borderId="7" xfId="0" applyNumberFormat="1" applyFont="1" applyFill="1" applyBorder="1" applyAlignment="1" applyProtection="1">
      <alignment horizontal="center" vertical="center"/>
    </xf>
    <xf numFmtId="178" fontId="24" fillId="5" borderId="7" xfId="0" applyNumberFormat="1" applyFont="1" applyFill="1" applyBorder="1" applyAlignment="1" applyProtection="1">
      <alignment horizontal="center" vertical="center"/>
    </xf>
    <xf numFmtId="0" fontId="10" fillId="0" borderId="7" xfId="0" applyFont="1" applyBorder="1" applyAlignment="1">
      <alignment horizontal="left" vertical="top" wrapText="1"/>
    </xf>
    <xf numFmtId="0" fontId="24" fillId="0" borderId="1" xfId="0" applyFont="1" applyBorder="1" applyAlignment="1" applyProtection="1">
      <alignment horizontal="center" vertical="center"/>
    </xf>
    <xf numFmtId="0" fontId="24" fillId="0" borderId="2" xfId="0" applyFont="1" applyBorder="1" applyAlignment="1" applyProtection="1">
      <alignment horizontal="center" vertical="center"/>
    </xf>
    <xf numFmtId="0" fontId="24" fillId="0" borderId="3" xfId="0" applyFont="1" applyBorder="1" applyAlignment="1" applyProtection="1">
      <alignment horizontal="center" vertical="center"/>
    </xf>
    <xf numFmtId="177" fontId="24" fillId="7" borderId="2" xfId="0" applyNumberFormat="1" applyFont="1" applyFill="1" applyBorder="1" applyAlignment="1" applyProtection="1">
      <alignment horizontal="center" vertical="center"/>
    </xf>
    <xf numFmtId="0" fontId="24" fillId="0" borderId="4" xfId="0" applyFont="1" applyFill="1" applyBorder="1" applyAlignment="1" applyProtection="1">
      <alignment horizontal="left" vertical="center" wrapText="1"/>
      <protection locked="0"/>
    </xf>
    <xf numFmtId="0" fontId="24" fillId="4" borderId="4" xfId="0" applyFont="1" applyFill="1" applyBorder="1" applyAlignment="1" applyProtection="1">
      <alignment horizontal="center" vertical="top" wrapText="1"/>
      <protection locked="0"/>
    </xf>
    <xf numFmtId="0" fontId="10" fillId="0" borderId="0" xfId="0" applyFont="1" applyBorder="1" applyAlignment="1">
      <alignment horizontal="left" vertical="center" wrapText="1"/>
    </xf>
    <xf numFmtId="0" fontId="10" fillId="0" borderId="35"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10" fillId="0" borderId="36"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textRotation="255" wrapText="1"/>
      <protection locked="0"/>
    </xf>
    <xf numFmtId="0" fontId="10" fillId="0" borderId="23" xfId="0" applyFont="1" applyFill="1" applyBorder="1" applyAlignment="1" applyProtection="1">
      <alignment horizontal="center" vertical="center" textRotation="255" wrapText="1"/>
      <protection locked="0"/>
    </xf>
    <xf numFmtId="0" fontId="10" fillId="0" borderId="48" xfId="0" applyFont="1" applyFill="1" applyBorder="1" applyAlignment="1" applyProtection="1">
      <alignment horizontal="center" vertical="center" textRotation="255" wrapText="1"/>
      <protection locked="0"/>
    </xf>
    <xf numFmtId="0" fontId="10" fillId="0" borderId="22" xfId="0" applyFont="1" applyFill="1" applyBorder="1" applyAlignment="1" applyProtection="1">
      <alignment horizontal="left" vertical="center" wrapText="1"/>
      <protection locked="0"/>
    </xf>
    <xf numFmtId="0" fontId="10" fillId="0" borderId="23" xfId="0" applyFont="1" applyFill="1" applyBorder="1" applyAlignment="1" applyProtection="1">
      <alignment horizontal="left" vertical="center" wrapText="1"/>
      <protection locked="0"/>
    </xf>
    <xf numFmtId="0" fontId="10" fillId="3" borderId="22" xfId="0" applyFont="1" applyFill="1" applyBorder="1" applyAlignment="1" applyProtection="1">
      <alignment horizontal="center" vertical="center" wrapText="1"/>
      <protection locked="0"/>
    </xf>
    <xf numFmtId="0" fontId="10" fillId="3" borderId="24" xfId="0" applyFont="1" applyFill="1" applyBorder="1" applyAlignment="1" applyProtection="1">
      <alignment horizontal="center" vertical="center" wrapText="1"/>
      <protection locked="0"/>
    </xf>
    <xf numFmtId="0" fontId="10" fillId="3" borderId="46" xfId="0" applyFont="1" applyFill="1" applyBorder="1" applyAlignment="1" applyProtection="1">
      <alignment horizontal="center" vertical="center" wrapText="1"/>
      <protection locked="0"/>
    </xf>
    <xf numFmtId="0" fontId="10" fillId="3" borderId="47" xfId="0" applyFont="1" applyFill="1" applyBorder="1" applyAlignment="1" applyProtection="1">
      <alignment horizontal="center" vertical="center" wrapText="1"/>
      <protection locked="0"/>
    </xf>
    <xf numFmtId="0" fontId="0" fillId="0" borderId="9" xfId="0" applyFill="1" applyBorder="1" applyAlignment="1">
      <alignment horizontal="center" vertical="center"/>
    </xf>
    <xf numFmtId="0" fontId="0" fillId="0" borderId="0" xfId="0" applyFill="1" applyAlignment="1">
      <alignment horizontal="center" vertical="center"/>
    </xf>
    <xf numFmtId="0" fontId="10" fillId="0" borderId="4" xfId="0" applyFont="1" applyFill="1" applyBorder="1" applyAlignment="1" applyProtection="1">
      <alignment horizontal="center" vertical="center"/>
    </xf>
    <xf numFmtId="0" fontId="10" fillId="0" borderId="4"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40" fillId="0" borderId="2"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22" fillId="0" borderId="8" xfId="0" applyFont="1" applyFill="1" applyBorder="1" applyAlignment="1" applyProtection="1">
      <alignment horizontal="center" vertical="center" wrapText="1"/>
    </xf>
    <xf numFmtId="0" fontId="22" fillId="0" borderId="5" xfId="0" applyFont="1" applyFill="1" applyBorder="1" applyAlignment="1" applyProtection="1">
      <alignment horizontal="center" vertical="center" wrapText="1"/>
    </xf>
    <xf numFmtId="0" fontId="22" fillId="0" borderId="18"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textRotation="255" wrapText="1"/>
      <protection locked="0"/>
    </xf>
    <xf numFmtId="0" fontId="10" fillId="0" borderId="24" xfId="0" applyFont="1" applyFill="1" applyBorder="1" applyAlignment="1" applyProtection="1">
      <alignment horizontal="left" vertical="center" wrapText="1"/>
      <protection locked="0"/>
    </xf>
    <xf numFmtId="0" fontId="10" fillId="0" borderId="22" xfId="0" applyFont="1" applyFill="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3" borderId="23"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xf>
    <xf numFmtId="177" fontId="24" fillId="3" borderId="2" xfId="0" applyNumberFormat="1" applyFont="1" applyFill="1" applyBorder="1" applyAlignment="1" applyProtection="1">
      <alignment horizontal="center" vertical="center"/>
    </xf>
    <xf numFmtId="177" fontId="24" fillId="5" borderId="2" xfId="0" applyNumberFormat="1" applyFont="1" applyFill="1" applyBorder="1" applyAlignment="1" applyProtection="1">
      <alignment horizontal="center" vertical="center"/>
    </xf>
    <xf numFmtId="0" fontId="10" fillId="0" borderId="5" xfId="0" applyFont="1" applyFill="1" applyBorder="1" applyAlignment="1" applyProtection="1">
      <alignment horizontal="left" vertical="center"/>
    </xf>
    <xf numFmtId="0" fontId="24" fillId="0" borderId="17"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18" xfId="0" applyFont="1" applyBorder="1" applyAlignment="1" applyProtection="1">
      <alignment horizontal="center" vertical="center"/>
    </xf>
    <xf numFmtId="0" fontId="22" fillId="3" borderId="2" xfId="0" applyFont="1" applyFill="1" applyBorder="1" applyAlignment="1" applyProtection="1">
      <alignment horizontal="left" vertical="center" wrapText="1"/>
    </xf>
    <xf numFmtId="0" fontId="40" fillId="0" borderId="5" xfId="0" applyFont="1" applyBorder="1" applyAlignment="1" applyProtection="1">
      <alignment horizontal="left" vertical="center" wrapText="1"/>
    </xf>
    <xf numFmtId="0" fontId="10" fillId="0" borderId="22" xfId="0" applyFont="1" applyFill="1" applyBorder="1" applyAlignment="1" applyProtection="1">
      <alignment horizontal="center" vertical="center" textRotation="255"/>
    </xf>
    <xf numFmtId="0" fontId="10" fillId="0" borderId="23" xfId="0" applyFont="1" applyFill="1" applyBorder="1" applyAlignment="1" applyProtection="1">
      <alignment horizontal="center" vertical="center" textRotation="255"/>
    </xf>
    <xf numFmtId="0" fontId="10" fillId="0" borderId="48" xfId="0" applyFont="1" applyFill="1" applyBorder="1" applyAlignment="1" applyProtection="1">
      <alignment horizontal="center" vertical="center" textRotation="255"/>
    </xf>
    <xf numFmtId="0" fontId="10" fillId="3" borderId="53" xfId="0" applyFont="1" applyFill="1" applyBorder="1" applyAlignment="1" applyProtection="1">
      <alignment horizontal="center" vertical="center" wrapText="1"/>
      <protection locked="0"/>
    </xf>
    <xf numFmtId="0" fontId="26" fillId="0" borderId="5" xfId="5" applyFont="1" applyBorder="1" applyAlignment="1">
      <alignment horizontal="left" vertical="center" wrapText="1"/>
    </xf>
    <xf numFmtId="38" fontId="29" fillId="4" borderId="1" xfId="6" applyFont="1" applyFill="1" applyBorder="1" applyAlignment="1" applyProtection="1">
      <alignment horizontal="center" vertical="center" wrapText="1"/>
      <protection locked="0"/>
    </xf>
    <xf numFmtId="38" fontId="29" fillId="4" borderId="3" xfId="6" applyFont="1" applyFill="1" applyBorder="1" applyAlignment="1" applyProtection="1">
      <alignment horizontal="center" vertical="center" wrapText="1"/>
      <protection locked="0"/>
    </xf>
    <xf numFmtId="38" fontId="29" fillId="4" borderId="17" xfId="6" applyFont="1" applyFill="1" applyBorder="1" applyAlignment="1" applyProtection="1">
      <alignment horizontal="center" vertical="center" wrapText="1"/>
      <protection locked="0"/>
    </xf>
    <xf numFmtId="38" fontId="29" fillId="4" borderId="18" xfId="6" applyFont="1" applyFill="1" applyBorder="1" applyAlignment="1" applyProtection="1">
      <alignment horizontal="center" vertical="center" wrapText="1"/>
      <protection locked="0"/>
    </xf>
    <xf numFmtId="0" fontId="24" fillId="0" borderId="6" xfId="5" applyFont="1" applyBorder="1" applyAlignment="1">
      <alignment horizontal="left" vertical="top"/>
    </xf>
    <xf numFmtId="0" fontId="24" fillId="0" borderId="7" xfId="5" applyFont="1" applyBorder="1" applyAlignment="1">
      <alignment horizontal="left" vertical="top"/>
    </xf>
    <xf numFmtId="0" fontId="24" fillId="0" borderId="8" xfId="5" applyFont="1" applyBorder="1" applyAlignment="1">
      <alignment horizontal="left" vertical="top"/>
    </xf>
    <xf numFmtId="0" fontId="24" fillId="0" borderId="9" xfId="5" applyFont="1" applyBorder="1" applyAlignment="1">
      <alignment horizontal="left" vertical="top"/>
    </xf>
    <xf numFmtId="0" fontId="24" fillId="0" borderId="0" xfId="5" applyFont="1" applyBorder="1" applyAlignment="1">
      <alignment horizontal="left" vertical="top"/>
    </xf>
    <xf numFmtId="0" fontId="24" fillId="0" borderId="10" xfId="5" applyFont="1" applyBorder="1" applyAlignment="1">
      <alignment horizontal="left" vertical="top"/>
    </xf>
    <xf numFmtId="0" fontId="24" fillId="0" borderId="17" xfId="5" applyFont="1" applyBorder="1" applyAlignment="1">
      <alignment horizontal="left" vertical="top"/>
    </xf>
    <xf numFmtId="0" fontId="24" fillId="0" borderId="5" xfId="5" applyFont="1" applyBorder="1" applyAlignment="1">
      <alignment horizontal="left" vertical="top"/>
    </xf>
    <xf numFmtId="0" fontId="24" fillId="0" borderId="18" xfId="5" applyFont="1" applyBorder="1" applyAlignment="1">
      <alignment horizontal="left" vertical="top"/>
    </xf>
    <xf numFmtId="0" fontId="38" fillId="8" borderId="25" xfId="5" applyFont="1" applyFill="1" applyBorder="1" applyAlignment="1" applyProtection="1">
      <alignment horizontal="left" vertical="center" wrapText="1"/>
    </xf>
    <xf numFmtId="0" fontId="38" fillId="8" borderId="26" xfId="5" applyFont="1" applyFill="1" applyBorder="1" applyAlignment="1" applyProtection="1">
      <alignment horizontal="left" vertical="center" wrapText="1"/>
    </xf>
    <xf numFmtId="0" fontId="38" fillId="8" borderId="27" xfId="5" applyFont="1" applyFill="1" applyBorder="1" applyAlignment="1" applyProtection="1">
      <alignment horizontal="left" vertical="center" wrapText="1"/>
    </xf>
    <xf numFmtId="0" fontId="38" fillId="8" borderId="28" xfId="5" applyFont="1" applyFill="1" applyBorder="1" applyAlignment="1" applyProtection="1">
      <alignment horizontal="left" vertical="center" wrapText="1"/>
    </xf>
    <xf numFmtId="0" fontId="38" fillId="8" borderId="0" xfId="5" applyFont="1" applyFill="1" applyBorder="1" applyAlignment="1" applyProtection="1">
      <alignment horizontal="left" vertical="center" wrapText="1"/>
    </xf>
    <xf numFmtId="0" fontId="38" fillId="8" borderId="29" xfId="5" applyFont="1" applyFill="1" applyBorder="1" applyAlignment="1" applyProtection="1">
      <alignment horizontal="left" vertical="center" wrapText="1"/>
    </xf>
    <xf numFmtId="0" fontId="38" fillId="8" borderId="30" xfId="5" applyFont="1" applyFill="1" applyBorder="1" applyAlignment="1" applyProtection="1">
      <alignment horizontal="left" vertical="center" wrapText="1"/>
    </xf>
    <xf numFmtId="0" fontId="38" fillId="8" borderId="31" xfId="5" applyFont="1" applyFill="1" applyBorder="1" applyAlignment="1" applyProtection="1">
      <alignment horizontal="left" vertical="center" wrapText="1"/>
    </xf>
    <xf numFmtId="0" fontId="38" fillId="8" borderId="32" xfId="5" applyFont="1" applyFill="1" applyBorder="1" applyAlignment="1" applyProtection="1">
      <alignment horizontal="left" vertical="center" wrapText="1"/>
    </xf>
    <xf numFmtId="0" fontId="24" fillId="0" borderId="1" xfId="5" applyFont="1" applyBorder="1" applyAlignment="1">
      <alignment horizontal="center" vertical="center"/>
    </xf>
    <xf numFmtId="0" fontId="24" fillId="0" borderId="2" xfId="5" applyFont="1" applyBorder="1" applyAlignment="1">
      <alignment horizontal="center" vertical="center"/>
    </xf>
    <xf numFmtId="0" fontId="24" fillId="0" borderId="3" xfId="5" applyFont="1" applyBorder="1" applyAlignment="1">
      <alignment horizontal="center" vertical="center"/>
    </xf>
    <xf numFmtId="0" fontId="26" fillId="0" borderId="1" xfId="5" applyFont="1" applyBorder="1" applyAlignment="1">
      <alignment horizontal="center" vertical="center" wrapText="1"/>
    </xf>
    <xf numFmtId="0" fontId="26" fillId="0" borderId="2" xfId="5" applyFont="1" applyBorder="1" applyAlignment="1">
      <alignment horizontal="center" vertical="center" wrapText="1"/>
    </xf>
    <xf numFmtId="0" fontId="26" fillId="0" borderId="3" xfId="5" applyFont="1" applyBorder="1" applyAlignment="1">
      <alignment horizontal="center" vertical="center" wrapText="1"/>
    </xf>
    <xf numFmtId="0" fontId="26" fillId="0" borderId="4" xfId="5" applyFont="1" applyBorder="1" applyAlignment="1">
      <alignment horizontal="center" vertical="center" wrapText="1"/>
    </xf>
    <xf numFmtId="38" fontId="29" fillId="4" borderId="4" xfId="6" applyFont="1" applyFill="1" applyBorder="1" applyAlignment="1" applyProtection="1">
      <alignment horizontal="center" vertical="center" wrapText="1"/>
      <protection locked="0"/>
    </xf>
    <xf numFmtId="0" fontId="24" fillId="0" borderId="22" xfId="5" applyFont="1" applyBorder="1" applyAlignment="1">
      <alignment horizontal="center" vertical="center" textRotation="255"/>
    </xf>
    <xf numFmtId="0" fontId="24" fillId="0" borderId="23" xfId="5" applyFont="1" applyBorder="1" applyAlignment="1">
      <alignment horizontal="center" vertical="center" textRotation="255"/>
    </xf>
    <xf numFmtId="0" fontId="26" fillId="0" borderId="23" xfId="5" applyFont="1" applyBorder="1" applyAlignment="1">
      <alignment horizontal="center" vertical="center" wrapText="1"/>
    </xf>
    <xf numFmtId="0" fontId="26" fillId="0" borderId="24" xfId="5" applyFont="1" applyBorder="1" applyAlignment="1">
      <alignment horizontal="center" vertical="center" wrapText="1"/>
    </xf>
    <xf numFmtId="0" fontId="26" fillId="3" borderId="6" xfId="5" applyFont="1" applyFill="1" applyBorder="1" applyAlignment="1">
      <alignment horizontal="center" vertical="center" wrapText="1"/>
    </xf>
    <xf numFmtId="0" fontId="26" fillId="3" borderId="8" xfId="5" applyFont="1" applyFill="1" applyBorder="1" applyAlignment="1">
      <alignment horizontal="center" vertical="center" wrapText="1"/>
    </xf>
    <xf numFmtId="0" fontId="26" fillId="3" borderId="17" xfId="5" applyFont="1" applyFill="1" applyBorder="1" applyAlignment="1">
      <alignment horizontal="center" vertical="center" wrapText="1"/>
    </xf>
    <xf numFmtId="0" fontId="26" fillId="3" borderId="18" xfId="5" applyFont="1" applyFill="1" applyBorder="1" applyAlignment="1">
      <alignment horizontal="center" vertical="center" wrapText="1"/>
    </xf>
    <xf numFmtId="38" fontId="29" fillId="3" borderId="4" xfId="6" applyFont="1" applyFill="1" applyBorder="1" applyAlignment="1" applyProtection="1">
      <alignment horizontal="center" vertical="center" wrapText="1"/>
      <protection locked="0"/>
    </xf>
    <xf numFmtId="38" fontId="29" fillId="3" borderId="1" xfId="6" applyFont="1" applyFill="1" applyBorder="1" applyAlignment="1" applyProtection="1">
      <alignment horizontal="center" vertical="center" wrapText="1"/>
      <protection locked="0"/>
    </xf>
    <xf numFmtId="38" fontId="29" fillId="3" borderId="2" xfId="6" applyFont="1" applyFill="1" applyBorder="1" applyAlignment="1" applyProtection="1">
      <alignment horizontal="center" vertical="center" wrapText="1"/>
      <protection locked="0"/>
    </xf>
    <xf numFmtId="38" fontId="29" fillId="3" borderId="3" xfId="6" applyFont="1" applyFill="1" applyBorder="1" applyAlignment="1" applyProtection="1">
      <alignment horizontal="center" vertical="center" wrapText="1"/>
      <protection locked="0"/>
    </xf>
    <xf numFmtId="38" fontId="29" fillId="4" borderId="24" xfId="6" applyFont="1" applyFill="1" applyBorder="1" applyAlignment="1" applyProtection="1">
      <alignment horizontal="center" vertical="center" wrapText="1"/>
      <protection locked="0"/>
    </xf>
    <xf numFmtId="0" fontId="24" fillId="0" borderId="24" xfId="5" applyFont="1" applyBorder="1" applyAlignment="1">
      <alignment horizontal="center" vertical="center" textRotation="255"/>
    </xf>
    <xf numFmtId="38" fontId="29" fillId="4" borderId="45" xfId="6" applyFont="1" applyFill="1" applyBorder="1" applyAlignment="1" applyProtection="1">
      <alignment horizontal="center" vertical="center" wrapText="1"/>
      <protection locked="0"/>
    </xf>
    <xf numFmtId="38" fontId="29" fillId="4" borderId="33" xfId="6" applyFont="1" applyFill="1" applyBorder="1" applyAlignment="1" applyProtection="1">
      <alignment horizontal="center" vertical="center" wrapText="1"/>
      <protection locked="0"/>
    </xf>
    <xf numFmtId="38" fontId="29" fillId="4" borderId="34" xfId="6" applyFont="1" applyFill="1" applyBorder="1" applyAlignment="1" applyProtection="1">
      <alignment horizontal="center" vertical="center" wrapText="1"/>
      <protection locked="0"/>
    </xf>
    <xf numFmtId="38" fontId="29" fillId="5" borderId="37" xfId="6" applyFont="1" applyFill="1" applyBorder="1" applyAlignment="1">
      <alignment horizontal="center" vertical="center" wrapText="1"/>
    </xf>
    <xf numFmtId="38" fontId="29" fillId="5" borderId="35" xfId="6" applyFont="1" applyFill="1" applyBorder="1" applyAlignment="1">
      <alignment horizontal="center" vertical="center" wrapText="1"/>
    </xf>
    <xf numFmtId="38" fontId="29" fillId="5" borderId="36" xfId="6" applyFont="1" applyFill="1" applyBorder="1" applyAlignment="1">
      <alignment horizontal="center" vertical="center" wrapText="1"/>
    </xf>
    <xf numFmtId="0" fontId="26" fillId="0" borderId="22" xfId="5" applyFont="1" applyBorder="1" applyAlignment="1">
      <alignment horizontal="center" vertical="center" wrapText="1"/>
    </xf>
    <xf numFmtId="0" fontId="22" fillId="0" borderId="0" xfId="5" applyFont="1" applyFill="1" applyAlignment="1">
      <alignment horizontal="left" vertical="top" wrapText="1"/>
    </xf>
    <xf numFmtId="0" fontId="26" fillId="0" borderId="6" xfId="5" applyFont="1" applyBorder="1" applyAlignment="1">
      <alignment horizontal="center" vertical="center" wrapText="1"/>
    </xf>
    <xf numFmtId="0" fontId="26" fillId="0" borderId="8" xfId="5" applyFont="1" applyBorder="1" applyAlignment="1">
      <alignment horizontal="center" vertical="center" wrapText="1"/>
    </xf>
    <xf numFmtId="0" fontId="26" fillId="0" borderId="9" xfId="5" applyFont="1" applyBorder="1" applyAlignment="1">
      <alignment horizontal="center" vertical="center" wrapText="1"/>
    </xf>
    <xf numFmtId="0" fontId="26" fillId="0" borderId="10" xfId="5" applyFont="1" applyBorder="1" applyAlignment="1">
      <alignment horizontal="center" vertical="center" wrapText="1"/>
    </xf>
    <xf numFmtId="0" fontId="26" fillId="0" borderId="17" xfId="5" applyFont="1" applyBorder="1" applyAlignment="1">
      <alignment horizontal="center" vertical="center" wrapText="1"/>
    </xf>
    <xf numFmtId="0" fontId="26" fillId="0" borderId="18" xfId="5" applyFont="1" applyBorder="1" applyAlignment="1">
      <alignment horizontal="center" vertical="center" wrapText="1"/>
    </xf>
    <xf numFmtId="0" fontId="26" fillId="0" borderId="39" xfId="5" applyFont="1" applyBorder="1" applyAlignment="1">
      <alignment horizontal="center" vertical="center" wrapText="1"/>
    </xf>
    <xf numFmtId="0" fontId="26" fillId="0" borderId="41" xfId="5" applyFont="1" applyBorder="1" applyAlignment="1">
      <alignment horizontal="center" vertical="center" wrapText="1"/>
    </xf>
    <xf numFmtId="38" fontId="24" fillId="5" borderId="37" xfId="6" applyFont="1" applyFill="1" applyBorder="1" applyAlignment="1">
      <alignment horizontal="center" vertical="center"/>
    </xf>
    <xf numFmtId="0" fontId="24" fillId="0" borderId="0" xfId="5" applyFont="1" applyAlignment="1">
      <alignment horizontal="left" vertical="center" wrapText="1"/>
    </xf>
    <xf numFmtId="0" fontId="10" fillId="0" borderId="1" xfId="5" applyFont="1" applyBorder="1" applyAlignment="1">
      <alignment horizontal="left" vertical="center" wrapText="1"/>
    </xf>
    <xf numFmtId="0" fontId="10" fillId="0" borderId="2" xfId="5" applyFont="1" applyBorder="1" applyAlignment="1">
      <alignment horizontal="left" vertical="center" wrapText="1"/>
    </xf>
    <xf numFmtId="0" fontId="10" fillId="0" borderId="3" xfId="5" applyFont="1" applyBorder="1" applyAlignment="1">
      <alignment horizontal="left" vertical="center" wrapText="1"/>
    </xf>
    <xf numFmtId="176" fontId="24" fillId="4" borderId="1" xfId="5" applyNumberFormat="1" applyFont="1" applyFill="1" applyBorder="1" applyAlignment="1" applyProtection="1">
      <alignment horizontal="center" vertical="center"/>
      <protection locked="0"/>
    </xf>
    <xf numFmtId="176" fontId="24" fillId="4" borderId="2" xfId="5" applyNumberFormat="1" applyFont="1" applyFill="1" applyBorder="1" applyAlignment="1" applyProtection="1">
      <alignment horizontal="center" vertical="center"/>
      <protection locked="0"/>
    </xf>
    <xf numFmtId="176" fontId="24" fillId="5" borderId="1" xfId="5" applyNumberFormat="1" applyFont="1" applyFill="1" applyBorder="1" applyAlignment="1">
      <alignment horizontal="center" vertical="center"/>
    </xf>
    <xf numFmtId="176" fontId="24" fillId="5" borderId="2" xfId="5" applyNumberFormat="1" applyFont="1" applyFill="1" applyBorder="1" applyAlignment="1">
      <alignment horizontal="center" vertical="center"/>
    </xf>
    <xf numFmtId="0" fontId="24" fillId="0" borderId="1" xfId="5" applyFont="1" applyBorder="1" applyAlignment="1">
      <alignment horizontal="left" vertical="top"/>
    </xf>
    <xf numFmtId="0" fontId="24" fillId="0" borderId="2" xfId="5" applyFont="1" applyBorder="1" applyAlignment="1">
      <alignment horizontal="left" vertical="top"/>
    </xf>
    <xf numFmtId="0" fontId="24" fillId="0" borderId="3" xfId="5" applyFont="1" applyBorder="1" applyAlignment="1">
      <alignment horizontal="left" vertical="top"/>
    </xf>
    <xf numFmtId="0" fontId="24" fillId="0" borderId="22" xfId="5" applyFont="1" applyBorder="1" applyAlignment="1">
      <alignment horizontal="center" vertical="center"/>
    </xf>
    <xf numFmtId="0" fontId="24" fillId="0" borderId="24" xfId="5" applyFont="1" applyBorder="1" applyAlignment="1">
      <alignment horizontal="center" vertical="center"/>
    </xf>
    <xf numFmtId="38" fontId="24" fillId="5" borderId="4" xfId="6" applyFont="1" applyFill="1" applyBorder="1" applyAlignment="1">
      <alignment horizontal="center" vertical="center"/>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31" fillId="0" borderId="9" xfId="0" applyFont="1" applyBorder="1" applyAlignment="1">
      <alignment horizontal="left" vertical="center" wrapText="1"/>
    </xf>
    <xf numFmtId="0" fontId="31" fillId="0" borderId="0" xfId="0" applyFont="1" applyBorder="1" applyAlignment="1">
      <alignment horizontal="left" vertical="center" wrapText="1"/>
    </xf>
    <xf numFmtId="0" fontId="31" fillId="0" borderId="10" xfId="0" applyFont="1" applyBorder="1" applyAlignment="1">
      <alignment horizontal="left" vertical="center" wrapText="1"/>
    </xf>
    <xf numFmtId="0" fontId="31" fillId="0" borderId="17" xfId="0" applyFont="1" applyBorder="1" applyAlignment="1">
      <alignment horizontal="left" vertical="center" wrapText="1"/>
    </xf>
    <xf numFmtId="0" fontId="31" fillId="0" borderId="5" xfId="0" applyFont="1" applyBorder="1" applyAlignment="1">
      <alignment horizontal="left" vertical="center" wrapText="1"/>
    </xf>
    <xf numFmtId="0" fontId="31" fillId="0" borderId="18" xfId="0" applyFont="1" applyBorder="1" applyAlignment="1">
      <alignment horizontal="left" vertical="center" wrapText="1"/>
    </xf>
    <xf numFmtId="188" fontId="10" fillId="4" borderId="9" xfId="0" applyNumberFormat="1" applyFont="1" applyFill="1" applyBorder="1" applyAlignment="1" applyProtection="1">
      <alignment horizontal="right" vertical="center"/>
      <protection locked="0"/>
    </xf>
    <xf numFmtId="188" fontId="10" fillId="4" borderId="0" xfId="0" applyNumberFormat="1" applyFont="1" applyFill="1" applyBorder="1" applyAlignment="1" applyProtection="1">
      <alignment horizontal="right" vertical="center"/>
      <protection locked="0"/>
    </xf>
    <xf numFmtId="0" fontId="10" fillId="0" borderId="6" xfId="0" applyFont="1" applyBorder="1" applyAlignment="1">
      <alignment horizontal="left" vertical="top"/>
    </xf>
    <xf numFmtId="0" fontId="10" fillId="0" borderId="7" xfId="0" applyFont="1" applyBorder="1" applyAlignment="1">
      <alignment horizontal="left" vertical="top"/>
    </xf>
    <xf numFmtId="0" fontId="10" fillId="0" borderId="8" xfId="0" applyFont="1" applyBorder="1" applyAlignment="1">
      <alignment horizontal="left" vertical="top"/>
    </xf>
    <xf numFmtId="0" fontId="10" fillId="0" borderId="17" xfId="0" applyFont="1" applyBorder="1" applyAlignment="1">
      <alignment horizontal="left" vertical="top"/>
    </xf>
    <xf numFmtId="0" fontId="10" fillId="0" borderId="5" xfId="0" applyFont="1" applyBorder="1" applyAlignment="1">
      <alignment horizontal="left" vertical="top"/>
    </xf>
    <xf numFmtId="0" fontId="10" fillId="0" borderId="18" xfId="0" applyFont="1" applyBorder="1" applyAlignment="1">
      <alignment horizontal="left" vertical="top"/>
    </xf>
    <xf numFmtId="188" fontId="10" fillId="7" borderId="9" xfId="0" applyNumberFormat="1" applyFont="1" applyFill="1" applyBorder="1" applyAlignment="1" applyProtection="1">
      <alignment horizontal="center" vertical="center"/>
      <protection locked="0"/>
    </xf>
    <xf numFmtId="188" fontId="10" fillId="7" borderId="0" xfId="0" applyNumberFormat="1" applyFont="1" applyFill="1" applyBorder="1" applyAlignment="1" applyProtection="1">
      <alignment horizontal="center" vertical="center"/>
      <protection locked="0"/>
    </xf>
    <xf numFmtId="188" fontId="10" fillId="4" borderId="0" xfId="0" applyNumberFormat="1" applyFont="1" applyFill="1" applyAlignment="1" applyProtection="1">
      <alignment horizontal="right" vertical="center"/>
      <protection locked="0"/>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188" fontId="10" fillId="5" borderId="9" xfId="0" applyNumberFormat="1" applyFont="1" applyFill="1" applyBorder="1" applyAlignment="1">
      <alignment horizontal="center" vertical="center"/>
    </xf>
    <xf numFmtId="188" fontId="10" fillId="5" borderId="0" xfId="0" applyNumberFormat="1" applyFont="1" applyFill="1" applyBorder="1" applyAlignment="1">
      <alignment horizontal="center" vertical="center"/>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8" xfId="0" applyFont="1" applyBorder="1" applyAlignment="1">
      <alignment horizontal="left" vertical="center" wrapText="1"/>
    </xf>
    <xf numFmtId="0" fontId="10" fillId="4" borderId="6" xfId="0" applyFont="1" applyFill="1" applyBorder="1" applyAlignment="1" applyProtection="1">
      <alignment horizontal="left" vertical="center" wrapText="1"/>
      <protection locked="0"/>
    </xf>
    <xf numFmtId="0" fontId="10" fillId="4" borderId="7" xfId="0" applyFont="1" applyFill="1" applyBorder="1" applyAlignment="1" applyProtection="1">
      <alignment horizontal="left" vertical="center" wrapText="1"/>
      <protection locked="0"/>
    </xf>
    <xf numFmtId="0" fontId="10" fillId="4" borderId="8" xfId="0" applyFont="1" applyFill="1" applyBorder="1" applyAlignment="1" applyProtection="1">
      <alignment horizontal="left" vertical="center" wrapText="1"/>
      <protection locked="0"/>
    </xf>
    <xf numFmtId="0" fontId="10" fillId="4" borderId="9" xfId="0" applyFont="1" applyFill="1" applyBorder="1" applyAlignment="1" applyProtection="1">
      <alignment horizontal="left" vertical="center" wrapText="1"/>
      <protection locked="0"/>
    </xf>
    <xf numFmtId="0" fontId="10" fillId="4" borderId="0" xfId="0" applyFont="1" applyFill="1" applyBorder="1" applyAlignment="1" applyProtection="1">
      <alignment horizontal="left" vertical="center" wrapText="1"/>
      <protection locked="0"/>
    </xf>
    <xf numFmtId="0" fontId="10" fillId="4" borderId="10" xfId="0" applyFont="1" applyFill="1" applyBorder="1" applyAlignment="1" applyProtection="1">
      <alignment horizontal="left" vertical="center" wrapText="1"/>
      <protection locked="0"/>
    </xf>
    <xf numFmtId="0" fontId="10" fillId="4" borderId="17" xfId="0" applyFont="1" applyFill="1" applyBorder="1" applyAlignment="1" applyProtection="1">
      <alignment horizontal="left" vertical="center" wrapText="1"/>
      <protection locked="0"/>
    </xf>
    <xf numFmtId="0" fontId="10" fillId="4" borderId="5" xfId="0" applyFont="1" applyFill="1" applyBorder="1" applyAlignment="1" applyProtection="1">
      <alignment horizontal="left" vertical="center" wrapText="1"/>
      <protection locked="0"/>
    </xf>
    <xf numFmtId="0" fontId="10" fillId="4" borderId="18" xfId="0" applyFont="1" applyFill="1" applyBorder="1" applyAlignment="1" applyProtection="1">
      <alignment horizontal="left" vertical="center" wrapText="1"/>
      <protection locked="0"/>
    </xf>
    <xf numFmtId="178" fontId="10" fillId="5" borderId="6" xfId="0" applyNumberFormat="1" applyFont="1" applyFill="1" applyBorder="1" applyAlignment="1">
      <alignment horizontal="center" vertical="center"/>
    </xf>
    <xf numFmtId="178" fontId="10" fillId="5" borderId="7" xfId="0" applyNumberFormat="1" applyFont="1" applyFill="1" applyBorder="1" applyAlignment="1">
      <alignment horizontal="center" vertical="center"/>
    </xf>
    <xf numFmtId="0" fontId="10" fillId="4" borderId="6" xfId="0" applyNumberFormat="1" applyFont="1" applyFill="1" applyBorder="1" applyProtection="1">
      <alignment vertical="center"/>
      <protection locked="0"/>
    </xf>
    <xf numFmtId="0" fontId="10" fillId="4" borderId="7" xfId="0" applyNumberFormat="1" applyFont="1" applyFill="1" applyBorder="1" applyProtection="1">
      <alignment vertical="center"/>
      <protection locked="0"/>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4" borderId="6" xfId="0" applyFont="1" applyFill="1" applyBorder="1" applyAlignment="1" applyProtection="1">
      <alignment vertical="center" wrapText="1"/>
      <protection locked="0"/>
    </xf>
    <xf numFmtId="0" fontId="10" fillId="4" borderId="7" xfId="0" applyFont="1" applyFill="1" applyBorder="1" applyAlignment="1" applyProtection="1">
      <alignment vertical="center" wrapText="1"/>
      <protection locked="0"/>
    </xf>
    <xf numFmtId="0" fontId="10" fillId="4" borderId="8" xfId="0" applyFont="1" applyFill="1" applyBorder="1" applyAlignment="1" applyProtection="1">
      <alignment vertical="center" wrapText="1"/>
      <protection locked="0"/>
    </xf>
    <xf numFmtId="0" fontId="10" fillId="4" borderId="39" xfId="0" applyFont="1" applyFill="1" applyBorder="1" applyAlignment="1" applyProtection="1">
      <alignment vertical="center" wrapText="1"/>
      <protection locked="0"/>
    </xf>
    <xf numFmtId="0" fontId="10" fillId="4" borderId="40" xfId="0" applyFont="1" applyFill="1" applyBorder="1" applyAlignment="1" applyProtection="1">
      <alignment vertical="center" wrapText="1"/>
      <protection locked="0"/>
    </xf>
    <xf numFmtId="0" fontId="10" fillId="4" borderId="41" xfId="0" applyFont="1" applyFill="1" applyBorder="1" applyAlignment="1" applyProtection="1">
      <alignment vertical="center" wrapText="1"/>
      <protection locked="0"/>
    </xf>
    <xf numFmtId="0" fontId="10" fillId="0" borderId="35" xfId="0" applyFont="1" applyBorder="1" applyAlignment="1">
      <alignment horizontal="center" vertical="center"/>
    </xf>
    <xf numFmtId="0" fontId="10" fillId="0" borderId="38" xfId="0" applyFont="1" applyBorder="1" applyAlignment="1">
      <alignment horizontal="center" vertical="center"/>
    </xf>
    <xf numFmtId="0" fontId="10" fillId="0" borderId="36" xfId="0" applyFont="1" applyBorder="1" applyAlignment="1">
      <alignment horizontal="center" vertical="center"/>
    </xf>
    <xf numFmtId="0" fontId="10" fillId="0" borderId="42" xfId="0" applyFont="1" applyBorder="1" applyAlignment="1">
      <alignment horizontal="left" vertical="top"/>
    </xf>
    <xf numFmtId="0" fontId="10" fillId="0" borderId="43" xfId="0" applyFont="1" applyBorder="1" applyAlignment="1">
      <alignment horizontal="left" vertical="top"/>
    </xf>
    <xf numFmtId="0" fontId="10" fillId="0" borderId="44" xfId="0" applyFont="1" applyBorder="1" applyAlignment="1">
      <alignment horizontal="left" vertical="top"/>
    </xf>
    <xf numFmtId="0" fontId="10" fillId="0" borderId="9" xfId="0" applyFont="1" applyBorder="1" applyAlignment="1">
      <alignment horizontal="left" vertical="top"/>
    </xf>
    <xf numFmtId="0" fontId="10" fillId="0" borderId="0" xfId="0" applyFont="1" applyBorder="1" applyAlignment="1">
      <alignment horizontal="left" vertical="top"/>
    </xf>
    <xf numFmtId="0" fontId="10" fillId="0" borderId="10" xfId="0" applyFont="1" applyBorder="1" applyAlignment="1">
      <alignment horizontal="left" vertical="top"/>
    </xf>
    <xf numFmtId="0" fontId="49" fillId="15" borderId="4"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3"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12" borderId="1" xfId="0" applyFont="1" applyFill="1" applyBorder="1" applyAlignment="1">
      <alignment horizontal="center" vertical="center" wrapText="1"/>
    </xf>
    <xf numFmtId="0" fontId="26" fillId="12" borderId="2" xfId="0" applyFont="1" applyFill="1" applyBorder="1" applyAlignment="1">
      <alignment horizontal="center" vertical="center" wrapText="1"/>
    </xf>
    <xf numFmtId="0" fontId="26" fillId="12" borderId="3" xfId="0" applyFont="1" applyFill="1" applyBorder="1" applyAlignment="1">
      <alignment horizontal="center" vertical="center" wrapText="1"/>
    </xf>
    <xf numFmtId="0" fontId="26" fillId="0" borderId="33"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3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6"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cellXfs>
  <cellStyles count="10">
    <cellStyle name="パーセント" xfId="7" builtinId="5"/>
    <cellStyle name="ハイパーリンク" xfId="1" builtinId="8"/>
    <cellStyle name="桁区切り" xfId="8" builtinId="6"/>
    <cellStyle name="桁区切り 2" xfId="6" xr:uid="{00000000-0005-0000-0000-000003000000}"/>
    <cellStyle name="標準" xfId="0" builtinId="0"/>
    <cellStyle name="標準 2" xfId="2" xr:uid="{00000000-0005-0000-0000-000005000000}"/>
    <cellStyle name="標準 3" xfId="4" xr:uid="{00000000-0005-0000-0000-000006000000}"/>
    <cellStyle name="標準 4" xfId="5" xr:uid="{00000000-0005-0000-0000-000007000000}"/>
    <cellStyle name="標準 5" xfId="3" xr:uid="{00000000-0005-0000-0000-000008000000}"/>
    <cellStyle name="標準 6" xfId="9" xr:uid="{E85ADF54-57E3-4BF6-A3AD-3FD040E3FC09}"/>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85724</xdr:rowOff>
    </xdr:from>
    <xdr:to>
      <xdr:col>5</xdr:col>
      <xdr:colOff>293370</xdr:colOff>
      <xdr:row>20</xdr:row>
      <xdr:rowOff>87630</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0" y="3257549"/>
          <a:ext cx="2724150" cy="685801"/>
        </a:xfrm>
        <a:prstGeom prst="wedgeEllipseCallout">
          <a:avLst>
            <a:gd name="adj1" fmla="val 56976"/>
            <a:gd name="adj2" fmla="val 155530"/>
          </a:avLst>
        </a:prstGeom>
        <a:solidFill>
          <a:srgbClr val="FF33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薄い黄色のセルが、入力する箇所です。</a:t>
          </a:r>
        </a:p>
      </xdr:txBody>
    </xdr:sp>
    <xdr:clientData/>
  </xdr:twoCellAnchor>
  <xdr:twoCellAnchor>
    <xdr:from>
      <xdr:col>8</xdr:col>
      <xdr:colOff>190500</xdr:colOff>
      <xdr:row>29</xdr:row>
      <xdr:rowOff>104775</xdr:rowOff>
    </xdr:from>
    <xdr:to>
      <xdr:col>12</xdr:col>
      <xdr:colOff>57150</xdr:colOff>
      <xdr:row>40</xdr:row>
      <xdr:rowOff>161925</xdr:rowOff>
    </xdr:to>
    <xdr:sp macro="" textlink="">
      <xdr:nvSpPr>
        <xdr:cNvPr id="15" name="AutoShape 4">
          <a:extLst>
            <a:ext uri="{FF2B5EF4-FFF2-40B4-BE49-F238E27FC236}">
              <a16:creationId xmlns:a16="http://schemas.microsoft.com/office/drawing/2014/main" id="{00000000-0008-0000-0000-00000F000000}"/>
            </a:ext>
          </a:extLst>
        </xdr:cNvPr>
        <xdr:cNvSpPr>
          <a:spLocks noChangeArrowheads="1"/>
        </xdr:cNvSpPr>
      </xdr:nvSpPr>
      <xdr:spPr bwMode="auto">
        <a:xfrm>
          <a:off x="3962400" y="5505450"/>
          <a:ext cx="1657350" cy="1943100"/>
        </a:xfrm>
        <a:prstGeom prst="wedgeEllipseCallout">
          <a:avLst>
            <a:gd name="adj1" fmla="val -83333"/>
            <a:gd name="adj2" fmla="val -61880"/>
          </a:avLst>
        </a:prstGeom>
        <a:solidFill>
          <a:srgbClr val="003366"/>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CCFFFF"/>
              </a:solidFill>
              <a:latin typeface="ＭＳ Ｐゴシック"/>
              <a:ea typeface="ＭＳ Ｐゴシック"/>
            </a:rPr>
            <a:t>薄い水色のセルは、自動計算される箇所で、入力はできません。</a:t>
          </a:r>
        </a:p>
      </xdr:txBody>
    </xdr:sp>
    <xdr:clientData/>
  </xdr:twoCellAnchor>
  <xdr:twoCellAnchor>
    <xdr:from>
      <xdr:col>7</xdr:col>
      <xdr:colOff>266699</xdr:colOff>
      <xdr:row>16</xdr:row>
      <xdr:rowOff>57150</xdr:rowOff>
    </xdr:from>
    <xdr:to>
      <xdr:col>15</xdr:col>
      <xdr:colOff>47624</xdr:colOff>
      <xdr:row>21</xdr:row>
      <xdr:rowOff>114300</xdr:rowOff>
    </xdr:to>
    <xdr:sp macro="" textlink="">
      <xdr:nvSpPr>
        <xdr:cNvPr id="16" name="AutoShape 6">
          <a:extLst>
            <a:ext uri="{FF2B5EF4-FFF2-40B4-BE49-F238E27FC236}">
              <a16:creationId xmlns:a16="http://schemas.microsoft.com/office/drawing/2014/main" id="{00000000-0008-0000-0000-000010000000}"/>
            </a:ext>
          </a:extLst>
        </xdr:cNvPr>
        <xdr:cNvSpPr>
          <a:spLocks noChangeArrowheads="1"/>
        </xdr:cNvSpPr>
      </xdr:nvSpPr>
      <xdr:spPr bwMode="auto">
        <a:xfrm>
          <a:off x="3590924" y="3228975"/>
          <a:ext cx="3076575" cy="914400"/>
        </a:xfrm>
        <a:prstGeom prst="wedgeEllipseCallout">
          <a:avLst>
            <a:gd name="adj1" fmla="val -689"/>
            <a:gd name="adj2" fmla="val 112500"/>
          </a:avLst>
        </a:prstGeom>
        <a:solidFill>
          <a:srgbClr val="CC66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この右肩に 　　のあるセルにカーソルを合わせると、吹き出しのコメントが出てきます。</a:t>
          </a:r>
        </a:p>
      </xdr:txBody>
    </xdr:sp>
    <xdr:clientData/>
  </xdr:twoCellAnchor>
  <xdr:twoCellAnchor>
    <xdr:from>
      <xdr:col>0</xdr:col>
      <xdr:colOff>142876</xdr:colOff>
      <xdr:row>30</xdr:row>
      <xdr:rowOff>161926</xdr:rowOff>
    </xdr:from>
    <xdr:to>
      <xdr:col>6</xdr:col>
      <xdr:colOff>200026</xdr:colOff>
      <xdr:row>38</xdr:row>
      <xdr:rowOff>66675</xdr:rowOff>
    </xdr:to>
    <xdr:sp macro="" textlink="">
      <xdr:nvSpPr>
        <xdr:cNvPr id="17" name="AutoShape 8">
          <a:extLst>
            <a:ext uri="{FF2B5EF4-FFF2-40B4-BE49-F238E27FC236}">
              <a16:creationId xmlns:a16="http://schemas.microsoft.com/office/drawing/2014/main" id="{00000000-0008-0000-0000-000011000000}"/>
            </a:ext>
          </a:extLst>
        </xdr:cNvPr>
        <xdr:cNvSpPr>
          <a:spLocks noChangeArrowheads="1"/>
        </xdr:cNvSpPr>
      </xdr:nvSpPr>
      <xdr:spPr bwMode="auto">
        <a:xfrm>
          <a:off x="142876" y="5734051"/>
          <a:ext cx="2933700" cy="1276349"/>
        </a:xfrm>
        <a:prstGeom prst="wedgeEllipseCallout">
          <a:avLst>
            <a:gd name="adj1" fmla="val -11508"/>
            <a:gd name="adj2" fmla="val -48955"/>
          </a:avLst>
        </a:prstGeom>
        <a:solidFill>
          <a:srgbClr val="008000"/>
        </a:solidFill>
        <a:ln w="19050">
          <a:solidFill>
            <a:srgbClr val="000000"/>
          </a:solidFill>
          <a:miter lim="800000"/>
          <a:headEnd/>
          <a:tailEnd/>
        </a:ln>
      </xdr:spPr>
      <xdr:txBody>
        <a:bodyPr vertOverflow="clip" wrap="square" lIns="36576" tIns="18288" rIns="0" bIns="0" anchor="t" upright="1"/>
        <a:lstStyle/>
        <a:p>
          <a:pPr algn="l" rtl="0">
            <a:lnSpc>
              <a:spcPts val="1400"/>
            </a:lnSpc>
            <a:defRPr sz="1000"/>
          </a:pPr>
          <a:r>
            <a:rPr lang="ja-JP" altLang="en-US" sz="1200" b="1" i="0" u="none" strike="noStrike" baseline="0">
              <a:solidFill>
                <a:srgbClr val="FFFF99"/>
              </a:solidFill>
              <a:latin typeface="ＭＳ Ｐゴシック"/>
              <a:ea typeface="ＭＳ Ｐゴシック"/>
            </a:rPr>
            <a:t>クリックすると、　　マークの選択メニューが出てくるセルでは、該当するものを選択してください。</a:t>
          </a:r>
        </a:p>
      </xdr:txBody>
    </xdr:sp>
    <xdr:clientData/>
  </xdr:twoCellAnchor>
  <xdr:twoCellAnchor>
    <xdr:from>
      <xdr:col>3</xdr:col>
      <xdr:colOff>165100</xdr:colOff>
      <xdr:row>31</xdr:row>
      <xdr:rowOff>130175</xdr:rowOff>
    </xdr:from>
    <xdr:to>
      <xdr:col>3</xdr:col>
      <xdr:colOff>346075</xdr:colOff>
      <xdr:row>32</xdr:row>
      <xdr:rowOff>130175</xdr:rowOff>
    </xdr:to>
    <xdr:grpSp>
      <xdr:nvGrpSpPr>
        <xdr:cNvPr id="18" name="Group 9">
          <a:extLst>
            <a:ext uri="{FF2B5EF4-FFF2-40B4-BE49-F238E27FC236}">
              <a16:creationId xmlns:a16="http://schemas.microsoft.com/office/drawing/2014/main" id="{00000000-0008-0000-0000-000012000000}"/>
            </a:ext>
          </a:extLst>
        </xdr:cNvPr>
        <xdr:cNvGrpSpPr>
          <a:grpSpLocks/>
        </xdr:cNvGrpSpPr>
      </xdr:nvGrpSpPr>
      <xdr:grpSpPr bwMode="auto">
        <a:xfrm>
          <a:off x="1541462" y="5935662"/>
          <a:ext cx="180975" cy="161925"/>
          <a:chOff x="468" y="510"/>
          <a:chExt cx="30" cy="29"/>
        </a:xfrm>
      </xdr:grpSpPr>
      <xdr:sp macro="" textlink="">
        <xdr:nvSpPr>
          <xdr:cNvPr id="19" name="AutoShape 10">
            <a:extLst>
              <a:ext uri="{FF2B5EF4-FFF2-40B4-BE49-F238E27FC236}">
                <a16:creationId xmlns:a16="http://schemas.microsoft.com/office/drawing/2014/main" id="{00000000-0008-0000-0000-000013000000}"/>
              </a:ext>
            </a:extLst>
          </xdr:cNvPr>
          <xdr:cNvSpPr>
            <a:spLocks noChangeArrowheads="1"/>
          </xdr:cNvSpPr>
        </xdr:nvSpPr>
        <xdr:spPr bwMode="auto">
          <a:xfrm>
            <a:off x="468" y="510"/>
            <a:ext cx="30" cy="29"/>
          </a:xfrm>
          <a:prstGeom prst="roundRect">
            <a:avLst>
              <a:gd name="adj" fmla="val 16667"/>
            </a:avLst>
          </a:prstGeom>
          <a:solidFill>
            <a:srgbClr val="FFFFFF"/>
          </a:solidFill>
          <a:ln w="19050">
            <a:solidFill>
              <a:srgbClr val="000080"/>
            </a:solidFill>
            <a:round/>
            <a:headEnd/>
            <a:tailEnd/>
          </a:ln>
        </xdr:spPr>
      </xdr:sp>
      <xdr:sp macro="" textlink="">
        <xdr:nvSpPr>
          <xdr:cNvPr id="20" name="AutoShape 11">
            <a:extLst>
              <a:ext uri="{FF2B5EF4-FFF2-40B4-BE49-F238E27FC236}">
                <a16:creationId xmlns:a16="http://schemas.microsoft.com/office/drawing/2014/main" id="{00000000-0008-0000-0000-000014000000}"/>
              </a:ext>
            </a:extLst>
          </xdr:cNvPr>
          <xdr:cNvSpPr>
            <a:spLocks noChangeArrowheads="1"/>
          </xdr:cNvSpPr>
        </xdr:nvSpPr>
        <xdr:spPr bwMode="auto">
          <a:xfrm flipV="1">
            <a:off x="474" y="519"/>
            <a:ext cx="17" cy="15"/>
          </a:xfrm>
          <a:prstGeom prst="triangle">
            <a:avLst>
              <a:gd name="adj" fmla="val 50000"/>
            </a:avLst>
          </a:prstGeom>
          <a:solidFill>
            <a:srgbClr val="000000"/>
          </a:solidFill>
          <a:ln w="9525">
            <a:solidFill>
              <a:srgbClr val="000000"/>
            </a:solidFill>
            <a:miter lim="800000"/>
            <a:headEnd/>
            <a:tailEnd/>
          </a:ln>
        </xdr:spPr>
      </xdr:sp>
    </xdr:grpSp>
    <xdr:clientData/>
  </xdr:twoCellAnchor>
  <xdr:twoCellAnchor>
    <xdr:from>
      <xdr:col>12</xdr:col>
      <xdr:colOff>142875</xdr:colOff>
      <xdr:row>21</xdr:row>
      <xdr:rowOff>161924</xdr:rowOff>
    </xdr:from>
    <xdr:to>
      <xdr:col>15</xdr:col>
      <xdr:colOff>142875</xdr:colOff>
      <xdr:row>25</xdr:row>
      <xdr:rowOff>114299</xdr:rowOff>
    </xdr:to>
    <xdr:sp macro="" textlink="">
      <xdr:nvSpPr>
        <xdr:cNvPr id="21" name="Rectangle 24">
          <a:extLst>
            <a:ext uri="{FF2B5EF4-FFF2-40B4-BE49-F238E27FC236}">
              <a16:creationId xmlns:a16="http://schemas.microsoft.com/office/drawing/2014/main" id="{00000000-0008-0000-0000-000015000000}"/>
            </a:ext>
          </a:extLst>
        </xdr:cNvPr>
        <xdr:cNvSpPr>
          <a:spLocks noChangeArrowheads="1"/>
        </xdr:cNvSpPr>
      </xdr:nvSpPr>
      <xdr:spPr bwMode="auto">
        <a:xfrm>
          <a:off x="5362575" y="4257674"/>
          <a:ext cx="990600" cy="6000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目標年度を入力してください。</a:t>
          </a:r>
        </a:p>
      </xdr:txBody>
    </xdr:sp>
    <xdr:clientData/>
  </xdr:twoCellAnchor>
  <xdr:twoCellAnchor>
    <xdr:from>
      <xdr:col>10</xdr:col>
      <xdr:colOff>400050</xdr:colOff>
      <xdr:row>23</xdr:row>
      <xdr:rowOff>19050</xdr:rowOff>
    </xdr:from>
    <xdr:to>
      <xdr:col>12</xdr:col>
      <xdr:colOff>133350</xdr:colOff>
      <xdr:row>25</xdr:row>
      <xdr:rowOff>19050</xdr:rowOff>
    </xdr:to>
    <xdr:sp macro="" textlink="">
      <xdr:nvSpPr>
        <xdr:cNvPr id="22" name="Line 26">
          <a:extLst>
            <a:ext uri="{FF2B5EF4-FFF2-40B4-BE49-F238E27FC236}">
              <a16:creationId xmlns:a16="http://schemas.microsoft.com/office/drawing/2014/main" id="{00000000-0008-0000-0000-000016000000}"/>
            </a:ext>
          </a:extLst>
        </xdr:cNvPr>
        <xdr:cNvSpPr>
          <a:spLocks noChangeShapeType="1"/>
        </xdr:cNvSpPr>
      </xdr:nvSpPr>
      <xdr:spPr bwMode="auto">
        <a:xfrm flipH="1">
          <a:off x="4781550" y="4438650"/>
          <a:ext cx="57150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238124</xdr:colOff>
      <xdr:row>17</xdr:row>
      <xdr:rowOff>66674</xdr:rowOff>
    </xdr:from>
    <xdr:to>
      <xdr:col>10</xdr:col>
      <xdr:colOff>380999</xdr:colOff>
      <xdr:row>18</xdr:row>
      <xdr:rowOff>19049</xdr:rowOff>
    </xdr:to>
    <xdr:sp macro="" textlink="">
      <xdr:nvSpPr>
        <xdr:cNvPr id="23" name="直角三角形 22">
          <a:extLst>
            <a:ext uri="{FF2B5EF4-FFF2-40B4-BE49-F238E27FC236}">
              <a16:creationId xmlns:a16="http://schemas.microsoft.com/office/drawing/2014/main" id="{00000000-0008-0000-0000-000017000000}"/>
            </a:ext>
          </a:extLst>
        </xdr:cNvPr>
        <xdr:cNvSpPr/>
      </xdr:nvSpPr>
      <xdr:spPr>
        <a:xfrm flipH="1" flipV="1">
          <a:off x="4905374" y="3409949"/>
          <a:ext cx="142875" cy="123825"/>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200025</xdr:colOff>
      <xdr:row>29</xdr:row>
      <xdr:rowOff>133350</xdr:rowOff>
    </xdr:from>
    <xdr:to>
      <xdr:col>15</xdr:col>
      <xdr:colOff>200025</xdr:colOff>
      <xdr:row>33</xdr:row>
      <xdr:rowOff>85725</xdr:rowOff>
    </xdr:to>
    <xdr:sp macro="" textlink="">
      <xdr:nvSpPr>
        <xdr:cNvPr id="24" name="Rectangle 24">
          <a:extLst>
            <a:ext uri="{FF2B5EF4-FFF2-40B4-BE49-F238E27FC236}">
              <a16:creationId xmlns:a16="http://schemas.microsoft.com/office/drawing/2014/main" id="{00000000-0008-0000-0000-000018000000}"/>
            </a:ext>
          </a:extLst>
        </xdr:cNvPr>
        <xdr:cNvSpPr>
          <a:spLocks noChangeArrowheads="1"/>
        </xdr:cNvSpPr>
      </xdr:nvSpPr>
      <xdr:spPr bwMode="auto">
        <a:xfrm>
          <a:off x="5762625" y="5534025"/>
          <a:ext cx="1057275" cy="638175"/>
        </a:xfrm>
        <a:prstGeom prst="rect">
          <a:avLst/>
        </a:prstGeom>
        <a:solidFill>
          <a:srgbClr val="FFFFFF"/>
        </a:solidFill>
        <a:ln w="9525">
          <a:solidFill>
            <a:srgbClr val="000000"/>
          </a:solidFill>
          <a:miter lim="800000"/>
          <a:headEnd/>
          <a:tailEnd/>
        </a:ln>
        <a:effectLst>
          <a:outerShdw dist="35921" dir="2700000" algn="ctr" rotWithShape="0">
            <a:srgbClr val="808080"/>
          </a:outerShdw>
        </a:effec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「元号」を入力してください。</a:t>
          </a:r>
        </a:p>
      </xdr:txBody>
    </xdr:sp>
    <xdr:clientData/>
  </xdr:twoCellAnchor>
  <xdr:twoCellAnchor>
    <xdr:from>
      <xdr:col>10</xdr:col>
      <xdr:colOff>0</xdr:colOff>
      <xdr:row>25</xdr:row>
      <xdr:rowOff>38100</xdr:rowOff>
    </xdr:from>
    <xdr:to>
      <xdr:col>12</xdr:col>
      <xdr:colOff>228600</xdr:colOff>
      <xdr:row>29</xdr:row>
      <xdr:rowOff>171450</xdr:rowOff>
    </xdr:to>
    <xdr:sp macro="" textlink="">
      <xdr:nvSpPr>
        <xdr:cNvPr id="25" name="Line 26">
          <a:extLst>
            <a:ext uri="{FF2B5EF4-FFF2-40B4-BE49-F238E27FC236}">
              <a16:creationId xmlns:a16="http://schemas.microsoft.com/office/drawing/2014/main" id="{00000000-0008-0000-0000-000019000000}"/>
            </a:ext>
          </a:extLst>
        </xdr:cNvPr>
        <xdr:cNvSpPr>
          <a:spLocks noChangeShapeType="1"/>
        </xdr:cNvSpPr>
      </xdr:nvSpPr>
      <xdr:spPr bwMode="auto">
        <a:xfrm flipH="1" flipV="1">
          <a:off x="4683125" y="4879975"/>
          <a:ext cx="1117600" cy="831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201908781\F\&#28201;&#26262;&#21270;&#23550;&#31574;&#20418;\100&#12288;&#35413;&#20385;&#21046;&#24230;\80&#23696;&#38428;&#30476;&#27096;&#24335;\&#26494;&#28006;&#26696;r31204\GHG&#35336;&#30011;&#26360;(&#24037;&#22580;)r31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のご案内"/>
      <sheetName val="チェック表"/>
      <sheetName val="1表紙"/>
      <sheetName val="別紙"/>
      <sheetName val="シート1-1"/>
      <sheetName val="シート2・3"/>
      <sheetName val="シート4・5"/>
      <sheetName val="確認票"/>
      <sheetName val="（参考）別表１"/>
      <sheetName val="（参考）別表２"/>
      <sheetName val="（参考）業種コード"/>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ow r="3">
          <cell r="D3">
            <v>38.200000000000003</v>
          </cell>
        </row>
      </sheetData>
      <sheetData sheetId="9">
        <row r="3">
          <cell r="D3">
            <v>6.8599999999999994E-2</v>
          </cell>
        </row>
      </sheetData>
      <sheetData sheetId="10">
        <row r="2">
          <cell r="B2" t="str">
            <v>1農業</v>
          </cell>
        </row>
        <row r="3">
          <cell r="B3" t="str">
            <v>2林業</v>
          </cell>
        </row>
        <row r="4">
          <cell r="B4" t="str">
            <v>3漁業（水産養殖業を除く）</v>
          </cell>
        </row>
        <row r="5">
          <cell r="B5" t="str">
            <v>4水産養殖業</v>
          </cell>
        </row>
        <row r="6">
          <cell r="B6" t="str">
            <v>5鉱業，採石業，砂利採取業</v>
          </cell>
        </row>
        <row r="7">
          <cell r="B7" t="str">
            <v>6総合工事業</v>
          </cell>
        </row>
        <row r="8">
          <cell r="B8" t="str">
            <v>7職別工事業（設備工事業を除く）</v>
          </cell>
        </row>
        <row r="9">
          <cell r="B9" t="str">
            <v>8設備工事業</v>
          </cell>
        </row>
        <row r="10">
          <cell r="B10" t="str">
            <v>9食料品製造業</v>
          </cell>
        </row>
        <row r="11">
          <cell r="B11" t="str">
            <v>10飲料・たばこ・飼料製造業</v>
          </cell>
        </row>
        <row r="12">
          <cell r="B12" t="str">
            <v>11繊維工業</v>
          </cell>
        </row>
        <row r="13">
          <cell r="B13" t="str">
            <v>12木材・木製品製造業（家具を除く）</v>
          </cell>
        </row>
        <row r="14">
          <cell r="B14" t="str">
            <v>13家具・装備品製造業</v>
          </cell>
        </row>
        <row r="15">
          <cell r="B15" t="str">
            <v>14パルプ・紙・紙加工品製造業</v>
          </cell>
        </row>
        <row r="16">
          <cell r="B16" t="str">
            <v>15印刷・同関連業</v>
          </cell>
        </row>
        <row r="17">
          <cell r="B17" t="str">
            <v>16化学工業</v>
          </cell>
        </row>
        <row r="18">
          <cell r="B18" t="str">
            <v>17石油製品・石炭製品製造業</v>
          </cell>
        </row>
        <row r="19">
          <cell r="B19" t="str">
            <v>18プラスチック製品製造業（別掲を除く）</v>
          </cell>
        </row>
        <row r="20">
          <cell r="B20" t="str">
            <v>19ゴム製品製造業</v>
          </cell>
        </row>
        <row r="21">
          <cell r="B21" t="str">
            <v>20なめし革・同製品・毛皮製造業</v>
          </cell>
        </row>
        <row r="22">
          <cell r="B22" t="str">
            <v>21窯業・土石製品製造業</v>
          </cell>
        </row>
        <row r="23">
          <cell r="B23" t="str">
            <v>22鉄鋼業</v>
          </cell>
        </row>
        <row r="24">
          <cell r="B24" t="str">
            <v>23非鉄金属製造業</v>
          </cell>
        </row>
        <row r="25">
          <cell r="B25" t="str">
            <v>24金属製品製造業</v>
          </cell>
        </row>
        <row r="26">
          <cell r="B26" t="str">
            <v>25はん用機械器具製造業</v>
          </cell>
        </row>
        <row r="27">
          <cell r="B27" t="str">
            <v>26生産用機械器具製造業</v>
          </cell>
        </row>
        <row r="28">
          <cell r="B28" t="str">
            <v>27業務用機械器具製造業</v>
          </cell>
        </row>
        <row r="29">
          <cell r="B29" t="str">
            <v>28電子部品・デバイス・電子回路製造業</v>
          </cell>
        </row>
        <row r="30">
          <cell r="B30" t="str">
            <v>29電気機械器具製造業</v>
          </cell>
        </row>
        <row r="31">
          <cell r="B31" t="str">
            <v>30情報通信機械器具製造業</v>
          </cell>
        </row>
        <row r="32">
          <cell r="B32" t="str">
            <v>31輸送用機械器具製造業</v>
          </cell>
        </row>
        <row r="33">
          <cell r="B33" t="str">
            <v>32その他の製造業</v>
          </cell>
        </row>
        <row r="34">
          <cell r="B34" t="str">
            <v>33電気業</v>
          </cell>
        </row>
        <row r="35">
          <cell r="B35" t="str">
            <v>34ガス業</v>
          </cell>
        </row>
        <row r="36">
          <cell r="B36" t="str">
            <v>35熱供給業</v>
          </cell>
        </row>
        <row r="37">
          <cell r="B37" t="str">
            <v>36水道業</v>
          </cell>
        </row>
        <row r="38">
          <cell r="B38" t="str">
            <v>37通信業</v>
          </cell>
        </row>
        <row r="39">
          <cell r="B39" t="str">
            <v>38放送業</v>
          </cell>
        </row>
        <row r="40">
          <cell r="B40" t="str">
            <v>39情報サービス業</v>
          </cell>
        </row>
        <row r="41">
          <cell r="B41" t="str">
            <v>40インターネット附随サービス業</v>
          </cell>
        </row>
        <row r="42">
          <cell r="B42" t="str">
            <v>41映像・音声・文字情報制作業</v>
          </cell>
        </row>
        <row r="43">
          <cell r="B43" t="str">
            <v>42鉄道業</v>
          </cell>
        </row>
        <row r="44">
          <cell r="B44" t="str">
            <v>43道路旅客運送業</v>
          </cell>
        </row>
        <row r="45">
          <cell r="B45" t="str">
            <v>44道路貨物運送業</v>
          </cell>
        </row>
        <row r="46">
          <cell r="B46" t="str">
            <v>45水運業</v>
          </cell>
        </row>
        <row r="47">
          <cell r="B47" t="str">
            <v>46航空運輸業</v>
          </cell>
        </row>
        <row r="48">
          <cell r="B48" t="str">
            <v>47倉庫業</v>
          </cell>
        </row>
        <row r="49">
          <cell r="B49" t="str">
            <v>48運輸に附帯するサービス業</v>
          </cell>
        </row>
        <row r="50">
          <cell r="B50" t="str">
            <v>49郵便業（信書便事業を含む）</v>
          </cell>
        </row>
        <row r="51">
          <cell r="B51" t="str">
            <v>50各種商品卸売業</v>
          </cell>
        </row>
        <row r="52">
          <cell r="B52" t="str">
            <v>51繊維・衣服等卸売業</v>
          </cell>
        </row>
        <row r="53">
          <cell r="B53" t="str">
            <v>52飲食料品卸売業</v>
          </cell>
        </row>
        <row r="54">
          <cell r="B54" t="str">
            <v>53建築材料，鉱物・金属材料等卸売業</v>
          </cell>
        </row>
        <row r="55">
          <cell r="B55" t="str">
            <v>54機械器具卸売業</v>
          </cell>
        </row>
        <row r="56">
          <cell r="B56" t="str">
            <v>55その他の卸売業</v>
          </cell>
        </row>
        <row r="57">
          <cell r="B57" t="str">
            <v>56各種商品小売業</v>
          </cell>
        </row>
        <row r="58">
          <cell r="B58" t="str">
            <v>57織物・衣服・身の回り品小売業</v>
          </cell>
        </row>
        <row r="59">
          <cell r="B59" t="str">
            <v>58飲食料品小売業</v>
          </cell>
        </row>
        <row r="60">
          <cell r="B60" t="str">
            <v>59機械器具小売業</v>
          </cell>
        </row>
        <row r="61">
          <cell r="B61" t="str">
            <v>60その他の小売業</v>
          </cell>
        </row>
        <row r="62">
          <cell r="B62" t="str">
            <v>61無店舗小売業</v>
          </cell>
        </row>
        <row r="63">
          <cell r="B63" t="str">
            <v>62銀行業</v>
          </cell>
        </row>
        <row r="64">
          <cell r="B64" t="str">
            <v>63協同組織金融業</v>
          </cell>
        </row>
        <row r="65">
          <cell r="B65" t="str">
            <v>64貸金業，クレジットカード業等非預金信用機関</v>
          </cell>
        </row>
        <row r="66">
          <cell r="B66" t="str">
            <v>65金融商品取引業，商品先物取引業</v>
          </cell>
        </row>
        <row r="67">
          <cell r="B67" t="str">
            <v>66補助的金融業等</v>
          </cell>
        </row>
        <row r="68">
          <cell r="B68" t="str">
            <v>67保険業（保険媒介代理業，保険サ－ビス業を含む）</v>
          </cell>
        </row>
        <row r="69">
          <cell r="B69" t="str">
            <v>68不動産取引業</v>
          </cell>
        </row>
        <row r="70">
          <cell r="B70" t="str">
            <v>69不動産賃貸業・管理業</v>
          </cell>
        </row>
        <row r="71">
          <cell r="B71" t="str">
            <v>70物品賃貸業</v>
          </cell>
        </row>
        <row r="72">
          <cell r="B72" t="str">
            <v>71学術・開発研究機関</v>
          </cell>
        </row>
        <row r="73">
          <cell r="B73" t="str">
            <v>72専門サービス業（他に分類されないもの）</v>
          </cell>
        </row>
        <row r="74">
          <cell r="B74" t="str">
            <v>73広告業</v>
          </cell>
        </row>
        <row r="75">
          <cell r="B75" t="str">
            <v>74技術サービス業（他に分類されないもの）</v>
          </cell>
        </row>
        <row r="76">
          <cell r="B76" t="str">
            <v>75宿泊業</v>
          </cell>
        </row>
        <row r="77">
          <cell r="B77" t="str">
            <v>76飲食店</v>
          </cell>
        </row>
        <row r="78">
          <cell r="B78" t="str">
            <v>77持ち帰り・配達飲食サービス業</v>
          </cell>
        </row>
        <row r="79">
          <cell r="B79" t="str">
            <v>78洗濯・理容･美容･浴場業</v>
          </cell>
        </row>
        <row r="80">
          <cell r="B80" t="str">
            <v>79その他の生活関連サービス業</v>
          </cell>
        </row>
        <row r="81">
          <cell r="B81" t="str">
            <v>80娯楽業</v>
          </cell>
        </row>
        <row r="82">
          <cell r="B82" t="str">
            <v>81学校教育</v>
          </cell>
        </row>
        <row r="83">
          <cell r="B83" t="str">
            <v>82その他の教育，学習支援業</v>
          </cell>
        </row>
        <row r="84">
          <cell r="B84" t="str">
            <v>83医療業</v>
          </cell>
        </row>
        <row r="85">
          <cell r="B85" t="str">
            <v>84保健衛生</v>
          </cell>
        </row>
        <row r="86">
          <cell r="B86" t="str">
            <v>85社会保険・社会福祉・介護事業</v>
          </cell>
        </row>
        <row r="87">
          <cell r="B87" t="str">
            <v>86郵便局</v>
          </cell>
        </row>
        <row r="88">
          <cell r="B88" t="str">
            <v>87協同組合（他に分類されないもの）</v>
          </cell>
        </row>
        <row r="89">
          <cell r="B89" t="str">
            <v>88廃棄物処理業</v>
          </cell>
        </row>
        <row r="90">
          <cell r="B90" t="str">
            <v>89自動車整備業</v>
          </cell>
        </row>
        <row r="91">
          <cell r="B91" t="str">
            <v>90機械等修理業（別掲を除く）</v>
          </cell>
        </row>
        <row r="92">
          <cell r="B92" t="str">
            <v>91職業紹介・労働者派遣業</v>
          </cell>
        </row>
        <row r="93">
          <cell r="B93" t="str">
            <v>92その他の事業サービス業</v>
          </cell>
        </row>
        <row r="94">
          <cell r="B94" t="str">
            <v>93政治・経済・文化団体</v>
          </cell>
        </row>
        <row r="95">
          <cell r="B95" t="str">
            <v>94宗教</v>
          </cell>
        </row>
        <row r="96">
          <cell r="B96" t="str">
            <v>95その他のサービス業</v>
          </cell>
        </row>
        <row r="97">
          <cell r="B97" t="str">
            <v>96外国公務</v>
          </cell>
        </row>
        <row r="98">
          <cell r="B98" t="str">
            <v>97国家公務</v>
          </cell>
        </row>
        <row r="99">
          <cell r="B99" t="str">
            <v>98地方公務</v>
          </cell>
        </row>
        <row r="100">
          <cell r="B100" t="str">
            <v>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Gifu" id="{B43E4A65-D2DF-44B2-9E61-03BFA0A622F9}" userId="Gifu"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5" dT="2024-02-22T07:47:21.17" personId="{B43E4A65-D2DF-44B2-9E61-03BFA0A622F9}" id="{0D2099A6-EA1A-4842-A6DD-82FF72087E69}">
    <text>単位を記入してください</text>
  </threadedComment>
  <threadedComment ref="F36" dT="2024-02-22T08:39:29.69" personId="{B43E4A65-D2DF-44B2-9E61-03BFA0A622F9}" id="{3C2DF3C2-F463-4A5D-80C9-3FCD6D0EE012}">
    <text>実測値に基づく排出係数を記入してください</text>
  </threadedComment>
  <threadedComment ref="E55" dT="2024-02-22T07:47:21.17" personId="{B43E4A65-D2DF-44B2-9E61-03BFA0A622F9}" id="{B08C0C3B-C287-4498-A967-941955ABE4EE}">
    <text>単位を記入してください</text>
  </threadedComment>
  <threadedComment ref="F56" dT="2024-02-22T08:39:29.69" personId="{B43E4A65-D2DF-44B2-9E61-03BFA0A622F9}" id="{750B57D8-8B2A-4125-9192-06621F81E0FD}">
    <text>実測値に基づく排出係数を記入してください</text>
  </threadedComment>
  <threadedComment ref="B64" dT="2024-02-26T11:33:58.94" personId="{B43E4A65-D2DF-44B2-9E61-03BFA0A622F9}" id="{C42B6406-A3AE-4090-A936-2B6CDF477F5D}">
    <text>電力排出係数を変更する場合は枠外に上書きし、＜備考欄＞に変更内容を記入してください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K55" dT="2024-02-26T11:33:58.94" personId="{B43E4A65-D2DF-44B2-9E61-03BFA0A622F9}" id="{B9144C7D-48F6-435A-B3E4-93DECCD3991F}">
    <text>電力排出係数を変更する場合は枠外に上書きし、＜備考欄＞に変更内容を記入してください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11265@pref.gifu.lg.jp" TargetMode="External"/><Relationship Id="rId1" Type="http://schemas.openxmlformats.org/officeDocument/2006/relationships/hyperlink" Target="mailto:midorikankyo-g03@sbox.pref.osaka.lg.j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view="pageBreakPreview" zoomScaleNormal="100" zoomScaleSheetLayoutView="100" workbookViewId="0">
      <selection activeCell="N40" sqref="N40"/>
    </sheetView>
  </sheetViews>
  <sheetFormatPr defaultRowHeight="12.75"/>
  <cols>
    <col min="1" max="5" width="6.33203125" customWidth="1"/>
    <col min="6" max="13" width="5.86328125" customWidth="1"/>
    <col min="14" max="16" width="4" customWidth="1"/>
  </cols>
  <sheetData>
    <row r="1" spans="1:16" ht="16.149999999999999">
      <c r="A1" s="1" t="s">
        <v>0</v>
      </c>
    </row>
    <row r="3" spans="1:16" ht="14.25">
      <c r="A3" s="2" t="s">
        <v>1</v>
      </c>
      <c r="B3" s="3"/>
      <c r="C3" s="4"/>
      <c r="D3" s="4"/>
      <c r="E3" s="4"/>
      <c r="F3" s="4"/>
      <c r="G3" s="4"/>
      <c r="H3" s="4"/>
      <c r="I3" s="4"/>
      <c r="J3" s="4"/>
      <c r="K3" s="4"/>
      <c r="L3" s="4"/>
      <c r="M3" s="4"/>
      <c r="N3" s="4"/>
      <c r="O3" s="4"/>
      <c r="P3" s="4"/>
    </row>
    <row r="4" spans="1:16" ht="30" customHeight="1">
      <c r="A4" s="4"/>
      <c r="B4" s="417" t="s">
        <v>374</v>
      </c>
      <c r="C4" s="417"/>
      <c r="D4" s="417"/>
      <c r="E4" s="417"/>
      <c r="F4" s="417"/>
      <c r="G4" s="417"/>
      <c r="H4" s="417"/>
      <c r="I4" s="417"/>
      <c r="J4" s="417"/>
      <c r="K4" s="417"/>
      <c r="L4" s="417"/>
      <c r="M4" s="417"/>
      <c r="N4" s="417"/>
      <c r="O4" s="417"/>
      <c r="P4" s="417"/>
    </row>
    <row r="5" spans="1:16">
      <c r="A5" s="4"/>
      <c r="B5" s="5" t="s">
        <v>2</v>
      </c>
      <c r="C5" s="6" t="s">
        <v>3</v>
      </c>
      <c r="D5" s="4"/>
      <c r="E5" s="4"/>
      <c r="F5" s="4"/>
      <c r="G5" s="4"/>
      <c r="H5" s="4"/>
      <c r="I5" s="4"/>
      <c r="J5" s="4"/>
      <c r="K5" s="4"/>
      <c r="L5" s="4"/>
      <c r="M5" s="4"/>
      <c r="N5" s="4"/>
      <c r="O5" s="4"/>
      <c r="P5" s="4"/>
    </row>
    <row r="6" spans="1:16">
      <c r="A6" s="4"/>
      <c r="B6" s="5" t="s">
        <v>4</v>
      </c>
      <c r="C6" s="6" t="s">
        <v>5</v>
      </c>
      <c r="D6" s="4"/>
      <c r="E6" s="418"/>
      <c r="F6" s="418"/>
      <c r="G6" s="418"/>
      <c r="H6" s="418"/>
      <c r="I6" s="418"/>
      <c r="J6" s="418"/>
      <c r="K6" s="418"/>
      <c r="L6" s="418"/>
      <c r="M6" s="418"/>
      <c r="N6" s="418"/>
      <c r="O6" s="418"/>
      <c r="P6" s="418"/>
    </row>
    <row r="7" spans="1:16">
      <c r="A7" s="4"/>
      <c r="B7" s="5" t="s">
        <v>6</v>
      </c>
      <c r="C7" s="6" t="s">
        <v>692</v>
      </c>
      <c r="D7" s="4"/>
      <c r="E7" s="419"/>
      <c r="F7" s="419"/>
      <c r="G7" s="419"/>
      <c r="H7" s="419"/>
      <c r="I7" s="419"/>
      <c r="J7" s="419"/>
      <c r="K7" s="419"/>
      <c r="L7" s="419"/>
      <c r="M7" s="419"/>
      <c r="N7" s="419"/>
      <c r="O7" s="419"/>
      <c r="P7" s="419"/>
    </row>
    <row r="8" spans="1:16">
      <c r="A8" s="4"/>
      <c r="B8" s="5" t="s">
        <v>8</v>
      </c>
      <c r="C8" s="6" t="s">
        <v>9</v>
      </c>
      <c r="D8" s="4"/>
      <c r="E8" s="4"/>
      <c r="G8" s="4"/>
      <c r="H8" s="4"/>
      <c r="I8" s="4"/>
      <c r="J8" s="4"/>
      <c r="K8" s="4"/>
      <c r="L8" s="4"/>
      <c r="M8" s="4"/>
      <c r="N8" s="4"/>
      <c r="O8" s="4"/>
      <c r="P8" s="4"/>
    </row>
    <row r="9" spans="1:16">
      <c r="A9" s="4"/>
      <c r="B9" s="5" t="s">
        <v>10</v>
      </c>
      <c r="C9" s="6" t="s">
        <v>11</v>
      </c>
      <c r="D9" s="4"/>
      <c r="E9" s="4"/>
      <c r="F9" s="4"/>
      <c r="G9" s="4"/>
      <c r="H9" s="4"/>
      <c r="I9" s="4"/>
      <c r="J9" s="4"/>
      <c r="K9" s="4"/>
      <c r="L9" s="4"/>
      <c r="M9" s="4"/>
      <c r="N9" s="4"/>
      <c r="O9" s="4"/>
      <c r="P9" s="4"/>
    </row>
    <row r="10" spans="1:16" ht="31.5" customHeight="1">
      <c r="A10" s="4"/>
      <c r="B10" s="417" t="s">
        <v>12</v>
      </c>
      <c r="C10" s="417"/>
      <c r="D10" s="417"/>
      <c r="E10" s="417"/>
      <c r="F10" s="417"/>
      <c r="G10" s="417"/>
      <c r="H10" s="417"/>
      <c r="I10" s="417"/>
      <c r="J10" s="417"/>
      <c r="K10" s="417"/>
      <c r="L10" s="417"/>
      <c r="M10" s="417"/>
      <c r="N10" s="417"/>
      <c r="O10" s="417"/>
      <c r="P10" s="7"/>
    </row>
    <row r="12" spans="1:16" ht="14.25">
      <c r="A12" s="2" t="s">
        <v>13</v>
      </c>
      <c r="B12" s="3"/>
      <c r="C12" s="4"/>
      <c r="D12" s="4"/>
      <c r="E12" s="4"/>
      <c r="F12" s="4"/>
      <c r="G12" s="4"/>
      <c r="H12" s="4"/>
      <c r="I12" s="4"/>
      <c r="J12" s="4"/>
      <c r="K12" s="4"/>
      <c r="L12" s="4"/>
      <c r="M12" s="4"/>
      <c r="N12" s="4"/>
      <c r="O12" s="4"/>
      <c r="P12" s="4"/>
    </row>
    <row r="13" spans="1:16" ht="24.6" customHeight="1">
      <c r="A13" s="4"/>
      <c r="B13" s="417" t="s">
        <v>14</v>
      </c>
      <c r="C13" s="417"/>
      <c r="D13" s="417"/>
      <c r="E13" s="417"/>
      <c r="F13" s="417"/>
      <c r="G13" s="417"/>
      <c r="H13" s="417"/>
      <c r="I13" s="417"/>
      <c r="J13" s="417"/>
      <c r="K13" s="417"/>
      <c r="L13" s="417"/>
      <c r="M13" s="417"/>
      <c r="N13" s="417"/>
      <c r="O13" s="417"/>
      <c r="P13" s="417"/>
    </row>
    <row r="14" spans="1:16">
      <c r="A14" s="4"/>
      <c r="B14" s="8" t="s">
        <v>15</v>
      </c>
      <c r="C14" s="7"/>
      <c r="D14" s="7"/>
      <c r="E14" s="7"/>
      <c r="F14" s="7"/>
      <c r="G14" s="7"/>
      <c r="H14" s="7"/>
      <c r="I14" s="7"/>
      <c r="J14" s="7"/>
      <c r="K14" s="7"/>
      <c r="L14" s="7"/>
      <c r="M14" s="7"/>
      <c r="N14" s="7"/>
      <c r="O14" s="7"/>
      <c r="P14" s="7"/>
    </row>
    <row r="15" spans="1:16">
      <c r="A15" s="4"/>
      <c r="B15" s="4" t="s">
        <v>16</v>
      </c>
      <c r="C15" s="4"/>
      <c r="D15" s="4"/>
      <c r="E15" s="4"/>
      <c r="F15" s="4"/>
      <c r="G15" s="4"/>
      <c r="H15" s="4"/>
      <c r="I15" s="4"/>
      <c r="J15" s="4"/>
      <c r="K15" s="4"/>
      <c r="L15" s="4"/>
      <c r="M15" s="4"/>
      <c r="N15" s="4"/>
      <c r="O15" s="4"/>
      <c r="P15" s="4"/>
    </row>
    <row r="16" spans="1:16">
      <c r="A16" s="4"/>
      <c r="B16" s="4" t="s">
        <v>17</v>
      </c>
      <c r="C16" s="4"/>
      <c r="D16" s="4"/>
      <c r="E16" s="4"/>
      <c r="F16" s="4"/>
      <c r="G16" s="4"/>
      <c r="H16" s="4"/>
      <c r="I16" s="4"/>
      <c r="J16" s="4"/>
      <c r="K16" s="4"/>
      <c r="L16" s="4"/>
      <c r="M16" s="4"/>
      <c r="N16" s="4"/>
      <c r="O16" s="4"/>
      <c r="P16" s="4"/>
    </row>
    <row r="17" spans="1:16">
      <c r="A17" s="4"/>
      <c r="B17" s="4"/>
      <c r="C17" s="4"/>
      <c r="D17" s="4"/>
      <c r="E17" s="4"/>
      <c r="F17" s="4"/>
      <c r="G17" s="4"/>
      <c r="H17" s="4"/>
      <c r="I17" s="4"/>
      <c r="J17" s="4"/>
      <c r="K17" s="4"/>
      <c r="L17" s="4"/>
      <c r="M17" s="4"/>
      <c r="N17" s="4"/>
      <c r="O17" s="4"/>
      <c r="P17" s="4"/>
    </row>
    <row r="18" spans="1:16">
      <c r="A18" s="4"/>
      <c r="B18" s="4"/>
      <c r="C18" s="4"/>
      <c r="D18" s="4"/>
      <c r="E18" s="4"/>
      <c r="F18" s="4"/>
      <c r="G18" s="4"/>
      <c r="H18" s="4"/>
      <c r="I18" s="4"/>
      <c r="J18" s="4"/>
      <c r="K18" s="4"/>
      <c r="L18" s="4"/>
      <c r="M18" s="4"/>
      <c r="N18" s="4"/>
      <c r="O18" s="4"/>
      <c r="P18" s="4"/>
    </row>
    <row r="19" spans="1:16">
      <c r="A19" s="4"/>
      <c r="B19" s="4"/>
      <c r="C19" s="4"/>
      <c r="D19" s="4"/>
      <c r="E19" s="4"/>
      <c r="F19" s="4"/>
      <c r="G19" s="4"/>
      <c r="H19" s="4"/>
      <c r="I19" s="4"/>
      <c r="J19" s="4"/>
      <c r="K19" s="4"/>
      <c r="L19" s="4"/>
      <c r="M19" s="4"/>
      <c r="N19" s="4"/>
      <c r="O19" s="4"/>
      <c r="P19" s="4"/>
    </row>
    <row r="20" spans="1:16">
      <c r="A20" s="4"/>
      <c r="B20" s="4"/>
      <c r="C20" s="4"/>
      <c r="D20" s="4"/>
      <c r="E20" s="4"/>
      <c r="F20" s="4"/>
      <c r="G20" s="4"/>
      <c r="H20" s="4"/>
      <c r="I20" s="4"/>
      <c r="J20" s="4"/>
      <c r="K20" s="4"/>
      <c r="L20" s="4"/>
      <c r="M20" s="4"/>
      <c r="N20" s="4"/>
      <c r="O20" s="4"/>
      <c r="P20" s="4"/>
    </row>
    <row r="21" spans="1:16">
      <c r="A21" s="4"/>
      <c r="B21" s="4"/>
      <c r="C21" s="4"/>
      <c r="D21" s="4"/>
      <c r="E21" s="4"/>
      <c r="F21" s="4"/>
      <c r="G21" s="4"/>
      <c r="H21" s="4"/>
      <c r="I21" s="4"/>
      <c r="J21" s="4"/>
      <c r="K21" s="4"/>
      <c r="L21" s="4"/>
      <c r="M21" s="4"/>
      <c r="N21" s="4"/>
      <c r="O21" s="4"/>
      <c r="P21" s="4"/>
    </row>
    <row r="22" spans="1:16">
      <c r="A22" s="4"/>
      <c r="B22" s="4"/>
      <c r="C22" s="9"/>
      <c r="D22" s="10"/>
      <c r="E22" s="10"/>
      <c r="F22" s="10"/>
      <c r="G22" s="11"/>
      <c r="H22" s="11"/>
      <c r="I22" s="11"/>
      <c r="J22" s="11"/>
      <c r="K22" s="11"/>
      <c r="L22" s="11"/>
      <c r="M22" s="11"/>
      <c r="N22" s="11"/>
      <c r="O22" s="11"/>
      <c r="P22" s="11"/>
    </row>
    <row r="23" spans="1:16">
      <c r="A23" s="11" t="s">
        <v>18</v>
      </c>
      <c r="B23" s="11"/>
      <c r="C23" s="11"/>
      <c r="D23" s="11"/>
      <c r="E23" s="11"/>
      <c r="F23" s="11"/>
      <c r="G23" s="11"/>
      <c r="H23" s="11"/>
      <c r="I23" s="11"/>
      <c r="J23" s="11"/>
      <c r="K23" s="11"/>
      <c r="L23" s="11"/>
      <c r="M23" s="11"/>
      <c r="N23" s="12"/>
      <c r="O23" s="12"/>
      <c r="P23" s="11"/>
    </row>
    <row r="24" spans="1:16">
      <c r="A24" s="13" t="s">
        <v>19</v>
      </c>
      <c r="B24" s="10"/>
      <c r="C24" s="11"/>
      <c r="D24" s="11"/>
      <c r="E24" s="11"/>
      <c r="F24" s="11"/>
      <c r="G24" s="11"/>
      <c r="H24" s="11"/>
      <c r="I24" s="11"/>
      <c r="J24" s="11"/>
      <c r="K24" s="11"/>
      <c r="L24" s="11"/>
      <c r="M24" s="11"/>
      <c r="N24" s="14"/>
      <c r="O24" s="14"/>
      <c r="P24" s="15"/>
    </row>
    <row r="25" spans="1:16">
      <c r="F25" s="414" t="s">
        <v>20</v>
      </c>
      <c r="G25" s="415"/>
      <c r="H25" s="415"/>
      <c r="I25" s="416"/>
      <c r="J25" s="414" t="s">
        <v>21</v>
      </c>
      <c r="K25" s="415"/>
      <c r="L25" s="415"/>
      <c r="M25" s="416"/>
      <c r="N25" s="14"/>
      <c r="O25" s="14"/>
      <c r="P25" s="15"/>
    </row>
    <row r="26" spans="1:16">
      <c r="A26" s="16" t="s">
        <v>22</v>
      </c>
      <c r="B26" s="17"/>
      <c r="C26" s="17"/>
      <c r="D26" s="17"/>
      <c r="E26" s="18"/>
      <c r="F26" s="19" t="s">
        <v>23</v>
      </c>
      <c r="G26" s="20"/>
      <c r="H26" s="17" t="s">
        <v>22</v>
      </c>
      <c r="I26" s="18"/>
      <c r="J26" s="19" t="s">
        <v>23</v>
      </c>
      <c r="K26" s="20"/>
      <c r="L26" s="17" t="s">
        <v>22</v>
      </c>
      <c r="M26" s="18"/>
      <c r="N26" s="21"/>
      <c r="O26" s="21"/>
      <c r="P26" s="15"/>
    </row>
    <row r="27" spans="1:16" ht="15">
      <c r="A27" s="408" t="s">
        <v>24</v>
      </c>
      <c r="B27" s="409"/>
      <c r="C27" s="409"/>
      <c r="D27" s="409"/>
      <c r="E27" s="410"/>
      <c r="F27" s="16"/>
      <c r="G27" s="411"/>
      <c r="H27" s="411"/>
      <c r="I27" s="22" t="s">
        <v>25</v>
      </c>
      <c r="J27" s="16"/>
      <c r="K27" s="411"/>
      <c r="L27" s="411"/>
      <c r="M27" s="23" t="s">
        <v>25</v>
      </c>
      <c r="N27" s="14"/>
      <c r="O27" s="14"/>
      <c r="P27" s="15"/>
    </row>
    <row r="28" spans="1:16" ht="15">
      <c r="A28" s="408" t="s">
        <v>26</v>
      </c>
      <c r="B28" s="409"/>
      <c r="C28" s="409"/>
      <c r="D28" s="409"/>
      <c r="E28" s="410"/>
      <c r="F28" s="16"/>
      <c r="G28" s="411"/>
      <c r="H28" s="411"/>
      <c r="I28" s="22" t="s">
        <v>25</v>
      </c>
      <c r="J28" s="16"/>
      <c r="K28" s="411"/>
      <c r="L28" s="411"/>
      <c r="M28" s="23" t="s">
        <v>25</v>
      </c>
      <c r="N28" s="14"/>
      <c r="O28" s="14"/>
      <c r="P28" s="15"/>
    </row>
    <row r="29" spans="1:16" ht="15">
      <c r="A29" s="408" t="s">
        <v>27</v>
      </c>
      <c r="B29" s="409"/>
      <c r="C29" s="409"/>
      <c r="D29" s="409"/>
      <c r="E29" s="410"/>
      <c r="F29" s="16"/>
      <c r="G29" s="411"/>
      <c r="H29" s="411"/>
      <c r="I29" s="22" t="s">
        <v>25</v>
      </c>
      <c r="J29" s="16"/>
      <c r="K29" s="411"/>
      <c r="L29" s="411"/>
      <c r="M29" s="23" t="s">
        <v>25</v>
      </c>
      <c r="N29" s="24"/>
      <c r="O29" s="24"/>
      <c r="P29" s="25"/>
    </row>
    <row r="30" spans="1:16">
      <c r="A30" s="4"/>
      <c r="B30" s="4"/>
      <c r="C30" s="412"/>
      <c r="D30" s="26"/>
      <c r="E30" s="27"/>
      <c r="F30" s="10"/>
      <c r="G30" s="10"/>
      <c r="H30" s="10"/>
      <c r="I30" s="10"/>
      <c r="J30" s="10"/>
      <c r="K30" s="10"/>
      <c r="L30" s="28"/>
      <c r="M30" s="28"/>
      <c r="N30" s="28"/>
      <c r="O30" s="28"/>
      <c r="P30" s="10"/>
    </row>
    <row r="31" spans="1:16">
      <c r="A31" s="4"/>
      <c r="B31" s="4"/>
      <c r="C31" s="412"/>
      <c r="D31" s="26"/>
      <c r="E31" s="27"/>
      <c r="F31" s="10"/>
      <c r="G31" s="10"/>
      <c r="H31" s="10"/>
      <c r="I31" s="10"/>
      <c r="J31" s="10"/>
      <c r="K31" s="10"/>
      <c r="L31" s="28"/>
      <c r="M31" s="28"/>
      <c r="N31" s="28"/>
      <c r="O31" s="28"/>
      <c r="P31" s="10"/>
    </row>
    <row r="32" spans="1:16">
      <c r="A32" s="4"/>
      <c r="B32" s="4"/>
      <c r="C32" s="4"/>
      <c r="D32" s="4"/>
      <c r="E32" s="4"/>
      <c r="F32" s="4"/>
      <c r="G32" s="4"/>
      <c r="H32" s="4"/>
      <c r="I32" s="4"/>
      <c r="J32" s="4"/>
      <c r="K32" s="4"/>
      <c r="L32" s="4"/>
      <c r="M32" s="4"/>
      <c r="N32" s="4"/>
      <c r="O32" s="4"/>
      <c r="P32" s="4"/>
    </row>
    <row r="33" spans="1:16">
      <c r="A33" s="4"/>
      <c r="B33" s="4"/>
      <c r="C33" s="4"/>
      <c r="D33" s="4"/>
      <c r="E33" s="4"/>
      <c r="F33" s="4"/>
      <c r="G33" s="4"/>
      <c r="H33" s="4"/>
      <c r="I33" s="4"/>
      <c r="J33" s="4"/>
      <c r="K33" s="4"/>
      <c r="L33" s="4"/>
      <c r="M33" s="4"/>
      <c r="N33" s="4"/>
      <c r="O33" s="4"/>
      <c r="P33" s="4"/>
    </row>
    <row r="34" spans="1:16">
      <c r="A34" s="4"/>
      <c r="B34" s="4"/>
      <c r="C34" s="4"/>
      <c r="D34" s="4"/>
      <c r="E34" s="4"/>
      <c r="F34" s="4"/>
      <c r="G34" s="4"/>
      <c r="H34" s="4"/>
      <c r="I34" s="4"/>
      <c r="J34" s="4"/>
      <c r="K34" s="4"/>
      <c r="L34" s="4"/>
      <c r="M34" s="4"/>
      <c r="N34" s="4"/>
      <c r="O34" s="4"/>
      <c r="P34" s="4"/>
    </row>
    <row r="35" spans="1:16">
      <c r="A35" s="4"/>
      <c r="B35" s="4"/>
      <c r="C35" s="4"/>
      <c r="D35" s="4"/>
      <c r="E35" s="4"/>
      <c r="F35" s="4"/>
      <c r="G35" s="4"/>
      <c r="H35" s="4"/>
      <c r="I35" s="4"/>
      <c r="J35" s="4"/>
      <c r="K35" s="4"/>
      <c r="L35" s="4"/>
      <c r="M35" s="4"/>
      <c r="N35" s="4"/>
      <c r="O35" s="4"/>
      <c r="P35" s="4"/>
    </row>
    <row r="36" spans="1:16">
      <c r="A36" s="4"/>
      <c r="B36" s="4"/>
      <c r="C36" s="4"/>
      <c r="D36" s="4"/>
      <c r="E36" s="4"/>
      <c r="F36" s="4"/>
      <c r="G36" s="4"/>
      <c r="H36" s="4"/>
      <c r="I36" s="4"/>
      <c r="J36" s="4"/>
      <c r="K36" s="4"/>
      <c r="L36" s="4"/>
      <c r="M36" s="4"/>
      <c r="N36" s="4"/>
      <c r="O36" s="4"/>
      <c r="P36" s="4"/>
    </row>
    <row r="37" spans="1:16">
      <c r="A37" s="4"/>
      <c r="B37" s="4"/>
      <c r="C37" s="4"/>
      <c r="D37" s="4"/>
      <c r="E37" s="4"/>
      <c r="F37" s="4"/>
      <c r="G37" s="4"/>
      <c r="H37" s="4"/>
      <c r="I37" s="4"/>
      <c r="J37" s="4"/>
      <c r="K37" s="4"/>
      <c r="L37" s="4"/>
      <c r="M37" s="4"/>
      <c r="N37" s="4"/>
      <c r="O37" s="4"/>
      <c r="P37" s="4"/>
    </row>
    <row r="38" spans="1:16">
      <c r="A38" s="4"/>
      <c r="B38" s="4"/>
      <c r="C38" s="4"/>
      <c r="D38" s="4"/>
      <c r="E38" s="4"/>
      <c r="F38" s="4"/>
      <c r="G38" s="4"/>
      <c r="H38" s="4"/>
      <c r="I38" s="4"/>
      <c r="J38" s="4"/>
      <c r="K38" s="4"/>
      <c r="L38" s="4"/>
      <c r="M38" s="4"/>
      <c r="N38" s="4"/>
      <c r="O38" s="4"/>
      <c r="P38" s="4"/>
    </row>
    <row r="39" spans="1:16">
      <c r="A39" s="4"/>
      <c r="B39" s="4"/>
      <c r="C39" s="4"/>
      <c r="D39" s="4"/>
      <c r="E39" s="4"/>
      <c r="F39" s="4"/>
      <c r="G39" s="4"/>
      <c r="H39" s="4"/>
      <c r="I39" s="4"/>
      <c r="J39" s="4"/>
      <c r="K39" s="4"/>
      <c r="L39" s="4"/>
      <c r="M39" s="4"/>
      <c r="N39" s="4"/>
      <c r="O39" s="4"/>
      <c r="P39" s="4"/>
    </row>
    <row r="40" spans="1:16">
      <c r="A40" s="4"/>
      <c r="B40" s="4"/>
      <c r="C40" s="4"/>
      <c r="D40" s="4"/>
      <c r="E40" s="4"/>
      <c r="F40" s="4"/>
      <c r="G40" s="4"/>
      <c r="H40" s="4"/>
      <c r="I40" s="4"/>
      <c r="J40" s="4"/>
      <c r="K40" s="4"/>
      <c r="L40" s="4"/>
      <c r="M40" s="4"/>
      <c r="N40" s="4"/>
      <c r="O40" s="4"/>
      <c r="P40" s="4"/>
    </row>
    <row r="41" spans="1:16">
      <c r="A41" s="4"/>
      <c r="B41" s="4"/>
      <c r="C41" s="4"/>
      <c r="D41" s="4"/>
      <c r="E41" s="4"/>
      <c r="F41" s="4"/>
      <c r="G41" s="4"/>
      <c r="H41" s="4"/>
      <c r="I41" s="4"/>
      <c r="J41" s="4"/>
      <c r="K41" s="4"/>
      <c r="L41" s="4"/>
      <c r="M41" s="4"/>
      <c r="N41" s="4"/>
      <c r="O41" s="4"/>
      <c r="P41" s="4"/>
    </row>
    <row r="42" spans="1:16">
      <c r="A42" s="4"/>
      <c r="B42" s="4"/>
      <c r="C42" s="4"/>
      <c r="D42" s="4"/>
      <c r="E42" s="4"/>
      <c r="F42" s="4"/>
      <c r="G42" s="4"/>
      <c r="H42" s="4"/>
      <c r="I42" s="4"/>
      <c r="J42" s="4"/>
      <c r="K42" s="4"/>
      <c r="L42" s="4"/>
      <c r="M42" s="4"/>
      <c r="N42" s="4"/>
      <c r="O42" s="4"/>
      <c r="P42" s="4"/>
    </row>
    <row r="43" spans="1:16" ht="14.25">
      <c r="A43" s="2" t="s">
        <v>28</v>
      </c>
      <c r="B43" s="3"/>
      <c r="C43" s="4"/>
      <c r="D43" s="4"/>
      <c r="E43" s="4"/>
      <c r="F43" s="4"/>
      <c r="G43" s="4"/>
      <c r="H43" s="4"/>
      <c r="I43" s="4"/>
      <c r="J43" s="4"/>
      <c r="K43" s="4"/>
      <c r="L43" s="4"/>
      <c r="M43" s="4"/>
      <c r="N43" s="4"/>
      <c r="O43" s="4"/>
      <c r="P43" s="4"/>
    </row>
    <row r="44" spans="1:16">
      <c r="A44" s="4"/>
      <c r="B44" s="29" t="s">
        <v>480</v>
      </c>
      <c r="C44" s="4"/>
      <c r="D44" s="4"/>
      <c r="E44" s="4"/>
      <c r="F44" s="4"/>
      <c r="G44" s="4"/>
      <c r="H44" s="4"/>
      <c r="I44" s="4"/>
      <c r="J44" s="4"/>
      <c r="K44" s="4"/>
      <c r="L44" s="4"/>
      <c r="M44" s="4"/>
      <c r="N44" s="4"/>
      <c r="O44" s="4"/>
      <c r="P44" s="4"/>
    </row>
    <row r="45" spans="1:16">
      <c r="A45" s="4"/>
      <c r="B45" s="30" t="s">
        <v>29</v>
      </c>
      <c r="C45" s="4"/>
      <c r="D45" s="4"/>
      <c r="E45" s="4"/>
      <c r="F45" s="4"/>
      <c r="G45" s="4"/>
      <c r="H45" s="4"/>
      <c r="I45" s="4"/>
      <c r="J45" s="4"/>
      <c r="K45" s="4"/>
      <c r="L45" s="4"/>
      <c r="M45" s="4"/>
      <c r="N45" s="4"/>
      <c r="O45" s="4"/>
      <c r="P45" s="4"/>
    </row>
    <row r="46" spans="1:16">
      <c r="A46" s="4"/>
      <c r="B46" s="31" t="s">
        <v>688</v>
      </c>
      <c r="C46" s="4"/>
      <c r="D46" s="4"/>
      <c r="E46" s="4"/>
      <c r="F46" s="4"/>
      <c r="G46" s="4"/>
      <c r="H46" s="413" t="s">
        <v>481</v>
      </c>
      <c r="I46" s="406"/>
      <c r="J46" s="406"/>
      <c r="K46" s="406"/>
      <c r="L46" s="406"/>
      <c r="M46" s="406"/>
      <c r="N46" s="406"/>
      <c r="O46" s="406"/>
      <c r="P46" s="4"/>
    </row>
    <row r="47" spans="1:16">
      <c r="A47" s="4"/>
      <c r="B47" s="4"/>
      <c r="C47" s="4"/>
      <c r="D47" s="4"/>
      <c r="E47" s="4"/>
      <c r="F47" s="4"/>
      <c r="G47" s="4"/>
      <c r="H47" s="4"/>
      <c r="I47" s="4"/>
      <c r="J47" s="4"/>
      <c r="K47" s="4"/>
      <c r="L47" s="4"/>
      <c r="M47" s="4"/>
      <c r="N47" s="4"/>
      <c r="O47" s="4"/>
      <c r="P47" s="4"/>
    </row>
    <row r="48" spans="1:16">
      <c r="A48" s="4"/>
      <c r="B48" s="32" t="s">
        <v>30</v>
      </c>
      <c r="C48" s="4"/>
      <c r="D48" s="4"/>
      <c r="E48" s="4"/>
      <c r="F48" s="4"/>
      <c r="G48" s="4"/>
      <c r="H48" s="4"/>
      <c r="I48" s="4"/>
      <c r="J48" s="4"/>
      <c r="K48" s="4"/>
      <c r="L48" s="4"/>
      <c r="M48" s="4"/>
      <c r="N48" s="4"/>
      <c r="O48" s="4"/>
      <c r="P48" s="4"/>
    </row>
    <row r="49" spans="1:16">
      <c r="A49" s="4"/>
      <c r="B49" s="32" t="s">
        <v>31</v>
      </c>
      <c r="C49" s="4"/>
      <c r="D49" s="4"/>
      <c r="E49" s="4"/>
      <c r="F49" s="4"/>
      <c r="G49" s="4"/>
      <c r="H49" s="4"/>
      <c r="I49" s="4"/>
      <c r="J49" s="4"/>
      <c r="K49" s="4"/>
      <c r="L49" s="4"/>
      <c r="M49" s="4"/>
      <c r="N49" s="4"/>
      <c r="O49" s="4"/>
      <c r="P49" s="4"/>
    </row>
    <row r="50" spans="1:16">
      <c r="A50" s="4"/>
      <c r="B50" s="406" t="s">
        <v>32</v>
      </c>
      <c r="C50" s="407"/>
      <c r="D50" s="407"/>
      <c r="E50" s="407"/>
      <c r="F50" s="407"/>
      <c r="G50" s="407"/>
      <c r="H50" s="407"/>
      <c r="I50" s="407"/>
      <c r="J50" s="407"/>
      <c r="K50" s="407"/>
      <c r="L50" s="407"/>
      <c r="M50" s="407"/>
      <c r="N50" s="407"/>
      <c r="O50" s="4"/>
      <c r="P50" s="4"/>
    </row>
  </sheetData>
  <mergeCells count="19">
    <mergeCell ref="F25:I25"/>
    <mergeCell ref="J25:M25"/>
    <mergeCell ref="B4:P4"/>
    <mergeCell ref="E6:P6"/>
    <mergeCell ref="E7:P7"/>
    <mergeCell ref="B10:O10"/>
    <mergeCell ref="B13:P13"/>
    <mergeCell ref="B50:N50"/>
    <mergeCell ref="A27:E27"/>
    <mergeCell ref="G27:H27"/>
    <mergeCell ref="K27:L27"/>
    <mergeCell ref="A28:E28"/>
    <mergeCell ref="G28:H28"/>
    <mergeCell ref="K28:L28"/>
    <mergeCell ref="A29:E29"/>
    <mergeCell ref="G29:H29"/>
    <mergeCell ref="K29:L29"/>
    <mergeCell ref="C30:C31"/>
    <mergeCell ref="H46:O46"/>
  </mergeCells>
  <phoneticPr fontId="3"/>
  <hyperlinks>
    <hyperlink ref="H46" r:id="rId1" display="midorikankyo-g03@sbox.pref.osaka.lg.jp" xr:uid="{00000000-0004-0000-0000-000000000000}"/>
    <hyperlink ref="H46:O46" r:id="rId2" display="E-mail : c11264@pref.gifu.lg.jp" xr:uid="{00000000-0004-0000-0000-000001000000}"/>
  </hyperlinks>
  <pageMargins left="0.7" right="0.7" top="0.75" bottom="0.75" header="0.3" footer="0.3"/>
  <pageSetup paperSize="9" scale="98" orientation="portrait" r:id="rId3"/>
  <drawing r:id="rId4"/>
  <legacy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7"/>
  <sheetViews>
    <sheetView topLeftCell="A30" workbookViewId="0">
      <selection activeCell="I31" sqref="I31"/>
    </sheetView>
  </sheetViews>
  <sheetFormatPr defaultColWidth="8.86328125" defaultRowHeight="12.75"/>
  <cols>
    <col min="1" max="1" width="8.86328125" style="187"/>
    <col min="2" max="2" width="10.33203125" style="187" customWidth="1"/>
    <col min="3" max="3" width="25.1328125" style="187" customWidth="1"/>
    <col min="4" max="5" width="12.6640625" style="263" customWidth="1"/>
    <col min="6" max="6" width="6.86328125" style="187" bestFit="1" customWidth="1"/>
    <col min="7" max="7" width="11.6640625" style="187" bestFit="1" customWidth="1"/>
    <col min="8" max="8" width="18.33203125" style="187" bestFit="1" customWidth="1"/>
    <col min="9" max="9" width="32.6640625" style="187" customWidth="1"/>
    <col min="10" max="16384" width="8.86328125" style="187"/>
  </cols>
  <sheetData>
    <row r="1" spans="1:8">
      <c r="A1" s="187" t="s">
        <v>127</v>
      </c>
    </row>
    <row r="2" spans="1:8" ht="24" customHeight="1">
      <c r="A2" s="733" t="s">
        <v>89</v>
      </c>
      <c r="B2" s="734"/>
      <c r="C2" s="735"/>
      <c r="D2" s="270"/>
      <c r="E2" s="270"/>
      <c r="F2" s="261" t="s">
        <v>90</v>
      </c>
      <c r="G2" s="261" t="s">
        <v>128</v>
      </c>
      <c r="H2" s="261" t="s">
        <v>129</v>
      </c>
    </row>
    <row r="3" spans="1:8" ht="23.25" customHeight="1">
      <c r="A3" s="717" t="s">
        <v>130</v>
      </c>
      <c r="B3" s="729"/>
      <c r="C3" s="718"/>
      <c r="D3" s="267"/>
      <c r="E3" s="267"/>
      <c r="F3" s="83" t="s">
        <v>100</v>
      </c>
      <c r="G3" s="188">
        <v>38.299999999999997</v>
      </c>
      <c r="H3" s="188" t="s">
        <v>131</v>
      </c>
    </row>
    <row r="4" spans="1:8" ht="27.75" customHeight="1">
      <c r="A4" s="717" t="s">
        <v>132</v>
      </c>
      <c r="B4" s="729"/>
      <c r="C4" s="718"/>
      <c r="D4" s="267"/>
      <c r="E4" s="267"/>
      <c r="F4" s="83" t="s">
        <v>100</v>
      </c>
      <c r="G4" s="188">
        <v>34.799999999999997</v>
      </c>
      <c r="H4" s="83" t="s">
        <v>133</v>
      </c>
    </row>
    <row r="5" spans="1:8">
      <c r="A5" s="717" t="s">
        <v>134</v>
      </c>
      <c r="B5" s="729"/>
      <c r="C5" s="718"/>
      <c r="D5" s="267"/>
      <c r="E5" s="267"/>
      <c r="F5" s="83" t="s">
        <v>100</v>
      </c>
      <c r="G5" s="188">
        <v>33.4</v>
      </c>
      <c r="H5" s="83" t="s">
        <v>133</v>
      </c>
    </row>
    <row r="6" spans="1:8">
      <c r="A6" s="717" t="s">
        <v>135</v>
      </c>
      <c r="B6" s="729"/>
      <c r="C6" s="718"/>
      <c r="D6" s="267"/>
      <c r="E6" s="267"/>
      <c r="F6" s="83" t="s">
        <v>100</v>
      </c>
      <c r="G6" s="188">
        <v>33.299999999999997</v>
      </c>
      <c r="H6" s="83" t="s">
        <v>133</v>
      </c>
    </row>
    <row r="7" spans="1:8">
      <c r="A7" s="717" t="s">
        <v>616</v>
      </c>
      <c r="B7" s="729"/>
      <c r="C7" s="718"/>
      <c r="D7" s="267"/>
      <c r="E7" s="267"/>
      <c r="F7" s="83" t="s">
        <v>617</v>
      </c>
      <c r="G7" s="188">
        <v>36.299999999999997</v>
      </c>
      <c r="H7" s="83" t="s">
        <v>133</v>
      </c>
    </row>
    <row r="8" spans="1:8">
      <c r="A8" s="717" t="s">
        <v>136</v>
      </c>
      <c r="B8" s="729"/>
      <c r="C8" s="718"/>
      <c r="D8" s="267"/>
      <c r="E8" s="267"/>
      <c r="F8" s="83" t="s">
        <v>100</v>
      </c>
      <c r="G8" s="188">
        <v>36.5</v>
      </c>
      <c r="H8" s="83" t="s">
        <v>133</v>
      </c>
    </row>
    <row r="9" spans="1:8">
      <c r="A9" s="717" t="s">
        <v>137</v>
      </c>
      <c r="B9" s="729"/>
      <c r="C9" s="718"/>
      <c r="D9" s="267"/>
      <c r="E9" s="267"/>
      <c r="F9" s="83" t="s">
        <v>100</v>
      </c>
      <c r="G9" s="188">
        <v>38</v>
      </c>
      <c r="H9" s="83" t="s">
        <v>133</v>
      </c>
    </row>
    <row r="10" spans="1:8">
      <c r="A10" s="717" t="s">
        <v>138</v>
      </c>
      <c r="B10" s="729"/>
      <c r="C10" s="718"/>
      <c r="D10" s="267"/>
      <c r="E10" s="267"/>
      <c r="F10" s="83" t="s">
        <v>100</v>
      </c>
      <c r="G10" s="188">
        <v>38.9</v>
      </c>
      <c r="H10" s="83" t="s">
        <v>133</v>
      </c>
    </row>
    <row r="11" spans="1:8" ht="13.25" customHeight="1">
      <c r="A11" s="717" t="s">
        <v>139</v>
      </c>
      <c r="B11" s="729"/>
      <c r="C11" s="718"/>
      <c r="D11" s="267"/>
      <c r="E11" s="267"/>
      <c r="F11" s="83" t="s">
        <v>100</v>
      </c>
      <c r="G11" s="188">
        <v>41.8</v>
      </c>
      <c r="H11" s="83" t="s">
        <v>133</v>
      </c>
    </row>
    <row r="12" spans="1:8" ht="13.25" customHeight="1">
      <c r="A12" s="717" t="s">
        <v>618</v>
      </c>
      <c r="B12" s="729"/>
      <c r="C12" s="718"/>
      <c r="D12" s="267"/>
      <c r="E12" s="267"/>
      <c r="F12" s="83" t="s">
        <v>100</v>
      </c>
      <c r="G12" s="188">
        <v>40.200000000000003</v>
      </c>
      <c r="H12" s="83" t="s">
        <v>133</v>
      </c>
    </row>
    <row r="13" spans="1:8" ht="13.25" customHeight="1">
      <c r="A13" s="717" t="s">
        <v>140</v>
      </c>
      <c r="B13" s="729"/>
      <c r="C13" s="718"/>
      <c r="D13" s="267"/>
      <c r="E13" s="267"/>
      <c r="F13" s="83" t="s">
        <v>101</v>
      </c>
      <c r="G13" s="188">
        <v>40</v>
      </c>
      <c r="H13" s="188" t="s">
        <v>141</v>
      </c>
    </row>
    <row r="14" spans="1:8" ht="13.25" customHeight="1">
      <c r="A14" s="717" t="s">
        <v>142</v>
      </c>
      <c r="B14" s="729"/>
      <c r="C14" s="718"/>
      <c r="D14" s="267"/>
      <c r="E14" s="267"/>
      <c r="F14" s="83" t="s">
        <v>101</v>
      </c>
      <c r="G14" s="188">
        <v>34.1</v>
      </c>
      <c r="H14" s="188" t="s">
        <v>141</v>
      </c>
    </row>
    <row r="15" spans="1:8">
      <c r="A15" s="732" t="s">
        <v>143</v>
      </c>
      <c r="B15" s="717" t="s">
        <v>144</v>
      </c>
      <c r="C15" s="718"/>
      <c r="D15" s="267"/>
      <c r="E15" s="267"/>
      <c r="F15" s="83" t="s">
        <v>101</v>
      </c>
      <c r="G15" s="188">
        <v>50.1</v>
      </c>
      <c r="H15" s="188" t="s">
        <v>141</v>
      </c>
    </row>
    <row r="16" spans="1:8" ht="14.65">
      <c r="A16" s="732"/>
      <c r="B16" s="717" t="s">
        <v>145</v>
      </c>
      <c r="C16" s="718"/>
      <c r="D16" s="267"/>
      <c r="E16" s="267"/>
      <c r="F16" s="83" t="s">
        <v>102</v>
      </c>
      <c r="G16" s="188">
        <v>46.1</v>
      </c>
      <c r="H16" s="188" t="s">
        <v>146</v>
      </c>
    </row>
    <row r="17" spans="1:10">
      <c r="A17" s="732" t="s">
        <v>147</v>
      </c>
      <c r="B17" s="717" t="s">
        <v>148</v>
      </c>
      <c r="C17" s="718"/>
      <c r="D17" s="267"/>
      <c r="E17" s="267"/>
      <c r="F17" s="83" t="s">
        <v>101</v>
      </c>
      <c r="G17" s="188">
        <v>54.7</v>
      </c>
      <c r="H17" s="188" t="s">
        <v>141</v>
      </c>
    </row>
    <row r="18" spans="1:10" ht="14.65">
      <c r="A18" s="732"/>
      <c r="B18" s="717" t="s">
        <v>149</v>
      </c>
      <c r="C18" s="718"/>
      <c r="D18" s="267"/>
      <c r="E18" s="267"/>
      <c r="F18" s="83" t="s">
        <v>102</v>
      </c>
      <c r="G18" s="188">
        <v>38.4</v>
      </c>
      <c r="H18" s="188" t="s">
        <v>146</v>
      </c>
    </row>
    <row r="19" spans="1:10">
      <c r="A19" s="732" t="s">
        <v>150</v>
      </c>
      <c r="B19" s="723" t="s">
        <v>619</v>
      </c>
      <c r="C19" s="188" t="s">
        <v>577</v>
      </c>
      <c r="D19" s="269"/>
      <c r="E19" s="269"/>
      <c r="F19" s="83" t="s">
        <v>101</v>
      </c>
      <c r="G19" s="188">
        <v>28.7</v>
      </c>
      <c r="H19" s="188" t="s">
        <v>141</v>
      </c>
    </row>
    <row r="20" spans="1:10">
      <c r="A20" s="732"/>
      <c r="B20" s="726"/>
      <c r="C20" s="188" t="s">
        <v>578</v>
      </c>
      <c r="D20" s="269"/>
      <c r="E20" s="269"/>
      <c r="F20" s="83" t="s">
        <v>620</v>
      </c>
      <c r="G20" s="188">
        <v>28.9</v>
      </c>
      <c r="H20" s="188" t="s">
        <v>141</v>
      </c>
    </row>
    <row r="21" spans="1:10">
      <c r="A21" s="732"/>
      <c r="B21" s="724"/>
      <c r="C21" s="188" t="s">
        <v>579</v>
      </c>
      <c r="D21" s="269"/>
      <c r="E21" s="269"/>
      <c r="F21" s="83" t="s">
        <v>620</v>
      </c>
      <c r="G21" s="188">
        <v>28.3</v>
      </c>
      <c r="H21" s="188" t="s">
        <v>141</v>
      </c>
    </row>
    <row r="22" spans="1:10" ht="13.25" customHeight="1">
      <c r="A22" s="732"/>
      <c r="B22" s="723" t="s">
        <v>152</v>
      </c>
      <c r="C22" s="188" t="s">
        <v>580</v>
      </c>
      <c r="D22" s="269"/>
      <c r="E22" s="269"/>
      <c r="F22" s="83" t="s">
        <v>101</v>
      </c>
      <c r="G22" s="188">
        <v>26.1</v>
      </c>
      <c r="H22" s="188" t="s">
        <v>141</v>
      </c>
    </row>
    <row r="23" spans="1:10" ht="13.25" customHeight="1">
      <c r="A23" s="732"/>
      <c r="B23" s="724"/>
      <c r="C23" s="188" t="s">
        <v>581</v>
      </c>
      <c r="D23" s="269"/>
      <c r="E23" s="269"/>
      <c r="F23" s="83" t="s">
        <v>620</v>
      </c>
      <c r="G23" s="188">
        <v>24.2</v>
      </c>
      <c r="H23" s="188" t="s">
        <v>141</v>
      </c>
    </row>
    <row r="24" spans="1:10">
      <c r="A24" s="732"/>
      <c r="B24" s="188" t="s">
        <v>153</v>
      </c>
      <c r="C24" s="188"/>
      <c r="D24" s="269"/>
      <c r="E24" s="269"/>
      <c r="F24" s="83" t="s">
        <v>101</v>
      </c>
      <c r="G24" s="188">
        <v>27.8</v>
      </c>
      <c r="H24" s="188" t="s">
        <v>141</v>
      </c>
    </row>
    <row r="25" spans="1:10">
      <c r="A25" s="717" t="s">
        <v>154</v>
      </c>
      <c r="B25" s="729"/>
      <c r="C25" s="718"/>
      <c r="D25" s="267"/>
      <c r="E25" s="267"/>
      <c r="F25" s="83" t="s">
        <v>101</v>
      </c>
      <c r="G25" s="188">
        <v>29</v>
      </c>
      <c r="H25" s="188" t="s">
        <v>141</v>
      </c>
    </row>
    <row r="26" spans="1:10">
      <c r="A26" s="717" t="s">
        <v>155</v>
      </c>
      <c r="B26" s="729"/>
      <c r="C26" s="718"/>
      <c r="D26" s="267"/>
      <c r="E26" s="267"/>
      <c r="F26" s="83" t="s">
        <v>101</v>
      </c>
      <c r="G26" s="188">
        <v>37.299999999999997</v>
      </c>
      <c r="H26" s="188" t="s">
        <v>141</v>
      </c>
    </row>
    <row r="27" spans="1:10" ht="14.65">
      <c r="A27" s="717" t="s">
        <v>156</v>
      </c>
      <c r="B27" s="729"/>
      <c r="C27" s="718"/>
      <c r="D27" s="267"/>
      <c r="E27" s="267"/>
      <c r="F27" s="83" t="s">
        <v>102</v>
      </c>
      <c r="G27" s="188">
        <v>18.399999999999999</v>
      </c>
      <c r="H27" s="188" t="s">
        <v>146</v>
      </c>
    </row>
    <row r="28" spans="1:10" ht="13.8" customHeight="1">
      <c r="A28" s="717" t="s">
        <v>157</v>
      </c>
      <c r="B28" s="729"/>
      <c r="C28" s="718"/>
      <c r="D28" s="267"/>
      <c r="E28" s="267"/>
      <c r="F28" s="83" t="s">
        <v>102</v>
      </c>
      <c r="G28" s="188">
        <v>3.23</v>
      </c>
      <c r="H28" s="188" t="s">
        <v>146</v>
      </c>
    </row>
    <row r="29" spans="1:10" ht="13.8" customHeight="1">
      <c r="A29" s="717" t="s">
        <v>621</v>
      </c>
      <c r="B29" s="729"/>
      <c r="C29" s="718"/>
      <c r="D29" s="267"/>
      <c r="E29" s="267"/>
      <c r="F29" s="83" t="s">
        <v>102</v>
      </c>
      <c r="G29" s="188">
        <v>3.45</v>
      </c>
      <c r="H29" s="188" t="s">
        <v>146</v>
      </c>
    </row>
    <row r="30" spans="1:10" ht="13.25" customHeight="1">
      <c r="A30" s="717" t="s">
        <v>158</v>
      </c>
      <c r="B30" s="729"/>
      <c r="C30" s="718"/>
      <c r="D30" s="267"/>
      <c r="E30" s="267"/>
      <c r="F30" s="83" t="s">
        <v>102</v>
      </c>
      <c r="G30" s="188">
        <v>7.53</v>
      </c>
      <c r="H30" s="188" t="s">
        <v>146</v>
      </c>
    </row>
    <row r="31" spans="1:10" ht="48.4" thickBot="1">
      <c r="A31" s="390" t="s">
        <v>159</v>
      </c>
      <c r="B31" s="730" t="s">
        <v>160</v>
      </c>
      <c r="C31" s="731"/>
      <c r="D31" s="391"/>
      <c r="E31" s="391"/>
      <c r="F31" s="392" t="s">
        <v>102</v>
      </c>
      <c r="G31" s="390">
        <v>45</v>
      </c>
      <c r="H31" s="390" t="s">
        <v>146</v>
      </c>
      <c r="I31" s="393" t="s">
        <v>764</v>
      </c>
      <c r="J31" s="299"/>
    </row>
    <row r="32" spans="1:10" ht="13.15" thickTop="1">
      <c r="A32" s="717" t="s">
        <v>584</v>
      </c>
      <c r="B32" s="729"/>
      <c r="C32" s="718"/>
      <c r="D32" s="267"/>
      <c r="E32" s="267"/>
      <c r="F32" s="83" t="s">
        <v>101</v>
      </c>
      <c r="G32" s="188">
        <v>13.6</v>
      </c>
      <c r="H32" s="188" t="s">
        <v>141</v>
      </c>
    </row>
    <row r="33" spans="1:8">
      <c r="A33" s="717" t="s">
        <v>585</v>
      </c>
      <c r="B33" s="729"/>
      <c r="C33" s="718"/>
      <c r="D33" s="267"/>
      <c r="E33" s="267"/>
      <c r="F33" s="83" t="s">
        <v>101</v>
      </c>
      <c r="G33" s="188">
        <v>13.2</v>
      </c>
      <c r="H33" s="188" t="s">
        <v>141</v>
      </c>
    </row>
    <row r="34" spans="1:8">
      <c r="A34" s="717" t="s">
        <v>586</v>
      </c>
      <c r="B34" s="729"/>
      <c r="C34" s="718"/>
      <c r="D34" s="267"/>
      <c r="E34" s="267"/>
      <c r="F34" s="83" t="s">
        <v>101</v>
      </c>
      <c r="G34" s="188">
        <v>17.100000000000001</v>
      </c>
      <c r="H34" s="188" t="s">
        <v>141</v>
      </c>
    </row>
    <row r="35" spans="1:8">
      <c r="A35" s="717" t="s">
        <v>587</v>
      </c>
      <c r="B35" s="729"/>
      <c r="C35" s="718"/>
      <c r="D35" s="267"/>
      <c r="E35" s="267"/>
      <c r="F35" s="83" t="s">
        <v>100</v>
      </c>
      <c r="G35" s="188">
        <v>23.4</v>
      </c>
      <c r="H35" s="188" t="s">
        <v>133</v>
      </c>
    </row>
    <row r="36" spans="1:8">
      <c r="A36" s="717" t="s">
        <v>588</v>
      </c>
      <c r="B36" s="729"/>
      <c r="C36" s="718"/>
      <c r="D36" s="267"/>
      <c r="E36" s="267"/>
      <c r="F36" s="83" t="s">
        <v>100</v>
      </c>
      <c r="G36" s="188">
        <v>35.6</v>
      </c>
      <c r="H36" s="188" t="s">
        <v>133</v>
      </c>
    </row>
    <row r="37" spans="1:8">
      <c r="A37" s="717" t="s">
        <v>589</v>
      </c>
      <c r="B37" s="729"/>
      <c r="C37" s="718"/>
      <c r="D37" s="267"/>
      <c r="E37" s="267"/>
      <c r="F37" s="83" t="s">
        <v>590</v>
      </c>
      <c r="G37" s="188">
        <v>21.2</v>
      </c>
      <c r="H37" s="188" t="s">
        <v>622</v>
      </c>
    </row>
    <row r="38" spans="1:8">
      <c r="A38" s="717" t="s">
        <v>591</v>
      </c>
      <c r="B38" s="729"/>
      <c r="C38" s="718"/>
      <c r="D38" s="267"/>
      <c r="E38" s="267"/>
      <c r="F38" s="83" t="s">
        <v>101</v>
      </c>
      <c r="G38" s="188">
        <v>13.2</v>
      </c>
      <c r="H38" s="188" t="s">
        <v>141</v>
      </c>
    </row>
    <row r="39" spans="1:8">
      <c r="A39" s="717" t="s">
        <v>592</v>
      </c>
      <c r="B39" s="729"/>
      <c r="C39" s="718"/>
      <c r="D39" s="267"/>
      <c r="E39" s="267"/>
      <c r="F39" s="83" t="s">
        <v>101</v>
      </c>
      <c r="G39" s="188">
        <v>18</v>
      </c>
      <c r="H39" s="188" t="s">
        <v>141</v>
      </c>
    </row>
    <row r="40" spans="1:8">
      <c r="A40" s="717" t="s">
        <v>593</v>
      </c>
      <c r="B40" s="729"/>
      <c r="C40" s="718"/>
      <c r="D40" s="267"/>
      <c r="E40" s="267"/>
      <c r="F40" s="83" t="s">
        <v>101</v>
      </c>
      <c r="G40" s="188">
        <v>26.9</v>
      </c>
      <c r="H40" s="188" t="s">
        <v>141</v>
      </c>
    </row>
    <row r="41" spans="1:8">
      <c r="A41" s="717" t="s">
        <v>594</v>
      </c>
      <c r="B41" s="729"/>
      <c r="C41" s="718"/>
      <c r="D41" s="267"/>
      <c r="E41" s="267"/>
      <c r="F41" s="83" t="s">
        <v>101</v>
      </c>
      <c r="G41" s="188">
        <v>33.200000000000003</v>
      </c>
      <c r="H41" s="188" t="s">
        <v>141</v>
      </c>
    </row>
    <row r="42" spans="1:8">
      <c r="A42" s="717" t="s">
        <v>623</v>
      </c>
      <c r="B42" s="729"/>
      <c r="C42" s="718"/>
      <c r="D42" s="267"/>
      <c r="E42" s="267"/>
      <c r="F42" s="83" t="s">
        <v>101</v>
      </c>
      <c r="G42" s="188">
        <v>29.3</v>
      </c>
      <c r="H42" s="188" t="s">
        <v>141</v>
      </c>
    </row>
    <row r="43" spans="1:8">
      <c r="A43" s="717" t="s">
        <v>624</v>
      </c>
      <c r="B43" s="729"/>
      <c r="C43" s="718"/>
      <c r="D43" s="267"/>
      <c r="E43" s="267"/>
      <c r="F43" s="83" t="s">
        <v>101</v>
      </c>
      <c r="G43" s="188">
        <v>29.3</v>
      </c>
      <c r="H43" s="188" t="s">
        <v>141</v>
      </c>
    </row>
    <row r="44" spans="1:8">
      <c r="A44" s="717" t="s">
        <v>595</v>
      </c>
      <c r="B44" s="729"/>
      <c r="C44" s="718"/>
      <c r="D44" s="267"/>
      <c r="E44" s="267"/>
      <c r="F44" s="83" t="s">
        <v>100</v>
      </c>
      <c r="G44" s="188">
        <v>40.200000000000003</v>
      </c>
      <c r="H44" s="188" t="s">
        <v>133</v>
      </c>
    </row>
    <row r="45" spans="1:8" ht="27" customHeight="1">
      <c r="A45" s="717" t="s">
        <v>625</v>
      </c>
      <c r="B45" s="729"/>
      <c r="C45" s="718"/>
      <c r="D45" s="267"/>
      <c r="E45" s="267"/>
      <c r="F45" s="83" t="s">
        <v>100</v>
      </c>
      <c r="G45" s="188">
        <v>38</v>
      </c>
      <c r="H45" s="188" t="s">
        <v>133</v>
      </c>
    </row>
    <row r="46" spans="1:8">
      <c r="A46" s="717" t="s">
        <v>596</v>
      </c>
      <c r="B46" s="729"/>
      <c r="C46" s="718"/>
      <c r="D46" s="267"/>
      <c r="E46" s="267"/>
      <c r="F46" s="83" t="s">
        <v>590</v>
      </c>
      <c r="G46" s="188">
        <v>21.2</v>
      </c>
      <c r="H46" s="188" t="s">
        <v>622</v>
      </c>
    </row>
    <row r="47" spans="1:8">
      <c r="A47" s="717" t="s">
        <v>597</v>
      </c>
      <c r="B47" s="729"/>
      <c r="C47" s="718"/>
      <c r="D47" s="267"/>
      <c r="E47" s="267"/>
      <c r="F47" s="83" t="s">
        <v>101</v>
      </c>
      <c r="G47" s="188">
        <v>17.100000000000001</v>
      </c>
      <c r="H47" s="188" t="s">
        <v>141</v>
      </c>
    </row>
    <row r="48" spans="1:8">
      <c r="A48" s="717" t="s">
        <v>598</v>
      </c>
      <c r="B48" s="729"/>
      <c r="C48" s="718"/>
      <c r="D48" s="267"/>
      <c r="E48" s="267"/>
      <c r="F48" s="83" t="s">
        <v>101</v>
      </c>
      <c r="G48" s="188">
        <v>142</v>
      </c>
      <c r="H48" s="188" t="s">
        <v>141</v>
      </c>
    </row>
    <row r="49" spans="1:14">
      <c r="A49" s="717" t="s">
        <v>599</v>
      </c>
      <c r="B49" s="729"/>
      <c r="C49" s="718"/>
      <c r="D49" s="267"/>
      <c r="E49" s="267"/>
      <c r="F49" s="83" t="s">
        <v>101</v>
      </c>
      <c r="G49" s="188">
        <v>22.5</v>
      </c>
      <c r="H49" s="302" t="s">
        <v>141</v>
      </c>
      <c r="I49" s="304"/>
      <c r="J49" s="299"/>
      <c r="K49" s="299"/>
      <c r="L49" s="299"/>
      <c r="M49" s="299"/>
      <c r="N49" s="299"/>
    </row>
    <row r="50" spans="1:14">
      <c r="A50" s="717" t="s">
        <v>600</v>
      </c>
      <c r="B50" s="729"/>
      <c r="C50" s="718"/>
      <c r="D50" s="266"/>
      <c r="E50" s="266"/>
      <c r="F50" s="739" t="s">
        <v>626</v>
      </c>
      <c r="G50" s="740"/>
      <c r="H50" s="740"/>
      <c r="I50" s="305"/>
      <c r="J50" s="299"/>
      <c r="K50" s="299"/>
      <c r="L50" s="299"/>
      <c r="M50" s="299"/>
      <c r="N50" s="299"/>
    </row>
    <row r="51" spans="1:14" ht="13.25" customHeight="1">
      <c r="A51" s="717" t="s">
        <v>161</v>
      </c>
      <c r="B51" s="729"/>
      <c r="C51" s="718"/>
      <c r="D51" s="278"/>
      <c r="E51" s="278"/>
      <c r="F51" s="86" t="s">
        <v>162</v>
      </c>
      <c r="G51" s="235">
        <v>1.17</v>
      </c>
      <c r="H51" s="303" t="s">
        <v>163</v>
      </c>
      <c r="I51" s="310" t="s">
        <v>627</v>
      </c>
      <c r="J51" s="299"/>
      <c r="K51" s="299"/>
      <c r="L51" s="299"/>
      <c r="M51" s="299"/>
      <c r="N51" s="299"/>
    </row>
    <row r="52" spans="1:14">
      <c r="A52" s="717" t="s">
        <v>164</v>
      </c>
      <c r="B52" s="729"/>
      <c r="C52" s="718"/>
      <c r="D52" s="267"/>
      <c r="E52" s="267"/>
      <c r="F52" s="83" t="s">
        <v>162</v>
      </c>
      <c r="G52" s="188">
        <v>1.19</v>
      </c>
      <c r="H52" s="301" t="s">
        <v>163</v>
      </c>
      <c r="I52" s="310" t="s">
        <v>627</v>
      </c>
      <c r="J52" s="299"/>
      <c r="K52" s="299"/>
      <c r="L52" s="299"/>
      <c r="M52" s="299"/>
      <c r="N52" s="299"/>
    </row>
    <row r="53" spans="1:14">
      <c r="A53" s="717" t="s">
        <v>165</v>
      </c>
      <c r="B53" s="729"/>
      <c r="C53" s="718"/>
      <c r="D53" s="267"/>
      <c r="E53" s="267"/>
      <c r="F53" s="83" t="s">
        <v>162</v>
      </c>
      <c r="G53" s="188">
        <v>1.19</v>
      </c>
      <c r="H53" s="301" t="s">
        <v>163</v>
      </c>
      <c r="I53" s="310" t="s">
        <v>627</v>
      </c>
      <c r="J53" s="299"/>
      <c r="K53" s="299"/>
      <c r="L53" s="299"/>
      <c r="M53" s="299"/>
      <c r="N53" s="299"/>
    </row>
    <row r="54" spans="1:14" ht="13.15" thickBot="1">
      <c r="A54" s="736" t="s">
        <v>166</v>
      </c>
      <c r="B54" s="737"/>
      <c r="C54" s="738"/>
      <c r="D54" s="268"/>
      <c r="E54" s="268"/>
      <c r="F54" s="85" t="s">
        <v>162</v>
      </c>
      <c r="G54" s="84">
        <v>1.19</v>
      </c>
      <c r="H54" s="300" t="s">
        <v>163</v>
      </c>
      <c r="I54" s="310" t="s">
        <v>627</v>
      </c>
      <c r="J54" s="299"/>
      <c r="K54" s="299"/>
      <c r="L54" s="299"/>
      <c r="M54" s="299"/>
      <c r="N54" s="299"/>
    </row>
    <row r="55" spans="1:14" ht="13.15" thickTop="1">
      <c r="A55" s="725" t="s">
        <v>634</v>
      </c>
      <c r="B55" s="725" t="s">
        <v>635</v>
      </c>
      <c r="C55" s="725" t="s">
        <v>636</v>
      </c>
      <c r="D55" s="725" t="s">
        <v>637</v>
      </c>
      <c r="E55" s="278" t="s">
        <v>638</v>
      </c>
      <c r="F55" s="86" t="s">
        <v>167</v>
      </c>
      <c r="G55" s="235">
        <v>8.64</v>
      </c>
      <c r="H55" s="303" t="s">
        <v>168</v>
      </c>
      <c r="I55" s="310" t="s">
        <v>627</v>
      </c>
      <c r="J55" s="306"/>
      <c r="K55" s="307"/>
      <c r="L55" s="307"/>
      <c r="M55" s="308"/>
      <c r="N55" s="309"/>
    </row>
    <row r="56" spans="1:14" s="237" customFormat="1">
      <c r="A56" s="726"/>
      <c r="B56" s="726"/>
      <c r="C56" s="726"/>
      <c r="D56" s="724"/>
      <c r="E56" s="278" t="s">
        <v>639</v>
      </c>
      <c r="F56" s="86" t="s">
        <v>167</v>
      </c>
      <c r="G56" s="238">
        <v>8.64</v>
      </c>
      <c r="H56" s="303" t="s">
        <v>168</v>
      </c>
      <c r="I56" s="310" t="s">
        <v>627</v>
      </c>
      <c r="J56" s="306"/>
      <c r="K56" s="307"/>
      <c r="L56" s="307"/>
      <c r="M56" s="307"/>
      <c r="N56" s="309"/>
    </row>
    <row r="57" spans="1:14" ht="24">
      <c r="A57" s="726"/>
      <c r="B57" s="726"/>
      <c r="C57" s="724"/>
      <c r="D57" s="267" t="s">
        <v>640</v>
      </c>
      <c r="E57" s="267" t="s">
        <v>639</v>
      </c>
      <c r="F57" s="83" t="s">
        <v>167</v>
      </c>
      <c r="G57" s="188">
        <v>3.6</v>
      </c>
      <c r="H57" s="301" t="s">
        <v>168</v>
      </c>
      <c r="I57" s="310" t="s">
        <v>627</v>
      </c>
      <c r="J57" s="306"/>
      <c r="K57" s="307"/>
      <c r="L57" s="307"/>
      <c r="M57" s="307"/>
      <c r="N57" s="309"/>
    </row>
    <row r="58" spans="1:14">
      <c r="A58" s="726"/>
      <c r="B58" s="726"/>
      <c r="C58" s="723" t="s">
        <v>642</v>
      </c>
      <c r="D58" s="717" t="s">
        <v>643</v>
      </c>
      <c r="E58" s="718"/>
      <c r="F58" s="83" t="s">
        <v>167</v>
      </c>
      <c r="G58" s="188">
        <v>3.6</v>
      </c>
      <c r="H58" s="301" t="s">
        <v>168</v>
      </c>
      <c r="I58" s="310" t="s">
        <v>627</v>
      </c>
      <c r="J58" s="306"/>
      <c r="K58" s="307"/>
      <c r="L58" s="307"/>
      <c r="M58" s="307"/>
      <c r="N58" s="309"/>
    </row>
    <row r="59" spans="1:14">
      <c r="A59" s="726"/>
      <c r="B59" s="726"/>
      <c r="C59" s="726"/>
      <c r="D59" s="723" t="s">
        <v>644</v>
      </c>
      <c r="E59" s="267" t="s">
        <v>638</v>
      </c>
      <c r="F59" s="83" t="s">
        <v>167</v>
      </c>
      <c r="G59" s="279">
        <v>8.64</v>
      </c>
      <c r="H59" s="301" t="s">
        <v>168</v>
      </c>
      <c r="I59" s="310" t="s">
        <v>627</v>
      </c>
      <c r="J59" s="306"/>
      <c r="K59" s="307"/>
      <c r="L59" s="307"/>
      <c r="M59" s="307"/>
      <c r="N59" s="309"/>
    </row>
    <row r="60" spans="1:14" s="263" customFormat="1">
      <c r="A60" s="726"/>
      <c r="B60" s="724"/>
      <c r="C60" s="724"/>
      <c r="D60" s="724"/>
      <c r="E60" s="278" t="s">
        <v>639</v>
      </c>
      <c r="F60" s="83" t="s">
        <v>167</v>
      </c>
      <c r="G60" s="271">
        <v>8.64</v>
      </c>
      <c r="H60" s="301" t="s">
        <v>168</v>
      </c>
      <c r="I60" s="310"/>
      <c r="J60" s="306"/>
      <c r="K60" s="307"/>
      <c r="L60" s="307"/>
      <c r="M60" s="308"/>
      <c r="N60" s="309"/>
    </row>
    <row r="61" spans="1:14" s="263" customFormat="1">
      <c r="A61" s="726"/>
      <c r="B61" s="719" t="s">
        <v>649</v>
      </c>
      <c r="C61" s="720"/>
      <c r="D61" s="717" t="s">
        <v>643</v>
      </c>
      <c r="E61" s="718"/>
      <c r="F61" s="83" t="s">
        <v>167</v>
      </c>
      <c r="G61" s="271">
        <v>3.6</v>
      </c>
      <c r="H61" s="301" t="s">
        <v>168</v>
      </c>
      <c r="I61" s="310"/>
      <c r="J61" s="306"/>
      <c r="K61" s="307"/>
      <c r="L61" s="307"/>
      <c r="M61" s="308"/>
      <c r="N61" s="309"/>
    </row>
    <row r="62" spans="1:14" s="263" customFormat="1">
      <c r="A62" s="726"/>
      <c r="B62" s="727"/>
      <c r="C62" s="728"/>
      <c r="D62" s="723" t="s">
        <v>644</v>
      </c>
      <c r="E62" s="278" t="s">
        <v>638</v>
      </c>
      <c r="F62" s="83" t="s">
        <v>167</v>
      </c>
      <c r="G62" s="271">
        <v>8.64</v>
      </c>
      <c r="H62" s="301" t="s">
        <v>168</v>
      </c>
      <c r="I62" s="310"/>
      <c r="J62" s="306"/>
      <c r="K62" s="307"/>
      <c r="L62" s="307"/>
      <c r="M62" s="308"/>
      <c r="N62" s="309"/>
    </row>
    <row r="63" spans="1:14" s="263" customFormat="1">
      <c r="A63" s="724"/>
      <c r="B63" s="721"/>
      <c r="C63" s="722"/>
      <c r="D63" s="724"/>
      <c r="E63" s="278" t="s">
        <v>639</v>
      </c>
      <c r="F63" s="83" t="s">
        <v>167</v>
      </c>
      <c r="G63" s="271">
        <v>8.64</v>
      </c>
      <c r="H63" s="301" t="s">
        <v>168</v>
      </c>
      <c r="I63" s="310"/>
      <c r="J63" s="306"/>
      <c r="K63" s="307"/>
      <c r="L63" s="307"/>
      <c r="M63" s="308"/>
      <c r="N63" s="309"/>
    </row>
    <row r="64" spans="1:14" s="263" customFormat="1" ht="24" customHeight="1">
      <c r="A64" s="723" t="s">
        <v>86</v>
      </c>
      <c r="B64" s="719" t="s">
        <v>650</v>
      </c>
      <c r="C64" s="720"/>
      <c r="D64" s="717" t="s">
        <v>646</v>
      </c>
      <c r="E64" s="718"/>
      <c r="F64" s="83" t="s">
        <v>167</v>
      </c>
      <c r="G64" s="271">
        <v>3.6</v>
      </c>
      <c r="H64" s="301" t="s">
        <v>168</v>
      </c>
      <c r="I64" s="310"/>
      <c r="J64" s="306"/>
      <c r="K64" s="307"/>
      <c r="L64" s="307"/>
      <c r="M64" s="308"/>
      <c r="N64" s="309"/>
    </row>
    <row r="65" spans="1:14" s="263" customFormat="1" ht="36">
      <c r="A65" s="724"/>
      <c r="B65" s="721"/>
      <c r="C65" s="722"/>
      <c r="D65" s="717" t="s">
        <v>644</v>
      </c>
      <c r="E65" s="718"/>
      <c r="F65" s="83" t="s">
        <v>167</v>
      </c>
      <c r="G65" s="188" t="s">
        <v>628</v>
      </c>
      <c r="H65" s="301" t="s">
        <v>168</v>
      </c>
      <c r="I65" s="310"/>
      <c r="J65" s="306"/>
      <c r="K65" s="307"/>
      <c r="L65" s="307"/>
      <c r="M65" s="308"/>
      <c r="N65" s="309"/>
    </row>
    <row r="66" spans="1:14">
      <c r="A66" s="187" t="s">
        <v>629</v>
      </c>
    </row>
    <row r="67" spans="1:14">
      <c r="A67" s="187" t="s">
        <v>630</v>
      </c>
    </row>
  </sheetData>
  <mergeCells count="67">
    <mergeCell ref="A54:C54"/>
    <mergeCell ref="A50:C50"/>
    <mergeCell ref="F50:H50"/>
    <mergeCell ref="A51:C51"/>
    <mergeCell ref="A52:C52"/>
    <mergeCell ref="A53:C53"/>
    <mergeCell ref="A45:C45"/>
    <mergeCell ref="A46:C46"/>
    <mergeCell ref="A47:C47"/>
    <mergeCell ref="A48:C48"/>
    <mergeCell ref="A49:C49"/>
    <mergeCell ref="A17:A18"/>
    <mergeCell ref="B17:C17"/>
    <mergeCell ref="B18:C18"/>
    <mergeCell ref="A19:A24"/>
    <mergeCell ref="B19:B21"/>
    <mergeCell ref="B22:B23"/>
    <mergeCell ref="A2:C2"/>
    <mergeCell ref="A3:C3"/>
    <mergeCell ref="A4:C4"/>
    <mergeCell ref="A5:C5"/>
    <mergeCell ref="A6:C6"/>
    <mergeCell ref="A7:C7"/>
    <mergeCell ref="A15:A16"/>
    <mergeCell ref="A8:C8"/>
    <mergeCell ref="A9:C9"/>
    <mergeCell ref="A10:C10"/>
    <mergeCell ref="A11:C11"/>
    <mergeCell ref="A12:C12"/>
    <mergeCell ref="A13:C13"/>
    <mergeCell ref="A14:C14"/>
    <mergeCell ref="B15:C15"/>
    <mergeCell ref="B16:C16"/>
    <mergeCell ref="A25:C25"/>
    <mergeCell ref="A26:C26"/>
    <mergeCell ref="A27:C27"/>
    <mergeCell ref="A28:C28"/>
    <mergeCell ref="A29:C29"/>
    <mergeCell ref="A40:C40"/>
    <mergeCell ref="A41:C41"/>
    <mergeCell ref="A42:C42"/>
    <mergeCell ref="A43:C43"/>
    <mergeCell ref="A44:C44"/>
    <mergeCell ref="A35:C35"/>
    <mergeCell ref="A36:C36"/>
    <mergeCell ref="A37:C37"/>
    <mergeCell ref="A38:C38"/>
    <mergeCell ref="A39:C39"/>
    <mergeCell ref="A30:C30"/>
    <mergeCell ref="B31:C31"/>
    <mergeCell ref="A32:C32"/>
    <mergeCell ref="A33:C33"/>
    <mergeCell ref="A34:C34"/>
    <mergeCell ref="D64:E64"/>
    <mergeCell ref="B64:C65"/>
    <mergeCell ref="A64:A65"/>
    <mergeCell ref="A55:A63"/>
    <mergeCell ref="C55:C57"/>
    <mergeCell ref="B55:B60"/>
    <mergeCell ref="C58:C60"/>
    <mergeCell ref="D59:D60"/>
    <mergeCell ref="D58:E58"/>
    <mergeCell ref="D55:D56"/>
    <mergeCell ref="B61:C63"/>
    <mergeCell ref="D61:E61"/>
    <mergeCell ref="D62:D63"/>
    <mergeCell ref="D65:E65"/>
  </mergeCells>
  <phoneticPr fontId="3"/>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4"/>
  <sheetViews>
    <sheetView zoomScale="95" zoomScaleNormal="95" workbookViewId="0">
      <selection activeCell="J5" sqref="J5"/>
    </sheetView>
  </sheetViews>
  <sheetFormatPr defaultColWidth="8.86328125" defaultRowHeight="12.75"/>
  <cols>
    <col min="1" max="2" width="8.86328125" style="187"/>
    <col min="3" max="4" width="22.1328125" style="187" customWidth="1"/>
    <col min="5" max="5" width="11.46484375" style="187" customWidth="1"/>
    <col min="6" max="6" width="16" style="187" customWidth="1"/>
    <col min="7" max="9" width="11.46484375" style="187" customWidth="1"/>
    <col min="10" max="10" width="37.33203125" style="187" customWidth="1"/>
    <col min="11" max="16384" width="8.86328125" style="187"/>
  </cols>
  <sheetData>
    <row r="1" spans="1:9">
      <c r="A1" s="187" t="s">
        <v>169</v>
      </c>
    </row>
    <row r="2" spans="1:9" ht="24.6" customHeight="1">
      <c r="A2" s="87"/>
      <c r="B2" s="717" t="s">
        <v>89</v>
      </c>
      <c r="C2" s="729"/>
      <c r="D2" s="718"/>
      <c r="E2" s="188" t="s">
        <v>170</v>
      </c>
      <c r="F2" s="188" t="s">
        <v>171</v>
      </c>
      <c r="G2" s="188" t="s">
        <v>172</v>
      </c>
      <c r="H2" s="188" t="s">
        <v>173</v>
      </c>
      <c r="I2" s="233" t="s">
        <v>174</v>
      </c>
    </row>
    <row r="3" spans="1:9" ht="13.8" customHeight="1">
      <c r="A3" s="87"/>
      <c r="B3" s="717" t="s">
        <v>175</v>
      </c>
      <c r="C3" s="729"/>
      <c r="D3" s="718"/>
      <c r="E3" s="88">
        <f>ROUND(I3,4)</f>
        <v>6.9699999999999998E-2</v>
      </c>
      <c r="F3" s="188" t="s">
        <v>176</v>
      </c>
      <c r="G3" s="234">
        <v>1.9E-2</v>
      </c>
      <c r="H3" s="188" t="s">
        <v>177</v>
      </c>
      <c r="I3" s="88">
        <f>G3/12*44</f>
        <v>6.9666666666666668E-2</v>
      </c>
    </row>
    <row r="4" spans="1:9" ht="13.8" customHeight="1">
      <c r="A4" s="87"/>
      <c r="B4" s="717" t="s">
        <v>178</v>
      </c>
      <c r="C4" s="729"/>
      <c r="D4" s="718"/>
      <c r="E4" s="88">
        <f t="shared" ref="E4:E8" si="0">ROUND(I4,4)</f>
        <v>6.7100000000000007E-2</v>
      </c>
      <c r="F4" s="188" t="s">
        <v>179</v>
      </c>
      <c r="G4" s="234">
        <v>1.83E-2</v>
      </c>
      <c r="H4" s="188" t="s">
        <v>180</v>
      </c>
      <c r="I4" s="88">
        <f t="shared" ref="I4:I39" si="1">G4/12*44</f>
        <v>6.7100000000000007E-2</v>
      </c>
    </row>
    <row r="5" spans="1:9">
      <c r="A5" s="87"/>
      <c r="B5" s="717" t="s">
        <v>134</v>
      </c>
      <c r="C5" s="729"/>
      <c r="D5" s="718"/>
      <c r="E5" s="88">
        <f t="shared" si="0"/>
        <v>6.8599999999999994E-2</v>
      </c>
      <c r="F5" s="188" t="s">
        <v>179</v>
      </c>
      <c r="G5" s="234">
        <v>1.8700000000000001E-2</v>
      </c>
      <c r="H5" s="188" t="s">
        <v>180</v>
      </c>
      <c r="I5" s="88">
        <f t="shared" si="1"/>
        <v>6.8566666666666665E-2</v>
      </c>
    </row>
    <row r="6" spans="1:9">
      <c r="A6" s="87"/>
      <c r="B6" s="717" t="s">
        <v>135</v>
      </c>
      <c r="C6" s="729"/>
      <c r="D6" s="718"/>
      <c r="E6" s="88">
        <f t="shared" si="0"/>
        <v>6.8199999999999997E-2</v>
      </c>
      <c r="F6" s="188" t="s">
        <v>179</v>
      </c>
      <c r="G6" s="234">
        <v>1.8599999999999998E-2</v>
      </c>
      <c r="H6" s="188" t="s">
        <v>180</v>
      </c>
      <c r="I6" s="88">
        <f t="shared" si="1"/>
        <v>6.8199999999999997E-2</v>
      </c>
    </row>
    <row r="7" spans="1:9">
      <c r="A7" s="87"/>
      <c r="B7" s="717" t="s">
        <v>616</v>
      </c>
      <c r="C7" s="729"/>
      <c r="D7" s="718"/>
      <c r="E7" s="88">
        <f t="shared" si="0"/>
        <v>6.8199999999999997E-2</v>
      </c>
      <c r="F7" s="188" t="s">
        <v>179</v>
      </c>
      <c r="G7" s="234">
        <v>1.8599999999999998E-2</v>
      </c>
      <c r="H7" s="188" t="s">
        <v>180</v>
      </c>
      <c r="I7" s="88">
        <f t="shared" si="1"/>
        <v>6.8199999999999997E-2</v>
      </c>
    </row>
    <row r="8" spans="1:9">
      <c r="A8" s="87"/>
      <c r="B8" s="717" t="s">
        <v>136</v>
      </c>
      <c r="C8" s="729"/>
      <c r="D8" s="718"/>
      <c r="E8" s="88">
        <f t="shared" si="0"/>
        <v>6.8599999999999994E-2</v>
      </c>
      <c r="F8" s="188" t="s">
        <v>179</v>
      </c>
      <c r="G8" s="234">
        <v>1.8700000000000001E-2</v>
      </c>
      <c r="H8" s="188" t="s">
        <v>180</v>
      </c>
      <c r="I8" s="88">
        <f t="shared" si="1"/>
        <v>6.8566666666666665E-2</v>
      </c>
    </row>
    <row r="9" spans="1:9">
      <c r="A9" s="87"/>
      <c r="B9" s="717" t="s">
        <v>137</v>
      </c>
      <c r="C9" s="729"/>
      <c r="D9" s="718"/>
      <c r="E9" s="88">
        <f t="shared" ref="E9:E38" si="2">ROUND(I9,4)</f>
        <v>6.8900000000000003E-2</v>
      </c>
      <c r="F9" s="188" t="s">
        <v>179</v>
      </c>
      <c r="G9" s="234">
        <v>1.8800000000000001E-2</v>
      </c>
      <c r="H9" s="188" t="s">
        <v>180</v>
      </c>
      <c r="I9" s="88">
        <f t="shared" si="1"/>
        <v>6.8933333333333333E-2</v>
      </c>
    </row>
    <row r="10" spans="1:9">
      <c r="A10" s="87"/>
      <c r="B10" s="717" t="s">
        <v>138</v>
      </c>
      <c r="C10" s="729"/>
      <c r="D10" s="718"/>
      <c r="E10" s="88">
        <f t="shared" si="2"/>
        <v>7.0800000000000002E-2</v>
      </c>
      <c r="F10" s="188" t="s">
        <v>179</v>
      </c>
      <c r="G10" s="234">
        <v>1.9300000000000001E-2</v>
      </c>
      <c r="H10" s="188" t="s">
        <v>180</v>
      </c>
      <c r="I10" s="88">
        <f t="shared" si="1"/>
        <v>7.0766666666666672E-2</v>
      </c>
    </row>
    <row r="11" spans="1:9" ht="13.8" customHeight="1">
      <c r="A11" s="87"/>
      <c r="B11" s="717" t="s">
        <v>139</v>
      </c>
      <c r="C11" s="729"/>
      <c r="D11" s="718"/>
      <c r="E11" s="88">
        <f t="shared" si="2"/>
        <v>7.4099999999999999E-2</v>
      </c>
      <c r="F11" s="188" t="s">
        <v>179</v>
      </c>
      <c r="G11" s="234">
        <v>2.0199999999999999E-2</v>
      </c>
      <c r="H11" s="188" t="s">
        <v>180</v>
      </c>
      <c r="I11" s="88">
        <f t="shared" si="1"/>
        <v>7.406666666666667E-2</v>
      </c>
    </row>
    <row r="12" spans="1:9" ht="13.8" customHeight="1">
      <c r="A12" s="87"/>
      <c r="B12" s="717" t="s">
        <v>618</v>
      </c>
      <c r="C12" s="729"/>
      <c r="D12" s="718"/>
      <c r="E12" s="88">
        <f t="shared" si="2"/>
        <v>7.2999999999999995E-2</v>
      </c>
      <c r="F12" s="188" t="s">
        <v>760</v>
      </c>
      <c r="G12" s="234">
        <v>1.9900000000000001E-2</v>
      </c>
      <c r="H12" s="188" t="s">
        <v>180</v>
      </c>
      <c r="I12" s="88">
        <f t="shared" si="1"/>
        <v>7.296666666666668E-2</v>
      </c>
    </row>
    <row r="13" spans="1:9" ht="13.8" customHeight="1">
      <c r="A13" s="87"/>
      <c r="B13" s="717" t="s">
        <v>140</v>
      </c>
      <c r="C13" s="729"/>
      <c r="D13" s="718"/>
      <c r="E13" s="88">
        <f t="shared" si="2"/>
        <v>7.4800000000000005E-2</v>
      </c>
      <c r="F13" s="188" t="s">
        <v>179</v>
      </c>
      <c r="G13" s="234">
        <v>2.0400000000000001E-2</v>
      </c>
      <c r="H13" s="188" t="s">
        <v>180</v>
      </c>
      <c r="I13" s="88">
        <f t="shared" si="1"/>
        <v>7.4800000000000005E-2</v>
      </c>
    </row>
    <row r="14" spans="1:9" ht="13.8" customHeight="1">
      <c r="A14" s="87"/>
      <c r="B14" s="717" t="s">
        <v>605</v>
      </c>
      <c r="C14" s="729"/>
      <c r="D14" s="718"/>
      <c r="E14" s="88">
        <f t="shared" si="2"/>
        <v>8.9800000000000005E-2</v>
      </c>
      <c r="F14" s="188" t="s">
        <v>179</v>
      </c>
      <c r="G14" s="234">
        <v>2.4500000000000001E-2</v>
      </c>
      <c r="H14" s="188" t="s">
        <v>180</v>
      </c>
      <c r="I14" s="88">
        <f t="shared" si="1"/>
        <v>8.9833333333333348E-2</v>
      </c>
    </row>
    <row r="15" spans="1:9">
      <c r="A15" s="87"/>
      <c r="B15" s="732" t="s">
        <v>143</v>
      </c>
      <c r="C15" s="717" t="s">
        <v>181</v>
      </c>
      <c r="D15" s="718"/>
      <c r="E15" s="88">
        <f t="shared" si="2"/>
        <v>5.9799999999999999E-2</v>
      </c>
      <c r="F15" s="188" t="s">
        <v>179</v>
      </c>
      <c r="G15" s="234">
        <v>1.6299999999999999E-2</v>
      </c>
      <c r="H15" s="188" t="s">
        <v>180</v>
      </c>
      <c r="I15" s="88">
        <f t="shared" si="1"/>
        <v>5.9766666666666655E-2</v>
      </c>
    </row>
    <row r="16" spans="1:9">
      <c r="A16" s="87"/>
      <c r="B16" s="732"/>
      <c r="C16" s="717" t="s">
        <v>182</v>
      </c>
      <c r="D16" s="718"/>
      <c r="E16" s="88">
        <f t="shared" si="2"/>
        <v>5.28E-2</v>
      </c>
      <c r="F16" s="188" t="s">
        <v>179</v>
      </c>
      <c r="G16" s="234">
        <v>1.44E-2</v>
      </c>
      <c r="H16" s="188" t="s">
        <v>180</v>
      </c>
      <c r="I16" s="88">
        <f t="shared" si="1"/>
        <v>5.2799999999999993E-2</v>
      </c>
    </row>
    <row r="17" spans="1:10" ht="13.8" customHeight="1">
      <c r="A17" s="87"/>
      <c r="B17" s="732" t="s">
        <v>147</v>
      </c>
      <c r="C17" s="717" t="s">
        <v>183</v>
      </c>
      <c r="D17" s="718"/>
      <c r="E17" s="88">
        <f t="shared" si="2"/>
        <v>5.0999999999999997E-2</v>
      </c>
      <c r="F17" s="188" t="s">
        <v>179</v>
      </c>
      <c r="G17" s="234">
        <v>1.3899999999999999E-2</v>
      </c>
      <c r="H17" s="188" t="s">
        <v>180</v>
      </c>
      <c r="I17" s="88">
        <f t="shared" si="1"/>
        <v>5.096666666666666E-2</v>
      </c>
    </row>
    <row r="18" spans="1:10">
      <c r="A18" s="87"/>
      <c r="B18" s="732"/>
      <c r="C18" s="717" t="s">
        <v>184</v>
      </c>
      <c r="D18" s="718"/>
      <c r="E18" s="88">
        <f t="shared" si="2"/>
        <v>5.0999999999999997E-2</v>
      </c>
      <c r="F18" s="188" t="s">
        <v>179</v>
      </c>
      <c r="G18" s="234">
        <v>1.3899999999999999E-2</v>
      </c>
      <c r="H18" s="188" t="s">
        <v>180</v>
      </c>
      <c r="I18" s="88">
        <f t="shared" si="1"/>
        <v>5.096666666666666E-2</v>
      </c>
    </row>
    <row r="19" spans="1:10">
      <c r="A19" s="87"/>
      <c r="B19" s="732" t="s">
        <v>150</v>
      </c>
      <c r="C19" s="723" t="s">
        <v>151</v>
      </c>
      <c r="D19" s="188" t="s">
        <v>577</v>
      </c>
      <c r="E19" s="88">
        <f t="shared" si="2"/>
        <v>9.0200000000000002E-2</v>
      </c>
      <c r="F19" s="188" t="s">
        <v>179</v>
      </c>
      <c r="G19" s="234">
        <v>2.46E-2</v>
      </c>
      <c r="H19" s="188" t="s">
        <v>180</v>
      </c>
      <c r="I19" s="88">
        <f t="shared" si="1"/>
        <v>9.0200000000000002E-2</v>
      </c>
    </row>
    <row r="20" spans="1:10">
      <c r="A20" s="87"/>
      <c r="B20" s="732"/>
      <c r="C20" s="726"/>
      <c r="D20" s="188" t="s">
        <v>578</v>
      </c>
      <c r="E20" s="88">
        <f t="shared" si="2"/>
        <v>8.9800000000000005E-2</v>
      </c>
      <c r="F20" s="384" t="s">
        <v>179</v>
      </c>
      <c r="G20" s="234">
        <v>2.4500000000000001E-2</v>
      </c>
      <c r="H20" s="188" t="s">
        <v>180</v>
      </c>
      <c r="I20" s="88">
        <f t="shared" si="1"/>
        <v>8.9833333333333348E-2</v>
      </c>
    </row>
    <row r="21" spans="1:10">
      <c r="A21" s="87"/>
      <c r="B21" s="732"/>
      <c r="C21" s="724"/>
      <c r="D21" s="188" t="s">
        <v>579</v>
      </c>
      <c r="E21" s="88">
        <f t="shared" si="2"/>
        <v>9.1999999999999998E-2</v>
      </c>
      <c r="F21" s="384" t="s">
        <v>179</v>
      </c>
      <c r="G21" s="234">
        <v>2.5100000000000001E-2</v>
      </c>
      <c r="H21" s="188" t="s">
        <v>180</v>
      </c>
      <c r="I21" s="88">
        <f t="shared" si="1"/>
        <v>9.2033333333333328E-2</v>
      </c>
    </row>
    <row r="22" spans="1:10" ht="13.8" customHeight="1">
      <c r="A22" s="87"/>
      <c r="B22" s="732"/>
      <c r="C22" s="723" t="s">
        <v>152</v>
      </c>
      <c r="D22" s="188" t="s">
        <v>580</v>
      </c>
      <c r="E22" s="88">
        <f t="shared" si="2"/>
        <v>8.9099999999999999E-2</v>
      </c>
      <c r="F22" s="384" t="s">
        <v>179</v>
      </c>
      <c r="G22" s="234">
        <v>2.4299999999999999E-2</v>
      </c>
      <c r="H22" s="188" t="s">
        <v>180</v>
      </c>
      <c r="I22" s="88">
        <f t="shared" si="1"/>
        <v>8.9099999999999999E-2</v>
      </c>
    </row>
    <row r="23" spans="1:10" ht="13.8" customHeight="1">
      <c r="A23" s="87"/>
      <c r="B23" s="732"/>
      <c r="C23" s="724"/>
      <c r="D23" s="188" t="s">
        <v>581</v>
      </c>
      <c r="E23" s="88">
        <f t="shared" si="2"/>
        <v>8.8700000000000001E-2</v>
      </c>
      <c r="F23" s="384" t="s">
        <v>179</v>
      </c>
      <c r="G23" s="234">
        <v>2.4199999999999999E-2</v>
      </c>
      <c r="H23" s="188" t="s">
        <v>180</v>
      </c>
      <c r="I23" s="88">
        <f t="shared" si="1"/>
        <v>8.8733333333333331E-2</v>
      </c>
    </row>
    <row r="24" spans="1:10" ht="13.8" customHeight="1">
      <c r="A24" s="87"/>
      <c r="B24" s="732"/>
      <c r="C24" s="717" t="s">
        <v>582</v>
      </c>
      <c r="D24" s="718"/>
      <c r="E24" s="88">
        <f t="shared" si="2"/>
        <v>9.5000000000000001E-2</v>
      </c>
      <c r="F24" s="384" t="s">
        <v>179</v>
      </c>
      <c r="G24" s="234">
        <v>2.5899999999999999E-2</v>
      </c>
      <c r="H24" s="188" t="s">
        <v>180</v>
      </c>
      <c r="I24" s="88">
        <f t="shared" si="1"/>
        <v>9.4966666666666671E-2</v>
      </c>
    </row>
    <row r="25" spans="1:10">
      <c r="A25" s="87"/>
      <c r="B25" s="717" t="s">
        <v>154</v>
      </c>
      <c r="C25" s="729"/>
      <c r="D25" s="718"/>
      <c r="E25" s="88">
        <f t="shared" si="2"/>
        <v>0.1096</v>
      </c>
      <c r="F25" s="188" t="s">
        <v>179</v>
      </c>
      <c r="G25" s="234">
        <v>2.9899999999999999E-2</v>
      </c>
      <c r="H25" s="188" t="s">
        <v>180</v>
      </c>
      <c r="I25" s="88">
        <f t="shared" si="1"/>
        <v>0.10963333333333333</v>
      </c>
    </row>
    <row r="26" spans="1:10">
      <c r="A26" s="87"/>
      <c r="B26" s="717" t="s">
        <v>155</v>
      </c>
      <c r="C26" s="729"/>
      <c r="D26" s="718"/>
      <c r="E26" s="88">
        <f t="shared" si="2"/>
        <v>7.6600000000000001E-2</v>
      </c>
      <c r="F26" s="188" t="s">
        <v>179</v>
      </c>
      <c r="G26" s="234">
        <v>2.0899999999999998E-2</v>
      </c>
      <c r="H26" s="188" t="s">
        <v>180</v>
      </c>
      <c r="I26" s="88">
        <f t="shared" si="1"/>
        <v>7.6633333333333331E-2</v>
      </c>
    </row>
    <row r="27" spans="1:10">
      <c r="A27" s="87"/>
      <c r="B27" s="717" t="s">
        <v>156</v>
      </c>
      <c r="C27" s="729"/>
      <c r="D27" s="718"/>
      <c r="E27" s="88">
        <f t="shared" si="2"/>
        <v>0.04</v>
      </c>
      <c r="F27" s="188" t="s">
        <v>179</v>
      </c>
      <c r="G27" s="234">
        <v>1.09E-2</v>
      </c>
      <c r="H27" s="188" t="s">
        <v>180</v>
      </c>
      <c r="I27" s="88">
        <f t="shared" si="1"/>
        <v>3.9966666666666671E-2</v>
      </c>
    </row>
    <row r="28" spans="1:10" ht="14.45" customHeight="1">
      <c r="A28" s="87"/>
      <c r="B28" s="717" t="s">
        <v>157</v>
      </c>
      <c r="C28" s="729"/>
      <c r="D28" s="718"/>
      <c r="E28" s="88">
        <f t="shared" si="2"/>
        <v>9.6799999999999997E-2</v>
      </c>
      <c r="F28" s="188" t="s">
        <v>179</v>
      </c>
      <c r="G28" s="234">
        <v>2.64E-2</v>
      </c>
      <c r="H28" s="188" t="s">
        <v>180</v>
      </c>
      <c r="I28" s="88">
        <f t="shared" si="1"/>
        <v>9.6800000000000011E-2</v>
      </c>
    </row>
    <row r="29" spans="1:10" ht="14.45" customHeight="1">
      <c r="A29" s="87"/>
      <c r="B29" s="717" t="s">
        <v>621</v>
      </c>
      <c r="C29" s="729"/>
      <c r="D29" s="718"/>
      <c r="E29" s="88">
        <f t="shared" si="2"/>
        <v>9.6799999999999997E-2</v>
      </c>
      <c r="F29" s="188" t="s">
        <v>179</v>
      </c>
      <c r="G29" s="234">
        <v>2.64E-2</v>
      </c>
      <c r="H29" s="188" t="s">
        <v>180</v>
      </c>
      <c r="I29" s="88">
        <f t="shared" si="1"/>
        <v>9.6800000000000011E-2</v>
      </c>
    </row>
    <row r="30" spans="1:10" ht="13.8" customHeight="1">
      <c r="A30" s="87"/>
      <c r="B30" s="717" t="s">
        <v>158</v>
      </c>
      <c r="C30" s="729"/>
      <c r="D30" s="718"/>
      <c r="E30" s="88">
        <f t="shared" si="2"/>
        <v>0.154</v>
      </c>
      <c r="F30" s="188" t="s">
        <v>179</v>
      </c>
      <c r="G30" s="234">
        <v>4.2000000000000003E-2</v>
      </c>
      <c r="H30" s="188" t="s">
        <v>180</v>
      </c>
      <c r="I30" s="88">
        <f t="shared" si="1"/>
        <v>0.154</v>
      </c>
    </row>
    <row r="31" spans="1:10" ht="42">
      <c r="A31" s="87"/>
      <c r="B31" s="388" t="s">
        <v>159</v>
      </c>
      <c r="C31" s="741" t="s">
        <v>379</v>
      </c>
      <c r="D31" s="742"/>
      <c r="E31" s="389">
        <f>ROUND(I31,4)</f>
        <v>4.6399999999999997E-2</v>
      </c>
      <c r="F31" s="388" t="s">
        <v>760</v>
      </c>
      <c r="G31" s="388">
        <v>1.2699999999999999E-2</v>
      </c>
      <c r="H31" s="388" t="s">
        <v>762</v>
      </c>
      <c r="I31" s="389">
        <v>4.6399999999999997E-2</v>
      </c>
      <c r="J31" s="394" t="s">
        <v>766</v>
      </c>
    </row>
    <row r="32" spans="1:10">
      <c r="A32" s="87"/>
      <c r="B32" s="717" t="s">
        <v>592</v>
      </c>
      <c r="C32" s="729"/>
      <c r="D32" s="718"/>
      <c r="E32" s="88">
        <f t="shared" si="2"/>
        <v>5.9400000000000001E-2</v>
      </c>
      <c r="F32" s="188" t="s">
        <v>179</v>
      </c>
      <c r="G32" s="188">
        <v>1.6199999999999999E-2</v>
      </c>
      <c r="H32" s="188" t="s">
        <v>180</v>
      </c>
      <c r="I32" s="88">
        <f t="shared" si="1"/>
        <v>5.9399999999999994E-2</v>
      </c>
    </row>
    <row r="33" spans="1:10">
      <c r="A33" s="87"/>
      <c r="B33" s="717" t="s">
        <v>593</v>
      </c>
      <c r="C33" s="729"/>
      <c r="D33" s="718"/>
      <c r="E33" s="88">
        <f t="shared" si="2"/>
        <v>6.0900000000000003E-2</v>
      </c>
      <c r="F33" s="188" t="s">
        <v>179</v>
      </c>
      <c r="G33" s="188">
        <v>1.66E-2</v>
      </c>
      <c r="H33" s="188" t="s">
        <v>180</v>
      </c>
      <c r="I33" s="88">
        <f t="shared" si="1"/>
        <v>6.0866666666666673E-2</v>
      </c>
    </row>
    <row r="34" spans="1:10">
      <c r="A34" s="87"/>
      <c r="B34" s="717" t="s">
        <v>594</v>
      </c>
      <c r="C34" s="729"/>
      <c r="D34" s="718"/>
      <c r="E34" s="88">
        <f t="shared" si="2"/>
        <v>4.9500000000000002E-2</v>
      </c>
      <c r="F34" s="188" t="s">
        <v>179</v>
      </c>
      <c r="G34" s="188">
        <v>1.35E-2</v>
      </c>
      <c r="H34" s="188" t="s">
        <v>180</v>
      </c>
      <c r="I34" s="88">
        <f t="shared" si="1"/>
        <v>4.9499999999999995E-2</v>
      </c>
    </row>
    <row r="35" spans="1:10">
      <c r="A35" s="87"/>
      <c r="B35" s="717" t="s">
        <v>623</v>
      </c>
      <c r="C35" s="729"/>
      <c r="D35" s="718"/>
      <c r="E35" s="88">
        <f t="shared" si="2"/>
        <v>9.4200000000000006E-2</v>
      </c>
      <c r="F35" s="188" t="s">
        <v>179</v>
      </c>
      <c r="G35" s="188">
        <v>2.5700000000000001E-2</v>
      </c>
      <c r="H35" s="188" t="s">
        <v>180</v>
      </c>
      <c r="I35" s="88">
        <f t="shared" si="1"/>
        <v>9.4233333333333336E-2</v>
      </c>
    </row>
    <row r="36" spans="1:10">
      <c r="A36" s="87"/>
      <c r="B36" s="717" t="s">
        <v>624</v>
      </c>
      <c r="C36" s="729"/>
      <c r="D36" s="718"/>
      <c r="E36" s="88">
        <f t="shared" si="2"/>
        <v>8.7599999999999997E-2</v>
      </c>
      <c r="F36" s="188" t="s">
        <v>179</v>
      </c>
      <c r="G36" s="188">
        <v>2.3900000000000001E-2</v>
      </c>
      <c r="H36" s="188" t="s">
        <v>180</v>
      </c>
      <c r="I36" s="88">
        <f t="shared" si="1"/>
        <v>8.7633333333333341E-2</v>
      </c>
    </row>
    <row r="37" spans="1:10">
      <c r="A37" s="87"/>
      <c r="B37" s="717" t="s">
        <v>595</v>
      </c>
      <c r="C37" s="729"/>
      <c r="D37" s="718"/>
      <c r="E37" s="88">
        <f t="shared" si="2"/>
        <v>6.5600000000000006E-2</v>
      </c>
      <c r="F37" s="188" t="s">
        <v>179</v>
      </c>
      <c r="G37" s="188">
        <v>1.7899999999999999E-2</v>
      </c>
      <c r="H37" s="188" t="s">
        <v>180</v>
      </c>
      <c r="I37" s="88">
        <f t="shared" si="1"/>
        <v>6.5633333333333321E-2</v>
      </c>
    </row>
    <row r="38" spans="1:10">
      <c r="A38" s="87"/>
      <c r="B38" s="717" t="s">
        <v>625</v>
      </c>
      <c r="C38" s="729"/>
      <c r="D38" s="718"/>
      <c r="E38" s="88">
        <f t="shared" si="2"/>
        <v>6.8900000000000003E-2</v>
      </c>
      <c r="F38" s="188" t="s">
        <v>179</v>
      </c>
      <c r="G38" s="188">
        <v>1.8800000000000001E-2</v>
      </c>
      <c r="H38" s="188" t="s">
        <v>180</v>
      </c>
      <c r="I38" s="88">
        <f t="shared" si="1"/>
        <v>6.8933333333333333E-2</v>
      </c>
    </row>
    <row r="39" spans="1:10">
      <c r="A39" s="87"/>
      <c r="B39" s="717" t="s">
        <v>161</v>
      </c>
      <c r="C39" s="729"/>
      <c r="D39" s="718"/>
      <c r="E39" s="88">
        <v>6.54E-2</v>
      </c>
      <c r="F39" s="188" t="s">
        <v>179</v>
      </c>
      <c r="G39" s="188">
        <v>6.54E-2</v>
      </c>
      <c r="H39" s="188" t="s">
        <v>180</v>
      </c>
      <c r="I39" s="88">
        <f t="shared" si="1"/>
        <v>0.23980000000000001</v>
      </c>
    </row>
    <row r="40" spans="1:10" ht="36">
      <c r="A40" s="87"/>
      <c r="B40" s="717" t="s">
        <v>606</v>
      </c>
      <c r="C40" s="729"/>
      <c r="D40" s="718"/>
      <c r="E40" s="188" t="s">
        <v>632</v>
      </c>
      <c r="F40" s="188" t="s">
        <v>179</v>
      </c>
      <c r="G40" s="188" t="s">
        <v>632</v>
      </c>
      <c r="H40" s="188" t="s">
        <v>180</v>
      </c>
      <c r="I40" s="88" t="s">
        <v>631</v>
      </c>
    </row>
    <row r="41" spans="1:10" ht="36">
      <c r="A41" s="87"/>
      <c r="B41" s="717" t="s">
        <v>165</v>
      </c>
      <c r="C41" s="729"/>
      <c r="D41" s="718"/>
      <c r="E41" s="285" t="s">
        <v>632</v>
      </c>
      <c r="F41" s="188" t="s">
        <v>179</v>
      </c>
      <c r="G41" s="285" t="s">
        <v>632</v>
      </c>
      <c r="H41" s="188" t="s">
        <v>180</v>
      </c>
      <c r="I41" s="88" t="s">
        <v>631</v>
      </c>
    </row>
    <row r="42" spans="1:10" ht="36.4" thickBot="1">
      <c r="A42" s="87"/>
      <c r="B42" s="717" t="s">
        <v>166</v>
      </c>
      <c r="C42" s="729"/>
      <c r="D42" s="718"/>
      <c r="E42" s="285" t="s">
        <v>632</v>
      </c>
      <c r="F42" s="188" t="s">
        <v>176</v>
      </c>
      <c r="G42" s="188" t="s">
        <v>632</v>
      </c>
      <c r="H42" s="188" t="s">
        <v>180</v>
      </c>
      <c r="I42" s="88" t="s">
        <v>631</v>
      </c>
    </row>
    <row r="43" spans="1:10" ht="55.9" customHeight="1" thickTop="1">
      <c r="B43" s="717" t="s">
        <v>763</v>
      </c>
      <c r="C43" s="729"/>
      <c r="D43" s="718"/>
      <c r="E43" s="386">
        <v>4.1100000000000002E-4</v>
      </c>
      <c r="F43" s="236" t="s">
        <v>185</v>
      </c>
      <c r="G43" s="387" t="s">
        <v>757</v>
      </c>
      <c r="J43" s="395" t="s">
        <v>765</v>
      </c>
    </row>
    <row r="44" spans="1:10" ht="14.25">
      <c r="B44" s="187" t="s">
        <v>607</v>
      </c>
    </row>
  </sheetData>
  <mergeCells count="42">
    <mergeCell ref="B39:D39"/>
    <mergeCell ref="B40:D40"/>
    <mergeCell ref="B41:D41"/>
    <mergeCell ref="B42:D42"/>
    <mergeCell ref="B43:D43"/>
    <mergeCell ref="B34:D34"/>
    <mergeCell ref="B35:D35"/>
    <mergeCell ref="B36:D36"/>
    <mergeCell ref="B37:D37"/>
    <mergeCell ref="B38:D38"/>
    <mergeCell ref="B2:D2"/>
    <mergeCell ref="B3:D3"/>
    <mergeCell ref="B4:D4"/>
    <mergeCell ref="B5:D5"/>
    <mergeCell ref="B13:D13"/>
    <mergeCell ref="B6:D6"/>
    <mergeCell ref="B7:D7"/>
    <mergeCell ref="B8:D8"/>
    <mergeCell ref="B9:D9"/>
    <mergeCell ref="B10:D10"/>
    <mergeCell ref="B11:D11"/>
    <mergeCell ref="B12:D12"/>
    <mergeCell ref="C15:D15"/>
    <mergeCell ref="B15:B16"/>
    <mergeCell ref="C16:D16"/>
    <mergeCell ref="B14:D14"/>
    <mergeCell ref="B25:D25"/>
    <mergeCell ref="B26:D26"/>
    <mergeCell ref="B17:B18"/>
    <mergeCell ref="C17:D17"/>
    <mergeCell ref="C18:D18"/>
    <mergeCell ref="B19:B24"/>
    <mergeCell ref="C19:C21"/>
    <mergeCell ref="C22:C23"/>
    <mergeCell ref="C24:D24"/>
    <mergeCell ref="B32:D32"/>
    <mergeCell ref="B33:D33"/>
    <mergeCell ref="B27:D27"/>
    <mergeCell ref="B29:D29"/>
    <mergeCell ref="B30:D30"/>
    <mergeCell ref="B28:D28"/>
    <mergeCell ref="C31:D31"/>
  </mergeCells>
  <phoneticPr fontId="3"/>
  <pageMargins left="0.7" right="0.7" top="0.75" bottom="0.75" header="0.3" footer="0.3"/>
  <pageSetup paperSize="9"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C100"/>
  <sheetViews>
    <sheetView topLeftCell="A19" workbookViewId="0"/>
  </sheetViews>
  <sheetFormatPr defaultRowHeight="12.75"/>
  <cols>
    <col min="2" max="2" width="37.86328125" customWidth="1"/>
  </cols>
  <sheetData>
    <row r="2" spans="2:3">
      <c r="B2" s="89" t="s">
        <v>186</v>
      </c>
      <c r="C2" t="s">
        <v>187</v>
      </c>
    </row>
    <row r="3" spans="2:3">
      <c r="B3" s="89" t="s">
        <v>188</v>
      </c>
      <c r="C3" t="s">
        <v>187</v>
      </c>
    </row>
    <row r="4" spans="2:3">
      <c r="B4" s="89" t="s">
        <v>189</v>
      </c>
      <c r="C4" t="s">
        <v>187</v>
      </c>
    </row>
    <row r="5" spans="2:3">
      <c r="B5" s="89" t="s">
        <v>190</v>
      </c>
      <c r="C5" t="s">
        <v>187</v>
      </c>
    </row>
    <row r="6" spans="2:3">
      <c r="B6" s="89" t="s">
        <v>191</v>
      </c>
      <c r="C6" t="s">
        <v>187</v>
      </c>
    </row>
    <row r="7" spans="2:3">
      <c r="B7" s="89" t="s">
        <v>192</v>
      </c>
      <c r="C7" t="s">
        <v>187</v>
      </c>
    </row>
    <row r="8" spans="2:3">
      <c r="B8" s="89" t="s">
        <v>193</v>
      </c>
      <c r="C8" t="s">
        <v>187</v>
      </c>
    </row>
    <row r="9" spans="2:3">
      <c r="B9" s="89" t="s">
        <v>194</v>
      </c>
      <c r="C9" t="s">
        <v>187</v>
      </c>
    </row>
    <row r="10" spans="2:3">
      <c r="B10" s="89" t="s">
        <v>195</v>
      </c>
      <c r="C10" t="s">
        <v>187</v>
      </c>
    </row>
    <row r="11" spans="2:3">
      <c r="B11" s="89" t="s">
        <v>196</v>
      </c>
      <c r="C11" t="s">
        <v>187</v>
      </c>
    </row>
    <row r="12" spans="2:3">
      <c r="B12" s="89" t="s">
        <v>197</v>
      </c>
      <c r="C12" t="s">
        <v>187</v>
      </c>
    </row>
    <row r="13" spans="2:3">
      <c r="B13" s="89" t="s">
        <v>198</v>
      </c>
      <c r="C13" t="s">
        <v>187</v>
      </c>
    </row>
    <row r="14" spans="2:3">
      <c r="B14" s="89" t="s">
        <v>199</v>
      </c>
      <c r="C14" t="s">
        <v>187</v>
      </c>
    </row>
    <row r="15" spans="2:3">
      <c r="B15" s="89" t="s">
        <v>200</v>
      </c>
      <c r="C15" t="s">
        <v>187</v>
      </c>
    </row>
    <row r="16" spans="2:3">
      <c r="B16" s="89" t="s">
        <v>201</v>
      </c>
      <c r="C16" t="s">
        <v>187</v>
      </c>
    </row>
    <row r="17" spans="2:3">
      <c r="B17" s="89" t="s">
        <v>202</v>
      </c>
      <c r="C17" t="s">
        <v>187</v>
      </c>
    </row>
    <row r="18" spans="2:3">
      <c r="B18" s="89" t="s">
        <v>203</v>
      </c>
      <c r="C18" t="s">
        <v>187</v>
      </c>
    </row>
    <row r="19" spans="2:3">
      <c r="B19" s="89" t="s">
        <v>204</v>
      </c>
      <c r="C19" t="s">
        <v>187</v>
      </c>
    </row>
    <row r="20" spans="2:3">
      <c r="B20" s="89" t="s">
        <v>205</v>
      </c>
      <c r="C20" t="s">
        <v>187</v>
      </c>
    </row>
    <row r="21" spans="2:3">
      <c r="B21" s="89" t="s">
        <v>206</v>
      </c>
      <c r="C21" t="s">
        <v>187</v>
      </c>
    </row>
    <row r="22" spans="2:3">
      <c r="B22" s="89" t="s">
        <v>207</v>
      </c>
      <c r="C22" t="s">
        <v>187</v>
      </c>
    </row>
    <row r="23" spans="2:3">
      <c r="B23" s="89" t="s">
        <v>208</v>
      </c>
      <c r="C23" t="s">
        <v>187</v>
      </c>
    </row>
    <row r="24" spans="2:3">
      <c r="B24" s="89" t="s">
        <v>209</v>
      </c>
      <c r="C24" t="s">
        <v>187</v>
      </c>
    </row>
    <row r="25" spans="2:3">
      <c r="B25" s="89" t="s">
        <v>210</v>
      </c>
      <c r="C25" t="s">
        <v>187</v>
      </c>
    </row>
    <row r="26" spans="2:3">
      <c r="B26" s="89" t="s">
        <v>211</v>
      </c>
      <c r="C26" t="s">
        <v>187</v>
      </c>
    </row>
    <row r="27" spans="2:3">
      <c r="B27" s="89" t="s">
        <v>212</v>
      </c>
      <c r="C27" t="s">
        <v>187</v>
      </c>
    </row>
    <row r="28" spans="2:3">
      <c r="B28" s="89" t="s">
        <v>213</v>
      </c>
      <c r="C28" t="s">
        <v>187</v>
      </c>
    </row>
    <row r="29" spans="2:3">
      <c r="B29" s="89" t="s">
        <v>214</v>
      </c>
      <c r="C29" t="s">
        <v>187</v>
      </c>
    </row>
    <row r="30" spans="2:3">
      <c r="B30" s="89" t="s">
        <v>215</v>
      </c>
      <c r="C30" t="s">
        <v>187</v>
      </c>
    </row>
    <row r="31" spans="2:3">
      <c r="B31" s="89" t="s">
        <v>216</v>
      </c>
      <c r="C31" t="s">
        <v>187</v>
      </c>
    </row>
    <row r="32" spans="2:3">
      <c r="B32" s="89" t="s">
        <v>217</v>
      </c>
      <c r="C32" t="s">
        <v>187</v>
      </c>
    </row>
    <row r="33" spans="2:3">
      <c r="B33" s="89" t="s">
        <v>218</v>
      </c>
      <c r="C33" t="s">
        <v>187</v>
      </c>
    </row>
    <row r="34" spans="2:3">
      <c r="B34" s="89" t="s">
        <v>219</v>
      </c>
      <c r="C34" t="s">
        <v>187</v>
      </c>
    </row>
    <row r="35" spans="2:3">
      <c r="B35" s="89" t="s">
        <v>220</v>
      </c>
      <c r="C35" t="s">
        <v>187</v>
      </c>
    </row>
    <row r="36" spans="2:3">
      <c r="B36" s="89" t="s">
        <v>221</v>
      </c>
      <c r="C36" t="s">
        <v>187</v>
      </c>
    </row>
    <row r="37" spans="2:3">
      <c r="B37" s="89" t="s">
        <v>222</v>
      </c>
      <c r="C37" t="s">
        <v>187</v>
      </c>
    </row>
    <row r="38" spans="2:3">
      <c r="B38" s="89" t="s">
        <v>223</v>
      </c>
      <c r="C38" t="s">
        <v>187</v>
      </c>
    </row>
    <row r="39" spans="2:3">
      <c r="B39" s="89" t="s">
        <v>224</v>
      </c>
      <c r="C39" t="s">
        <v>187</v>
      </c>
    </row>
    <row r="40" spans="2:3">
      <c r="B40" s="89" t="s">
        <v>225</v>
      </c>
      <c r="C40" t="s">
        <v>187</v>
      </c>
    </row>
    <row r="41" spans="2:3">
      <c r="B41" s="89" t="s">
        <v>226</v>
      </c>
      <c r="C41" t="s">
        <v>187</v>
      </c>
    </row>
    <row r="42" spans="2:3">
      <c r="B42" s="89" t="s">
        <v>227</v>
      </c>
      <c r="C42" t="s">
        <v>187</v>
      </c>
    </row>
    <row r="43" spans="2:3">
      <c r="B43" s="89" t="s">
        <v>228</v>
      </c>
      <c r="C43" t="s">
        <v>229</v>
      </c>
    </row>
    <row r="44" spans="2:3">
      <c r="B44" s="89" t="s">
        <v>230</v>
      </c>
      <c r="C44" t="s">
        <v>229</v>
      </c>
    </row>
    <row r="45" spans="2:3">
      <c r="B45" s="89" t="s">
        <v>231</v>
      </c>
      <c r="C45" t="s">
        <v>229</v>
      </c>
    </row>
    <row r="46" spans="2:3">
      <c r="B46" s="89" t="s">
        <v>232</v>
      </c>
      <c r="C46" t="s">
        <v>229</v>
      </c>
    </row>
    <row r="47" spans="2:3">
      <c r="B47" s="89" t="s">
        <v>233</v>
      </c>
      <c r="C47" t="s">
        <v>229</v>
      </c>
    </row>
    <row r="48" spans="2:3">
      <c r="B48" s="89" t="s">
        <v>234</v>
      </c>
      <c r="C48" t="s">
        <v>187</v>
      </c>
    </row>
    <row r="49" spans="2:3">
      <c r="B49" s="89" t="s">
        <v>235</v>
      </c>
      <c r="C49" t="s">
        <v>187</v>
      </c>
    </row>
    <row r="50" spans="2:3">
      <c r="B50" s="89" t="s">
        <v>236</v>
      </c>
      <c r="C50" t="s">
        <v>187</v>
      </c>
    </row>
    <row r="51" spans="2:3">
      <c r="B51" s="89" t="s">
        <v>237</v>
      </c>
      <c r="C51" t="s">
        <v>187</v>
      </c>
    </row>
    <row r="52" spans="2:3">
      <c r="B52" s="89" t="s">
        <v>238</v>
      </c>
      <c r="C52" t="s">
        <v>187</v>
      </c>
    </row>
    <row r="53" spans="2:3">
      <c r="B53" s="89" t="s">
        <v>239</v>
      </c>
      <c r="C53" t="s">
        <v>187</v>
      </c>
    </row>
    <row r="54" spans="2:3">
      <c r="B54" s="89" t="s">
        <v>240</v>
      </c>
      <c r="C54" t="s">
        <v>187</v>
      </c>
    </row>
    <row r="55" spans="2:3">
      <c r="B55" s="89" t="s">
        <v>241</v>
      </c>
      <c r="C55" t="s">
        <v>187</v>
      </c>
    </row>
    <row r="56" spans="2:3">
      <c r="B56" s="89" t="s">
        <v>242</v>
      </c>
      <c r="C56" t="s">
        <v>187</v>
      </c>
    </row>
    <row r="57" spans="2:3">
      <c r="B57" s="89" t="s">
        <v>243</v>
      </c>
      <c r="C57" t="s">
        <v>187</v>
      </c>
    </row>
    <row r="58" spans="2:3">
      <c r="B58" s="89" t="s">
        <v>244</v>
      </c>
      <c r="C58" t="s">
        <v>187</v>
      </c>
    </row>
    <row r="59" spans="2:3">
      <c r="B59" s="89" t="s">
        <v>245</v>
      </c>
      <c r="C59" t="s">
        <v>187</v>
      </c>
    </row>
    <row r="60" spans="2:3">
      <c r="B60" s="89" t="s">
        <v>246</v>
      </c>
      <c r="C60" t="s">
        <v>187</v>
      </c>
    </row>
    <row r="61" spans="2:3">
      <c r="B61" s="89" t="s">
        <v>247</v>
      </c>
      <c r="C61" t="s">
        <v>187</v>
      </c>
    </row>
    <row r="62" spans="2:3">
      <c r="B62" s="89" t="s">
        <v>248</v>
      </c>
      <c r="C62" t="s">
        <v>187</v>
      </c>
    </row>
    <row r="63" spans="2:3">
      <c r="B63" s="89" t="s">
        <v>249</v>
      </c>
      <c r="C63" t="s">
        <v>187</v>
      </c>
    </row>
    <row r="64" spans="2:3">
      <c r="B64" s="89" t="s">
        <v>250</v>
      </c>
      <c r="C64" t="s">
        <v>187</v>
      </c>
    </row>
    <row r="65" spans="2:3">
      <c r="B65" s="89" t="s">
        <v>251</v>
      </c>
      <c r="C65" t="s">
        <v>187</v>
      </c>
    </row>
    <row r="66" spans="2:3">
      <c r="B66" s="89" t="s">
        <v>252</v>
      </c>
      <c r="C66" t="s">
        <v>187</v>
      </c>
    </row>
    <row r="67" spans="2:3">
      <c r="B67" s="89" t="s">
        <v>253</v>
      </c>
      <c r="C67" t="s">
        <v>187</v>
      </c>
    </row>
    <row r="68" spans="2:3">
      <c r="B68" s="89" t="s">
        <v>254</v>
      </c>
      <c r="C68" t="s">
        <v>187</v>
      </c>
    </row>
    <row r="69" spans="2:3">
      <c r="B69" s="89" t="s">
        <v>255</v>
      </c>
      <c r="C69" t="s">
        <v>187</v>
      </c>
    </row>
    <row r="70" spans="2:3">
      <c r="B70" s="89" t="s">
        <v>256</v>
      </c>
      <c r="C70" t="s">
        <v>187</v>
      </c>
    </row>
    <row r="71" spans="2:3">
      <c r="B71" s="89" t="s">
        <v>257</v>
      </c>
      <c r="C71" t="s">
        <v>187</v>
      </c>
    </row>
    <row r="72" spans="2:3">
      <c r="B72" s="89" t="s">
        <v>258</v>
      </c>
      <c r="C72" t="s">
        <v>187</v>
      </c>
    </row>
    <row r="73" spans="2:3">
      <c r="B73" s="89" t="s">
        <v>259</v>
      </c>
      <c r="C73" t="s">
        <v>187</v>
      </c>
    </row>
    <row r="74" spans="2:3">
      <c r="B74" s="89" t="s">
        <v>260</v>
      </c>
      <c r="C74" t="s">
        <v>187</v>
      </c>
    </row>
    <row r="75" spans="2:3">
      <c r="B75" s="89" t="s">
        <v>261</v>
      </c>
      <c r="C75" t="s">
        <v>187</v>
      </c>
    </row>
    <row r="76" spans="2:3">
      <c r="B76" s="89" t="s">
        <v>262</v>
      </c>
      <c r="C76" t="s">
        <v>187</v>
      </c>
    </row>
    <row r="77" spans="2:3">
      <c r="B77" s="89" t="s">
        <v>263</v>
      </c>
      <c r="C77" t="s">
        <v>187</v>
      </c>
    </row>
    <row r="78" spans="2:3">
      <c r="B78" s="89" t="s">
        <v>264</v>
      </c>
      <c r="C78" t="s">
        <v>187</v>
      </c>
    </row>
    <row r="79" spans="2:3">
      <c r="B79" s="89" t="s">
        <v>265</v>
      </c>
      <c r="C79" t="s">
        <v>187</v>
      </c>
    </row>
    <row r="80" spans="2:3">
      <c r="B80" s="89" t="s">
        <v>266</v>
      </c>
      <c r="C80" t="s">
        <v>187</v>
      </c>
    </row>
    <row r="81" spans="2:3">
      <c r="B81" s="89" t="s">
        <v>267</v>
      </c>
      <c r="C81" t="s">
        <v>187</v>
      </c>
    </row>
    <row r="82" spans="2:3">
      <c r="B82" s="89" t="s">
        <v>268</v>
      </c>
      <c r="C82" t="s">
        <v>187</v>
      </c>
    </row>
    <row r="83" spans="2:3">
      <c r="B83" s="89" t="s">
        <v>269</v>
      </c>
      <c r="C83" t="s">
        <v>187</v>
      </c>
    </row>
    <row r="84" spans="2:3">
      <c r="B84" s="89" t="s">
        <v>270</v>
      </c>
      <c r="C84" t="s">
        <v>187</v>
      </c>
    </row>
    <row r="85" spans="2:3">
      <c r="B85" s="89" t="s">
        <v>271</v>
      </c>
      <c r="C85" t="s">
        <v>187</v>
      </c>
    </row>
    <row r="86" spans="2:3">
      <c r="B86" s="89" t="s">
        <v>272</v>
      </c>
      <c r="C86" t="s">
        <v>187</v>
      </c>
    </row>
    <row r="87" spans="2:3">
      <c r="B87" s="89" t="s">
        <v>273</v>
      </c>
      <c r="C87" t="s">
        <v>187</v>
      </c>
    </row>
    <row r="88" spans="2:3">
      <c r="B88" s="89" t="s">
        <v>274</v>
      </c>
      <c r="C88" t="s">
        <v>187</v>
      </c>
    </row>
    <row r="89" spans="2:3">
      <c r="B89" s="89" t="s">
        <v>275</v>
      </c>
      <c r="C89" t="s">
        <v>187</v>
      </c>
    </row>
    <row r="90" spans="2:3">
      <c r="B90" s="89" t="s">
        <v>276</v>
      </c>
      <c r="C90" t="s">
        <v>187</v>
      </c>
    </row>
    <row r="91" spans="2:3">
      <c r="B91" s="89" t="s">
        <v>277</v>
      </c>
      <c r="C91" t="s">
        <v>187</v>
      </c>
    </row>
    <row r="92" spans="2:3">
      <c r="B92" s="89" t="s">
        <v>278</v>
      </c>
      <c r="C92" t="s">
        <v>187</v>
      </c>
    </row>
    <row r="93" spans="2:3">
      <c r="B93" s="89" t="s">
        <v>279</v>
      </c>
      <c r="C93" t="s">
        <v>187</v>
      </c>
    </row>
    <row r="94" spans="2:3">
      <c r="B94" s="89" t="s">
        <v>280</v>
      </c>
      <c r="C94" t="s">
        <v>187</v>
      </c>
    </row>
    <row r="95" spans="2:3">
      <c r="B95" s="89" t="s">
        <v>281</v>
      </c>
      <c r="C95" t="s">
        <v>187</v>
      </c>
    </row>
    <row r="96" spans="2:3">
      <c r="B96" s="89" t="s">
        <v>282</v>
      </c>
      <c r="C96" t="s">
        <v>187</v>
      </c>
    </row>
    <row r="97" spans="2:3">
      <c r="B97" s="89" t="s">
        <v>283</v>
      </c>
      <c r="C97" t="s">
        <v>187</v>
      </c>
    </row>
    <row r="98" spans="2:3">
      <c r="B98" s="89" t="s">
        <v>284</v>
      </c>
      <c r="C98" t="s">
        <v>187</v>
      </c>
    </row>
    <row r="99" spans="2:3">
      <c r="B99" s="90" t="s">
        <v>285</v>
      </c>
      <c r="C99" t="s">
        <v>187</v>
      </c>
    </row>
    <row r="100" spans="2:3">
      <c r="B100" s="90" t="s">
        <v>286</v>
      </c>
      <c r="C100" t="s">
        <v>187</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8"/>
  <sheetViews>
    <sheetView workbookViewId="0">
      <selection activeCell="F20" sqref="F20:F21"/>
    </sheetView>
  </sheetViews>
  <sheetFormatPr defaultRowHeight="12.75"/>
  <cols>
    <col min="2" max="2" width="11.6640625" bestFit="1" customWidth="1"/>
    <col min="6" max="6" width="43" customWidth="1"/>
  </cols>
  <sheetData>
    <row r="1" spans="1:8">
      <c r="A1" t="s">
        <v>293</v>
      </c>
      <c r="D1" t="s">
        <v>298</v>
      </c>
      <c r="G1" s="143" t="s">
        <v>417</v>
      </c>
      <c r="H1" s="143"/>
    </row>
    <row r="2" spans="1:8" ht="140.25">
      <c r="B2" s="160" t="s">
        <v>509</v>
      </c>
      <c r="C2" s="160" t="s">
        <v>510</v>
      </c>
      <c r="E2" s="91" t="s">
        <v>299</v>
      </c>
      <c r="G2" s="143"/>
      <c r="H2" s="91" t="s">
        <v>418</v>
      </c>
    </row>
    <row r="3" spans="1:8">
      <c r="B3" s="91" t="s">
        <v>287</v>
      </c>
      <c r="C3" s="91" t="s">
        <v>287</v>
      </c>
      <c r="E3" s="91" t="s">
        <v>300</v>
      </c>
      <c r="G3" s="143"/>
      <c r="H3" s="91" t="s">
        <v>419</v>
      </c>
    </row>
    <row r="4" spans="1:8">
      <c r="B4" s="91" t="s">
        <v>289</v>
      </c>
      <c r="C4" s="91" t="s">
        <v>289</v>
      </c>
      <c r="E4" s="91" t="s">
        <v>302</v>
      </c>
      <c r="G4" s="143"/>
      <c r="H4" s="91" t="s">
        <v>292</v>
      </c>
    </row>
    <row r="5" spans="1:8">
      <c r="B5" s="91" t="s">
        <v>288</v>
      </c>
      <c r="C5" s="91" t="s">
        <v>288</v>
      </c>
      <c r="E5" s="91" t="s">
        <v>301</v>
      </c>
      <c r="G5" s="143"/>
    </row>
    <row r="6" spans="1:8">
      <c r="B6" s="91" t="s">
        <v>290</v>
      </c>
      <c r="C6" s="91" t="s">
        <v>290</v>
      </c>
      <c r="G6" s="143"/>
    </row>
    <row r="7" spans="1:8">
      <c r="B7" s="91" t="s">
        <v>291</v>
      </c>
      <c r="C7" s="91" t="s">
        <v>291</v>
      </c>
      <c r="G7" s="143"/>
    </row>
    <row r="8" spans="1:8">
      <c r="B8" s="142" t="s">
        <v>416</v>
      </c>
      <c r="C8" s="142" t="s">
        <v>416</v>
      </c>
      <c r="E8" s="536" t="s">
        <v>702</v>
      </c>
      <c r="F8" s="539" t="s">
        <v>355</v>
      </c>
      <c r="G8" s="143"/>
    </row>
    <row r="9" spans="1:8">
      <c r="B9" s="91" t="s">
        <v>756</v>
      </c>
      <c r="C9" s="91" t="s">
        <v>755</v>
      </c>
      <c r="E9" s="537"/>
      <c r="F9" s="556"/>
    </row>
    <row r="10" spans="1:8" ht="13.25" customHeight="1">
      <c r="E10" s="537"/>
      <c r="F10" s="539" t="s">
        <v>421</v>
      </c>
    </row>
    <row r="11" spans="1:8">
      <c r="E11" s="537"/>
      <c r="F11" s="540"/>
    </row>
    <row r="12" spans="1:8">
      <c r="E12" s="537"/>
      <c r="F12" s="556"/>
    </row>
    <row r="13" spans="1:8">
      <c r="E13" s="537"/>
      <c r="F13" s="539" t="s">
        <v>356</v>
      </c>
    </row>
    <row r="14" spans="1:8">
      <c r="E14" s="537"/>
      <c r="F14" s="540"/>
    </row>
    <row r="15" spans="1:8">
      <c r="E15" s="537"/>
      <c r="F15" s="556"/>
    </row>
    <row r="16" spans="1:8">
      <c r="E16" s="537"/>
      <c r="F16" s="539" t="s">
        <v>357</v>
      </c>
    </row>
    <row r="17" spans="5:6">
      <c r="E17" s="537"/>
      <c r="F17" s="556"/>
    </row>
    <row r="18" spans="5:6">
      <c r="E18" s="537"/>
      <c r="F18" s="539" t="s">
        <v>358</v>
      </c>
    </row>
    <row r="19" spans="5:6">
      <c r="E19" s="537"/>
      <c r="F19" s="556"/>
    </row>
    <row r="20" spans="5:6">
      <c r="E20" s="537"/>
      <c r="F20" s="539" t="s">
        <v>359</v>
      </c>
    </row>
    <row r="21" spans="5:6">
      <c r="E21" s="537"/>
      <c r="F21" s="556"/>
    </row>
    <row r="22" spans="5:6">
      <c r="E22" s="537"/>
      <c r="F22" s="539" t="s">
        <v>360</v>
      </c>
    </row>
    <row r="23" spans="5:6">
      <c r="E23" s="555"/>
      <c r="F23" s="556"/>
    </row>
    <row r="24" spans="5:6" ht="13.25" customHeight="1">
      <c r="E24" s="536" t="s">
        <v>371</v>
      </c>
      <c r="F24" s="539" t="s">
        <v>361</v>
      </c>
    </row>
    <row r="25" spans="5:6">
      <c r="E25" s="537"/>
      <c r="F25" s="556"/>
    </row>
    <row r="26" spans="5:6">
      <c r="E26" s="537"/>
      <c r="F26" s="539" t="s">
        <v>362</v>
      </c>
    </row>
    <row r="27" spans="5:6">
      <c r="E27" s="537"/>
      <c r="F27" s="556"/>
    </row>
    <row r="28" spans="5:6">
      <c r="E28" s="537"/>
      <c r="F28" s="539" t="s">
        <v>363</v>
      </c>
    </row>
    <row r="29" spans="5:6">
      <c r="E29" s="537"/>
      <c r="F29" s="556"/>
    </row>
    <row r="30" spans="5:6">
      <c r="E30" s="537"/>
      <c r="F30" s="539" t="s">
        <v>364</v>
      </c>
    </row>
    <row r="31" spans="5:6">
      <c r="E31" s="537"/>
      <c r="F31" s="556"/>
    </row>
    <row r="32" spans="5:6">
      <c r="E32" s="537"/>
      <c r="F32" s="539" t="s">
        <v>365</v>
      </c>
    </row>
    <row r="33" spans="5:6">
      <c r="E33" s="537"/>
      <c r="F33" s="556"/>
    </row>
    <row r="34" spans="5:6">
      <c r="E34" s="537"/>
      <c r="F34" s="539" t="s">
        <v>366</v>
      </c>
    </row>
    <row r="35" spans="5:6">
      <c r="E35" s="537"/>
      <c r="F35" s="556"/>
    </row>
    <row r="36" spans="5:6">
      <c r="E36" s="537"/>
      <c r="F36" s="539" t="s">
        <v>367</v>
      </c>
    </row>
    <row r="37" spans="5:6">
      <c r="E37" s="537"/>
      <c r="F37" s="556"/>
    </row>
    <row r="38" spans="5:6">
      <c r="E38" s="537"/>
      <c r="F38" s="539" t="s">
        <v>368</v>
      </c>
    </row>
    <row r="39" spans="5:6">
      <c r="E39" s="537"/>
      <c r="F39" s="556"/>
    </row>
    <row r="40" spans="5:6">
      <c r="E40" s="537"/>
      <c r="F40" s="539" t="s">
        <v>369</v>
      </c>
    </row>
    <row r="41" spans="5:6">
      <c r="E41" s="537"/>
      <c r="F41" s="556"/>
    </row>
    <row r="42" spans="5:6">
      <c r="E42" s="537"/>
      <c r="F42" s="539" t="s">
        <v>370</v>
      </c>
    </row>
    <row r="43" spans="5:6">
      <c r="E43" s="537"/>
      <c r="F43" s="556"/>
    </row>
    <row r="44" spans="5:6">
      <c r="E44" s="537"/>
      <c r="F44" s="539" t="s">
        <v>372</v>
      </c>
    </row>
    <row r="45" spans="5:6">
      <c r="E45" s="537"/>
      <c r="F45" s="540"/>
    </row>
    <row r="46" spans="5:6">
      <c r="E46" s="537"/>
      <c r="F46" s="336"/>
    </row>
    <row r="47" spans="5:6" ht="13.25" customHeight="1">
      <c r="E47" s="537"/>
      <c r="F47" s="539" t="s">
        <v>373</v>
      </c>
    </row>
    <row r="48" spans="5:6">
      <c r="E48" s="555"/>
      <c r="F48" s="556"/>
    </row>
  </sheetData>
  <mergeCells count="21">
    <mergeCell ref="F13:F15"/>
    <mergeCell ref="F16:F17"/>
    <mergeCell ref="F18:F19"/>
    <mergeCell ref="F20:F21"/>
    <mergeCell ref="F22:F23"/>
    <mergeCell ref="F42:F43"/>
    <mergeCell ref="F47:F48"/>
    <mergeCell ref="E8:E23"/>
    <mergeCell ref="E24:E48"/>
    <mergeCell ref="F44:F45"/>
    <mergeCell ref="F24:F25"/>
    <mergeCell ref="F26:F27"/>
    <mergeCell ref="F28:F29"/>
    <mergeCell ref="F30:F31"/>
    <mergeCell ref="F32:F33"/>
    <mergeCell ref="F34:F35"/>
    <mergeCell ref="F36:F37"/>
    <mergeCell ref="F38:F39"/>
    <mergeCell ref="F40:F41"/>
    <mergeCell ref="F8:F9"/>
    <mergeCell ref="F10:F12"/>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
  <sheetViews>
    <sheetView view="pageBreakPreview" zoomScaleNormal="100" zoomScaleSheetLayoutView="100" workbookViewId="0"/>
  </sheetViews>
  <sheetFormatPr defaultRowHeight="17.649999999999999"/>
  <cols>
    <col min="1" max="1" width="4.796875" style="35" customWidth="1"/>
    <col min="2" max="2" width="9" style="35" customWidth="1"/>
    <col min="3" max="7" width="9" style="35"/>
    <col min="8" max="8" width="12.86328125" style="35" customWidth="1"/>
    <col min="9" max="11" width="9" style="35"/>
    <col min="12" max="12" width="6.1328125" style="35" customWidth="1"/>
  </cols>
  <sheetData>
    <row r="1" spans="1:12" ht="12.75">
      <c r="A1" s="33" t="s">
        <v>663</v>
      </c>
      <c r="B1" s="33"/>
      <c r="C1" s="33"/>
      <c r="D1" s="33"/>
      <c r="E1" s="33"/>
      <c r="F1" s="33"/>
      <c r="G1" s="33"/>
      <c r="H1" s="33"/>
      <c r="I1" s="33"/>
      <c r="J1" s="33"/>
      <c r="K1" s="33"/>
      <c r="L1" s="33"/>
    </row>
    <row r="2" spans="1:12" ht="12.75">
      <c r="A2" s="33" t="s">
        <v>33</v>
      </c>
      <c r="B2" s="33"/>
      <c r="C2" s="33"/>
      <c r="D2" s="33"/>
      <c r="E2" s="33"/>
      <c r="F2" s="33"/>
      <c r="G2" s="33"/>
      <c r="H2" s="33"/>
      <c r="I2" s="33"/>
      <c r="J2" s="33"/>
      <c r="K2" s="33"/>
      <c r="L2" s="33"/>
    </row>
    <row r="3" spans="1:12" ht="12.75">
      <c r="A3" s="33"/>
      <c r="B3" s="33"/>
      <c r="C3" s="33"/>
      <c r="D3" s="33"/>
      <c r="E3" s="33"/>
      <c r="F3" s="33"/>
      <c r="G3" s="33"/>
      <c r="H3" s="33"/>
      <c r="I3" s="33"/>
      <c r="J3" s="33"/>
      <c r="K3" s="33"/>
      <c r="L3" s="33"/>
    </row>
    <row r="4" spans="1:12" ht="12.75">
      <c r="A4" s="33" t="s">
        <v>34</v>
      </c>
      <c r="B4" s="33"/>
      <c r="C4" s="33"/>
      <c r="D4" s="33"/>
      <c r="E4" s="33"/>
      <c r="F4" s="33"/>
      <c r="G4" s="33"/>
      <c r="H4" s="33"/>
      <c r="I4" s="33"/>
      <c r="J4" s="33"/>
      <c r="K4" s="33"/>
      <c r="L4" s="33"/>
    </row>
    <row r="5" spans="1:12" ht="12.75">
      <c r="A5" s="33"/>
      <c r="B5" s="33"/>
      <c r="C5" s="33"/>
      <c r="D5" s="33"/>
      <c r="E5" s="33"/>
      <c r="F5" s="33"/>
      <c r="G5" s="33"/>
      <c r="H5" s="33"/>
      <c r="I5" s="33"/>
      <c r="J5" s="33"/>
      <c r="K5" s="33"/>
      <c r="L5" s="33"/>
    </row>
    <row r="6" spans="1:12" ht="12.75">
      <c r="A6" s="33" t="s">
        <v>35</v>
      </c>
      <c r="B6" s="33"/>
      <c r="C6" s="33"/>
      <c r="D6" s="33"/>
      <c r="E6" s="33"/>
      <c r="F6" s="33"/>
      <c r="G6" s="33"/>
      <c r="H6" s="33"/>
      <c r="I6" s="33" t="s">
        <v>36</v>
      </c>
      <c r="J6" s="33"/>
      <c r="K6" s="33"/>
      <c r="L6" s="33"/>
    </row>
    <row r="7" spans="1:12" ht="12.75">
      <c r="A7" s="34"/>
      <c r="B7" s="427" t="s">
        <v>664</v>
      </c>
      <c r="C7" s="427"/>
      <c r="D7" s="427"/>
      <c r="E7" s="427"/>
      <c r="F7" s="427"/>
      <c r="G7" s="427"/>
      <c r="H7" s="427"/>
      <c r="I7" s="427" t="s">
        <v>37</v>
      </c>
      <c r="J7" s="427"/>
      <c r="K7" s="427"/>
      <c r="L7" s="427"/>
    </row>
    <row r="8" spans="1:12" ht="12.75">
      <c r="A8" s="33"/>
      <c r="B8" s="33"/>
      <c r="C8" s="33"/>
      <c r="D8" s="33"/>
      <c r="E8" s="33"/>
      <c r="F8" s="33"/>
      <c r="G8" s="33"/>
      <c r="H8" s="33"/>
      <c r="I8" s="33"/>
      <c r="J8" s="33"/>
      <c r="K8" s="33"/>
      <c r="L8" s="33"/>
    </row>
    <row r="9" spans="1:12" ht="12.75">
      <c r="A9" s="33" t="s">
        <v>38</v>
      </c>
      <c r="B9" s="33"/>
      <c r="C9" s="33"/>
      <c r="D9" s="33"/>
      <c r="E9" s="33"/>
      <c r="F9" s="33"/>
      <c r="G9" s="33"/>
      <c r="H9" s="33"/>
      <c r="I9" s="33"/>
      <c r="J9" s="33"/>
      <c r="K9" s="33"/>
      <c r="L9" s="33"/>
    </row>
    <row r="10" spans="1:12" s="263" customFormat="1" ht="63.6" customHeight="1">
      <c r="A10" s="265"/>
      <c r="B10" s="420" t="s">
        <v>661</v>
      </c>
      <c r="C10" s="420"/>
      <c r="D10" s="420"/>
      <c r="E10" s="420"/>
      <c r="F10" s="420"/>
      <c r="G10" s="420"/>
      <c r="H10" s="420"/>
      <c r="I10" s="420" t="s">
        <v>662</v>
      </c>
      <c r="J10" s="420"/>
      <c r="K10" s="420"/>
      <c r="L10" s="420"/>
    </row>
    <row r="11" spans="1:12" s="263" customFormat="1" ht="31.8" customHeight="1">
      <c r="A11" s="265"/>
      <c r="B11" s="420" t="s">
        <v>39</v>
      </c>
      <c r="C11" s="420"/>
      <c r="D11" s="420"/>
      <c r="E11" s="420"/>
      <c r="F11" s="420"/>
      <c r="G11" s="420"/>
      <c r="H11" s="420"/>
      <c r="I11" s="420" t="s">
        <v>665</v>
      </c>
      <c r="J11" s="420"/>
      <c r="K11" s="420"/>
      <c r="L11" s="420"/>
    </row>
    <row r="12" spans="1:12" ht="12.75">
      <c r="A12" s="34"/>
      <c r="B12" s="421" t="s">
        <v>40</v>
      </c>
      <c r="C12" s="421"/>
      <c r="D12" s="421"/>
      <c r="E12" s="421"/>
      <c r="F12" s="421"/>
      <c r="G12" s="421"/>
      <c r="H12" s="421"/>
      <c r="I12" s="421"/>
      <c r="J12" s="421"/>
      <c r="K12" s="421"/>
      <c r="L12" s="421"/>
    </row>
    <row r="13" spans="1:12" ht="22.8" customHeight="1">
      <c r="A13" s="34"/>
      <c r="B13" s="421" t="s">
        <v>41</v>
      </c>
      <c r="C13" s="421"/>
      <c r="D13" s="421"/>
      <c r="E13" s="421"/>
      <c r="F13" s="421"/>
      <c r="G13" s="421"/>
      <c r="H13" s="421"/>
      <c r="I13" s="421"/>
      <c r="J13" s="421"/>
      <c r="K13" s="421"/>
      <c r="L13" s="421"/>
    </row>
    <row r="14" spans="1:12" s="263" customFormat="1" ht="42" customHeight="1">
      <c r="A14" s="284"/>
      <c r="B14" s="420" t="s">
        <v>666</v>
      </c>
      <c r="C14" s="420"/>
      <c r="D14" s="420"/>
      <c r="E14" s="420"/>
      <c r="F14" s="420"/>
      <c r="G14" s="420"/>
      <c r="H14" s="420"/>
      <c r="I14" s="420" t="s">
        <v>667</v>
      </c>
      <c r="J14" s="420"/>
      <c r="K14" s="420"/>
      <c r="L14" s="420"/>
    </row>
    <row r="15" spans="1:12" ht="12.75">
      <c r="A15" s="33"/>
      <c r="B15" s="33"/>
      <c r="C15" s="33"/>
      <c r="D15" s="33"/>
      <c r="E15" s="33"/>
      <c r="F15" s="33"/>
      <c r="G15" s="33"/>
      <c r="H15" s="33"/>
      <c r="I15" s="33"/>
      <c r="J15" s="33"/>
      <c r="K15" s="33"/>
      <c r="L15" s="33"/>
    </row>
    <row r="16" spans="1:12" ht="12.75">
      <c r="A16" s="33" t="s">
        <v>42</v>
      </c>
      <c r="B16" s="33"/>
      <c r="C16" s="33"/>
      <c r="D16" s="33"/>
      <c r="E16" s="33"/>
      <c r="F16" s="33"/>
      <c r="G16" s="33"/>
      <c r="H16" s="33"/>
      <c r="I16" s="33"/>
      <c r="J16" s="33"/>
      <c r="K16" s="33"/>
      <c r="L16" s="33"/>
    </row>
    <row r="17" spans="1:12" s="263" customFormat="1" ht="27" customHeight="1">
      <c r="A17" s="424" t="s">
        <v>671</v>
      </c>
      <c r="B17" s="425"/>
      <c r="C17" s="425"/>
      <c r="D17" s="425"/>
      <c r="E17" s="425"/>
      <c r="F17" s="425"/>
      <c r="G17" s="425"/>
      <c r="H17" s="426"/>
      <c r="I17" s="420"/>
      <c r="J17" s="420"/>
      <c r="K17" s="420"/>
      <c r="L17" s="420"/>
    </row>
    <row r="18" spans="1:12" ht="12.75">
      <c r="A18" s="428"/>
      <c r="B18" s="427" t="s">
        <v>668</v>
      </c>
      <c r="C18" s="427"/>
      <c r="D18" s="427"/>
      <c r="E18" s="427"/>
      <c r="F18" s="427"/>
      <c r="G18" s="427"/>
      <c r="H18" s="427"/>
      <c r="I18" s="422"/>
      <c r="J18" s="422"/>
      <c r="K18" s="422"/>
      <c r="L18" s="422"/>
    </row>
    <row r="19" spans="1:12" ht="12.75">
      <c r="A19" s="428"/>
      <c r="B19" s="427"/>
      <c r="C19" s="427"/>
      <c r="D19" s="427"/>
      <c r="E19" s="427"/>
      <c r="F19" s="427"/>
      <c r="G19" s="427"/>
      <c r="H19" s="427"/>
      <c r="I19" s="422"/>
      <c r="J19" s="422"/>
      <c r="K19" s="422"/>
      <c r="L19" s="422"/>
    </row>
    <row r="20" spans="1:12" s="263" customFormat="1" ht="27" customHeight="1">
      <c r="A20" s="265"/>
      <c r="B20" s="421" t="s">
        <v>669</v>
      </c>
      <c r="C20" s="421"/>
      <c r="D20" s="421"/>
      <c r="E20" s="421"/>
      <c r="F20" s="421"/>
      <c r="G20" s="421"/>
      <c r="H20" s="421"/>
      <c r="I20" s="420" t="s">
        <v>43</v>
      </c>
      <c r="J20" s="420"/>
      <c r="K20" s="420"/>
      <c r="L20" s="420"/>
    </row>
    <row r="21" spans="1:12" s="263" customFormat="1" ht="27" customHeight="1">
      <c r="A21" s="265"/>
      <c r="B21" s="420" t="s">
        <v>670</v>
      </c>
      <c r="C21" s="420"/>
      <c r="D21" s="420"/>
      <c r="E21" s="420"/>
      <c r="F21" s="420"/>
      <c r="G21" s="420"/>
      <c r="H21" s="420"/>
      <c r="I21" s="420"/>
      <c r="J21" s="420"/>
      <c r="K21" s="420"/>
      <c r="L21" s="420"/>
    </row>
    <row r="22" spans="1:12" s="263" customFormat="1" ht="27" customHeight="1">
      <c r="A22" s="424" t="s">
        <v>673</v>
      </c>
      <c r="B22" s="425"/>
      <c r="C22" s="425"/>
      <c r="D22" s="425"/>
      <c r="E22" s="425"/>
      <c r="F22" s="425"/>
      <c r="G22" s="425"/>
      <c r="H22" s="426"/>
      <c r="I22" s="420"/>
      <c r="J22" s="420"/>
      <c r="K22" s="420"/>
      <c r="L22" s="420"/>
    </row>
    <row r="23" spans="1:12" s="263" customFormat="1" ht="41.45" customHeight="1">
      <c r="A23" s="265"/>
      <c r="B23" s="420" t="s">
        <v>674</v>
      </c>
      <c r="C23" s="420"/>
      <c r="D23" s="420"/>
      <c r="E23" s="420"/>
      <c r="F23" s="420"/>
      <c r="G23" s="420"/>
      <c r="H23" s="420"/>
      <c r="I23" s="420" t="s">
        <v>677</v>
      </c>
      <c r="J23" s="420"/>
      <c r="K23" s="420"/>
      <c r="L23" s="420"/>
    </row>
    <row r="24" spans="1:12" s="263" customFormat="1" ht="41.45" customHeight="1">
      <c r="A24" s="265"/>
      <c r="B24" s="420" t="s">
        <v>675</v>
      </c>
      <c r="C24" s="420"/>
      <c r="D24" s="420"/>
      <c r="E24" s="420"/>
      <c r="F24" s="420"/>
      <c r="G24" s="420"/>
      <c r="H24" s="420"/>
      <c r="I24" s="420"/>
      <c r="J24" s="420"/>
      <c r="K24" s="420"/>
      <c r="L24" s="420"/>
    </row>
    <row r="25" spans="1:12" s="263" customFormat="1" ht="41.45" customHeight="1">
      <c r="A25" s="265"/>
      <c r="B25" s="420" t="s">
        <v>676</v>
      </c>
      <c r="C25" s="420"/>
      <c r="D25" s="420"/>
      <c r="E25" s="420"/>
      <c r="F25" s="420"/>
      <c r="G25" s="420"/>
      <c r="H25" s="420"/>
      <c r="I25" s="420"/>
      <c r="J25" s="420"/>
      <c r="K25" s="420"/>
      <c r="L25" s="420"/>
    </row>
    <row r="26" spans="1:12" s="263" customFormat="1" ht="41.45" customHeight="1">
      <c r="A26" s="265"/>
      <c r="B26" s="420" t="s">
        <v>689</v>
      </c>
      <c r="C26" s="420"/>
      <c r="D26" s="420"/>
      <c r="E26" s="420"/>
      <c r="F26" s="420"/>
      <c r="G26" s="420"/>
      <c r="H26" s="420"/>
      <c r="I26" s="420" t="s">
        <v>678</v>
      </c>
      <c r="J26" s="420"/>
      <c r="K26" s="420"/>
      <c r="L26" s="420"/>
    </row>
    <row r="27" spans="1:12" s="263" customFormat="1" ht="27" customHeight="1">
      <c r="A27" s="424" t="s">
        <v>516</v>
      </c>
      <c r="B27" s="425"/>
      <c r="C27" s="425"/>
      <c r="D27" s="425"/>
      <c r="E27" s="425"/>
      <c r="F27" s="425"/>
      <c r="G27" s="425"/>
      <c r="H27" s="426"/>
      <c r="I27" s="420"/>
      <c r="J27" s="420"/>
      <c r="K27" s="420"/>
      <c r="L27" s="420"/>
    </row>
    <row r="28" spans="1:12" ht="25.25" customHeight="1">
      <c r="A28" s="34"/>
      <c r="B28" s="420" t="s">
        <v>672</v>
      </c>
      <c r="C28" s="420"/>
      <c r="D28" s="420"/>
      <c r="E28" s="420"/>
      <c r="F28" s="420"/>
      <c r="G28" s="420"/>
      <c r="H28" s="420"/>
      <c r="I28" s="421"/>
      <c r="J28" s="421"/>
      <c r="K28" s="421"/>
      <c r="L28" s="421"/>
    </row>
    <row r="29" spans="1:12" s="263" customFormat="1" ht="25.25" customHeight="1">
      <c r="A29" s="265"/>
      <c r="B29" s="420" t="s">
        <v>679</v>
      </c>
      <c r="C29" s="420"/>
      <c r="D29" s="420"/>
      <c r="E29" s="420"/>
      <c r="F29" s="420"/>
      <c r="G29" s="420"/>
      <c r="H29" s="420"/>
      <c r="I29" s="421"/>
      <c r="J29" s="421"/>
      <c r="K29" s="421"/>
      <c r="L29" s="421"/>
    </row>
    <row r="30" spans="1:12" s="263" customFormat="1" ht="27" customHeight="1">
      <c r="A30" s="424" t="s">
        <v>72</v>
      </c>
      <c r="B30" s="425"/>
      <c r="C30" s="425"/>
      <c r="D30" s="425"/>
      <c r="E30" s="425"/>
      <c r="F30" s="425"/>
      <c r="G30" s="425"/>
      <c r="H30" s="426"/>
      <c r="I30" s="420"/>
      <c r="J30" s="420"/>
      <c r="K30" s="420"/>
      <c r="L30" s="420"/>
    </row>
    <row r="31" spans="1:12" s="263" customFormat="1" ht="25.25" customHeight="1">
      <c r="A31" s="265"/>
      <c r="B31" s="420" t="s">
        <v>680</v>
      </c>
      <c r="C31" s="420"/>
      <c r="D31" s="420"/>
      <c r="E31" s="420"/>
      <c r="F31" s="420"/>
      <c r="G31" s="420"/>
      <c r="H31" s="420"/>
      <c r="I31" s="420" t="s">
        <v>681</v>
      </c>
      <c r="J31" s="420"/>
      <c r="K31" s="420"/>
      <c r="L31" s="420"/>
    </row>
    <row r="32" spans="1:12" s="263" customFormat="1" ht="25.25" customHeight="1">
      <c r="A32" s="265"/>
      <c r="B32" s="420" t="s">
        <v>682</v>
      </c>
      <c r="C32" s="420"/>
      <c r="D32" s="420"/>
      <c r="E32" s="420"/>
      <c r="F32" s="420"/>
      <c r="G32" s="420"/>
      <c r="H32" s="420"/>
      <c r="I32" s="420"/>
      <c r="J32" s="420"/>
      <c r="K32" s="420"/>
      <c r="L32" s="420"/>
    </row>
    <row r="33" spans="1:12" ht="12.75">
      <c r="A33" s="33"/>
      <c r="B33" s="33"/>
      <c r="C33" s="33"/>
      <c r="D33" s="33"/>
      <c r="E33" s="33"/>
      <c r="F33" s="33"/>
      <c r="G33" s="33"/>
      <c r="H33" s="33"/>
      <c r="I33" s="33"/>
      <c r="J33" s="33"/>
      <c r="K33" s="33"/>
      <c r="L33" s="33"/>
    </row>
    <row r="34" spans="1:12" ht="12.75">
      <c r="A34" s="33" t="s">
        <v>44</v>
      </c>
      <c r="B34" s="33"/>
      <c r="C34" s="33"/>
      <c r="D34" s="33"/>
      <c r="E34" s="33"/>
      <c r="F34" s="33"/>
      <c r="G34" s="33"/>
      <c r="H34" s="33"/>
      <c r="I34" s="33"/>
      <c r="J34" s="33"/>
      <c r="K34" s="33"/>
      <c r="L34" s="33"/>
    </row>
    <row r="35" spans="1:12" s="263" customFormat="1" ht="12.75">
      <c r="A35" s="264"/>
      <c r="B35" s="422" t="s">
        <v>45</v>
      </c>
      <c r="C35" s="422"/>
      <c r="D35" s="422"/>
      <c r="E35" s="422"/>
      <c r="F35" s="422"/>
      <c r="G35" s="422"/>
      <c r="H35" s="422"/>
      <c r="I35" s="422"/>
      <c r="J35" s="422"/>
      <c r="K35" s="422"/>
      <c r="L35" s="422"/>
    </row>
    <row r="36" spans="1:12" s="263" customFormat="1" ht="12.75">
      <c r="A36" s="264"/>
      <c r="B36" s="422" t="s">
        <v>683</v>
      </c>
      <c r="C36" s="422"/>
      <c r="D36" s="422"/>
      <c r="E36" s="422"/>
      <c r="F36" s="422"/>
      <c r="G36" s="422"/>
      <c r="H36" s="422"/>
      <c r="I36" s="422"/>
      <c r="J36" s="422"/>
      <c r="K36" s="422"/>
      <c r="L36" s="422"/>
    </row>
    <row r="37" spans="1:12" s="263" customFormat="1" ht="12.75">
      <c r="A37" s="264"/>
      <c r="B37" s="422" t="s">
        <v>684</v>
      </c>
      <c r="C37" s="422"/>
      <c r="D37" s="422"/>
      <c r="E37" s="422"/>
      <c r="F37" s="422"/>
      <c r="G37" s="422"/>
      <c r="H37" s="422"/>
      <c r="I37" s="422"/>
      <c r="J37" s="422"/>
      <c r="K37" s="422"/>
      <c r="L37" s="422"/>
    </row>
    <row r="38" spans="1:12" s="263" customFormat="1" ht="28.25" customHeight="1">
      <c r="A38" s="264"/>
      <c r="B38" s="422" t="s">
        <v>685</v>
      </c>
      <c r="C38" s="422"/>
      <c r="D38" s="422"/>
      <c r="E38" s="422"/>
      <c r="F38" s="422"/>
      <c r="G38" s="422"/>
      <c r="H38" s="422"/>
      <c r="I38" s="422"/>
      <c r="J38" s="422"/>
      <c r="K38" s="422"/>
      <c r="L38" s="422"/>
    </row>
    <row r="39" spans="1:12" s="263" customFormat="1" ht="43.25" customHeight="1">
      <c r="A39" s="264"/>
      <c r="B39" s="422" t="s">
        <v>686</v>
      </c>
      <c r="C39" s="422"/>
      <c r="D39" s="422"/>
      <c r="E39" s="422"/>
      <c r="F39" s="422"/>
      <c r="G39" s="422"/>
      <c r="H39" s="422"/>
      <c r="I39" s="422"/>
      <c r="J39" s="422"/>
      <c r="K39" s="422"/>
      <c r="L39" s="422"/>
    </row>
    <row r="40" spans="1:12" s="263" customFormat="1" ht="30" customHeight="1">
      <c r="A40" s="265"/>
      <c r="B40" s="422" t="s">
        <v>687</v>
      </c>
      <c r="C40" s="422"/>
      <c r="D40" s="422"/>
      <c r="E40" s="422"/>
      <c r="F40" s="422"/>
      <c r="G40" s="422"/>
      <c r="H40" s="422"/>
      <c r="I40" s="423"/>
      <c r="J40" s="423"/>
      <c r="K40" s="423"/>
      <c r="L40" s="423"/>
    </row>
    <row r="41" spans="1:12" ht="12.75">
      <c r="A41" s="33"/>
      <c r="B41" s="33"/>
      <c r="C41" s="33"/>
      <c r="D41" s="33"/>
      <c r="E41" s="33"/>
      <c r="F41" s="33"/>
      <c r="G41" s="33"/>
      <c r="H41" s="33"/>
      <c r="I41" s="33"/>
      <c r="J41" s="33"/>
      <c r="K41" s="33"/>
      <c r="L41" s="33"/>
    </row>
    <row r="42" spans="1:12" ht="12.75">
      <c r="A42" s="33" t="s">
        <v>422</v>
      </c>
      <c r="B42" s="33"/>
      <c r="C42" s="33"/>
      <c r="D42" s="33"/>
      <c r="E42" s="33"/>
      <c r="F42" s="33"/>
      <c r="G42" s="33"/>
      <c r="H42" s="33"/>
      <c r="I42" s="33"/>
      <c r="J42" s="33"/>
      <c r="K42" s="33"/>
      <c r="L42" s="33"/>
    </row>
    <row r="43" spans="1:12" ht="12.75">
      <c r="A43" s="428"/>
      <c r="B43" s="422" t="s">
        <v>46</v>
      </c>
      <c r="C43" s="422"/>
      <c r="D43" s="422"/>
      <c r="E43" s="422"/>
      <c r="F43" s="422"/>
      <c r="G43" s="422"/>
      <c r="H43" s="422"/>
      <c r="I43" s="428"/>
      <c r="J43" s="428"/>
      <c r="K43" s="428"/>
      <c r="L43" s="428"/>
    </row>
    <row r="44" spans="1:12" ht="12.75">
      <c r="A44" s="428"/>
      <c r="B44" s="422"/>
      <c r="C44" s="422"/>
      <c r="D44" s="422"/>
      <c r="E44" s="422"/>
      <c r="F44" s="422"/>
      <c r="G44" s="422"/>
      <c r="H44" s="422"/>
      <c r="I44" s="428"/>
      <c r="J44" s="428"/>
      <c r="K44" s="428"/>
      <c r="L44" s="428"/>
    </row>
    <row r="45" spans="1:12" ht="12.75">
      <c r="A45" s="34"/>
      <c r="B45" s="421" t="s">
        <v>47</v>
      </c>
      <c r="C45" s="421"/>
      <c r="D45" s="421"/>
      <c r="E45" s="421"/>
      <c r="F45" s="421"/>
      <c r="G45" s="421"/>
      <c r="H45" s="421"/>
      <c r="I45" s="428"/>
      <c r="J45" s="428"/>
      <c r="K45" s="428"/>
      <c r="L45" s="428"/>
    </row>
    <row r="46" spans="1:12" ht="12.75">
      <c r="A46" s="428"/>
      <c r="B46" s="422" t="s">
        <v>48</v>
      </c>
      <c r="C46" s="422"/>
      <c r="D46" s="422"/>
      <c r="E46" s="422"/>
      <c r="F46" s="422"/>
      <c r="G46" s="422"/>
      <c r="H46" s="422"/>
      <c r="I46" s="428"/>
      <c r="J46" s="428"/>
      <c r="K46" s="428"/>
      <c r="L46" s="428"/>
    </row>
    <row r="47" spans="1:12" ht="12.75">
      <c r="A47" s="428"/>
      <c r="B47" s="422"/>
      <c r="C47" s="422"/>
      <c r="D47" s="422"/>
      <c r="E47" s="422"/>
      <c r="F47" s="422"/>
      <c r="G47" s="422"/>
      <c r="H47" s="422"/>
      <c r="I47" s="428"/>
      <c r="J47" s="428"/>
      <c r="K47" s="428"/>
      <c r="L47" s="428"/>
    </row>
    <row r="48" spans="1:12" ht="12.75">
      <c r="A48" s="33"/>
      <c r="B48" s="33"/>
      <c r="C48" s="33"/>
      <c r="D48" s="33"/>
      <c r="E48" s="33"/>
      <c r="F48" s="33"/>
      <c r="G48" s="33"/>
      <c r="H48" s="33"/>
      <c r="I48" s="33"/>
      <c r="J48" s="33"/>
      <c r="K48" s="33"/>
      <c r="L48" s="33"/>
    </row>
    <row r="49" spans="1:12" ht="12.75">
      <c r="A49" s="33" t="s">
        <v>49</v>
      </c>
      <c r="B49" s="33"/>
      <c r="C49" s="33"/>
      <c r="D49" s="33"/>
      <c r="E49" s="33"/>
      <c r="F49" s="33"/>
      <c r="G49" s="33"/>
      <c r="H49" s="33"/>
      <c r="I49" s="33"/>
      <c r="J49" s="33"/>
      <c r="K49" s="33"/>
      <c r="L49" s="33"/>
    </row>
    <row r="50" spans="1:12" ht="12.75">
      <c r="A50" s="34"/>
      <c r="B50" s="427" t="s">
        <v>50</v>
      </c>
      <c r="C50" s="427"/>
      <c r="D50" s="427"/>
      <c r="E50" s="427"/>
      <c r="F50" s="427"/>
      <c r="G50" s="427"/>
      <c r="H50" s="427"/>
      <c r="I50" s="428"/>
      <c r="J50" s="428"/>
      <c r="K50" s="428"/>
      <c r="L50" s="428"/>
    </row>
  </sheetData>
  <mergeCells count="65">
    <mergeCell ref="I17:L17"/>
    <mergeCell ref="A17:H17"/>
    <mergeCell ref="B7:H7"/>
    <mergeCell ref="I7:L7"/>
    <mergeCell ref="B10:H10"/>
    <mergeCell ref="I10:L10"/>
    <mergeCell ref="B11:H11"/>
    <mergeCell ref="I11:L11"/>
    <mergeCell ref="B12:H12"/>
    <mergeCell ref="I12:L12"/>
    <mergeCell ref="B13:H13"/>
    <mergeCell ref="I13:L13"/>
    <mergeCell ref="B14:H14"/>
    <mergeCell ref="I14:L14"/>
    <mergeCell ref="B37:H37"/>
    <mergeCell ref="I37:L37"/>
    <mergeCell ref="A18:A19"/>
    <mergeCell ref="B18:H19"/>
    <mergeCell ref="I18:L19"/>
    <mergeCell ref="B21:H21"/>
    <mergeCell ref="I21:L21"/>
    <mergeCell ref="B20:H20"/>
    <mergeCell ref="I20:L20"/>
    <mergeCell ref="A22:H22"/>
    <mergeCell ref="I22:L22"/>
    <mergeCell ref="A27:H27"/>
    <mergeCell ref="B29:H29"/>
    <mergeCell ref="I29:L29"/>
    <mergeCell ref="I27:L27"/>
    <mergeCell ref="B28:H28"/>
    <mergeCell ref="B50:H50"/>
    <mergeCell ref="I50:L50"/>
    <mergeCell ref="A43:A44"/>
    <mergeCell ref="B43:H44"/>
    <mergeCell ref="I43:L44"/>
    <mergeCell ref="B45:H45"/>
    <mergeCell ref="I45:L45"/>
    <mergeCell ref="A46:A47"/>
    <mergeCell ref="B46:H47"/>
    <mergeCell ref="I46:L47"/>
    <mergeCell ref="B40:H40"/>
    <mergeCell ref="I40:L40"/>
    <mergeCell ref="A30:H30"/>
    <mergeCell ref="I30:L30"/>
    <mergeCell ref="B31:H31"/>
    <mergeCell ref="I31:L31"/>
    <mergeCell ref="B32:H32"/>
    <mergeCell ref="I32:L32"/>
    <mergeCell ref="B38:H38"/>
    <mergeCell ref="I38:L38"/>
    <mergeCell ref="B39:H39"/>
    <mergeCell ref="I39:L39"/>
    <mergeCell ref="B35:H35"/>
    <mergeCell ref="I35:L35"/>
    <mergeCell ref="B36:H36"/>
    <mergeCell ref="I36:L36"/>
    <mergeCell ref="B23:H23"/>
    <mergeCell ref="I23:L23"/>
    <mergeCell ref="B24:H24"/>
    <mergeCell ref="I24:L24"/>
    <mergeCell ref="I28:L28"/>
    <mergeCell ref="B25:H25"/>
    <mergeCell ref="I25:L25"/>
    <mergeCell ref="B26:H26"/>
    <mergeCell ref="I26:L26"/>
  </mergeCells>
  <phoneticPr fontId="3"/>
  <pageMargins left="0.7" right="0.7" top="0.75" bottom="0.75" header="0.3" footer="0.3"/>
  <pageSetup paperSize="9" scale="7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O41"/>
  <sheetViews>
    <sheetView tabSelected="1" view="pageBreakPreview" zoomScaleNormal="100" zoomScaleSheetLayoutView="100" workbookViewId="0">
      <selection activeCell="A2" sqref="A2:O2"/>
    </sheetView>
  </sheetViews>
  <sheetFormatPr defaultRowHeight="16.5" customHeight="1"/>
  <cols>
    <col min="1" max="15" width="5.86328125" style="47" customWidth="1"/>
  </cols>
  <sheetData>
    <row r="1" spans="1:15" ht="16.5" customHeight="1">
      <c r="A1" s="36" t="s">
        <v>511</v>
      </c>
      <c r="B1" s="36"/>
      <c r="C1" s="36"/>
      <c r="D1" s="36"/>
      <c r="E1" s="36"/>
      <c r="F1" s="36"/>
      <c r="G1" s="36"/>
      <c r="H1" s="36"/>
      <c r="I1" s="36"/>
      <c r="J1" s="36"/>
      <c r="K1" s="36"/>
      <c r="L1" s="36"/>
      <c r="M1" s="36"/>
      <c r="N1" s="36"/>
      <c r="O1" s="36"/>
    </row>
    <row r="2" spans="1:15" ht="16.5" customHeight="1">
      <c r="A2" s="471" t="s">
        <v>512</v>
      </c>
      <c r="B2" s="471"/>
      <c r="C2" s="471"/>
      <c r="D2" s="471"/>
      <c r="E2" s="471"/>
      <c r="F2" s="471"/>
      <c r="G2" s="471"/>
      <c r="H2" s="471"/>
      <c r="I2" s="471"/>
      <c r="J2" s="471"/>
      <c r="K2" s="471"/>
      <c r="L2" s="471"/>
      <c r="M2" s="471"/>
      <c r="N2" s="471"/>
      <c r="O2" s="471"/>
    </row>
    <row r="3" spans="1:15" ht="16.5" customHeight="1">
      <c r="A3" s="37"/>
      <c r="B3" s="15"/>
      <c r="C3" s="15"/>
      <c r="D3" s="15"/>
      <c r="E3" s="15"/>
      <c r="F3" s="37"/>
      <c r="G3" s="37"/>
      <c r="H3" s="37"/>
      <c r="I3" s="37" t="s">
        <v>23</v>
      </c>
      <c r="J3" s="38">
        <v>8</v>
      </c>
      <c r="K3" s="37" t="s">
        <v>51</v>
      </c>
      <c r="L3" s="38"/>
      <c r="M3" s="37" t="s">
        <v>52</v>
      </c>
      <c r="N3" s="38"/>
      <c r="O3" s="37" t="s">
        <v>53</v>
      </c>
    </row>
    <row r="4" spans="1:15" ht="16.5" customHeight="1">
      <c r="A4" s="37"/>
      <c r="B4" s="37" t="s">
        <v>54</v>
      </c>
      <c r="C4" s="15"/>
      <c r="D4" s="15"/>
      <c r="E4" s="15"/>
      <c r="F4" s="37"/>
      <c r="G4" s="37"/>
      <c r="H4" s="37"/>
      <c r="I4" s="37"/>
      <c r="J4" s="37"/>
      <c r="K4" s="37"/>
      <c r="L4" s="37"/>
      <c r="M4" s="37"/>
      <c r="N4" s="37"/>
      <c r="O4" s="37"/>
    </row>
    <row r="5" spans="1:15" ht="16.5" customHeight="1">
      <c r="A5" s="37"/>
      <c r="B5" s="15"/>
      <c r="C5" s="15"/>
      <c r="D5" s="15"/>
      <c r="E5" s="15"/>
      <c r="F5" s="37"/>
      <c r="G5" s="37"/>
      <c r="H5" s="37" t="s">
        <v>55</v>
      </c>
      <c r="I5" s="486" t="s">
        <v>729</v>
      </c>
      <c r="J5" s="486"/>
      <c r="K5" s="486"/>
      <c r="L5" s="486"/>
      <c r="M5" s="486"/>
      <c r="N5" s="486"/>
      <c r="O5" s="486"/>
    </row>
    <row r="6" spans="1:15" ht="16.5" customHeight="1">
      <c r="A6" s="37"/>
      <c r="B6" s="15"/>
      <c r="C6" s="15"/>
      <c r="D6" s="15"/>
      <c r="E6" s="15"/>
      <c r="F6" s="37"/>
      <c r="G6" s="37"/>
      <c r="H6" s="37"/>
      <c r="I6" s="486"/>
      <c r="J6" s="486"/>
      <c r="K6" s="486"/>
      <c r="L6" s="486"/>
      <c r="M6" s="486"/>
      <c r="N6" s="486"/>
      <c r="O6" s="486"/>
    </row>
    <row r="7" spans="1:15" ht="16.5" customHeight="1">
      <c r="A7" s="37"/>
      <c r="B7" s="15"/>
      <c r="C7" s="15"/>
      <c r="D7" s="15"/>
      <c r="E7" s="15"/>
      <c r="F7" s="37"/>
      <c r="G7" s="37"/>
      <c r="H7" s="37"/>
      <c r="I7" s="37"/>
      <c r="J7" s="39" t="s">
        <v>56</v>
      </c>
      <c r="K7" s="40"/>
      <c r="L7" s="40"/>
      <c r="M7" s="40"/>
      <c r="N7" s="40"/>
      <c r="O7" s="40"/>
    </row>
    <row r="8" spans="1:15" ht="16.5" customHeight="1">
      <c r="A8" s="37"/>
      <c r="B8" s="15"/>
      <c r="C8" s="15"/>
      <c r="D8" s="15"/>
      <c r="E8" s="15"/>
      <c r="F8" s="37"/>
      <c r="G8" s="37"/>
      <c r="H8" s="37" t="s">
        <v>57</v>
      </c>
      <c r="I8" s="348" t="s">
        <v>478</v>
      </c>
      <c r="J8" s="487"/>
      <c r="K8" s="487"/>
      <c r="L8" s="487"/>
      <c r="M8" s="487"/>
      <c r="N8" s="487"/>
      <c r="O8" s="487"/>
    </row>
    <row r="9" spans="1:15" s="337" customFormat="1" ht="16.5" customHeight="1">
      <c r="A9" s="37"/>
      <c r="B9" s="15"/>
      <c r="C9" s="15"/>
      <c r="D9" s="15"/>
      <c r="E9" s="15"/>
      <c r="F9" s="37"/>
      <c r="G9" s="37"/>
      <c r="H9" s="37"/>
      <c r="I9" s="348" t="s">
        <v>706</v>
      </c>
      <c r="J9" s="487"/>
      <c r="K9" s="487"/>
      <c r="L9" s="487"/>
      <c r="M9" s="487"/>
      <c r="N9" s="487"/>
      <c r="O9" s="487"/>
    </row>
    <row r="10" spans="1:15" ht="16.5" customHeight="1">
      <c r="A10" s="37"/>
      <c r="B10" s="15"/>
      <c r="C10" s="15"/>
      <c r="D10" s="15"/>
      <c r="E10" s="15"/>
      <c r="F10" s="37"/>
      <c r="G10" s="37"/>
      <c r="H10" s="37"/>
      <c r="I10" s="348" t="s">
        <v>484</v>
      </c>
      <c r="J10" s="487"/>
      <c r="K10" s="487"/>
      <c r="L10" s="487"/>
      <c r="M10" s="487"/>
      <c r="N10" s="487"/>
      <c r="O10" s="487"/>
    </row>
    <row r="11" spans="1:15" ht="16.5" customHeight="1">
      <c r="A11" s="37"/>
      <c r="B11" s="15"/>
      <c r="C11" s="15"/>
      <c r="D11" s="15"/>
      <c r="E11" s="15"/>
      <c r="F11" s="37"/>
      <c r="G11" s="37"/>
      <c r="H11" s="37"/>
      <c r="I11" s="37"/>
      <c r="J11" s="39" t="s">
        <v>58</v>
      </c>
      <c r="K11" s="39"/>
      <c r="L11" s="39"/>
      <c r="M11" s="39"/>
      <c r="N11" s="39"/>
      <c r="O11" s="39"/>
    </row>
    <row r="12" spans="1:15" ht="16.5" customHeight="1">
      <c r="A12" s="37"/>
      <c r="B12" s="15"/>
      <c r="C12" s="15"/>
      <c r="D12" s="15"/>
      <c r="E12" s="15"/>
      <c r="F12" s="37"/>
      <c r="G12" s="37"/>
      <c r="H12" s="37"/>
      <c r="I12" s="37"/>
      <c r="J12" s="37"/>
      <c r="K12" s="37"/>
      <c r="L12" s="37"/>
      <c r="M12" s="37"/>
      <c r="N12" s="37"/>
      <c r="O12" s="37"/>
    </row>
    <row r="13" spans="1:15" ht="16.5" customHeight="1">
      <c r="A13" s="484" t="s">
        <v>513</v>
      </c>
      <c r="B13" s="484"/>
      <c r="C13" s="484"/>
      <c r="D13" s="484"/>
      <c r="E13" s="484"/>
      <c r="F13" s="484"/>
      <c r="G13" s="484"/>
      <c r="H13" s="484"/>
      <c r="I13" s="484"/>
      <c r="J13" s="484"/>
      <c r="K13" s="484"/>
      <c r="L13" s="484"/>
      <c r="M13" s="484"/>
      <c r="N13" s="484"/>
      <c r="O13" s="484"/>
    </row>
    <row r="14" spans="1:15" ht="16.5" customHeight="1">
      <c r="A14" s="485"/>
      <c r="B14" s="485"/>
      <c r="C14" s="485"/>
      <c r="D14" s="485"/>
      <c r="E14" s="485"/>
      <c r="F14" s="485"/>
      <c r="G14" s="485"/>
      <c r="H14" s="485"/>
      <c r="I14" s="485"/>
      <c r="J14" s="485"/>
      <c r="K14" s="485"/>
      <c r="L14" s="485"/>
      <c r="M14" s="485"/>
      <c r="N14" s="485"/>
      <c r="O14" s="485"/>
    </row>
    <row r="15" spans="1:15" ht="16.5" customHeight="1">
      <c r="A15" s="459" t="s">
        <v>59</v>
      </c>
      <c r="B15" s="460"/>
      <c r="C15" s="460"/>
      <c r="D15" s="460"/>
      <c r="E15" s="461"/>
      <c r="F15" s="41"/>
      <c r="G15" s="481" t="s">
        <v>61</v>
      </c>
      <c r="H15" s="482"/>
      <c r="I15" s="482"/>
      <c r="J15" s="482"/>
      <c r="K15" s="41"/>
      <c r="L15" s="481" t="s">
        <v>62</v>
      </c>
      <c r="M15" s="482"/>
      <c r="N15" s="482"/>
      <c r="O15" s="483"/>
    </row>
    <row r="16" spans="1:15" ht="16.5" customHeight="1">
      <c r="A16" s="478"/>
      <c r="B16" s="479"/>
      <c r="C16" s="479"/>
      <c r="D16" s="479"/>
      <c r="E16" s="480"/>
      <c r="F16" s="41"/>
      <c r="G16" s="481" t="s">
        <v>63</v>
      </c>
      <c r="H16" s="482"/>
      <c r="I16" s="482"/>
      <c r="J16" s="482"/>
      <c r="K16" s="41"/>
      <c r="L16" s="481" t="s">
        <v>64</v>
      </c>
      <c r="M16" s="482"/>
      <c r="N16" s="482"/>
      <c r="O16" s="483"/>
    </row>
    <row r="17" spans="1:15" ht="16.5" customHeight="1">
      <c r="A17" s="478"/>
      <c r="B17" s="479"/>
      <c r="C17" s="479"/>
      <c r="D17" s="479"/>
      <c r="E17" s="480"/>
      <c r="F17" s="41"/>
      <c r="G17" s="481" t="s">
        <v>65</v>
      </c>
      <c r="H17" s="482"/>
      <c r="I17" s="482"/>
      <c r="J17" s="482"/>
      <c r="K17" s="41"/>
      <c r="L17" s="481" t="s">
        <v>66</v>
      </c>
      <c r="M17" s="482"/>
      <c r="N17" s="482"/>
      <c r="O17" s="483"/>
    </row>
    <row r="18" spans="1:15" ht="16.5" customHeight="1">
      <c r="A18" s="478"/>
      <c r="B18" s="479"/>
      <c r="C18" s="479"/>
      <c r="D18" s="479"/>
      <c r="E18" s="480"/>
      <c r="F18" s="41"/>
      <c r="G18" s="481" t="s">
        <v>67</v>
      </c>
      <c r="H18" s="482"/>
      <c r="I18" s="482"/>
      <c r="J18" s="482"/>
      <c r="K18" s="429" t="s">
        <v>60</v>
      </c>
      <c r="L18" s="430"/>
      <c r="M18" s="430"/>
      <c r="N18" s="430"/>
      <c r="O18" s="431"/>
    </row>
    <row r="19" spans="1:15" ht="16.5" customHeight="1">
      <c r="A19" s="442" t="s">
        <v>68</v>
      </c>
      <c r="B19" s="443"/>
      <c r="C19" s="443"/>
      <c r="D19" s="443"/>
      <c r="E19" s="338" t="s">
        <v>707</v>
      </c>
      <c r="F19" s="472"/>
      <c r="G19" s="473"/>
      <c r="H19" s="473"/>
      <c r="I19" s="473"/>
      <c r="J19" s="473"/>
      <c r="K19" s="473"/>
      <c r="L19" s="473"/>
      <c r="M19" s="473"/>
      <c r="N19" s="473"/>
      <c r="O19" s="474"/>
    </row>
    <row r="20" spans="1:15" ht="16.5" customHeight="1">
      <c r="A20" s="444"/>
      <c r="B20" s="445"/>
      <c r="C20" s="445"/>
      <c r="D20" s="445"/>
      <c r="E20" s="339" t="s">
        <v>708</v>
      </c>
      <c r="F20" s="475"/>
      <c r="G20" s="476"/>
      <c r="H20" s="476"/>
      <c r="I20" s="476"/>
      <c r="J20" s="476"/>
      <c r="K20" s="476"/>
      <c r="L20" s="476"/>
      <c r="M20" s="476"/>
      <c r="N20" s="476"/>
      <c r="O20" s="477"/>
    </row>
    <row r="21" spans="1:15" ht="16.5" customHeight="1">
      <c r="A21" s="432" t="s">
        <v>69</v>
      </c>
      <c r="B21" s="433"/>
      <c r="C21" s="433"/>
      <c r="D21" s="433"/>
      <c r="E21" s="434"/>
      <c r="F21" s="435"/>
      <c r="G21" s="436"/>
      <c r="H21" s="436"/>
      <c r="I21" s="436"/>
      <c r="J21" s="436"/>
      <c r="K21" s="436"/>
      <c r="L21" s="436"/>
      <c r="M21" s="436"/>
      <c r="N21" s="436"/>
      <c r="O21" s="437"/>
    </row>
    <row r="22" spans="1:15" ht="16.5" customHeight="1">
      <c r="A22" s="459" t="s">
        <v>517</v>
      </c>
      <c r="B22" s="460"/>
      <c r="C22" s="460"/>
      <c r="D22" s="460"/>
      <c r="E22" s="461"/>
      <c r="F22" s="453" t="s">
        <v>71</v>
      </c>
      <c r="G22" s="465"/>
      <c r="H22" s="465"/>
      <c r="I22" s="465"/>
      <c r="J22" s="465"/>
      <c r="K22" s="465"/>
      <c r="L22" s="465"/>
      <c r="M22" s="465"/>
      <c r="N22" s="465"/>
      <c r="O22" s="454"/>
    </row>
    <row r="23" spans="1:15" ht="16.5" customHeight="1">
      <c r="A23" s="462"/>
      <c r="B23" s="463"/>
      <c r="C23" s="463"/>
      <c r="D23" s="463"/>
      <c r="E23" s="464"/>
      <c r="F23" s="457"/>
      <c r="G23" s="466"/>
      <c r="H23" s="466"/>
      <c r="I23" s="466"/>
      <c r="J23" s="466"/>
      <c r="K23" s="466"/>
      <c r="L23" s="466"/>
      <c r="M23" s="466"/>
      <c r="N23" s="466"/>
      <c r="O23" s="458"/>
    </row>
    <row r="24" spans="1:15" ht="16.5" customHeight="1">
      <c r="A24" s="459" t="s">
        <v>515</v>
      </c>
      <c r="B24" s="460"/>
      <c r="C24" s="460"/>
      <c r="D24" s="460"/>
      <c r="E24" s="461"/>
      <c r="F24" s="453" t="s">
        <v>71</v>
      </c>
      <c r="G24" s="465"/>
      <c r="H24" s="465"/>
      <c r="I24" s="465"/>
      <c r="J24" s="465"/>
      <c r="K24" s="465"/>
      <c r="L24" s="465"/>
      <c r="M24" s="465"/>
      <c r="N24" s="465"/>
      <c r="O24" s="454"/>
    </row>
    <row r="25" spans="1:15" ht="26.1" customHeight="1">
      <c r="A25" s="462"/>
      <c r="B25" s="463"/>
      <c r="C25" s="463"/>
      <c r="D25" s="463"/>
      <c r="E25" s="464"/>
      <c r="F25" s="457"/>
      <c r="G25" s="466"/>
      <c r="H25" s="466"/>
      <c r="I25" s="466"/>
      <c r="J25" s="466"/>
      <c r="K25" s="466"/>
      <c r="L25" s="466"/>
      <c r="M25" s="466"/>
      <c r="N25" s="466"/>
      <c r="O25" s="458"/>
    </row>
    <row r="26" spans="1:15" s="157" customFormat="1" ht="16.5" customHeight="1">
      <c r="A26" s="468" t="s">
        <v>516</v>
      </c>
      <c r="B26" s="469"/>
      <c r="C26" s="469"/>
      <c r="D26" s="469"/>
      <c r="E26" s="470"/>
      <c r="F26" s="449" t="s">
        <v>71</v>
      </c>
      <c r="G26" s="450"/>
      <c r="H26" s="450"/>
      <c r="I26" s="450"/>
      <c r="J26" s="450"/>
      <c r="K26" s="450"/>
      <c r="L26" s="450"/>
      <c r="M26" s="450"/>
      <c r="N26" s="450"/>
      <c r="O26" s="451"/>
    </row>
    <row r="27" spans="1:15" ht="16.5" customHeight="1">
      <c r="A27" s="468" t="s">
        <v>72</v>
      </c>
      <c r="B27" s="469"/>
      <c r="C27" s="469"/>
      <c r="D27" s="469"/>
      <c r="E27" s="470"/>
      <c r="F27" s="449" t="s">
        <v>71</v>
      </c>
      <c r="G27" s="450"/>
      <c r="H27" s="450"/>
      <c r="I27" s="450"/>
      <c r="J27" s="450"/>
      <c r="K27" s="450"/>
      <c r="L27" s="450"/>
      <c r="M27" s="450"/>
      <c r="N27" s="450"/>
      <c r="O27" s="451"/>
    </row>
    <row r="28" spans="1:15" ht="16.5" customHeight="1">
      <c r="A28" s="468" t="s">
        <v>514</v>
      </c>
      <c r="B28" s="469"/>
      <c r="C28" s="469"/>
      <c r="D28" s="469"/>
      <c r="E28" s="470"/>
      <c r="F28" s="449" t="s">
        <v>71</v>
      </c>
      <c r="G28" s="450"/>
      <c r="H28" s="450"/>
      <c r="I28" s="450"/>
      <c r="J28" s="450"/>
      <c r="K28" s="450"/>
      <c r="L28" s="450"/>
      <c r="M28" s="450"/>
      <c r="N28" s="450"/>
      <c r="O28" s="451"/>
    </row>
    <row r="29" spans="1:15" ht="16.5" customHeight="1">
      <c r="A29" s="459" t="s">
        <v>73</v>
      </c>
      <c r="B29" s="460"/>
      <c r="C29" s="460"/>
      <c r="D29" s="460"/>
      <c r="E29" s="461"/>
      <c r="F29" s="453"/>
      <c r="G29" s="465"/>
      <c r="H29" s="465"/>
      <c r="I29" s="465"/>
      <c r="J29" s="465"/>
      <c r="K29" s="465"/>
      <c r="L29" s="465"/>
      <c r="M29" s="465"/>
      <c r="N29" s="465"/>
      <c r="O29" s="454"/>
    </row>
    <row r="30" spans="1:15" ht="16.5" customHeight="1">
      <c r="A30" s="462"/>
      <c r="B30" s="463"/>
      <c r="C30" s="463"/>
      <c r="D30" s="463"/>
      <c r="E30" s="464"/>
      <c r="F30" s="457"/>
      <c r="G30" s="466"/>
      <c r="H30" s="466"/>
      <c r="I30" s="466"/>
      <c r="J30" s="466"/>
      <c r="K30" s="466"/>
      <c r="L30" s="466"/>
      <c r="M30" s="466"/>
      <c r="N30" s="466"/>
      <c r="O30" s="458"/>
    </row>
    <row r="31" spans="1:15" ht="30.6" customHeight="1">
      <c r="A31" s="42" t="s">
        <v>74</v>
      </c>
      <c r="B31" s="467" t="s">
        <v>75</v>
      </c>
      <c r="C31" s="467"/>
      <c r="D31" s="467"/>
      <c r="E31" s="467"/>
      <c r="F31" s="467"/>
      <c r="G31" s="467"/>
      <c r="H31" s="467"/>
      <c r="I31" s="467"/>
      <c r="J31" s="467"/>
      <c r="K31" s="467"/>
      <c r="L31" s="467"/>
      <c r="M31" s="467"/>
      <c r="N31" s="467"/>
      <c r="O31" s="467"/>
    </row>
    <row r="32" spans="1:15" ht="16.5" customHeight="1">
      <c r="A32" s="43" t="s">
        <v>76</v>
      </c>
      <c r="B32" s="44" t="s">
        <v>77</v>
      </c>
      <c r="C32" s="44"/>
      <c r="D32" s="44"/>
      <c r="E32" s="44"/>
      <c r="F32" s="44"/>
      <c r="G32" s="44"/>
      <c r="H32" s="44"/>
      <c r="I32" s="44"/>
      <c r="J32" s="44"/>
      <c r="K32" s="44"/>
      <c r="L32" s="44"/>
      <c r="M32" s="44"/>
      <c r="N32" s="44"/>
      <c r="O32" s="44"/>
    </row>
    <row r="33" spans="1:15" ht="27.75" customHeight="1">
      <c r="A33" s="43" t="s">
        <v>78</v>
      </c>
      <c r="B33" s="438" t="s">
        <v>518</v>
      </c>
      <c r="C33" s="438"/>
      <c r="D33" s="438"/>
      <c r="E33" s="438"/>
      <c r="F33" s="438"/>
      <c r="G33" s="438"/>
      <c r="H33" s="438"/>
      <c r="I33" s="438"/>
      <c r="J33" s="438"/>
      <c r="K33" s="438"/>
      <c r="L33" s="438"/>
      <c r="M33" s="438"/>
      <c r="N33" s="438"/>
      <c r="O33" s="438"/>
    </row>
    <row r="34" spans="1:15" ht="16.5" customHeight="1">
      <c r="A34" s="43" t="s">
        <v>79</v>
      </c>
      <c r="B34" s="45" t="s">
        <v>81</v>
      </c>
      <c r="C34" s="46"/>
      <c r="D34" s="46"/>
      <c r="E34" s="46"/>
      <c r="F34" s="46"/>
      <c r="G34" s="46"/>
      <c r="H34" s="46"/>
      <c r="I34" s="46"/>
      <c r="J34" s="46"/>
      <c r="K34" s="46"/>
      <c r="L34" s="46"/>
      <c r="M34" s="46"/>
      <c r="N34" s="46"/>
      <c r="O34" s="46"/>
    </row>
    <row r="35" spans="1:15" ht="16.5" customHeight="1">
      <c r="A35" s="43" t="s">
        <v>80</v>
      </c>
      <c r="B35" s="438" t="s">
        <v>82</v>
      </c>
      <c r="C35" s="438"/>
      <c r="D35" s="438"/>
      <c r="E35" s="438"/>
      <c r="F35" s="438"/>
      <c r="G35" s="438"/>
      <c r="H35" s="438"/>
      <c r="I35" s="438"/>
      <c r="J35" s="438"/>
      <c r="K35" s="438"/>
      <c r="L35" s="438"/>
      <c r="M35" s="438"/>
      <c r="N35" s="438"/>
      <c r="O35" s="438"/>
    </row>
    <row r="36" spans="1:15" ht="16.5" customHeight="1">
      <c r="A36" s="36"/>
      <c r="B36" s="452"/>
      <c r="C36" s="452"/>
      <c r="D36" s="452"/>
      <c r="E36" s="452"/>
      <c r="F36" s="452"/>
      <c r="G36" s="452"/>
      <c r="H36" s="452"/>
      <c r="I36" s="452"/>
      <c r="J36" s="452"/>
      <c r="K36" s="452"/>
      <c r="L36" s="452"/>
      <c r="M36" s="452"/>
      <c r="N36" s="452"/>
      <c r="O36" s="452"/>
    </row>
    <row r="37" spans="1:15" ht="19.8" customHeight="1">
      <c r="A37" s="453" t="s">
        <v>83</v>
      </c>
      <c r="B37" s="454"/>
      <c r="C37" s="349" t="s">
        <v>716</v>
      </c>
      <c r="D37" s="340"/>
      <c r="E37" s="381" t="s">
        <v>758</v>
      </c>
      <c r="F37" s="446" t="s">
        <v>709</v>
      </c>
      <c r="G37" s="447"/>
      <c r="H37" s="447"/>
      <c r="I37" s="447"/>
      <c r="J37" s="447"/>
      <c r="K37" s="447"/>
      <c r="L37" s="447"/>
      <c r="M37" s="447"/>
      <c r="N37" s="447"/>
      <c r="O37" s="448"/>
    </row>
    <row r="38" spans="1:15" s="157" customFormat="1" ht="19.8" customHeight="1">
      <c r="A38" s="455"/>
      <c r="B38" s="456"/>
      <c r="C38" s="349" t="s">
        <v>717</v>
      </c>
      <c r="D38" s="340"/>
      <c r="E38" s="58"/>
      <c r="F38" s="446"/>
      <c r="G38" s="447"/>
      <c r="H38" s="447"/>
      <c r="I38" s="447"/>
      <c r="J38" s="447"/>
      <c r="K38" s="447"/>
      <c r="L38" s="447"/>
      <c r="M38" s="447"/>
      <c r="N38" s="447"/>
      <c r="O38" s="448"/>
    </row>
    <row r="39" spans="1:15" ht="16.5" customHeight="1">
      <c r="A39" s="455"/>
      <c r="B39" s="456"/>
      <c r="C39" s="349" t="s">
        <v>759</v>
      </c>
      <c r="D39" s="340"/>
      <c r="E39" s="58"/>
      <c r="F39" s="439"/>
      <c r="G39" s="440"/>
      <c r="H39" s="440"/>
      <c r="I39" s="441"/>
      <c r="J39" s="382" t="s">
        <v>710</v>
      </c>
      <c r="K39" s="439"/>
      <c r="L39" s="440"/>
      <c r="M39" s="440"/>
      <c r="N39" s="440"/>
      <c r="O39" s="441"/>
    </row>
    <row r="40" spans="1:15" ht="16.5" customHeight="1">
      <c r="A40" s="455"/>
      <c r="B40" s="456"/>
      <c r="C40" s="349" t="s">
        <v>718</v>
      </c>
      <c r="D40" s="340"/>
      <c r="E40" s="58"/>
      <c r="F40" s="446" t="s">
        <v>711</v>
      </c>
      <c r="G40" s="447"/>
      <c r="H40" s="447"/>
      <c r="I40" s="447"/>
      <c r="J40" s="447"/>
      <c r="K40" s="447"/>
      <c r="L40" s="447"/>
      <c r="M40" s="447"/>
      <c r="N40" s="447"/>
      <c r="O40" s="448"/>
    </row>
    <row r="41" spans="1:15" ht="16.5" customHeight="1">
      <c r="A41" s="457"/>
      <c r="B41" s="458"/>
      <c r="C41" s="349" t="s">
        <v>719</v>
      </c>
      <c r="D41" s="340"/>
      <c r="E41" s="58"/>
      <c r="F41" s="446"/>
      <c r="G41" s="447"/>
      <c r="H41" s="447"/>
      <c r="I41" s="447"/>
      <c r="J41" s="447"/>
      <c r="K41" s="447"/>
      <c r="L41" s="447"/>
      <c r="M41" s="447"/>
      <c r="N41" s="447"/>
      <c r="O41" s="448"/>
    </row>
  </sheetData>
  <protectedRanges>
    <protectedRange password="C727" sqref="A13 C13:O13" name="範囲1_1_1"/>
    <protectedRange password="C727" sqref="A15:E18" name="範囲1_2_1"/>
    <protectedRange password="C727" sqref="A36:O36 B35:O35" name="範囲1_3_1"/>
  </protectedRanges>
  <mergeCells count="42">
    <mergeCell ref="A2:O2"/>
    <mergeCell ref="F19:O19"/>
    <mergeCell ref="F20:O20"/>
    <mergeCell ref="A15:E18"/>
    <mergeCell ref="G15:J15"/>
    <mergeCell ref="L15:O15"/>
    <mergeCell ref="G16:J16"/>
    <mergeCell ref="L16:O16"/>
    <mergeCell ref="A13:O14"/>
    <mergeCell ref="I5:O6"/>
    <mergeCell ref="G17:J17"/>
    <mergeCell ref="L17:O17"/>
    <mergeCell ref="G18:J18"/>
    <mergeCell ref="J8:O8"/>
    <mergeCell ref="J9:O9"/>
    <mergeCell ref="J10:O10"/>
    <mergeCell ref="A24:E25"/>
    <mergeCell ref="F24:O25"/>
    <mergeCell ref="B31:O31"/>
    <mergeCell ref="A27:E27"/>
    <mergeCell ref="F27:O27"/>
    <mergeCell ref="A28:E28"/>
    <mergeCell ref="F28:O28"/>
    <mergeCell ref="A29:E30"/>
    <mergeCell ref="F29:O30"/>
    <mergeCell ref="A26:E26"/>
    <mergeCell ref="K18:O18"/>
    <mergeCell ref="A21:E21"/>
    <mergeCell ref="F21:O21"/>
    <mergeCell ref="B33:O33"/>
    <mergeCell ref="F39:I39"/>
    <mergeCell ref="K39:O39"/>
    <mergeCell ref="A19:D20"/>
    <mergeCell ref="F37:O37"/>
    <mergeCell ref="F26:O26"/>
    <mergeCell ref="B35:O36"/>
    <mergeCell ref="A37:B41"/>
    <mergeCell ref="F40:O40"/>
    <mergeCell ref="F41:O41"/>
    <mergeCell ref="F38:O38"/>
    <mergeCell ref="A22:E23"/>
    <mergeCell ref="F22:O23"/>
  </mergeCells>
  <phoneticPr fontId="3"/>
  <dataValidations count="2">
    <dataValidation type="list" allowBlank="1" showInputMessage="1" showErrorMessage="1" promptTitle="リストから選択してください" sqref="F983058:O983058 F65554:O65554 F131090:O131090 F196626:O196626 F262162:O262162 F327698:O327698 F393234:O393234 F458770:O458770 F524306:O524306 F589842:O589842 F655378:O655378 F720914:O720914 F786450:O786450 F851986:O851986 F917522:O917522" xr:uid="{00000000-0002-0000-0200-000000000000}">
      <formula1>業種コード</formula1>
    </dataValidation>
    <dataValidation type="list" allowBlank="1" showInputMessage="1" showErrorMessage="1" sqref="K983052:K983054 F65548:F65551 F131084:F131087 F196620:F196623 F262156:F262159 F327692:F327695 F393228:F393231 F458764:F458767 F524300:F524303 F589836:F589839 F655372:F655375 F720908:F720911 F786444:F786447 F851980:F851983 F917516:F917519 F983052:F983055 F15:F18 K65548:K65550 K131084:K131086 K196620:K196622 K262156:K262158 K327692:K327694 K393228:K393230 K458764:K458766 K524300:K524302 K589836:K589838 K655372:K655374 K720908:K720910 K786444:K786446 K851980:K851982 K917516:K917518 K15:K17" xr:uid="{00000000-0002-0000-0200-000001000000}">
      <formula1>"　,レ"</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リストから選択してください" xr:uid="{00000000-0002-0000-0200-000002000000}">
          <x14:formula1>
            <xm:f>'（参考）業種コード'!$B$2:$B$100</xm:f>
          </x14:formula1>
          <xm:sqref>F21:O21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F743B-B668-4524-A168-5D5A69F4589E}">
  <sheetPr>
    <tabColor rgb="FF00B0F0"/>
  </sheetPr>
  <dimension ref="A1:AH173"/>
  <sheetViews>
    <sheetView view="pageBreakPreview" topLeftCell="A88" zoomScale="190" zoomScaleNormal="100" zoomScaleSheetLayoutView="190" workbookViewId="0">
      <selection activeCell="C92" sqref="C92:C93"/>
    </sheetView>
  </sheetViews>
  <sheetFormatPr defaultColWidth="9" defaultRowHeight="12.75"/>
  <cols>
    <col min="1" max="1" width="5" style="49" customWidth="1"/>
    <col min="2" max="2" width="8.1328125" style="49" customWidth="1"/>
    <col min="3" max="3" width="18.33203125" style="127" customWidth="1"/>
    <col min="4" max="7" width="7.33203125" style="49" customWidth="1"/>
    <col min="8" max="17" width="8.1328125" style="49" customWidth="1"/>
    <col min="18" max="18" width="9" style="326"/>
    <col min="19" max="21" width="9" style="326" customWidth="1"/>
    <col min="22" max="16384" width="9" style="326"/>
  </cols>
  <sheetData>
    <row r="1" spans="1:21">
      <c r="A1" s="11" t="s">
        <v>18</v>
      </c>
      <c r="B1" s="11"/>
      <c r="C1" s="40"/>
      <c r="D1" s="11"/>
      <c r="E1" s="11"/>
      <c r="F1" s="11"/>
      <c r="G1" s="11"/>
      <c r="H1" s="11"/>
      <c r="I1" s="11"/>
      <c r="J1" s="11"/>
      <c r="K1" s="11"/>
      <c r="L1" s="11"/>
      <c r="M1" s="48"/>
      <c r="N1" s="11"/>
      <c r="O1" s="11"/>
      <c r="P1" s="11"/>
      <c r="Q1" s="48" t="s">
        <v>693</v>
      </c>
    </row>
    <row r="2" spans="1:21" ht="21.75" customHeight="1">
      <c r="A2" s="49" t="s">
        <v>519</v>
      </c>
      <c r="B2" s="11"/>
      <c r="C2" s="40"/>
      <c r="D2" s="11"/>
      <c r="E2" s="11"/>
      <c r="F2" s="11"/>
      <c r="J2" s="564"/>
      <c r="K2" s="564"/>
      <c r="L2" s="564"/>
      <c r="M2" s="564"/>
      <c r="N2" s="286"/>
      <c r="O2" s="11"/>
      <c r="P2" s="11"/>
      <c r="Q2" s="11"/>
    </row>
    <row r="3" spans="1:21" ht="21.75" customHeight="1">
      <c r="F3" s="526" t="s">
        <v>520</v>
      </c>
      <c r="G3" s="527"/>
      <c r="H3" s="527"/>
      <c r="I3" s="528"/>
      <c r="J3" s="565" t="s">
        <v>522</v>
      </c>
      <c r="K3" s="566"/>
      <c r="L3" s="566"/>
      <c r="M3" s="567"/>
      <c r="N3" s="565" t="s">
        <v>521</v>
      </c>
      <c r="O3" s="527"/>
      <c r="P3" s="527"/>
      <c r="Q3" s="528"/>
    </row>
    <row r="4" spans="1:21" ht="21.75" customHeight="1">
      <c r="A4" s="329" t="s">
        <v>22</v>
      </c>
      <c r="B4" s="330"/>
      <c r="C4" s="128"/>
      <c r="D4" s="330"/>
      <c r="E4" s="331"/>
      <c r="F4" s="50" t="s">
        <v>70</v>
      </c>
      <c r="G4" s="162">
        <v>6</v>
      </c>
      <c r="H4" s="162" t="s">
        <v>694</v>
      </c>
      <c r="I4" s="330" t="s">
        <v>22</v>
      </c>
      <c r="J4" s="50" t="s">
        <v>70</v>
      </c>
      <c r="K4" s="162">
        <v>7</v>
      </c>
      <c r="L4" s="313">
        <v>-2025</v>
      </c>
      <c r="M4" s="330" t="s">
        <v>22</v>
      </c>
      <c r="N4" s="50" t="s">
        <v>70</v>
      </c>
      <c r="O4" s="162">
        <v>9</v>
      </c>
      <c r="P4" s="162" t="s">
        <v>695</v>
      </c>
      <c r="Q4" s="401" t="s">
        <v>22</v>
      </c>
    </row>
    <row r="5" spans="1:21" ht="21.75" customHeight="1">
      <c r="A5" s="511" t="s">
        <v>24</v>
      </c>
      <c r="B5" s="512"/>
      <c r="C5" s="512"/>
      <c r="D5" s="512"/>
      <c r="E5" s="513"/>
      <c r="F5" s="329"/>
      <c r="G5" s="562"/>
      <c r="H5" s="562"/>
      <c r="I5" s="22" t="s">
        <v>25</v>
      </c>
      <c r="J5" s="329"/>
      <c r="K5" s="563">
        <f>ROUND('シート1-1（工場その他） (R7)'!F98,0)</f>
        <v>0</v>
      </c>
      <c r="L5" s="563"/>
      <c r="M5" s="22" t="s">
        <v>25</v>
      </c>
      <c r="N5" s="329"/>
      <c r="O5" s="562"/>
      <c r="P5" s="562"/>
      <c r="Q5" s="22" t="s">
        <v>25</v>
      </c>
    </row>
    <row r="6" spans="1:21" ht="21.75" customHeight="1">
      <c r="A6" s="511" t="s">
        <v>26</v>
      </c>
      <c r="B6" s="512"/>
      <c r="C6" s="512"/>
      <c r="D6" s="512"/>
      <c r="E6" s="513"/>
      <c r="F6" s="329"/>
      <c r="G6" s="562"/>
      <c r="H6" s="562"/>
      <c r="I6" s="22" t="s">
        <v>25</v>
      </c>
      <c r="J6" s="329"/>
      <c r="K6" s="563">
        <f>ROUND('シート２ (R7)'!D28,0)</f>
        <v>0</v>
      </c>
      <c r="L6" s="563"/>
      <c r="M6" s="22" t="s">
        <v>25</v>
      </c>
      <c r="N6" s="329"/>
      <c r="O6" s="562"/>
      <c r="P6" s="562"/>
      <c r="Q6" s="22" t="s">
        <v>25</v>
      </c>
    </row>
    <row r="7" spans="1:21" ht="21.75" customHeight="1">
      <c r="A7" s="511" t="s">
        <v>27</v>
      </c>
      <c r="B7" s="512"/>
      <c r="C7" s="512"/>
      <c r="D7" s="512"/>
      <c r="E7" s="513"/>
      <c r="F7" s="329"/>
      <c r="G7" s="563">
        <f>ROUND(G5-G6,0)</f>
        <v>0</v>
      </c>
      <c r="H7" s="563"/>
      <c r="I7" s="22" t="s">
        <v>25</v>
      </c>
      <c r="J7" s="329"/>
      <c r="K7" s="563">
        <f>ROUND(K5-K6,0)</f>
        <v>0</v>
      </c>
      <c r="L7" s="563"/>
      <c r="M7" s="22" t="s">
        <v>25</v>
      </c>
      <c r="N7" s="329"/>
      <c r="O7" s="563">
        <f>ROUND(O5-O6,0)</f>
        <v>0</v>
      </c>
      <c r="P7" s="563"/>
      <c r="Q7" s="22" t="s">
        <v>25</v>
      </c>
    </row>
    <row r="8" spans="1:21" ht="31.5" customHeight="1">
      <c r="A8" s="495" t="s">
        <v>659</v>
      </c>
      <c r="B8" s="495"/>
      <c r="C8" s="495"/>
      <c r="D8" s="495"/>
      <c r="E8" s="495"/>
      <c r="F8" s="495"/>
      <c r="G8" s="495"/>
      <c r="H8" s="495"/>
      <c r="I8" s="495"/>
      <c r="J8" s="495"/>
      <c r="K8" s="495"/>
      <c r="L8" s="495"/>
      <c r="M8" s="495"/>
      <c r="N8" s="495"/>
      <c r="O8" s="495"/>
      <c r="P8" s="495"/>
      <c r="Q8" s="495"/>
    </row>
    <row r="9" spans="1:21" ht="9" customHeight="1">
      <c r="A9" s="52"/>
      <c r="B9" s="52"/>
      <c r="C9" s="328"/>
      <c r="D9" s="52"/>
      <c r="E9" s="52"/>
      <c r="F9" s="52"/>
      <c r="G9" s="52"/>
      <c r="H9" s="52"/>
      <c r="I9" s="52"/>
      <c r="J9" s="52"/>
      <c r="K9" s="52"/>
      <c r="L9" s="52"/>
      <c r="M9" s="52"/>
      <c r="N9" s="52"/>
      <c r="O9" s="52"/>
      <c r="P9" s="52"/>
      <c r="Q9" s="52"/>
    </row>
    <row r="10" spans="1:21">
      <c r="A10" s="49" t="s">
        <v>523</v>
      </c>
      <c r="B10" s="11"/>
      <c r="C10" s="11"/>
      <c r="D10" s="11"/>
      <c r="E10" s="11"/>
      <c r="F10" s="11"/>
      <c r="G10" s="11"/>
      <c r="H10" s="11"/>
      <c r="I10" s="11"/>
      <c r="J10" s="11"/>
      <c r="K10" s="11"/>
      <c r="L10" s="11"/>
      <c r="M10" s="11"/>
      <c r="N10" s="11"/>
      <c r="O10" s="11"/>
      <c r="P10" s="11"/>
      <c r="Q10" s="11"/>
    </row>
    <row r="11" spans="1:21" ht="27" customHeight="1">
      <c r="C11" s="49"/>
      <c r="H11" s="111" t="s">
        <v>415</v>
      </c>
      <c r="I11" s="154" t="str">
        <f>IF(S11&gt;=0.9,"A",IF(S11&lt;0.5,"C","B"))</f>
        <v>C</v>
      </c>
      <c r="J11" s="569" t="s">
        <v>432</v>
      </c>
      <c r="K11" s="569"/>
      <c r="L11" s="569"/>
      <c r="M11" s="569"/>
      <c r="N11" s="569"/>
      <c r="O11" s="569"/>
      <c r="P11" s="569"/>
      <c r="Q11" s="569"/>
      <c r="S11" s="154">
        <f>(D108+S115)/((32-F108)+V108)</f>
        <v>0</v>
      </c>
    </row>
    <row r="12" spans="1:21" s="113" customFormat="1" ht="24" customHeight="1">
      <c r="A12" s="547" t="s">
        <v>87</v>
      </c>
      <c r="B12" s="548" t="s">
        <v>321</v>
      </c>
      <c r="C12" s="548"/>
      <c r="D12" s="549" t="s">
        <v>575</v>
      </c>
      <c r="E12" s="550"/>
      <c r="F12" s="550"/>
      <c r="G12" s="171"/>
      <c r="H12" s="551" t="s">
        <v>477</v>
      </c>
      <c r="I12" s="551"/>
      <c r="J12" s="551"/>
      <c r="K12" s="551"/>
      <c r="L12" s="551"/>
      <c r="M12" s="551"/>
      <c r="N12" s="551"/>
      <c r="O12" s="551"/>
      <c r="P12" s="551"/>
      <c r="Q12" s="552"/>
    </row>
    <row r="13" spans="1:21" s="113" customFormat="1" ht="26.45" customHeight="1">
      <c r="A13" s="547"/>
      <c r="B13" s="548"/>
      <c r="C13" s="548"/>
      <c r="D13" s="114" t="s">
        <v>482</v>
      </c>
      <c r="E13" s="114" t="s">
        <v>524</v>
      </c>
      <c r="F13" s="137" t="s">
        <v>525</v>
      </c>
      <c r="G13" s="158"/>
      <c r="H13" s="553"/>
      <c r="I13" s="553"/>
      <c r="J13" s="553"/>
      <c r="K13" s="553"/>
      <c r="L13" s="553"/>
      <c r="M13" s="553"/>
      <c r="N13" s="553"/>
      <c r="O13" s="553"/>
      <c r="P13" s="553"/>
      <c r="Q13" s="554"/>
    </row>
    <row r="14" spans="1:21" s="113" customFormat="1" ht="25.5" customHeight="1">
      <c r="A14" s="557">
        <v>1</v>
      </c>
      <c r="B14" s="536" t="s">
        <v>344</v>
      </c>
      <c r="C14" s="539" t="s">
        <v>380</v>
      </c>
      <c r="D14" s="541"/>
      <c r="E14" s="541"/>
      <c r="F14" s="543"/>
      <c r="G14" s="170"/>
      <c r="H14" s="125"/>
      <c r="I14" s="125"/>
      <c r="J14" s="125"/>
      <c r="K14" s="125"/>
      <c r="L14" s="125"/>
      <c r="M14" s="164"/>
      <c r="N14" s="125"/>
      <c r="O14" s="125"/>
      <c r="P14" s="125"/>
      <c r="Q14" s="135" t="s">
        <v>381</v>
      </c>
      <c r="T14" s="545">
        <f>COUNTA(D14:E15)</f>
        <v>0</v>
      </c>
      <c r="U14" s="546">
        <f>IF(T14=2,1,IF(T14=1,1,0))</f>
        <v>0</v>
      </c>
    </row>
    <row r="15" spans="1:21" s="113" customFormat="1" ht="25.5" customHeight="1">
      <c r="A15" s="558"/>
      <c r="B15" s="537"/>
      <c r="C15" s="556"/>
      <c r="D15" s="542"/>
      <c r="E15" s="542"/>
      <c r="F15" s="544"/>
      <c r="G15" s="169"/>
      <c r="H15" s="131"/>
      <c r="I15" s="129"/>
      <c r="J15" s="129"/>
      <c r="K15" s="129"/>
      <c r="L15" s="129"/>
      <c r="M15" s="129"/>
      <c r="N15" s="129"/>
      <c r="O15" s="129"/>
      <c r="P15" s="129"/>
      <c r="Q15" s="130"/>
      <c r="T15" s="545"/>
      <c r="U15" s="546"/>
    </row>
    <row r="16" spans="1:21" s="113" customFormat="1" ht="25.5" customHeight="1">
      <c r="A16" s="557">
        <v>2</v>
      </c>
      <c r="B16" s="537"/>
      <c r="C16" s="539" t="s">
        <v>322</v>
      </c>
      <c r="D16" s="541"/>
      <c r="E16" s="541"/>
      <c r="F16" s="543"/>
      <c r="G16" s="170"/>
      <c r="H16" s="125"/>
      <c r="I16" s="125"/>
      <c r="J16" s="125"/>
      <c r="K16" s="125"/>
      <c r="L16" s="125"/>
      <c r="M16" s="125"/>
      <c r="N16" s="125"/>
      <c r="O16" s="125"/>
      <c r="P16" s="125"/>
      <c r="Q16" s="126" t="s">
        <v>382</v>
      </c>
      <c r="T16" s="545">
        <f>COUNTA(D16:E17)</f>
        <v>0</v>
      </c>
      <c r="U16" s="546">
        <f t="shared" ref="U16" si="0">IF(T16=2,1,IF(T16=1,1,0))</f>
        <v>0</v>
      </c>
    </row>
    <row r="17" spans="1:21" s="113" customFormat="1" ht="25.5" customHeight="1">
      <c r="A17" s="558"/>
      <c r="B17" s="537"/>
      <c r="C17" s="556"/>
      <c r="D17" s="542"/>
      <c r="E17" s="542"/>
      <c r="F17" s="544"/>
      <c r="G17" s="169"/>
      <c r="H17" s="131"/>
      <c r="I17" s="129"/>
      <c r="J17" s="129"/>
      <c r="K17" s="129"/>
      <c r="L17" s="129"/>
      <c r="M17" s="129"/>
      <c r="N17" s="129"/>
      <c r="O17" s="129"/>
      <c r="P17" s="129"/>
      <c r="Q17" s="130"/>
      <c r="T17" s="545"/>
      <c r="U17" s="546"/>
    </row>
    <row r="18" spans="1:21" s="113" customFormat="1" ht="25.5" customHeight="1">
      <c r="A18" s="557">
        <v>3</v>
      </c>
      <c r="B18" s="537"/>
      <c r="C18" s="539" t="s">
        <v>324</v>
      </c>
      <c r="D18" s="541"/>
      <c r="E18" s="541"/>
      <c r="F18" s="543"/>
      <c r="G18" s="170"/>
      <c r="H18" s="125"/>
      <c r="I18" s="125"/>
      <c r="J18" s="125"/>
      <c r="K18" s="125"/>
      <c r="L18" s="125"/>
      <c r="M18" s="165"/>
      <c r="N18" s="125"/>
      <c r="O18" s="125"/>
      <c r="P18" s="125"/>
      <c r="Q18" s="136" t="s">
        <v>383</v>
      </c>
      <c r="T18" s="545">
        <f>COUNTA(D18:E19)</f>
        <v>0</v>
      </c>
      <c r="U18" s="546">
        <f t="shared" ref="U18" si="1">IF(T18=2,1,IF(T18=1,1,0))</f>
        <v>0</v>
      </c>
    </row>
    <row r="19" spans="1:21" s="113" customFormat="1" ht="25.5" customHeight="1">
      <c r="A19" s="558"/>
      <c r="B19" s="537"/>
      <c r="C19" s="556"/>
      <c r="D19" s="542"/>
      <c r="E19" s="542"/>
      <c r="F19" s="544"/>
      <c r="G19" s="169"/>
      <c r="H19" s="131"/>
      <c r="I19" s="129"/>
      <c r="J19" s="129"/>
      <c r="K19" s="129"/>
      <c r="L19" s="129"/>
      <c r="M19" s="129"/>
      <c r="N19" s="129"/>
      <c r="O19" s="129"/>
      <c r="P19" s="129"/>
      <c r="Q19" s="130"/>
      <c r="T19" s="545"/>
      <c r="U19" s="546"/>
    </row>
    <row r="20" spans="1:21" s="113" customFormat="1" ht="25.5" customHeight="1">
      <c r="A20" s="557">
        <v>4</v>
      </c>
      <c r="B20" s="537"/>
      <c r="C20" s="539" t="s">
        <v>325</v>
      </c>
      <c r="D20" s="541"/>
      <c r="E20" s="541"/>
      <c r="F20" s="543"/>
      <c r="G20" s="170"/>
      <c r="H20" s="125"/>
      <c r="I20" s="125"/>
      <c r="J20" s="125"/>
      <c r="K20" s="125"/>
      <c r="L20" s="125"/>
      <c r="M20" s="125"/>
      <c r="N20" s="125"/>
      <c r="O20" s="125"/>
      <c r="P20" s="125"/>
      <c r="Q20" s="126" t="s">
        <v>384</v>
      </c>
      <c r="T20" s="545">
        <f>COUNTA(D20:E21)</f>
        <v>0</v>
      </c>
      <c r="U20" s="546">
        <f t="shared" ref="U20" si="2">IF(T20=2,1,IF(T20=1,1,0))</f>
        <v>0</v>
      </c>
    </row>
    <row r="21" spans="1:21" s="113" customFormat="1" ht="25.5" customHeight="1">
      <c r="A21" s="558"/>
      <c r="B21" s="537"/>
      <c r="C21" s="556"/>
      <c r="D21" s="542"/>
      <c r="E21" s="542"/>
      <c r="F21" s="544"/>
      <c r="G21" s="172"/>
      <c r="H21" s="131"/>
      <c r="I21" s="129"/>
      <c r="J21" s="129"/>
      <c r="K21" s="129"/>
      <c r="L21" s="129"/>
      <c r="M21" s="129"/>
      <c r="N21" s="129"/>
      <c r="O21" s="129"/>
      <c r="P21" s="129"/>
      <c r="Q21" s="130"/>
      <c r="T21" s="545"/>
      <c r="U21" s="546"/>
    </row>
    <row r="22" spans="1:21" s="113" customFormat="1" ht="25.5" customHeight="1">
      <c r="A22" s="557">
        <v>5</v>
      </c>
      <c r="B22" s="537"/>
      <c r="C22" s="539" t="s">
        <v>326</v>
      </c>
      <c r="D22" s="541"/>
      <c r="E22" s="541"/>
      <c r="F22" s="543"/>
      <c r="G22" s="170"/>
      <c r="H22" s="125"/>
      <c r="I22" s="125"/>
      <c r="J22" s="125"/>
      <c r="K22" s="125"/>
      <c r="L22" s="125"/>
      <c r="M22" s="125"/>
      <c r="N22" s="125"/>
      <c r="O22" s="125"/>
      <c r="P22" s="125"/>
      <c r="Q22" s="126" t="s">
        <v>385</v>
      </c>
      <c r="T22" s="545">
        <f>COUNTA(D22:E23)</f>
        <v>0</v>
      </c>
      <c r="U22" s="546">
        <f>IF(T22=2,1,IF(T22=1,1,0))</f>
        <v>0</v>
      </c>
    </row>
    <row r="23" spans="1:21" s="113" customFormat="1" ht="25.5" customHeight="1">
      <c r="A23" s="558"/>
      <c r="B23" s="555"/>
      <c r="C23" s="556"/>
      <c r="D23" s="542"/>
      <c r="E23" s="542"/>
      <c r="F23" s="544"/>
      <c r="G23" s="169"/>
      <c r="H23" s="131"/>
      <c r="I23" s="129"/>
      <c r="J23" s="129"/>
      <c r="K23" s="129"/>
      <c r="L23" s="129"/>
      <c r="M23" s="129"/>
      <c r="N23" s="129"/>
      <c r="O23" s="129"/>
      <c r="P23" s="129"/>
      <c r="Q23" s="130"/>
      <c r="T23" s="545"/>
      <c r="U23" s="546"/>
    </row>
    <row r="24" spans="1:21" s="113" customFormat="1" ht="14.25" customHeight="1">
      <c r="A24" s="557">
        <v>6</v>
      </c>
      <c r="B24" s="536" t="s">
        <v>345</v>
      </c>
      <c r="C24" s="539" t="s">
        <v>327</v>
      </c>
      <c r="D24" s="541"/>
      <c r="E24" s="541"/>
      <c r="F24" s="541"/>
      <c r="G24" s="168"/>
      <c r="H24" s="133"/>
      <c r="I24" s="133"/>
      <c r="J24" s="133"/>
      <c r="K24" s="133"/>
      <c r="L24" s="133"/>
      <c r="M24" s="133"/>
      <c r="N24" s="133"/>
      <c r="O24" s="133"/>
      <c r="P24" s="133"/>
      <c r="Q24" s="134" t="s">
        <v>387</v>
      </c>
      <c r="T24" s="545">
        <f>COUNTA(D24:E26)</f>
        <v>0</v>
      </c>
      <c r="U24" s="546">
        <f>IF(T24=2,1,IF(T24=1,1,0))</f>
        <v>0</v>
      </c>
    </row>
    <row r="25" spans="1:21" s="113" customFormat="1" ht="14.25" customHeight="1">
      <c r="A25" s="559"/>
      <c r="B25" s="537"/>
      <c r="C25" s="540"/>
      <c r="D25" s="560"/>
      <c r="E25" s="560"/>
      <c r="F25" s="560"/>
      <c r="G25" s="172"/>
      <c r="H25" s="131"/>
      <c r="I25" s="131"/>
      <c r="J25" s="131"/>
      <c r="K25" s="131"/>
      <c r="L25" s="131"/>
      <c r="M25" s="131"/>
      <c r="N25" s="131"/>
      <c r="O25" s="131"/>
      <c r="P25" s="131"/>
      <c r="Q25" s="132"/>
      <c r="T25" s="545"/>
      <c r="U25" s="546"/>
    </row>
    <row r="26" spans="1:21" s="113" customFormat="1" ht="25.5" customHeight="1">
      <c r="A26" s="558"/>
      <c r="B26" s="537"/>
      <c r="C26" s="556"/>
      <c r="D26" s="542"/>
      <c r="E26" s="542"/>
      <c r="F26" s="542"/>
      <c r="G26" s="170"/>
      <c r="H26" s="131"/>
      <c r="I26" s="129"/>
      <c r="J26" s="129"/>
      <c r="K26" s="129"/>
      <c r="L26" s="129"/>
      <c r="M26" s="129"/>
      <c r="N26" s="129"/>
      <c r="O26" s="129"/>
      <c r="P26" s="129"/>
      <c r="Q26" s="130"/>
      <c r="T26" s="545"/>
      <c r="U26" s="546"/>
    </row>
    <row r="27" spans="1:21" s="113" customFormat="1" ht="25.5" customHeight="1">
      <c r="A27" s="557">
        <v>7</v>
      </c>
      <c r="B27" s="537"/>
      <c r="C27" s="539" t="s">
        <v>328</v>
      </c>
      <c r="D27" s="541"/>
      <c r="E27" s="541"/>
      <c r="F27" s="541"/>
      <c r="G27" s="168"/>
      <c r="H27" s="133"/>
      <c r="I27" s="133"/>
      <c r="J27" s="133"/>
      <c r="K27" s="133"/>
      <c r="L27" s="133"/>
      <c r="M27" s="133"/>
      <c r="N27" s="133"/>
      <c r="O27" s="133"/>
      <c r="P27" s="133"/>
      <c r="Q27" s="134" t="s">
        <v>386</v>
      </c>
      <c r="T27" s="545">
        <f>COUNTA(D27:E29)</f>
        <v>0</v>
      </c>
      <c r="U27" s="546">
        <f>IF(T27=2,1,IF(T27=1,1,0))</f>
        <v>0</v>
      </c>
    </row>
    <row r="28" spans="1:21" s="113" customFormat="1" ht="4.5" customHeight="1">
      <c r="A28" s="559"/>
      <c r="B28" s="537"/>
      <c r="C28" s="540"/>
      <c r="D28" s="560"/>
      <c r="E28" s="560"/>
      <c r="F28" s="560"/>
      <c r="G28" s="172"/>
      <c r="H28" s="131"/>
      <c r="I28" s="131"/>
      <c r="J28" s="131"/>
      <c r="K28" s="131"/>
      <c r="L28" s="131"/>
      <c r="M28" s="131"/>
      <c r="N28" s="131"/>
      <c r="O28" s="131"/>
      <c r="P28" s="131"/>
      <c r="Q28" s="132"/>
      <c r="T28" s="545"/>
      <c r="U28" s="546"/>
    </row>
    <row r="29" spans="1:21" s="113" customFormat="1" ht="25.5" customHeight="1">
      <c r="A29" s="558"/>
      <c r="B29" s="537"/>
      <c r="C29" s="556"/>
      <c r="D29" s="542"/>
      <c r="E29" s="542"/>
      <c r="F29" s="542"/>
      <c r="G29" s="170"/>
      <c r="H29" s="131"/>
      <c r="I29" s="129"/>
      <c r="J29" s="129"/>
      <c r="K29" s="129"/>
      <c r="L29" s="129"/>
      <c r="M29" s="129"/>
      <c r="N29" s="129"/>
      <c r="O29" s="129"/>
      <c r="P29" s="129"/>
      <c r="Q29" s="130"/>
      <c r="T29" s="545"/>
      <c r="U29" s="546"/>
    </row>
    <row r="30" spans="1:21" s="113" customFormat="1" ht="25.5" customHeight="1">
      <c r="A30" s="557">
        <v>8</v>
      </c>
      <c r="B30" s="537"/>
      <c r="C30" s="539" t="s">
        <v>329</v>
      </c>
      <c r="D30" s="541"/>
      <c r="E30" s="541"/>
      <c r="F30" s="541"/>
      <c r="G30" s="170"/>
      <c r="H30" s="125"/>
      <c r="I30" s="125"/>
      <c r="J30" s="125"/>
      <c r="K30" s="125"/>
      <c r="L30" s="125"/>
      <c r="M30" s="125"/>
      <c r="N30" s="125"/>
      <c r="O30" s="125"/>
      <c r="P30" s="125"/>
      <c r="Q30" s="126" t="s">
        <v>388</v>
      </c>
      <c r="T30" s="545">
        <f>COUNTA(D30:E31)</f>
        <v>0</v>
      </c>
      <c r="U30" s="546">
        <f>IF(T30=2,1,IF(T30=1,1,0))</f>
        <v>0</v>
      </c>
    </row>
    <row r="31" spans="1:21" s="113" customFormat="1" ht="25.5" customHeight="1">
      <c r="A31" s="558"/>
      <c r="B31" s="537"/>
      <c r="C31" s="556"/>
      <c r="D31" s="542"/>
      <c r="E31" s="542"/>
      <c r="F31" s="542"/>
      <c r="G31" s="169"/>
      <c r="H31" s="131"/>
      <c r="I31" s="129"/>
      <c r="J31" s="129"/>
      <c r="K31" s="129"/>
      <c r="L31" s="129"/>
      <c r="M31" s="129"/>
      <c r="N31" s="129"/>
      <c r="O31" s="129"/>
      <c r="P31" s="129"/>
      <c r="Q31" s="130"/>
      <c r="T31" s="545"/>
      <c r="U31" s="546"/>
    </row>
    <row r="32" spans="1:21" s="113" customFormat="1" ht="25.5" customHeight="1">
      <c r="A32" s="557">
        <v>9</v>
      </c>
      <c r="B32" s="537"/>
      <c r="C32" s="539" t="s">
        <v>330</v>
      </c>
      <c r="D32" s="541"/>
      <c r="E32" s="541"/>
      <c r="F32" s="541"/>
      <c r="G32" s="170"/>
      <c r="H32" s="125"/>
      <c r="I32" s="125"/>
      <c r="J32" s="125"/>
      <c r="K32" s="125"/>
      <c r="L32" s="125"/>
      <c r="M32" s="125"/>
      <c r="N32" s="125"/>
      <c r="O32" s="125"/>
      <c r="P32" s="125"/>
      <c r="Q32" s="126" t="s">
        <v>389</v>
      </c>
      <c r="T32" s="545">
        <f>COUNTA(D32:E33)</f>
        <v>0</v>
      </c>
      <c r="U32" s="546">
        <f t="shared" ref="U32" si="3">IF(T32=2,1,IF(T32=1,1,0))</f>
        <v>0</v>
      </c>
    </row>
    <row r="33" spans="1:21" s="113" customFormat="1" ht="25.5" customHeight="1">
      <c r="A33" s="558"/>
      <c r="B33" s="537"/>
      <c r="C33" s="556"/>
      <c r="D33" s="542"/>
      <c r="E33" s="542"/>
      <c r="F33" s="542"/>
      <c r="G33" s="169"/>
      <c r="H33" s="131"/>
      <c r="I33" s="129"/>
      <c r="J33" s="129"/>
      <c r="K33" s="129"/>
      <c r="L33" s="129"/>
      <c r="M33" s="129"/>
      <c r="N33" s="129"/>
      <c r="O33" s="129"/>
      <c r="P33" s="129"/>
      <c r="Q33" s="130"/>
      <c r="T33" s="545"/>
      <c r="U33" s="546"/>
    </row>
    <row r="34" spans="1:21" s="113" customFormat="1" ht="25.5" customHeight="1">
      <c r="A34" s="557">
        <v>10</v>
      </c>
      <c r="B34" s="537"/>
      <c r="C34" s="539" t="s">
        <v>331</v>
      </c>
      <c r="D34" s="541"/>
      <c r="E34" s="541"/>
      <c r="F34" s="541"/>
      <c r="G34" s="170"/>
      <c r="H34" s="125"/>
      <c r="I34" s="125"/>
      <c r="J34" s="125"/>
      <c r="K34" s="125"/>
      <c r="L34" s="125"/>
      <c r="M34" s="125"/>
      <c r="N34" s="125"/>
      <c r="O34" s="125"/>
      <c r="P34" s="125"/>
      <c r="Q34" s="126" t="s">
        <v>390</v>
      </c>
      <c r="T34" s="545">
        <f>COUNTA(D34:E35)</f>
        <v>0</v>
      </c>
      <c r="U34" s="546">
        <f t="shared" ref="U34" si="4">IF(T34=2,1,IF(T34=1,1,0))</f>
        <v>0</v>
      </c>
    </row>
    <row r="35" spans="1:21" s="113" customFormat="1" ht="25.5" customHeight="1">
      <c r="A35" s="558"/>
      <c r="B35" s="537"/>
      <c r="C35" s="556"/>
      <c r="D35" s="542"/>
      <c r="E35" s="542"/>
      <c r="F35" s="542"/>
      <c r="G35" s="169"/>
      <c r="H35" s="131"/>
      <c r="I35" s="129"/>
      <c r="J35" s="129"/>
      <c r="K35" s="129"/>
      <c r="L35" s="129"/>
      <c r="M35" s="129"/>
      <c r="N35" s="129"/>
      <c r="O35" s="129"/>
      <c r="P35" s="129"/>
      <c r="Q35" s="130"/>
      <c r="T35" s="545"/>
      <c r="U35" s="546"/>
    </row>
    <row r="36" spans="1:21" s="113" customFormat="1" ht="25.5" customHeight="1">
      <c r="A36" s="557">
        <v>11</v>
      </c>
      <c r="B36" s="537"/>
      <c r="C36" s="539" t="s">
        <v>332</v>
      </c>
      <c r="D36" s="541"/>
      <c r="E36" s="541"/>
      <c r="F36" s="541"/>
      <c r="G36" s="170"/>
      <c r="H36" s="125"/>
      <c r="I36" s="125"/>
      <c r="J36" s="125"/>
      <c r="K36" s="125"/>
      <c r="L36" s="125"/>
      <c r="M36" s="125"/>
      <c r="N36" s="125"/>
      <c r="O36" s="125"/>
      <c r="P36" s="125"/>
      <c r="Q36" s="126" t="s">
        <v>391</v>
      </c>
      <c r="T36" s="545">
        <f>COUNTA(D36:E37)</f>
        <v>0</v>
      </c>
      <c r="U36" s="546">
        <f t="shared" ref="U36" si="5">IF(T36=2,1,IF(T36=1,1,0))</f>
        <v>0</v>
      </c>
    </row>
    <row r="37" spans="1:21" s="113" customFormat="1" ht="25.5" customHeight="1">
      <c r="A37" s="558"/>
      <c r="B37" s="537"/>
      <c r="C37" s="556"/>
      <c r="D37" s="542"/>
      <c r="E37" s="542"/>
      <c r="F37" s="542"/>
      <c r="G37" s="169"/>
      <c r="H37" s="131"/>
      <c r="I37" s="129"/>
      <c r="J37" s="129"/>
      <c r="K37" s="129"/>
      <c r="L37" s="129"/>
      <c r="M37" s="129"/>
      <c r="N37" s="129"/>
      <c r="O37" s="129"/>
      <c r="P37" s="129"/>
      <c r="Q37" s="130"/>
      <c r="T37" s="545"/>
      <c r="U37" s="546"/>
    </row>
    <row r="38" spans="1:21" s="113" customFormat="1" ht="25.5" customHeight="1">
      <c r="A38" s="557">
        <v>12</v>
      </c>
      <c r="B38" s="537"/>
      <c r="C38" s="539" t="s">
        <v>333</v>
      </c>
      <c r="D38" s="541"/>
      <c r="E38" s="541"/>
      <c r="F38" s="541"/>
      <c r="G38" s="170"/>
      <c r="H38" s="125"/>
      <c r="I38" s="125"/>
      <c r="J38" s="125"/>
      <c r="K38" s="125"/>
      <c r="L38" s="125"/>
      <c r="M38" s="125"/>
      <c r="N38" s="125"/>
      <c r="O38" s="125"/>
      <c r="P38" s="125"/>
      <c r="Q38" s="126" t="s">
        <v>392</v>
      </c>
      <c r="T38" s="545">
        <f>COUNTA(D38:E39)</f>
        <v>0</v>
      </c>
      <c r="U38" s="546">
        <f t="shared" ref="U38" si="6">IF(T38=2,1,IF(T38=1,1,0))</f>
        <v>0</v>
      </c>
    </row>
    <row r="39" spans="1:21" s="113" customFormat="1" ht="25.5" customHeight="1">
      <c r="A39" s="558"/>
      <c r="B39" s="555"/>
      <c r="C39" s="556"/>
      <c r="D39" s="542"/>
      <c r="E39" s="542"/>
      <c r="F39" s="542"/>
      <c r="G39" s="169"/>
      <c r="H39" s="131"/>
      <c r="I39" s="129"/>
      <c r="J39" s="129"/>
      <c r="K39" s="129"/>
      <c r="L39" s="129"/>
      <c r="M39" s="129"/>
      <c r="N39" s="129"/>
      <c r="O39" s="129"/>
      <c r="P39" s="129"/>
      <c r="Q39" s="130"/>
      <c r="T39" s="545"/>
      <c r="U39" s="546"/>
    </row>
    <row r="40" spans="1:21" s="113" customFormat="1" ht="25.5" customHeight="1">
      <c r="A40" s="557">
        <v>13</v>
      </c>
      <c r="B40" s="536" t="s">
        <v>346</v>
      </c>
      <c r="C40" s="539" t="s">
        <v>334</v>
      </c>
      <c r="D40" s="541"/>
      <c r="E40" s="541"/>
      <c r="F40" s="541"/>
      <c r="G40" s="170"/>
      <c r="H40" s="125"/>
      <c r="I40" s="125"/>
      <c r="J40" s="125"/>
      <c r="K40" s="125"/>
      <c r="L40" s="125"/>
      <c r="M40" s="125"/>
      <c r="N40" s="125"/>
      <c r="O40" s="125"/>
      <c r="P40" s="125"/>
      <c r="Q40" s="126" t="s">
        <v>393</v>
      </c>
      <c r="T40" s="545">
        <f>COUNTA(D40:E41)</f>
        <v>0</v>
      </c>
      <c r="U40" s="546">
        <f>IF(T40=2,1,IF(T40=1,1,0))</f>
        <v>0</v>
      </c>
    </row>
    <row r="41" spans="1:21" s="113" customFormat="1" ht="25.5" customHeight="1">
      <c r="A41" s="558"/>
      <c r="B41" s="537"/>
      <c r="C41" s="556"/>
      <c r="D41" s="542"/>
      <c r="E41" s="542"/>
      <c r="F41" s="542"/>
      <c r="G41" s="169"/>
      <c r="H41" s="131"/>
      <c r="I41" s="129"/>
      <c r="J41" s="129"/>
      <c r="K41" s="129"/>
      <c r="L41" s="129"/>
      <c r="M41" s="129"/>
      <c r="N41" s="129"/>
      <c r="O41" s="129"/>
      <c r="P41" s="129"/>
      <c r="Q41" s="130"/>
      <c r="T41" s="545"/>
      <c r="U41" s="546"/>
    </row>
    <row r="42" spans="1:21" s="113" customFormat="1" ht="25.5" customHeight="1">
      <c r="A42" s="557">
        <v>14</v>
      </c>
      <c r="B42" s="537"/>
      <c r="C42" s="539" t="s">
        <v>335</v>
      </c>
      <c r="D42" s="541"/>
      <c r="E42" s="541"/>
      <c r="F42" s="541"/>
      <c r="G42" s="168"/>
      <c r="H42" s="133"/>
      <c r="I42" s="133"/>
      <c r="J42" s="133"/>
      <c r="K42" s="133"/>
      <c r="L42" s="133"/>
      <c r="M42" s="133"/>
      <c r="N42" s="133"/>
      <c r="O42" s="133"/>
      <c r="P42" s="133"/>
      <c r="Q42" s="134" t="s">
        <v>394</v>
      </c>
      <c r="T42" s="545">
        <f>COUNTA(D42:E44)</f>
        <v>0</v>
      </c>
      <c r="U42" s="546">
        <f>IF(T42=2,1,IF(T42=1,1,0))</f>
        <v>0</v>
      </c>
    </row>
    <row r="43" spans="1:21" s="113" customFormat="1" ht="3" customHeight="1">
      <c r="A43" s="559"/>
      <c r="B43" s="537"/>
      <c r="C43" s="540"/>
      <c r="D43" s="560"/>
      <c r="E43" s="560"/>
      <c r="F43" s="560"/>
      <c r="G43" s="172"/>
      <c r="H43" s="131"/>
      <c r="I43" s="131"/>
      <c r="J43" s="131"/>
      <c r="K43" s="131"/>
      <c r="L43" s="131"/>
      <c r="M43" s="131"/>
      <c r="N43" s="131"/>
      <c r="O43" s="131"/>
      <c r="P43" s="131"/>
      <c r="Q43" s="132"/>
      <c r="T43" s="545"/>
      <c r="U43" s="546"/>
    </row>
    <row r="44" spans="1:21" s="113" customFormat="1" ht="25.5" customHeight="1">
      <c r="A44" s="558"/>
      <c r="B44" s="537"/>
      <c r="C44" s="556"/>
      <c r="D44" s="542"/>
      <c r="E44" s="542"/>
      <c r="F44" s="542"/>
      <c r="G44" s="170"/>
      <c r="H44" s="131"/>
      <c r="I44" s="129"/>
      <c r="J44" s="129"/>
      <c r="K44" s="129"/>
      <c r="L44" s="129"/>
      <c r="M44" s="129"/>
      <c r="N44" s="129"/>
      <c r="O44" s="129"/>
      <c r="P44" s="129"/>
      <c r="Q44" s="130"/>
      <c r="T44" s="545"/>
      <c r="U44" s="546"/>
    </row>
    <row r="45" spans="1:21" s="113" customFormat="1" ht="25.5" customHeight="1">
      <c r="A45" s="557">
        <v>15</v>
      </c>
      <c r="B45" s="537"/>
      <c r="C45" s="539" t="s">
        <v>336</v>
      </c>
      <c r="D45" s="541"/>
      <c r="E45" s="541"/>
      <c r="F45" s="541"/>
      <c r="G45" s="168"/>
      <c r="H45" s="133"/>
      <c r="I45" s="133"/>
      <c r="J45" s="133"/>
      <c r="K45" s="133"/>
      <c r="L45" s="133"/>
      <c r="M45" s="133"/>
      <c r="N45" s="133"/>
      <c r="O45" s="133"/>
      <c r="P45" s="133"/>
      <c r="Q45" s="134" t="s">
        <v>395</v>
      </c>
      <c r="T45" s="545">
        <f>COUNTA(D45:E47)</f>
        <v>0</v>
      </c>
      <c r="U45" s="546">
        <f>IF(T45=2,1,IF(T45=1,1,0))</f>
        <v>0</v>
      </c>
    </row>
    <row r="46" spans="1:21" s="113" customFormat="1" ht="5.25" customHeight="1">
      <c r="A46" s="559"/>
      <c r="B46" s="537"/>
      <c r="C46" s="540"/>
      <c r="D46" s="560"/>
      <c r="E46" s="560"/>
      <c r="F46" s="560"/>
      <c r="G46" s="172"/>
      <c r="H46" s="131"/>
      <c r="I46" s="131"/>
      <c r="J46" s="131"/>
      <c r="K46" s="131"/>
      <c r="L46" s="131"/>
      <c r="M46" s="131"/>
      <c r="N46" s="131"/>
      <c r="O46" s="131"/>
      <c r="P46" s="131"/>
      <c r="Q46" s="132"/>
      <c r="T46" s="545"/>
      <c r="U46" s="546"/>
    </row>
    <row r="47" spans="1:21" s="113" customFormat="1" ht="25.5" customHeight="1">
      <c r="A47" s="558"/>
      <c r="B47" s="537"/>
      <c r="C47" s="556"/>
      <c r="D47" s="542"/>
      <c r="E47" s="542"/>
      <c r="F47" s="542"/>
      <c r="G47" s="170"/>
      <c r="H47" s="131"/>
      <c r="I47" s="129"/>
      <c r="J47" s="129"/>
      <c r="K47" s="129"/>
      <c r="L47" s="129"/>
      <c r="M47" s="129"/>
      <c r="N47" s="129"/>
      <c r="O47" s="129"/>
      <c r="P47" s="129"/>
      <c r="Q47" s="130"/>
      <c r="T47" s="545"/>
      <c r="U47" s="546"/>
    </row>
    <row r="48" spans="1:21" s="113" customFormat="1" ht="25.5" customHeight="1">
      <c r="A48" s="557">
        <v>16</v>
      </c>
      <c r="B48" s="537"/>
      <c r="C48" s="539" t="s">
        <v>337</v>
      </c>
      <c r="D48" s="541"/>
      <c r="E48" s="541"/>
      <c r="F48" s="541"/>
      <c r="G48" s="170"/>
      <c r="H48" s="125"/>
      <c r="I48" s="125"/>
      <c r="J48" s="125"/>
      <c r="K48" s="125"/>
      <c r="L48" s="125"/>
      <c r="M48" s="125"/>
      <c r="N48" s="125"/>
      <c r="O48" s="125"/>
      <c r="P48" s="125"/>
      <c r="Q48" s="126" t="s">
        <v>396</v>
      </c>
      <c r="T48" s="545">
        <f>COUNTA(D48:E49)</f>
        <v>0</v>
      </c>
      <c r="U48" s="546">
        <f>IF(T48=2,1,IF(T48=1,1,0))</f>
        <v>0</v>
      </c>
    </row>
    <row r="49" spans="1:21" s="113" customFormat="1" ht="25.5" customHeight="1">
      <c r="A49" s="558"/>
      <c r="B49" s="555"/>
      <c r="C49" s="556"/>
      <c r="D49" s="542"/>
      <c r="E49" s="542"/>
      <c r="F49" s="542"/>
      <c r="G49" s="169"/>
      <c r="H49" s="131"/>
      <c r="I49" s="129"/>
      <c r="J49" s="129"/>
      <c r="K49" s="129"/>
      <c r="L49" s="129"/>
      <c r="M49" s="129"/>
      <c r="N49" s="129"/>
      <c r="O49" s="129"/>
      <c r="P49" s="129"/>
      <c r="Q49" s="130"/>
      <c r="T49" s="545"/>
      <c r="U49" s="546"/>
    </row>
    <row r="50" spans="1:21" s="113" customFormat="1" ht="24" customHeight="1">
      <c r="A50" s="547" t="s">
        <v>87</v>
      </c>
      <c r="B50" s="548" t="s">
        <v>321</v>
      </c>
      <c r="C50" s="548"/>
      <c r="D50" s="549" t="s">
        <v>526</v>
      </c>
      <c r="E50" s="550"/>
      <c r="F50" s="561"/>
      <c r="G50" s="167"/>
      <c r="H50" s="551" t="s">
        <v>477</v>
      </c>
      <c r="I50" s="551"/>
      <c r="J50" s="551"/>
      <c r="K50" s="551"/>
      <c r="L50" s="551"/>
      <c r="M50" s="551"/>
      <c r="N50" s="551"/>
      <c r="O50" s="551"/>
      <c r="P50" s="551"/>
      <c r="Q50" s="552"/>
    </row>
    <row r="51" spans="1:21" s="113" customFormat="1" ht="26.45" customHeight="1">
      <c r="A51" s="547"/>
      <c r="B51" s="548"/>
      <c r="C51" s="548"/>
      <c r="D51" s="114" t="s">
        <v>482</v>
      </c>
      <c r="E51" s="114" t="s">
        <v>524</v>
      </c>
      <c r="F51" s="137" t="s">
        <v>525</v>
      </c>
      <c r="G51" s="158"/>
      <c r="H51" s="553"/>
      <c r="I51" s="553"/>
      <c r="J51" s="553"/>
      <c r="K51" s="553"/>
      <c r="L51" s="553"/>
      <c r="M51" s="553"/>
      <c r="N51" s="553"/>
      <c r="O51" s="553"/>
      <c r="P51" s="553"/>
      <c r="Q51" s="554"/>
    </row>
    <row r="52" spans="1:21" s="113" customFormat="1" ht="25.5" customHeight="1">
      <c r="A52" s="557">
        <v>17</v>
      </c>
      <c r="B52" s="536" t="s">
        <v>346</v>
      </c>
      <c r="C52" s="539" t="s">
        <v>338</v>
      </c>
      <c r="D52" s="541"/>
      <c r="E52" s="541"/>
      <c r="F52" s="541"/>
      <c r="G52" s="170"/>
      <c r="H52" s="125"/>
      <c r="I52" s="125"/>
      <c r="J52" s="125"/>
      <c r="K52" s="125"/>
      <c r="L52" s="125"/>
      <c r="M52" s="125"/>
      <c r="N52" s="125"/>
      <c r="O52" s="125"/>
      <c r="P52" s="125"/>
      <c r="Q52" s="126" t="s">
        <v>397</v>
      </c>
      <c r="T52" s="545">
        <f>COUNTA(D52:E53)</f>
        <v>0</v>
      </c>
      <c r="U52" s="546">
        <f>IF(T52=2,1,IF(T52=1,1,0))</f>
        <v>0</v>
      </c>
    </row>
    <row r="53" spans="1:21" s="113" customFormat="1" ht="25.5" customHeight="1">
      <c r="A53" s="558"/>
      <c r="B53" s="537"/>
      <c r="C53" s="556"/>
      <c r="D53" s="542"/>
      <c r="E53" s="542"/>
      <c r="F53" s="542"/>
      <c r="G53" s="169"/>
      <c r="H53" s="131"/>
      <c r="I53" s="129"/>
      <c r="J53" s="129"/>
      <c r="K53" s="129"/>
      <c r="L53" s="129"/>
      <c r="M53" s="129"/>
      <c r="N53" s="129"/>
      <c r="O53" s="129"/>
      <c r="P53" s="129"/>
      <c r="Q53" s="130"/>
      <c r="T53" s="545"/>
      <c r="U53" s="546"/>
    </row>
    <row r="54" spans="1:21" s="113" customFormat="1" ht="25.5" customHeight="1">
      <c r="A54" s="557">
        <v>18</v>
      </c>
      <c r="B54" s="537"/>
      <c r="C54" s="539" t="s">
        <v>339</v>
      </c>
      <c r="D54" s="541"/>
      <c r="E54" s="541"/>
      <c r="F54" s="541"/>
      <c r="G54" s="170"/>
      <c r="H54" s="125"/>
      <c r="I54" s="125"/>
      <c r="J54" s="125"/>
      <c r="K54" s="125"/>
      <c r="L54" s="125"/>
      <c r="M54" s="125"/>
      <c r="N54" s="125"/>
      <c r="O54" s="125"/>
      <c r="P54" s="125"/>
      <c r="Q54" s="126" t="s">
        <v>398</v>
      </c>
      <c r="T54" s="545">
        <f>COUNTA(D54:E55)</f>
        <v>0</v>
      </c>
      <c r="U54" s="546">
        <f t="shared" ref="U54" si="7">IF(T54=2,1,IF(T54=1,1,0))</f>
        <v>0</v>
      </c>
    </row>
    <row r="55" spans="1:21" s="113" customFormat="1" ht="25.5" customHeight="1">
      <c r="A55" s="558"/>
      <c r="B55" s="537"/>
      <c r="C55" s="556"/>
      <c r="D55" s="542"/>
      <c r="E55" s="542"/>
      <c r="F55" s="542"/>
      <c r="G55" s="169"/>
      <c r="H55" s="131"/>
      <c r="I55" s="129"/>
      <c r="J55" s="129"/>
      <c r="K55" s="129"/>
      <c r="L55" s="129"/>
      <c r="M55" s="129"/>
      <c r="N55" s="129"/>
      <c r="O55" s="129"/>
      <c r="P55" s="129"/>
      <c r="Q55" s="130"/>
      <c r="T55" s="545"/>
      <c r="U55" s="546"/>
    </row>
    <row r="56" spans="1:21" s="113" customFormat="1" ht="25.5" customHeight="1">
      <c r="A56" s="557">
        <v>19</v>
      </c>
      <c r="B56" s="537"/>
      <c r="C56" s="539" t="s">
        <v>340</v>
      </c>
      <c r="D56" s="541"/>
      <c r="E56" s="541"/>
      <c r="F56" s="541"/>
      <c r="G56" s="170"/>
      <c r="H56" s="125"/>
      <c r="I56" s="125"/>
      <c r="J56" s="125"/>
      <c r="K56" s="125"/>
      <c r="L56" s="125"/>
      <c r="M56" s="125"/>
      <c r="N56" s="125"/>
      <c r="O56" s="125"/>
      <c r="P56" s="125"/>
      <c r="Q56" s="126" t="s">
        <v>399</v>
      </c>
      <c r="T56" s="545">
        <f>COUNTA(D56:E57)</f>
        <v>0</v>
      </c>
      <c r="U56" s="546">
        <f>IF(T56=2,1,IF(T56=1,1,0))</f>
        <v>0</v>
      </c>
    </row>
    <row r="57" spans="1:21" s="113" customFormat="1" ht="25.5" customHeight="1">
      <c r="A57" s="558"/>
      <c r="B57" s="537"/>
      <c r="C57" s="556"/>
      <c r="D57" s="542"/>
      <c r="E57" s="542"/>
      <c r="F57" s="542"/>
      <c r="G57" s="169"/>
      <c r="H57" s="131"/>
      <c r="I57" s="129"/>
      <c r="J57" s="129"/>
      <c r="K57" s="129"/>
      <c r="L57" s="129"/>
      <c r="M57" s="129"/>
      <c r="N57" s="129"/>
      <c r="O57" s="129"/>
      <c r="P57" s="129"/>
      <c r="Q57" s="130"/>
      <c r="T57" s="545"/>
      <c r="U57" s="546"/>
    </row>
    <row r="58" spans="1:21" s="113" customFormat="1" ht="25.5" customHeight="1">
      <c r="A58" s="557">
        <v>20</v>
      </c>
      <c r="B58" s="537"/>
      <c r="C58" s="539" t="s">
        <v>341</v>
      </c>
      <c r="D58" s="541"/>
      <c r="E58" s="541"/>
      <c r="F58" s="541"/>
      <c r="G58" s="170"/>
      <c r="H58" s="125"/>
      <c r="I58" s="125"/>
      <c r="J58" s="125"/>
      <c r="K58" s="125"/>
      <c r="L58" s="125"/>
      <c r="M58" s="125"/>
      <c r="N58" s="125"/>
      <c r="O58" s="125"/>
      <c r="P58" s="125"/>
      <c r="Q58" s="126" t="s">
        <v>400</v>
      </c>
      <c r="T58" s="545">
        <f>COUNTA(D58:E60)</f>
        <v>0</v>
      </c>
      <c r="U58" s="546">
        <f>IF(T58=2,1,IF(T58=1,1,0))</f>
        <v>0</v>
      </c>
    </row>
    <row r="59" spans="1:21" s="113" customFormat="1" ht="6.75" hidden="1" customHeight="1">
      <c r="A59" s="559"/>
      <c r="B59" s="537"/>
      <c r="C59" s="540"/>
      <c r="D59" s="560"/>
      <c r="E59" s="560"/>
      <c r="F59" s="560"/>
      <c r="G59" s="169"/>
      <c r="H59" s="131"/>
      <c r="I59" s="131"/>
      <c r="J59" s="131"/>
      <c r="K59" s="131"/>
      <c r="L59" s="131"/>
      <c r="M59" s="131"/>
      <c r="N59" s="131"/>
      <c r="O59" s="131"/>
      <c r="P59" s="131"/>
      <c r="Q59" s="132"/>
      <c r="T59" s="545"/>
      <c r="U59" s="546"/>
    </row>
    <row r="60" spans="1:21" s="113" customFormat="1" ht="25.5" customHeight="1">
      <c r="A60" s="558"/>
      <c r="B60" s="537"/>
      <c r="C60" s="556"/>
      <c r="D60" s="542"/>
      <c r="E60" s="542"/>
      <c r="F60" s="542"/>
      <c r="G60" s="170"/>
      <c r="H60" s="131"/>
      <c r="I60" s="129"/>
      <c r="J60" s="129"/>
      <c r="K60" s="129"/>
      <c r="L60" s="129"/>
      <c r="M60" s="129"/>
      <c r="N60" s="129"/>
      <c r="O60" s="129"/>
      <c r="P60" s="129"/>
      <c r="Q60" s="130"/>
      <c r="T60" s="545"/>
      <c r="U60" s="546"/>
    </row>
    <row r="61" spans="1:21" s="113" customFormat="1" ht="25.5" customHeight="1">
      <c r="A61" s="557">
        <v>21</v>
      </c>
      <c r="B61" s="537"/>
      <c r="C61" s="539" t="s">
        <v>342</v>
      </c>
      <c r="D61" s="541"/>
      <c r="E61" s="541"/>
      <c r="F61" s="541"/>
      <c r="G61" s="168"/>
      <c r="H61" s="133"/>
      <c r="I61" s="133"/>
      <c r="J61" s="133"/>
      <c r="K61" s="133"/>
      <c r="L61" s="133"/>
      <c r="M61" s="133"/>
      <c r="N61" s="133"/>
      <c r="O61" s="133"/>
      <c r="P61" s="133"/>
      <c r="Q61" s="134" t="s">
        <v>401</v>
      </c>
      <c r="T61" s="545">
        <f>COUNTA(D61:E63)</f>
        <v>0</v>
      </c>
      <c r="U61" s="546">
        <f>IF(T61=2,1,IF(T61=1,1,0))</f>
        <v>0</v>
      </c>
    </row>
    <row r="62" spans="1:21" s="113" customFormat="1" ht="5.25" customHeight="1">
      <c r="A62" s="559"/>
      <c r="B62" s="537"/>
      <c r="C62" s="540"/>
      <c r="D62" s="560"/>
      <c r="E62" s="560"/>
      <c r="F62" s="560"/>
      <c r="G62" s="172"/>
      <c r="H62" s="131"/>
      <c r="I62" s="131"/>
      <c r="J62" s="131"/>
      <c r="K62" s="131"/>
      <c r="L62" s="131"/>
      <c r="M62" s="131"/>
      <c r="N62" s="131"/>
      <c r="O62" s="131"/>
      <c r="P62" s="131"/>
      <c r="Q62" s="132"/>
      <c r="T62" s="545"/>
      <c r="U62" s="546"/>
    </row>
    <row r="63" spans="1:21" s="113" customFormat="1" ht="25.5" customHeight="1">
      <c r="A63" s="558"/>
      <c r="B63" s="537"/>
      <c r="C63" s="556"/>
      <c r="D63" s="542"/>
      <c r="E63" s="542"/>
      <c r="F63" s="542"/>
      <c r="G63" s="170"/>
      <c r="H63" s="131"/>
      <c r="I63" s="129"/>
      <c r="J63" s="129"/>
      <c r="K63" s="129"/>
      <c r="L63" s="129"/>
      <c r="M63" s="129"/>
      <c r="N63" s="129"/>
      <c r="O63" s="129"/>
      <c r="P63" s="129"/>
      <c r="Q63" s="130"/>
      <c r="T63" s="545"/>
      <c r="U63" s="546"/>
    </row>
    <row r="64" spans="1:21" s="113" customFormat="1" ht="25.5" customHeight="1">
      <c r="A64" s="557">
        <v>22</v>
      </c>
      <c r="B64" s="537"/>
      <c r="C64" s="539" t="s">
        <v>343</v>
      </c>
      <c r="D64" s="541"/>
      <c r="E64" s="541"/>
      <c r="F64" s="541"/>
      <c r="G64" s="170"/>
      <c r="H64" s="125"/>
      <c r="I64" s="125"/>
      <c r="J64" s="125"/>
      <c r="K64" s="125"/>
      <c r="L64" s="125"/>
      <c r="M64" s="125"/>
      <c r="N64" s="125"/>
      <c r="O64" s="125"/>
      <c r="P64" s="125"/>
      <c r="Q64" s="126" t="s">
        <v>402</v>
      </c>
      <c r="T64" s="545">
        <f>COUNTA(D64:E65)</f>
        <v>0</v>
      </c>
      <c r="U64" s="546">
        <f>IF(T64=2,1,IF(T64=1,1,0))</f>
        <v>0</v>
      </c>
    </row>
    <row r="65" spans="1:21" s="113" customFormat="1" ht="25.5" customHeight="1">
      <c r="A65" s="558"/>
      <c r="B65" s="555"/>
      <c r="C65" s="556"/>
      <c r="D65" s="542"/>
      <c r="E65" s="542"/>
      <c r="F65" s="542"/>
      <c r="G65" s="169"/>
      <c r="H65" s="131"/>
      <c r="I65" s="129"/>
      <c r="J65" s="129"/>
      <c r="K65" s="129"/>
      <c r="L65" s="129"/>
      <c r="M65" s="129"/>
      <c r="N65" s="129"/>
      <c r="O65" s="129"/>
      <c r="P65" s="129"/>
      <c r="Q65" s="130"/>
      <c r="T65" s="545"/>
      <c r="U65" s="546"/>
    </row>
    <row r="66" spans="1:21" s="113" customFormat="1" ht="25.5" customHeight="1">
      <c r="A66" s="557">
        <v>23</v>
      </c>
      <c r="B66" s="536" t="s">
        <v>429</v>
      </c>
      <c r="C66" s="539" t="s">
        <v>347</v>
      </c>
      <c r="D66" s="541"/>
      <c r="E66" s="541"/>
      <c r="F66" s="543"/>
      <c r="G66" s="170"/>
      <c r="H66" s="125"/>
      <c r="I66" s="125"/>
      <c r="J66" s="125"/>
      <c r="K66" s="125"/>
      <c r="L66" s="125"/>
      <c r="M66" s="125"/>
      <c r="N66" s="125"/>
      <c r="O66" s="125"/>
      <c r="P66" s="125"/>
      <c r="Q66" s="126" t="s">
        <v>403</v>
      </c>
      <c r="T66" s="545">
        <f>COUNTA(D66:E67)</f>
        <v>0</v>
      </c>
      <c r="U66" s="546">
        <f t="shared" ref="U66" si="8">IF(T66=2,1,IF(T66=1,1,0))</f>
        <v>0</v>
      </c>
    </row>
    <row r="67" spans="1:21" s="113" customFormat="1" ht="25.5" customHeight="1">
      <c r="A67" s="558"/>
      <c r="B67" s="537"/>
      <c r="C67" s="556"/>
      <c r="D67" s="542"/>
      <c r="E67" s="542"/>
      <c r="F67" s="544"/>
      <c r="G67" s="169"/>
      <c r="H67" s="131"/>
      <c r="I67" s="129"/>
      <c r="J67" s="129"/>
      <c r="K67" s="129"/>
      <c r="L67" s="129"/>
      <c r="M67" s="129"/>
      <c r="N67" s="129"/>
      <c r="O67" s="129"/>
      <c r="P67" s="129"/>
      <c r="Q67" s="130"/>
      <c r="T67" s="545"/>
      <c r="U67" s="546"/>
    </row>
    <row r="68" spans="1:21" s="113" customFormat="1" ht="25.5" customHeight="1">
      <c r="A68" s="557">
        <v>24</v>
      </c>
      <c r="B68" s="537"/>
      <c r="C68" s="539" t="s">
        <v>348</v>
      </c>
      <c r="D68" s="541"/>
      <c r="E68" s="541"/>
      <c r="F68" s="541"/>
      <c r="G68" s="170"/>
      <c r="H68" s="125"/>
      <c r="I68" s="125"/>
      <c r="J68" s="125"/>
      <c r="K68" s="125"/>
      <c r="L68" s="125"/>
      <c r="M68" s="125"/>
      <c r="N68" s="125"/>
      <c r="O68" s="125"/>
      <c r="P68" s="125"/>
      <c r="Q68" s="126" t="s">
        <v>404</v>
      </c>
      <c r="T68" s="545">
        <f>COUNTA(D68:E69)</f>
        <v>0</v>
      </c>
      <c r="U68" s="546">
        <f t="shared" ref="U68" si="9">IF(T68=2,1,IF(T68=1,1,0))</f>
        <v>0</v>
      </c>
    </row>
    <row r="69" spans="1:21" s="113" customFormat="1" ht="25.5" customHeight="1">
      <c r="A69" s="558"/>
      <c r="B69" s="537"/>
      <c r="C69" s="556"/>
      <c r="D69" s="542"/>
      <c r="E69" s="542"/>
      <c r="F69" s="542"/>
      <c r="G69" s="169"/>
      <c r="H69" s="131"/>
      <c r="I69" s="129"/>
      <c r="J69" s="129"/>
      <c r="K69" s="129"/>
      <c r="L69" s="129"/>
      <c r="M69" s="129"/>
      <c r="N69" s="129"/>
      <c r="O69" s="129"/>
      <c r="P69" s="129"/>
      <c r="Q69" s="130"/>
      <c r="T69" s="545"/>
      <c r="U69" s="546"/>
    </row>
    <row r="70" spans="1:21" s="113" customFormat="1" ht="25.5" customHeight="1">
      <c r="A70" s="557">
        <v>25</v>
      </c>
      <c r="B70" s="537"/>
      <c r="C70" s="539" t="s">
        <v>767</v>
      </c>
      <c r="D70" s="541"/>
      <c r="E70" s="541"/>
      <c r="F70" s="541"/>
      <c r="G70" s="170"/>
      <c r="H70" s="125"/>
      <c r="I70" s="125"/>
      <c r="J70" s="125"/>
      <c r="K70" s="125"/>
      <c r="L70" s="125"/>
      <c r="M70" s="125"/>
      <c r="N70" s="125"/>
      <c r="O70" s="125"/>
      <c r="P70" s="125"/>
      <c r="Q70" s="126" t="s">
        <v>405</v>
      </c>
      <c r="T70" s="545">
        <f>COUNTA(D70:E71)</f>
        <v>0</v>
      </c>
      <c r="U70" s="546">
        <f t="shared" ref="U70" si="10">IF(T70=2,1,IF(T70=1,1,0))</f>
        <v>0</v>
      </c>
    </row>
    <row r="71" spans="1:21" s="113" customFormat="1" ht="25.5" customHeight="1">
      <c r="A71" s="558"/>
      <c r="B71" s="537"/>
      <c r="C71" s="556"/>
      <c r="D71" s="542"/>
      <c r="E71" s="542"/>
      <c r="F71" s="542"/>
      <c r="G71" s="169"/>
      <c r="H71" s="131"/>
      <c r="I71" s="129"/>
      <c r="J71" s="129"/>
      <c r="K71" s="129"/>
      <c r="L71" s="129"/>
      <c r="M71" s="163"/>
      <c r="N71" s="129"/>
      <c r="O71" s="129"/>
      <c r="P71" s="129"/>
      <c r="Q71" s="130"/>
      <c r="T71" s="545"/>
      <c r="U71" s="546"/>
    </row>
    <row r="72" spans="1:21" s="113" customFormat="1" ht="25.5" customHeight="1">
      <c r="A72" s="557">
        <v>26</v>
      </c>
      <c r="B72" s="537"/>
      <c r="C72" s="539" t="s">
        <v>349</v>
      </c>
      <c r="D72" s="541"/>
      <c r="E72" s="541"/>
      <c r="F72" s="541"/>
      <c r="G72" s="170"/>
      <c r="H72" s="125"/>
      <c r="I72" s="125"/>
      <c r="J72" s="125"/>
      <c r="K72" s="125"/>
      <c r="L72" s="125"/>
      <c r="M72" s="125"/>
      <c r="N72" s="125"/>
      <c r="O72" s="125"/>
      <c r="P72" s="125"/>
      <c r="Q72" s="126" t="s">
        <v>406</v>
      </c>
      <c r="T72" s="545">
        <f>COUNTA(D72:E73)</f>
        <v>0</v>
      </c>
      <c r="U72" s="546">
        <f t="shared" ref="U72" si="11">IF(T72=2,1,IF(T72=1,1,0))</f>
        <v>0</v>
      </c>
    </row>
    <row r="73" spans="1:21" s="113" customFormat="1" ht="25.5" customHeight="1">
      <c r="A73" s="558"/>
      <c r="B73" s="537"/>
      <c r="C73" s="556"/>
      <c r="D73" s="542"/>
      <c r="E73" s="542"/>
      <c r="F73" s="542"/>
      <c r="G73" s="169"/>
      <c r="H73" s="131"/>
      <c r="I73" s="129"/>
      <c r="J73" s="129"/>
      <c r="K73" s="129"/>
      <c r="L73" s="129"/>
      <c r="M73" s="129"/>
      <c r="N73" s="129"/>
      <c r="O73" s="129"/>
      <c r="P73" s="129"/>
      <c r="Q73" s="130"/>
      <c r="T73" s="545"/>
      <c r="U73" s="546"/>
    </row>
    <row r="74" spans="1:21" s="113" customFormat="1" ht="25.5" customHeight="1">
      <c r="A74" s="557">
        <v>27</v>
      </c>
      <c r="B74" s="537"/>
      <c r="C74" s="539" t="s">
        <v>350</v>
      </c>
      <c r="D74" s="541"/>
      <c r="E74" s="541"/>
      <c r="F74" s="543"/>
      <c r="G74" s="170"/>
      <c r="H74" s="125"/>
      <c r="I74" s="125"/>
      <c r="J74" s="125"/>
      <c r="K74" s="125"/>
      <c r="L74" s="125"/>
      <c r="M74" s="125"/>
      <c r="N74" s="125"/>
      <c r="O74" s="125"/>
      <c r="P74" s="125"/>
      <c r="Q74" s="126" t="s">
        <v>407</v>
      </c>
      <c r="T74" s="545">
        <f>COUNTA(D74:E75)</f>
        <v>0</v>
      </c>
      <c r="U74" s="546">
        <f t="shared" ref="U74" si="12">IF(T74=2,1,IF(T74=1,1,0))</f>
        <v>0</v>
      </c>
    </row>
    <row r="75" spans="1:21" s="113" customFormat="1" ht="25.5" customHeight="1">
      <c r="A75" s="558"/>
      <c r="B75" s="537"/>
      <c r="C75" s="556"/>
      <c r="D75" s="542"/>
      <c r="E75" s="542"/>
      <c r="F75" s="544"/>
      <c r="G75" s="169"/>
      <c r="H75" s="131"/>
      <c r="I75" s="129"/>
      <c r="J75" s="129"/>
      <c r="K75" s="129"/>
      <c r="L75" s="129"/>
      <c r="M75" s="129"/>
      <c r="N75" s="129"/>
      <c r="O75" s="129"/>
      <c r="P75" s="129"/>
      <c r="Q75" s="130"/>
      <c r="T75" s="545"/>
      <c r="U75" s="546"/>
    </row>
    <row r="76" spans="1:21" s="113" customFormat="1" ht="25.5" customHeight="1">
      <c r="A76" s="557">
        <v>28</v>
      </c>
      <c r="B76" s="537"/>
      <c r="C76" s="539" t="s">
        <v>351</v>
      </c>
      <c r="D76" s="541"/>
      <c r="E76" s="541"/>
      <c r="F76" s="541"/>
      <c r="G76" s="170"/>
      <c r="H76" s="125"/>
      <c r="I76" s="125"/>
      <c r="J76" s="125"/>
      <c r="K76" s="125"/>
      <c r="L76" s="125"/>
      <c r="M76" s="125"/>
      <c r="N76" s="125"/>
      <c r="O76" s="125"/>
      <c r="P76" s="125"/>
      <c r="Q76" s="126" t="s">
        <v>408</v>
      </c>
      <c r="T76" s="545">
        <f>COUNTA(D76:E77)</f>
        <v>0</v>
      </c>
      <c r="U76" s="546">
        <f t="shared" ref="U76" si="13">IF(T76=2,1,IF(T76=1,1,0))</f>
        <v>0</v>
      </c>
    </row>
    <row r="77" spans="1:21" s="113" customFormat="1" ht="25.5" customHeight="1">
      <c r="A77" s="558"/>
      <c r="B77" s="537"/>
      <c r="C77" s="556"/>
      <c r="D77" s="542"/>
      <c r="E77" s="542"/>
      <c r="F77" s="542"/>
      <c r="G77" s="169"/>
      <c r="H77" s="131"/>
      <c r="I77" s="129"/>
      <c r="J77" s="129"/>
      <c r="K77" s="129"/>
      <c r="L77" s="129"/>
      <c r="M77" s="129"/>
      <c r="N77" s="129"/>
      <c r="O77" s="129"/>
      <c r="P77" s="129"/>
      <c r="Q77" s="130"/>
      <c r="T77" s="545"/>
      <c r="U77" s="546"/>
    </row>
    <row r="78" spans="1:21" s="113" customFormat="1" ht="25.5" customHeight="1">
      <c r="A78" s="557">
        <v>29</v>
      </c>
      <c r="B78" s="537"/>
      <c r="C78" s="539" t="s">
        <v>352</v>
      </c>
      <c r="D78" s="541"/>
      <c r="E78" s="541"/>
      <c r="F78" s="543"/>
      <c r="G78" s="170"/>
      <c r="H78" s="125"/>
      <c r="I78" s="125"/>
      <c r="J78" s="125"/>
      <c r="K78" s="125"/>
      <c r="L78" s="125"/>
      <c r="M78" s="125"/>
      <c r="N78" s="125"/>
      <c r="O78" s="125"/>
      <c r="P78" s="125"/>
      <c r="Q78" s="126" t="s">
        <v>409</v>
      </c>
      <c r="T78" s="545">
        <f>COUNTA(D78:E79)</f>
        <v>0</v>
      </c>
      <c r="U78" s="546">
        <f t="shared" ref="U78" si="14">IF(T78=2,1,IF(T78=1,1,0))</f>
        <v>0</v>
      </c>
    </row>
    <row r="79" spans="1:21" s="113" customFormat="1" ht="25.5" customHeight="1">
      <c r="A79" s="558"/>
      <c r="B79" s="537"/>
      <c r="C79" s="556"/>
      <c r="D79" s="542"/>
      <c r="E79" s="542"/>
      <c r="F79" s="544"/>
      <c r="G79" s="169"/>
      <c r="H79" s="131"/>
      <c r="I79" s="129"/>
      <c r="J79" s="129"/>
      <c r="K79" s="129"/>
      <c r="L79" s="129"/>
      <c r="M79" s="129"/>
      <c r="N79" s="129"/>
      <c r="O79" s="129"/>
      <c r="P79" s="129"/>
      <c r="Q79" s="130"/>
      <c r="T79" s="545"/>
      <c r="U79" s="546"/>
    </row>
    <row r="80" spans="1:21" s="113" customFormat="1" ht="25.5" customHeight="1">
      <c r="A80" s="557">
        <v>30</v>
      </c>
      <c r="B80" s="537"/>
      <c r="C80" s="539" t="s">
        <v>353</v>
      </c>
      <c r="D80" s="541"/>
      <c r="E80" s="541"/>
      <c r="F80" s="543"/>
      <c r="G80" s="170"/>
      <c r="H80" s="125"/>
      <c r="I80" s="125"/>
      <c r="J80" s="125"/>
      <c r="K80" s="125"/>
      <c r="L80" s="125"/>
      <c r="M80" s="125"/>
      <c r="N80" s="125"/>
      <c r="O80" s="125"/>
      <c r="P80" s="125"/>
      <c r="Q80" s="126" t="s">
        <v>410</v>
      </c>
      <c r="T80" s="545">
        <f>COUNTA(D80:E81)</f>
        <v>0</v>
      </c>
      <c r="U80" s="546">
        <f t="shared" ref="U80" si="15">IF(T80=2,1,IF(T80=1,1,0))</f>
        <v>0</v>
      </c>
    </row>
    <row r="81" spans="1:34" s="113" customFormat="1" ht="25.5" customHeight="1">
      <c r="A81" s="558"/>
      <c r="B81" s="537"/>
      <c r="C81" s="556"/>
      <c r="D81" s="542"/>
      <c r="E81" s="542"/>
      <c r="F81" s="544"/>
      <c r="G81" s="169"/>
      <c r="H81" s="131"/>
      <c r="I81" s="129"/>
      <c r="J81" s="129"/>
      <c r="K81" s="129"/>
      <c r="L81" s="129"/>
      <c r="M81" s="129"/>
      <c r="N81" s="129"/>
      <c r="O81" s="129"/>
      <c r="P81" s="129"/>
      <c r="Q81" s="130"/>
      <c r="T81" s="545"/>
      <c r="U81" s="546"/>
    </row>
    <row r="82" spans="1:34" s="113" customFormat="1" ht="25.5" customHeight="1">
      <c r="A82" s="557">
        <v>31</v>
      </c>
      <c r="B82" s="537"/>
      <c r="C82" s="539" t="s">
        <v>354</v>
      </c>
      <c r="D82" s="541"/>
      <c r="E82" s="541"/>
      <c r="F82" s="541"/>
      <c r="G82" s="170"/>
      <c r="H82" s="125"/>
      <c r="I82" s="125"/>
      <c r="J82" s="125"/>
      <c r="K82" s="125"/>
      <c r="L82" s="125"/>
      <c r="M82" s="125"/>
      <c r="N82" s="125"/>
      <c r="O82" s="125"/>
      <c r="P82" s="125"/>
      <c r="Q82" s="126" t="s">
        <v>411</v>
      </c>
      <c r="T82" s="545">
        <f>COUNTA(D82:E83)</f>
        <v>0</v>
      </c>
      <c r="U82" s="546">
        <f t="shared" ref="U82" si="16">IF(T82=2,1,IF(T82=1,1,0))</f>
        <v>0</v>
      </c>
    </row>
    <row r="83" spans="1:34" s="113" customFormat="1" ht="25.5" customHeight="1">
      <c r="A83" s="558"/>
      <c r="B83" s="555"/>
      <c r="C83" s="556"/>
      <c r="D83" s="542"/>
      <c r="E83" s="542"/>
      <c r="F83" s="542"/>
      <c r="G83" s="169"/>
      <c r="H83" s="131"/>
      <c r="I83" s="129"/>
      <c r="J83" s="129"/>
      <c r="K83" s="129"/>
      <c r="L83" s="129"/>
      <c r="M83" s="129"/>
      <c r="N83" s="129"/>
      <c r="O83" s="129"/>
      <c r="P83" s="129"/>
      <c r="Q83" s="130"/>
      <c r="T83" s="545"/>
      <c r="U83" s="546"/>
    </row>
    <row r="84" spans="1:34" s="113" customFormat="1" ht="25.5" customHeight="1">
      <c r="A84" s="557">
        <v>32</v>
      </c>
      <c r="B84" s="536" t="s">
        <v>412</v>
      </c>
      <c r="C84" s="539" t="s">
        <v>413</v>
      </c>
      <c r="D84" s="541"/>
      <c r="E84" s="541"/>
      <c r="F84" s="541"/>
      <c r="G84" s="170"/>
      <c r="H84" s="125"/>
      <c r="I84" s="568"/>
      <c r="J84" s="568"/>
      <c r="K84" s="568"/>
      <c r="L84" s="568"/>
      <c r="M84" s="568"/>
      <c r="N84" s="568"/>
      <c r="O84" s="568"/>
      <c r="P84" s="568"/>
      <c r="Q84" s="126" t="s">
        <v>414</v>
      </c>
      <c r="T84" s="545">
        <f>COUNTA(D84:E85)</f>
        <v>0</v>
      </c>
      <c r="U84" s="546">
        <f>IF(T84=2,1,IF(T84=1,1,0))</f>
        <v>0</v>
      </c>
    </row>
    <row r="85" spans="1:34" s="113" customFormat="1" ht="25.5" customHeight="1">
      <c r="A85" s="558"/>
      <c r="B85" s="555"/>
      <c r="C85" s="556"/>
      <c r="D85" s="542"/>
      <c r="E85" s="542"/>
      <c r="F85" s="542"/>
      <c r="G85" s="169"/>
      <c r="H85" s="131"/>
      <c r="I85" s="129"/>
      <c r="J85" s="129"/>
      <c r="K85" s="129"/>
      <c r="L85" s="129"/>
      <c r="M85" s="163"/>
      <c r="N85" s="129"/>
      <c r="O85" s="129"/>
      <c r="P85" s="129"/>
      <c r="Q85" s="130"/>
      <c r="T85" s="545"/>
      <c r="U85" s="546"/>
    </row>
    <row r="86" spans="1:34" s="113" customFormat="1" ht="24" customHeight="1">
      <c r="A86" s="547"/>
      <c r="B86" s="548" t="s">
        <v>321</v>
      </c>
      <c r="C86" s="548"/>
      <c r="D86" s="549" t="s">
        <v>526</v>
      </c>
      <c r="E86" s="550"/>
      <c r="F86" s="550"/>
      <c r="G86" s="171"/>
      <c r="H86" s="551" t="s">
        <v>477</v>
      </c>
      <c r="I86" s="551"/>
      <c r="J86" s="551"/>
      <c r="K86" s="551"/>
      <c r="L86" s="551"/>
      <c r="M86" s="551"/>
      <c r="N86" s="551"/>
      <c r="O86" s="551"/>
      <c r="P86" s="551"/>
      <c r="Q86" s="552"/>
      <c r="R86" s="488" t="s">
        <v>753</v>
      </c>
      <c r="S86" s="489"/>
      <c r="T86" s="489"/>
      <c r="U86" s="489"/>
      <c r="V86" s="489"/>
      <c r="W86" s="489"/>
      <c r="X86" s="489"/>
      <c r="Y86" s="489"/>
      <c r="Z86" s="489"/>
      <c r="AA86" s="489"/>
      <c r="AB86" s="489"/>
      <c r="AC86" s="489"/>
      <c r="AD86" s="489"/>
      <c r="AE86" s="489"/>
      <c r="AF86" s="489"/>
      <c r="AG86" s="489"/>
      <c r="AH86" s="489"/>
    </row>
    <row r="87" spans="1:34" s="113" customFormat="1" ht="26.45" customHeight="1">
      <c r="A87" s="547"/>
      <c r="B87" s="548"/>
      <c r="C87" s="548"/>
      <c r="D87" s="114" t="s">
        <v>482</v>
      </c>
      <c r="E87" s="114" t="s">
        <v>524</v>
      </c>
      <c r="F87" s="137" t="s">
        <v>525</v>
      </c>
      <c r="G87" s="158"/>
      <c r="H87" s="553"/>
      <c r="I87" s="553"/>
      <c r="J87" s="553"/>
      <c r="K87" s="553"/>
      <c r="L87" s="553"/>
      <c r="M87" s="553"/>
      <c r="N87" s="553"/>
      <c r="O87" s="553"/>
      <c r="P87" s="553"/>
      <c r="Q87" s="554"/>
      <c r="R87" s="488"/>
      <c r="S87" s="489"/>
      <c r="T87" s="489"/>
      <c r="U87" s="489"/>
      <c r="V87" s="489"/>
      <c r="W87" s="489"/>
      <c r="X87" s="489"/>
      <c r="Y87" s="489"/>
      <c r="Z87" s="489"/>
      <c r="AA87" s="489"/>
      <c r="AB87" s="489"/>
      <c r="AC87" s="489"/>
      <c r="AD87" s="489"/>
      <c r="AE87" s="489"/>
      <c r="AF87" s="489"/>
      <c r="AG87" s="489"/>
      <c r="AH87" s="489"/>
    </row>
    <row r="88" spans="1:34" s="113" customFormat="1" ht="25.5" customHeight="1">
      <c r="A88" s="570" t="s">
        <v>705</v>
      </c>
      <c r="B88" s="536" t="s">
        <v>483</v>
      </c>
      <c r="C88" s="539"/>
      <c r="D88" s="541"/>
      <c r="E88" s="541"/>
      <c r="F88" s="543"/>
      <c r="G88" s="170"/>
      <c r="H88" s="125"/>
      <c r="I88" s="125"/>
      <c r="J88" s="125"/>
      <c r="K88" s="125"/>
      <c r="L88" s="125"/>
      <c r="M88" s="125"/>
      <c r="N88" s="125"/>
      <c r="O88" s="125"/>
      <c r="P88" s="125"/>
      <c r="Q88" s="126" t="s">
        <v>703</v>
      </c>
      <c r="T88" s="545">
        <f>COUNTA(D88:E89)</f>
        <v>0</v>
      </c>
      <c r="U88" s="546">
        <f>IF(T88=2,1,IF(T88=1,1,0))</f>
        <v>0</v>
      </c>
    </row>
    <row r="89" spans="1:34" s="113" customFormat="1" ht="25.5" customHeight="1">
      <c r="A89" s="571"/>
      <c r="B89" s="537"/>
      <c r="C89" s="556"/>
      <c r="D89" s="542"/>
      <c r="E89" s="542"/>
      <c r="F89" s="544"/>
      <c r="G89" s="169"/>
      <c r="H89" s="131"/>
      <c r="I89" s="129"/>
      <c r="J89" s="129"/>
      <c r="K89" s="129"/>
      <c r="L89" s="129"/>
      <c r="M89" s="129"/>
      <c r="N89" s="129"/>
      <c r="O89" s="129"/>
      <c r="P89" s="129"/>
      <c r="Q89" s="130"/>
      <c r="T89" s="545"/>
      <c r="U89" s="546"/>
    </row>
    <row r="90" spans="1:34" s="113" customFormat="1" ht="25.5" customHeight="1">
      <c r="A90" s="571"/>
      <c r="B90" s="537"/>
      <c r="C90" s="539"/>
      <c r="D90" s="541"/>
      <c r="E90" s="541"/>
      <c r="F90" s="543"/>
      <c r="G90" s="170"/>
      <c r="H90" s="125"/>
      <c r="I90" s="125"/>
      <c r="J90" s="125"/>
      <c r="K90" s="125"/>
      <c r="L90" s="125"/>
      <c r="M90" s="125"/>
      <c r="N90" s="125"/>
      <c r="O90" s="125"/>
      <c r="P90" s="125"/>
      <c r="Q90" s="126" t="s">
        <v>703</v>
      </c>
      <c r="T90" s="545">
        <f>COUNTA(D90:E91)</f>
        <v>0</v>
      </c>
      <c r="U90" s="546">
        <f>IF(T90=2,1,IF(T90=1,1,0))</f>
        <v>0</v>
      </c>
    </row>
    <row r="91" spans="1:34" s="113" customFormat="1" ht="25.5" customHeight="1">
      <c r="A91" s="571"/>
      <c r="B91" s="537"/>
      <c r="C91" s="556"/>
      <c r="D91" s="542"/>
      <c r="E91" s="542"/>
      <c r="F91" s="544"/>
      <c r="G91" s="169"/>
      <c r="H91" s="131"/>
      <c r="I91" s="129"/>
      <c r="J91" s="129"/>
      <c r="K91" s="129"/>
      <c r="L91" s="129"/>
      <c r="M91" s="129"/>
      <c r="N91" s="129"/>
      <c r="O91" s="129"/>
      <c r="P91" s="129"/>
      <c r="Q91" s="130"/>
      <c r="T91" s="545"/>
      <c r="U91" s="546"/>
    </row>
    <row r="92" spans="1:34" s="113" customFormat="1" ht="25.5" customHeight="1">
      <c r="A92" s="571"/>
      <c r="B92" s="537"/>
      <c r="C92" s="539"/>
      <c r="D92" s="541"/>
      <c r="E92" s="541"/>
      <c r="F92" s="543"/>
      <c r="G92" s="170"/>
      <c r="H92" s="125"/>
      <c r="I92" s="125"/>
      <c r="J92" s="125"/>
      <c r="K92" s="125"/>
      <c r="L92" s="125"/>
      <c r="M92" s="125"/>
      <c r="N92" s="125"/>
      <c r="O92" s="125"/>
      <c r="P92" s="125"/>
      <c r="Q92" s="126" t="s">
        <v>703</v>
      </c>
      <c r="T92" s="545">
        <f>COUNTA(D92:E93)</f>
        <v>0</v>
      </c>
      <c r="U92" s="546">
        <f>IF(T92=2,1,IF(T92=1,1,0))</f>
        <v>0</v>
      </c>
    </row>
    <row r="93" spans="1:34" s="113" customFormat="1" ht="25.5" customHeight="1">
      <c r="A93" s="571"/>
      <c r="B93" s="537"/>
      <c r="C93" s="556"/>
      <c r="D93" s="542"/>
      <c r="E93" s="542"/>
      <c r="F93" s="544"/>
      <c r="G93" s="169"/>
      <c r="H93" s="131"/>
      <c r="I93" s="129"/>
      <c r="J93" s="129"/>
      <c r="K93" s="129"/>
      <c r="L93" s="129"/>
      <c r="M93" s="129"/>
      <c r="N93" s="129"/>
      <c r="O93" s="129"/>
      <c r="P93" s="129"/>
      <c r="Q93" s="130"/>
      <c r="T93" s="545"/>
      <c r="U93" s="546"/>
    </row>
    <row r="94" spans="1:34" s="113" customFormat="1" ht="25.5" customHeight="1">
      <c r="A94" s="571"/>
      <c r="B94" s="537"/>
      <c r="C94" s="539"/>
      <c r="D94" s="541"/>
      <c r="E94" s="541"/>
      <c r="F94" s="543"/>
      <c r="G94" s="170"/>
      <c r="H94" s="125"/>
      <c r="I94" s="125"/>
      <c r="J94" s="125"/>
      <c r="K94" s="125"/>
      <c r="L94" s="125"/>
      <c r="M94" s="125"/>
      <c r="N94" s="125"/>
      <c r="O94" s="125"/>
      <c r="P94" s="125"/>
      <c r="Q94" s="126" t="s">
        <v>703</v>
      </c>
      <c r="T94" s="545">
        <f>COUNTA(D94:E95)</f>
        <v>0</v>
      </c>
      <c r="U94" s="546">
        <f>IF(T94=2,1,IF(T94=1,1,0))</f>
        <v>0</v>
      </c>
    </row>
    <row r="95" spans="1:34" s="113" customFormat="1" ht="25.5" customHeight="1">
      <c r="A95" s="571"/>
      <c r="B95" s="537"/>
      <c r="C95" s="556"/>
      <c r="D95" s="542"/>
      <c r="E95" s="542"/>
      <c r="F95" s="544"/>
      <c r="G95" s="169"/>
      <c r="H95" s="131"/>
      <c r="I95" s="129"/>
      <c r="J95" s="129"/>
      <c r="K95" s="129"/>
      <c r="L95" s="129"/>
      <c r="M95" s="129"/>
      <c r="N95" s="129"/>
      <c r="O95" s="129"/>
      <c r="P95" s="129"/>
      <c r="Q95" s="130"/>
      <c r="T95" s="545"/>
      <c r="U95" s="546"/>
    </row>
    <row r="96" spans="1:34" s="113" customFormat="1" ht="25.5" customHeight="1">
      <c r="A96" s="571"/>
      <c r="B96" s="537"/>
      <c r="C96" s="539"/>
      <c r="D96" s="541"/>
      <c r="E96" s="541"/>
      <c r="F96" s="543"/>
      <c r="G96" s="170"/>
      <c r="H96" s="125"/>
      <c r="I96" s="125"/>
      <c r="J96" s="125"/>
      <c r="K96" s="125"/>
      <c r="L96" s="125"/>
      <c r="M96" s="125"/>
      <c r="N96" s="125"/>
      <c r="O96" s="125"/>
      <c r="P96" s="125"/>
      <c r="Q96" s="126" t="s">
        <v>703</v>
      </c>
      <c r="T96" s="545">
        <f>COUNTA(D96:E97)</f>
        <v>0</v>
      </c>
      <c r="U96" s="546">
        <f>IF(T96=2,1,IF(T96=1,1,0))</f>
        <v>0</v>
      </c>
    </row>
    <row r="97" spans="1:22" s="113" customFormat="1" ht="25.5" customHeight="1">
      <c r="A97" s="571"/>
      <c r="B97" s="555"/>
      <c r="C97" s="556"/>
      <c r="D97" s="542"/>
      <c r="E97" s="542"/>
      <c r="F97" s="544"/>
      <c r="G97" s="169"/>
      <c r="H97" s="131"/>
      <c r="I97" s="129"/>
      <c r="J97" s="129"/>
      <c r="K97" s="129"/>
      <c r="L97" s="129"/>
      <c r="M97" s="129"/>
      <c r="N97" s="129"/>
      <c r="O97" s="129"/>
      <c r="P97" s="129"/>
      <c r="Q97" s="130"/>
      <c r="T97" s="545"/>
      <c r="U97" s="546"/>
    </row>
    <row r="98" spans="1:22" s="113" customFormat="1" ht="25.5" customHeight="1">
      <c r="A98" s="571"/>
      <c r="B98" s="536" t="s">
        <v>371</v>
      </c>
      <c r="C98" s="539"/>
      <c r="D98" s="541"/>
      <c r="E98" s="541"/>
      <c r="F98" s="543"/>
      <c r="G98" s="170"/>
      <c r="H98" s="125"/>
      <c r="I98" s="125"/>
      <c r="J98" s="125"/>
      <c r="K98" s="125"/>
      <c r="L98" s="125"/>
      <c r="M98" s="125"/>
      <c r="N98" s="125"/>
      <c r="O98" s="125"/>
      <c r="P98" s="125"/>
      <c r="Q98" s="126" t="s">
        <v>704</v>
      </c>
      <c r="T98" s="545">
        <f>COUNTA(D98:E99)</f>
        <v>0</v>
      </c>
      <c r="U98" s="546">
        <f>IF(T98=2,1,IF(T98=1,1,0))</f>
        <v>0</v>
      </c>
    </row>
    <row r="99" spans="1:22" s="113" customFormat="1" ht="25.8" customHeight="1">
      <c r="A99" s="571"/>
      <c r="B99" s="537"/>
      <c r="C99" s="540"/>
      <c r="D99" s="542"/>
      <c r="E99" s="542"/>
      <c r="F99" s="544"/>
      <c r="G99" s="172"/>
      <c r="H99" s="131"/>
      <c r="I99" s="131"/>
      <c r="J99" s="131"/>
      <c r="K99" s="131"/>
      <c r="L99" s="131"/>
      <c r="M99" s="131"/>
      <c r="N99" s="131"/>
      <c r="O99" s="131"/>
      <c r="P99" s="131"/>
      <c r="Q99" s="132"/>
      <c r="T99" s="545"/>
      <c r="U99" s="546"/>
    </row>
    <row r="100" spans="1:22" s="113" customFormat="1" ht="25.5" customHeight="1">
      <c r="A100" s="571"/>
      <c r="B100" s="537"/>
      <c r="C100" s="539"/>
      <c r="D100" s="541"/>
      <c r="E100" s="541"/>
      <c r="F100" s="543"/>
      <c r="G100" s="170"/>
      <c r="H100" s="125"/>
      <c r="I100" s="125"/>
      <c r="J100" s="125"/>
      <c r="K100" s="125"/>
      <c r="L100" s="125"/>
      <c r="M100" s="125"/>
      <c r="N100" s="125"/>
      <c r="O100" s="125"/>
      <c r="P100" s="125"/>
      <c r="Q100" s="126" t="s">
        <v>704</v>
      </c>
      <c r="T100" s="545">
        <f>COUNTA(D100:E101)</f>
        <v>0</v>
      </c>
      <c r="U100" s="546">
        <f>IF(T100=2,1,IF(T100=1,1,0))</f>
        <v>0</v>
      </c>
    </row>
    <row r="101" spans="1:22" s="113" customFormat="1" ht="25.8" customHeight="1">
      <c r="A101" s="571"/>
      <c r="B101" s="537"/>
      <c r="C101" s="540"/>
      <c r="D101" s="542"/>
      <c r="E101" s="542"/>
      <c r="F101" s="544"/>
      <c r="G101" s="172"/>
      <c r="H101" s="131"/>
      <c r="I101" s="131"/>
      <c r="J101" s="131"/>
      <c r="K101" s="131"/>
      <c r="L101" s="131"/>
      <c r="M101" s="131"/>
      <c r="N101" s="131"/>
      <c r="O101" s="131"/>
      <c r="P101" s="131"/>
      <c r="Q101" s="132"/>
      <c r="T101" s="545"/>
      <c r="U101" s="546"/>
    </row>
    <row r="102" spans="1:22" s="113" customFormat="1" ht="25.5" customHeight="1">
      <c r="A102" s="571"/>
      <c r="B102" s="537"/>
      <c r="C102" s="539"/>
      <c r="D102" s="541"/>
      <c r="E102" s="541"/>
      <c r="F102" s="543"/>
      <c r="G102" s="170"/>
      <c r="H102" s="125"/>
      <c r="I102" s="125"/>
      <c r="J102" s="125"/>
      <c r="K102" s="125"/>
      <c r="L102" s="125"/>
      <c r="M102" s="125"/>
      <c r="N102" s="125"/>
      <c r="O102" s="125"/>
      <c r="P102" s="125"/>
      <c r="Q102" s="126" t="s">
        <v>704</v>
      </c>
      <c r="T102" s="545">
        <f>COUNTA(D102:E103)</f>
        <v>0</v>
      </c>
      <c r="U102" s="546">
        <f>IF(T102=2,1,IF(T102=1,1,0))</f>
        <v>0</v>
      </c>
    </row>
    <row r="103" spans="1:22" s="113" customFormat="1" ht="25.8" customHeight="1">
      <c r="A103" s="571"/>
      <c r="B103" s="537"/>
      <c r="C103" s="540"/>
      <c r="D103" s="542"/>
      <c r="E103" s="542"/>
      <c r="F103" s="544"/>
      <c r="G103" s="172"/>
      <c r="H103" s="131"/>
      <c r="I103" s="131"/>
      <c r="J103" s="131"/>
      <c r="K103" s="131"/>
      <c r="L103" s="131"/>
      <c r="M103" s="131"/>
      <c r="N103" s="131"/>
      <c r="O103" s="131"/>
      <c r="P103" s="131"/>
      <c r="Q103" s="132"/>
      <c r="T103" s="545"/>
      <c r="U103" s="546"/>
    </row>
    <row r="104" spans="1:22" s="113" customFormat="1" ht="25.5" customHeight="1">
      <c r="A104" s="571"/>
      <c r="B104" s="537"/>
      <c r="C104" s="539"/>
      <c r="D104" s="541"/>
      <c r="E104" s="541"/>
      <c r="F104" s="543"/>
      <c r="G104" s="170"/>
      <c r="H104" s="125"/>
      <c r="I104" s="125"/>
      <c r="J104" s="125"/>
      <c r="K104" s="125"/>
      <c r="L104" s="125"/>
      <c r="M104" s="125"/>
      <c r="N104" s="125"/>
      <c r="O104" s="125"/>
      <c r="P104" s="125"/>
      <c r="Q104" s="126" t="s">
        <v>704</v>
      </c>
      <c r="T104" s="545">
        <f>COUNTA(D104:E105)</f>
        <v>0</v>
      </c>
      <c r="U104" s="546">
        <f>IF(T104=2,1,IF(T104=1,1,0))</f>
        <v>0</v>
      </c>
    </row>
    <row r="105" spans="1:22" s="113" customFormat="1" ht="25.8" customHeight="1">
      <c r="A105" s="571"/>
      <c r="B105" s="537"/>
      <c r="C105" s="540"/>
      <c r="D105" s="542"/>
      <c r="E105" s="542"/>
      <c r="F105" s="544"/>
      <c r="G105" s="172"/>
      <c r="H105" s="131"/>
      <c r="I105" s="131"/>
      <c r="J105" s="131"/>
      <c r="K105" s="131"/>
      <c r="L105" s="131"/>
      <c r="M105" s="131"/>
      <c r="N105" s="131"/>
      <c r="O105" s="131"/>
      <c r="P105" s="131"/>
      <c r="Q105" s="132"/>
      <c r="T105" s="545"/>
      <c r="U105" s="546"/>
    </row>
    <row r="106" spans="1:22" s="113" customFormat="1" ht="25.5" customHeight="1">
      <c r="A106" s="571"/>
      <c r="B106" s="537"/>
      <c r="C106" s="539"/>
      <c r="D106" s="541"/>
      <c r="E106" s="541"/>
      <c r="F106" s="543"/>
      <c r="G106" s="170"/>
      <c r="H106" s="125"/>
      <c r="I106" s="125"/>
      <c r="J106" s="125"/>
      <c r="K106" s="125"/>
      <c r="L106" s="125"/>
      <c r="M106" s="125"/>
      <c r="N106" s="125"/>
      <c r="O106" s="125"/>
      <c r="P106" s="125"/>
      <c r="Q106" s="126" t="s">
        <v>704</v>
      </c>
      <c r="T106" s="545">
        <f>COUNTA(D106:E107)</f>
        <v>0</v>
      </c>
      <c r="U106" s="546">
        <f>IF(T106=2,1,IF(T106=1,1,0))</f>
        <v>0</v>
      </c>
    </row>
    <row r="107" spans="1:22" s="113" customFormat="1" ht="25.8" customHeight="1" thickBot="1">
      <c r="A107" s="572"/>
      <c r="B107" s="538"/>
      <c r="C107" s="540"/>
      <c r="D107" s="542"/>
      <c r="E107" s="542"/>
      <c r="F107" s="573"/>
      <c r="G107" s="172"/>
      <c r="H107" s="131"/>
      <c r="I107" s="131"/>
      <c r="J107" s="131"/>
      <c r="K107" s="131"/>
      <c r="L107" s="131"/>
      <c r="M107" s="131"/>
      <c r="N107" s="131"/>
      <c r="O107" s="131"/>
      <c r="P107" s="131"/>
      <c r="Q107" s="132"/>
      <c r="T107" s="545"/>
      <c r="U107" s="546"/>
    </row>
    <row r="108" spans="1:22" s="113" customFormat="1" ht="32.1" customHeight="1" thickTop="1">
      <c r="A108" s="533" t="s">
        <v>323</v>
      </c>
      <c r="B108" s="534"/>
      <c r="C108" s="535"/>
      <c r="D108" s="115">
        <f>COUNTA(D88:D107,D52:D85,D14:D49)</f>
        <v>0</v>
      </c>
      <c r="E108" s="115">
        <f>COUNTA(E88:E107,E52:E85,E14:E49)</f>
        <v>0</v>
      </c>
      <c r="F108" s="115">
        <f>COUNTA(F52:F85,F14:F49)</f>
        <v>0</v>
      </c>
      <c r="G108" s="166"/>
      <c r="H108" s="138"/>
      <c r="I108" s="138"/>
      <c r="J108" s="138"/>
      <c r="K108" s="138"/>
      <c r="L108" s="138"/>
      <c r="M108" s="138"/>
      <c r="N108" s="138"/>
      <c r="O108" s="138"/>
      <c r="P108" s="138"/>
      <c r="Q108" s="139"/>
      <c r="T108" s="333">
        <f>SUM(T14:T49,T52:T85,T88:T107)</f>
        <v>0</v>
      </c>
      <c r="U108" s="333">
        <f>SUM(U14:U49,U52:U85,U88:U107)</f>
        <v>0</v>
      </c>
      <c r="V108" s="379">
        <f>SUM(U88:U107)</f>
        <v>0</v>
      </c>
    </row>
    <row r="109" spans="1:22" ht="36" customHeight="1">
      <c r="A109" s="525" t="s">
        <v>784</v>
      </c>
      <c r="B109" s="525"/>
      <c r="C109" s="525"/>
      <c r="D109" s="525"/>
      <c r="E109" s="525"/>
      <c r="F109" s="525"/>
      <c r="G109" s="525"/>
      <c r="H109" s="525"/>
      <c r="I109" s="525"/>
      <c r="J109" s="525"/>
      <c r="K109" s="525"/>
      <c r="L109" s="525"/>
      <c r="M109" s="525"/>
      <c r="N109" s="525"/>
      <c r="O109" s="525"/>
      <c r="P109" s="525"/>
      <c r="Q109" s="525"/>
    </row>
    <row r="110" spans="1:22" s="399" customFormat="1" ht="26.25" customHeight="1">
      <c r="A110" s="532" t="s">
        <v>785</v>
      </c>
      <c r="B110" s="532"/>
      <c r="C110" s="532"/>
      <c r="D110" s="532"/>
      <c r="E110" s="532"/>
      <c r="F110" s="532"/>
      <c r="G110" s="532"/>
      <c r="H110" s="532"/>
      <c r="I110" s="532"/>
      <c r="J110" s="532"/>
      <c r="K110" s="532"/>
      <c r="L110" s="532"/>
      <c r="M110" s="532"/>
      <c r="N110" s="532"/>
      <c r="O110" s="532"/>
      <c r="P110" s="532"/>
      <c r="Q110" s="532"/>
    </row>
    <row r="111" spans="1:22" ht="12" customHeight="1">
      <c r="A111" s="496" t="s">
        <v>783</v>
      </c>
      <c r="B111" s="496"/>
      <c r="C111" s="496"/>
      <c r="D111" s="496"/>
      <c r="E111" s="496"/>
      <c r="F111" s="496"/>
      <c r="G111" s="496"/>
      <c r="H111" s="496"/>
      <c r="I111" s="496"/>
      <c r="J111" s="496"/>
      <c r="K111" s="496"/>
      <c r="L111" s="496"/>
      <c r="M111" s="496"/>
      <c r="N111" s="496"/>
      <c r="O111" s="496"/>
      <c r="P111" s="496"/>
      <c r="Q111" s="496"/>
    </row>
    <row r="112" spans="1:22" s="146" customFormat="1" ht="12" customHeight="1">
      <c r="A112" s="141" t="s">
        <v>527</v>
      </c>
      <c r="C112" s="141"/>
      <c r="D112" s="36"/>
      <c r="E112" s="36"/>
      <c r="F112" s="36"/>
      <c r="G112" s="36"/>
      <c r="H112" s="36"/>
      <c r="I112" s="36"/>
      <c r="J112" s="36"/>
      <c r="K112" s="36"/>
      <c r="L112" s="36"/>
      <c r="M112" s="36"/>
      <c r="N112" s="36"/>
      <c r="O112" s="36"/>
      <c r="P112" s="36"/>
      <c r="Q112" s="36"/>
      <c r="R112" s="36"/>
    </row>
    <row r="113" spans="1:21" s="148" customFormat="1" ht="24" customHeight="1">
      <c r="A113" s="147"/>
      <c r="B113" s="147" t="s">
        <v>566</v>
      </c>
      <c r="C113" s="147"/>
      <c r="D113" s="147"/>
      <c r="E113" s="147"/>
      <c r="F113" s="147"/>
      <c r="G113" s="147"/>
      <c r="H113" s="147"/>
      <c r="I113" s="147"/>
      <c r="J113" s="147"/>
      <c r="K113" s="147"/>
      <c r="L113" s="147"/>
      <c r="M113" s="147"/>
      <c r="N113" s="147"/>
      <c r="O113" s="147"/>
      <c r="P113" s="147"/>
      <c r="Q113" s="147"/>
      <c r="R113" s="147"/>
      <c r="S113" s="147"/>
      <c r="T113" s="147"/>
      <c r="U113" s="147"/>
    </row>
    <row r="114" spans="1:21">
      <c r="A114" s="49" t="s">
        <v>528</v>
      </c>
      <c r="B114" s="11"/>
      <c r="C114" s="40"/>
      <c r="D114" s="11"/>
      <c r="E114" s="11"/>
      <c r="F114" s="11"/>
      <c r="G114" s="11"/>
      <c r="H114" s="11"/>
      <c r="I114" s="11"/>
      <c r="J114" s="11"/>
      <c r="K114" s="11"/>
      <c r="L114" s="11"/>
      <c r="M114" s="11"/>
      <c r="N114" s="11"/>
      <c r="O114" s="11"/>
      <c r="P114" s="11"/>
      <c r="Q114" s="11"/>
    </row>
    <row r="115" spans="1:21">
      <c r="A115" s="530" t="s">
        <v>430</v>
      </c>
      <c r="B115" s="530"/>
      <c r="C115" s="531"/>
      <c r="D115" s="531"/>
      <c r="E115" s="531"/>
      <c r="F115" s="531"/>
      <c r="G115" s="531"/>
      <c r="H115" s="531"/>
      <c r="I115" s="531"/>
      <c r="J115" s="531"/>
      <c r="K115" s="531"/>
      <c r="L115" s="531"/>
      <c r="M115" s="531"/>
      <c r="N115" s="531"/>
      <c r="O115" s="531"/>
      <c r="P115" s="531"/>
      <c r="Q115" s="531"/>
      <c r="S115" s="155">
        <f>COUNTA(C115,C117,C122,C124)</f>
        <v>0</v>
      </c>
    </row>
    <row r="116" spans="1:21">
      <c r="A116" s="530"/>
      <c r="B116" s="530"/>
      <c r="C116" s="531"/>
      <c r="D116" s="531"/>
      <c r="E116" s="531"/>
      <c r="F116" s="531"/>
      <c r="G116" s="531"/>
      <c r="H116" s="531"/>
      <c r="I116" s="531"/>
      <c r="J116" s="531"/>
      <c r="K116" s="531"/>
      <c r="L116" s="531"/>
      <c r="M116" s="531"/>
      <c r="N116" s="531"/>
      <c r="O116" s="531"/>
      <c r="P116" s="531"/>
      <c r="Q116" s="531"/>
    </row>
    <row r="117" spans="1:21">
      <c r="A117" s="530"/>
      <c r="B117" s="530"/>
      <c r="C117" s="531"/>
      <c r="D117" s="531"/>
      <c r="E117" s="531"/>
      <c r="F117" s="531"/>
      <c r="G117" s="531"/>
      <c r="H117" s="531"/>
      <c r="I117" s="531"/>
      <c r="J117" s="531"/>
      <c r="K117" s="531"/>
      <c r="L117" s="531"/>
      <c r="M117" s="531"/>
      <c r="N117" s="531"/>
      <c r="O117" s="531"/>
      <c r="P117" s="531"/>
      <c r="Q117" s="531"/>
    </row>
    <row r="118" spans="1:21">
      <c r="A118" s="530"/>
      <c r="B118" s="530"/>
      <c r="C118" s="531"/>
      <c r="D118" s="531"/>
      <c r="E118" s="531"/>
      <c r="F118" s="531"/>
      <c r="G118" s="531"/>
      <c r="H118" s="531"/>
      <c r="I118" s="531"/>
      <c r="J118" s="531"/>
      <c r="K118" s="531"/>
      <c r="L118" s="531"/>
      <c r="M118" s="531"/>
      <c r="N118" s="531"/>
      <c r="O118" s="531"/>
      <c r="P118" s="531"/>
      <c r="Q118" s="531"/>
    </row>
    <row r="119" spans="1:21" ht="18.75" customHeight="1">
      <c r="A119" s="495" t="s">
        <v>530</v>
      </c>
      <c r="B119" s="495"/>
      <c r="C119" s="495"/>
      <c r="D119" s="495"/>
      <c r="E119" s="495"/>
      <c r="F119" s="495"/>
      <c r="G119" s="495"/>
      <c r="H119" s="495"/>
      <c r="I119" s="495"/>
      <c r="J119" s="495"/>
      <c r="K119" s="495"/>
      <c r="L119" s="495"/>
      <c r="M119" s="495"/>
      <c r="N119" s="495"/>
      <c r="O119" s="495"/>
      <c r="P119" s="495"/>
      <c r="Q119" s="495"/>
    </row>
    <row r="121" spans="1:21">
      <c r="A121" s="49" t="s">
        <v>769</v>
      </c>
      <c r="B121" s="11"/>
      <c r="C121" s="40"/>
      <c r="D121" s="11"/>
      <c r="E121" s="11"/>
      <c r="F121" s="11"/>
      <c r="G121" s="11"/>
      <c r="H121" s="11"/>
      <c r="I121" s="11"/>
      <c r="J121" s="11"/>
      <c r="K121" s="11"/>
      <c r="L121" s="11"/>
      <c r="M121" s="11"/>
      <c r="N121" s="11"/>
      <c r="O121" s="11"/>
      <c r="P121" s="11"/>
      <c r="Q121" s="11"/>
    </row>
    <row r="122" spans="1:21">
      <c r="A122" s="530" t="s">
        <v>768</v>
      </c>
      <c r="B122" s="530"/>
      <c r="C122" s="531"/>
      <c r="D122" s="531"/>
      <c r="E122" s="531"/>
      <c r="F122" s="531"/>
      <c r="G122" s="531"/>
      <c r="H122" s="531"/>
      <c r="I122" s="531"/>
      <c r="J122" s="531"/>
      <c r="K122" s="531"/>
      <c r="L122" s="531"/>
      <c r="M122" s="531"/>
      <c r="N122" s="531"/>
      <c r="O122" s="531"/>
      <c r="P122" s="531"/>
      <c r="Q122" s="531"/>
    </row>
    <row r="123" spans="1:21">
      <c r="A123" s="530"/>
      <c r="B123" s="530"/>
      <c r="C123" s="531"/>
      <c r="D123" s="531"/>
      <c r="E123" s="531"/>
      <c r="F123" s="531"/>
      <c r="G123" s="531"/>
      <c r="H123" s="531"/>
      <c r="I123" s="531"/>
      <c r="J123" s="531"/>
      <c r="K123" s="531"/>
      <c r="L123" s="531"/>
      <c r="M123" s="531"/>
      <c r="N123" s="531"/>
      <c r="O123" s="531"/>
      <c r="P123" s="531"/>
      <c r="Q123" s="531"/>
    </row>
    <row r="124" spans="1:21">
      <c r="A124" s="530"/>
      <c r="B124" s="530"/>
      <c r="C124" s="531"/>
      <c r="D124" s="531"/>
      <c r="E124" s="531"/>
      <c r="F124" s="531"/>
      <c r="G124" s="531"/>
      <c r="H124" s="531"/>
      <c r="I124" s="531"/>
      <c r="J124" s="531"/>
      <c r="K124" s="531"/>
      <c r="L124" s="531"/>
      <c r="M124" s="531"/>
      <c r="N124" s="531"/>
      <c r="O124" s="531"/>
      <c r="P124" s="531"/>
      <c r="Q124" s="531"/>
    </row>
    <row r="125" spans="1:21">
      <c r="A125" s="530"/>
      <c r="B125" s="530"/>
      <c r="C125" s="531"/>
      <c r="D125" s="531"/>
      <c r="E125" s="531"/>
      <c r="F125" s="531"/>
      <c r="G125" s="531"/>
      <c r="H125" s="531"/>
      <c r="I125" s="531"/>
      <c r="J125" s="531"/>
      <c r="K125" s="531"/>
      <c r="L125" s="531"/>
      <c r="M125" s="531"/>
      <c r="N125" s="531"/>
      <c r="O125" s="531"/>
      <c r="P125" s="531"/>
      <c r="Q125" s="531"/>
    </row>
    <row r="126" spans="1:21" ht="21" customHeight="1">
      <c r="A126" s="495" t="s">
        <v>529</v>
      </c>
      <c r="B126" s="495"/>
      <c r="C126" s="495"/>
      <c r="D126" s="495"/>
      <c r="E126" s="495"/>
      <c r="F126" s="495"/>
      <c r="G126" s="495"/>
      <c r="H126" s="495"/>
      <c r="I126" s="495"/>
      <c r="J126" s="495"/>
      <c r="K126" s="495"/>
      <c r="L126" s="495"/>
      <c r="M126" s="495"/>
      <c r="N126" s="495"/>
      <c r="O126" s="495"/>
      <c r="P126" s="495"/>
      <c r="Q126" s="495"/>
    </row>
    <row r="127" spans="1:21" ht="21.75" customHeight="1">
      <c r="A127" s="49" t="s">
        <v>531</v>
      </c>
      <c r="B127" s="11"/>
      <c r="C127" s="40"/>
      <c r="D127" s="11"/>
      <c r="E127" s="11"/>
      <c r="F127" s="11"/>
      <c r="G127" s="11"/>
      <c r="H127" s="11"/>
      <c r="I127" s="11"/>
      <c r="J127" s="11"/>
      <c r="K127" s="11"/>
      <c r="L127" s="11"/>
      <c r="M127" s="326"/>
      <c r="N127" s="326"/>
      <c r="O127" s="326"/>
      <c r="P127" s="326"/>
      <c r="Q127" s="326"/>
    </row>
    <row r="128" spans="1:21" ht="21.75" customHeight="1">
      <c r="A128" s="519" t="s">
        <v>22</v>
      </c>
      <c r="B128" s="519"/>
      <c r="C128" s="519"/>
      <c r="D128" s="519"/>
      <c r="E128" s="519"/>
      <c r="F128" s="526" t="s">
        <v>520</v>
      </c>
      <c r="G128" s="527"/>
      <c r="H128" s="527"/>
      <c r="I128" s="528"/>
      <c r="J128" s="526" t="s">
        <v>522</v>
      </c>
      <c r="K128" s="527"/>
      <c r="L128" s="527"/>
      <c r="M128" s="528"/>
      <c r="N128" s="527" t="s">
        <v>521</v>
      </c>
      <c r="O128" s="527"/>
      <c r="P128" s="527"/>
      <c r="Q128" s="528"/>
    </row>
    <row r="129" spans="1:17" ht="21.75" customHeight="1">
      <c r="A129" s="519"/>
      <c r="B129" s="519"/>
      <c r="C129" s="519"/>
      <c r="D129" s="519"/>
      <c r="E129" s="519"/>
      <c r="F129" s="173" t="str">
        <f>F4</f>
        <v>令和</v>
      </c>
      <c r="G129" s="51">
        <f>G4</f>
        <v>6</v>
      </c>
      <c r="H129" s="51" t="str">
        <f>H4</f>
        <v>（2024）</v>
      </c>
      <c r="I129" s="330" t="s">
        <v>22</v>
      </c>
      <c r="J129" s="173" t="str">
        <f>J4</f>
        <v>令和</v>
      </c>
      <c r="K129" s="51">
        <f>K4</f>
        <v>7</v>
      </c>
      <c r="L129" s="325">
        <f>L4</f>
        <v>-2025</v>
      </c>
      <c r="M129" s="401" t="s">
        <v>22</v>
      </c>
      <c r="N129" s="173" t="str">
        <f>N4</f>
        <v>令和</v>
      </c>
      <c r="O129" s="51">
        <f>O4</f>
        <v>9</v>
      </c>
      <c r="P129" s="51" t="str">
        <f>P4</f>
        <v>（2027）</v>
      </c>
      <c r="Q129" s="401" t="s">
        <v>22</v>
      </c>
    </row>
    <row r="130" spans="1:17" ht="21.75" customHeight="1">
      <c r="A130" s="329" t="s">
        <v>532</v>
      </c>
      <c r="B130" s="330"/>
      <c r="C130" s="128"/>
      <c r="D130" s="330"/>
      <c r="E130" s="331"/>
      <c r="F130" s="329"/>
      <c r="G130" s="529">
        <f>G7</f>
        <v>0</v>
      </c>
      <c r="H130" s="529">
        <f t="shared" ref="H130" si="17">H5</f>
        <v>0</v>
      </c>
      <c r="I130" s="22" t="s">
        <v>25</v>
      </c>
      <c r="J130" s="329"/>
      <c r="K130" s="529">
        <f>K7</f>
        <v>0</v>
      </c>
      <c r="L130" s="529">
        <f t="shared" ref="L130" si="18">L5</f>
        <v>0</v>
      </c>
      <c r="M130" s="22" t="s">
        <v>25</v>
      </c>
      <c r="N130" s="330"/>
      <c r="O130" s="529">
        <f>O7</f>
        <v>0</v>
      </c>
      <c r="P130" s="529">
        <f>P5</f>
        <v>0</v>
      </c>
      <c r="Q130" s="22" t="s">
        <v>25</v>
      </c>
    </row>
    <row r="131" spans="1:17" ht="21.75" customHeight="1">
      <c r="A131" s="511" t="s">
        <v>533</v>
      </c>
      <c r="B131" s="512"/>
      <c r="C131" s="512"/>
      <c r="D131" s="512"/>
      <c r="E131" s="513"/>
      <c r="F131" s="514"/>
      <c r="G131" s="515"/>
      <c r="H131" s="515"/>
      <c r="I131" s="516"/>
      <c r="J131" s="383" t="e">
        <f>ROUND(-((K130/G130)-1)*100,1)</f>
        <v>#DIV/0!</v>
      </c>
      <c r="K131" s="174" t="s">
        <v>536</v>
      </c>
      <c r="L131" s="184" t="s">
        <v>415</v>
      </c>
      <c r="M131" s="181" t="e">
        <f>IF(J131&gt;=1.3,"A",IF(J131&lt;0,"C","B"))</f>
        <v>#DIV/0!</v>
      </c>
      <c r="N131" s="330"/>
      <c r="O131" s="517"/>
      <c r="P131" s="517"/>
      <c r="Q131" s="22" t="s">
        <v>537</v>
      </c>
    </row>
    <row r="132" spans="1:17" ht="21.75" customHeight="1">
      <c r="A132" s="520" t="s">
        <v>534</v>
      </c>
      <c r="B132" s="521"/>
      <c r="C132" s="521"/>
      <c r="D132" s="521"/>
      <c r="E132" s="522"/>
      <c r="F132" s="334"/>
      <c r="G132" s="523" t="e">
        <f>'シート３，４ (R7)'!D12</f>
        <v>#DIV/0!</v>
      </c>
      <c r="H132" s="523"/>
      <c r="I132" s="182" t="s">
        <v>538</v>
      </c>
      <c r="J132" s="334"/>
      <c r="K132" s="524" t="e">
        <f>'シート３，４ (R7)'!G12</f>
        <v>#DIV/0!</v>
      </c>
      <c r="L132" s="524"/>
      <c r="M132" s="182" t="s">
        <v>538</v>
      </c>
      <c r="N132" s="335"/>
      <c r="O132" s="524" t="e">
        <f>'シート３，４ (R7)'!J12</f>
        <v>#DIV/0!</v>
      </c>
      <c r="P132" s="524"/>
      <c r="Q132" s="182" t="s">
        <v>538</v>
      </c>
    </row>
    <row r="133" spans="1:17" ht="21.75" customHeight="1">
      <c r="A133" s="177"/>
      <c r="B133" s="178"/>
      <c r="C133" s="178"/>
      <c r="D133" s="178"/>
      <c r="E133" s="179"/>
      <c r="F133" s="177"/>
      <c r="G133" s="402" t="s">
        <v>775</v>
      </c>
      <c r="H133" s="180" t="s">
        <v>118</v>
      </c>
      <c r="I133" s="183" t="str">
        <f>'シート３，４ (R7)'!F13</f>
        <v/>
      </c>
      <c r="J133" s="177"/>
      <c r="K133" s="402" t="s">
        <v>775</v>
      </c>
      <c r="L133" s="180" t="s">
        <v>118</v>
      </c>
      <c r="M133" s="183" t="str">
        <f>'シート３，４ (R7)'!I13</f>
        <v/>
      </c>
      <c r="N133" s="178"/>
      <c r="O133" s="402" t="s">
        <v>775</v>
      </c>
      <c r="P133" s="180" t="s">
        <v>118</v>
      </c>
      <c r="Q133" s="183" t="str">
        <f>'シート３，４ (R7)'!L13</f>
        <v/>
      </c>
    </row>
    <row r="134" spans="1:17" ht="21.75" customHeight="1">
      <c r="A134" s="511" t="s">
        <v>535</v>
      </c>
      <c r="B134" s="512"/>
      <c r="C134" s="512"/>
      <c r="D134" s="512"/>
      <c r="E134" s="513"/>
      <c r="F134" s="514"/>
      <c r="G134" s="515"/>
      <c r="H134" s="515"/>
      <c r="I134" s="516"/>
      <c r="J134" s="383" t="e">
        <f>ROUND(-((K132/G132)-1)*100,1)</f>
        <v>#DIV/0!</v>
      </c>
      <c r="K134" s="174" t="s">
        <v>536</v>
      </c>
      <c r="L134" s="184" t="s">
        <v>415</v>
      </c>
      <c r="M134" s="181" t="e">
        <f>IF(J134&gt;=1.3,"A",IF(J134&lt;0,"C","B"))</f>
        <v>#DIV/0!</v>
      </c>
      <c r="N134" s="330"/>
      <c r="O134" s="517"/>
      <c r="P134" s="517"/>
      <c r="Q134" s="22" t="s">
        <v>537</v>
      </c>
    </row>
    <row r="135" spans="1:17" s="146" customFormat="1" ht="24" customHeight="1">
      <c r="A135" s="518" t="s">
        <v>657</v>
      </c>
      <c r="B135" s="518"/>
      <c r="C135" s="518"/>
      <c r="D135" s="518"/>
      <c r="E135" s="518"/>
      <c r="F135" s="518"/>
      <c r="G135" s="518"/>
      <c r="H135" s="518"/>
      <c r="I135" s="518"/>
      <c r="J135" s="518"/>
      <c r="K135" s="518"/>
      <c r="L135" s="518"/>
      <c r="M135" s="518"/>
      <c r="N135" s="518"/>
      <c r="O135" s="518"/>
      <c r="P135" s="36"/>
      <c r="Q135" s="36"/>
    </row>
    <row r="136" spans="1:17" s="146" customFormat="1" ht="12">
      <c r="A136" s="36" t="s">
        <v>376</v>
      </c>
      <c r="B136" s="36"/>
      <c r="C136" s="141"/>
      <c r="D136" s="36"/>
      <c r="E136" s="36"/>
      <c r="F136" s="36"/>
      <c r="G136" s="36"/>
      <c r="H136" s="36"/>
      <c r="I136" s="36"/>
      <c r="J136" s="36"/>
      <c r="K136" s="36"/>
      <c r="L136" s="36"/>
      <c r="M136" s="36"/>
      <c r="N136" s="36"/>
      <c r="O136" s="36"/>
      <c r="P136" s="36"/>
      <c r="Q136" s="36"/>
    </row>
    <row r="137" spans="1:17" s="146" customFormat="1" ht="12">
      <c r="A137" s="36" t="s">
        <v>776</v>
      </c>
      <c r="B137" s="36"/>
      <c r="C137" s="141"/>
      <c r="D137" s="36"/>
      <c r="E137" s="36"/>
      <c r="F137" s="36"/>
      <c r="G137" s="36"/>
      <c r="H137" s="36"/>
      <c r="I137" s="36"/>
      <c r="J137" s="36"/>
      <c r="K137" s="36"/>
      <c r="L137" s="36"/>
      <c r="M137" s="36"/>
      <c r="N137" s="36"/>
      <c r="O137" s="36"/>
      <c r="P137" s="36"/>
      <c r="Q137" s="36"/>
    </row>
    <row r="138" spans="1:17" s="146" customFormat="1" ht="12">
      <c r="A138" s="36" t="s">
        <v>777</v>
      </c>
      <c r="B138" s="36"/>
      <c r="C138" s="141"/>
      <c r="D138" s="36"/>
      <c r="E138" s="36"/>
      <c r="F138" s="36"/>
      <c r="G138" s="36"/>
      <c r="H138" s="36"/>
      <c r="I138" s="36"/>
      <c r="J138" s="36"/>
      <c r="K138" s="36"/>
      <c r="L138" s="36"/>
      <c r="M138" s="36"/>
      <c r="N138" s="36"/>
      <c r="O138" s="36"/>
      <c r="P138" s="36"/>
      <c r="Q138" s="36"/>
    </row>
    <row r="139" spans="1:17" s="146" customFormat="1" ht="12">
      <c r="A139" s="36" t="s">
        <v>375</v>
      </c>
      <c r="B139" s="36"/>
      <c r="C139" s="141"/>
      <c r="D139" s="36"/>
      <c r="E139" s="36"/>
      <c r="F139" s="36"/>
      <c r="G139" s="36"/>
      <c r="H139" s="36"/>
      <c r="I139" s="36"/>
      <c r="J139" s="36"/>
      <c r="K139" s="36"/>
      <c r="L139" s="36"/>
      <c r="M139" s="36"/>
      <c r="N139" s="36"/>
      <c r="O139" s="36"/>
      <c r="P139" s="36"/>
      <c r="Q139" s="36"/>
    </row>
    <row r="140" spans="1:17" s="146" customFormat="1" ht="12">
      <c r="A140" s="140" t="s">
        <v>378</v>
      </c>
      <c r="B140" s="36"/>
      <c r="C140" s="141"/>
      <c r="D140" s="36"/>
      <c r="E140" s="36"/>
      <c r="F140" s="36"/>
      <c r="G140" s="36"/>
      <c r="H140" s="36"/>
      <c r="I140" s="36"/>
      <c r="J140" s="36"/>
      <c r="K140" s="36"/>
      <c r="L140" s="36"/>
      <c r="M140" s="36"/>
      <c r="N140" s="36"/>
      <c r="O140" s="36"/>
      <c r="P140" s="36"/>
      <c r="Q140" s="36"/>
    </row>
    <row r="141" spans="1:17" s="146" customFormat="1" ht="12">
      <c r="A141" s="343" t="s">
        <v>574</v>
      </c>
      <c r="B141" s="344"/>
      <c r="C141" s="345"/>
      <c r="D141" s="344"/>
      <c r="E141" s="344"/>
      <c r="F141" s="344"/>
      <c r="G141" s="344"/>
      <c r="H141" s="344"/>
      <c r="I141" s="344"/>
      <c r="J141" s="36"/>
      <c r="K141" s="36"/>
      <c r="L141" s="36"/>
      <c r="M141" s="36"/>
      <c r="N141" s="36"/>
      <c r="O141" s="36"/>
      <c r="P141" s="36"/>
      <c r="Q141" s="36"/>
    </row>
    <row r="142" spans="1:17" ht="15" customHeight="1">
      <c r="A142" s="343" t="s">
        <v>573</v>
      </c>
      <c r="B142" s="346"/>
      <c r="C142" s="347"/>
      <c r="D142" s="346"/>
      <c r="E142" s="346"/>
      <c r="F142" s="346"/>
      <c r="G142" s="346"/>
      <c r="H142" s="346"/>
      <c r="I142" s="346"/>
    </row>
    <row r="143" spans="1:17" ht="6.75" customHeight="1">
      <c r="A143" s="140"/>
    </row>
    <row r="144" spans="1:17" ht="21.75" customHeight="1">
      <c r="A144" s="49" t="s">
        <v>546</v>
      </c>
    </row>
    <row r="145" spans="1:17" ht="21.75" customHeight="1">
      <c r="A145" s="519" t="s">
        <v>22</v>
      </c>
      <c r="B145" s="519"/>
      <c r="C145" s="519"/>
      <c r="D145" s="519"/>
      <c r="E145" s="519"/>
      <c r="F145" s="519" t="s">
        <v>542</v>
      </c>
      <c r="G145" s="519"/>
      <c r="H145" s="519"/>
      <c r="I145" s="519"/>
      <c r="J145" s="519" t="s">
        <v>543</v>
      </c>
      <c r="K145" s="519"/>
      <c r="L145" s="519"/>
      <c r="M145" s="519"/>
      <c r="N145" s="519" t="s">
        <v>521</v>
      </c>
      <c r="O145" s="519"/>
      <c r="P145" s="519"/>
      <c r="Q145" s="519"/>
    </row>
    <row r="146" spans="1:17" ht="21.75" customHeight="1">
      <c r="A146" s="519"/>
      <c r="B146" s="519"/>
      <c r="C146" s="519"/>
      <c r="D146" s="519"/>
      <c r="E146" s="519"/>
      <c r="F146" s="53" t="s">
        <v>70</v>
      </c>
      <c r="G146" s="314">
        <f>G4</f>
        <v>6</v>
      </c>
      <c r="H146" s="314" t="str">
        <f>H4</f>
        <v>（2024）</v>
      </c>
      <c r="I146" s="332" t="s">
        <v>22</v>
      </c>
      <c r="J146" s="53" t="s">
        <v>70</v>
      </c>
      <c r="K146" s="314">
        <f>K4</f>
        <v>7</v>
      </c>
      <c r="L146" s="315">
        <f>L4</f>
        <v>-2025</v>
      </c>
      <c r="M146" s="332" t="s">
        <v>22</v>
      </c>
      <c r="N146" s="53" t="s">
        <v>70</v>
      </c>
      <c r="O146" s="314">
        <f>O4</f>
        <v>9</v>
      </c>
      <c r="P146" s="314" t="str">
        <f>P4</f>
        <v>（2027）</v>
      </c>
      <c r="Q146" s="332" t="s">
        <v>22</v>
      </c>
    </row>
    <row r="147" spans="1:17" ht="33.75" customHeight="1">
      <c r="A147" s="507" t="s">
        <v>567</v>
      </c>
      <c r="B147" s="508"/>
      <c r="C147" s="508"/>
      <c r="D147" s="508"/>
      <c r="E147" s="508"/>
      <c r="F147" s="500"/>
      <c r="G147" s="500"/>
      <c r="H147" s="500"/>
      <c r="I147" s="144" t="s">
        <v>295</v>
      </c>
      <c r="J147" s="509">
        <f>ROUND('シート1-1（工場その他） (R7)'!F77,0)</f>
        <v>0</v>
      </c>
      <c r="K147" s="509"/>
      <c r="L147" s="509"/>
      <c r="M147" s="144" t="s">
        <v>295</v>
      </c>
      <c r="N147" s="503"/>
      <c r="O147" s="503"/>
      <c r="P147" s="503"/>
      <c r="Q147" s="144" t="s">
        <v>295</v>
      </c>
    </row>
    <row r="148" spans="1:17" ht="21.75" customHeight="1">
      <c r="A148" s="510" t="s">
        <v>424</v>
      </c>
      <c r="B148" s="510"/>
      <c r="C148" s="510"/>
      <c r="D148" s="505" t="s">
        <v>423</v>
      </c>
      <c r="E148" s="505"/>
      <c r="F148" s="341"/>
      <c r="G148" s="500"/>
      <c r="H148" s="500"/>
      <c r="I148" s="145"/>
      <c r="J148" s="54"/>
      <c r="K148" s="501"/>
      <c r="L148" s="501"/>
      <c r="M148" s="145"/>
      <c r="N148" s="54"/>
      <c r="O148" s="501"/>
      <c r="P148" s="501"/>
      <c r="Q148" s="145"/>
    </row>
    <row r="149" spans="1:17" ht="21.75" customHeight="1">
      <c r="A149" s="510"/>
      <c r="B149" s="510"/>
      <c r="C149" s="510"/>
      <c r="D149" s="506" t="s">
        <v>84</v>
      </c>
      <c r="E149" s="506"/>
      <c r="F149" s="341"/>
      <c r="G149" s="500"/>
      <c r="H149" s="500"/>
      <c r="I149" s="144" t="s">
        <v>85</v>
      </c>
      <c r="J149" s="54"/>
      <c r="K149" s="498">
        <f>ROUND('シート1-1（工場その他） (R7)'!AB64,0)</f>
        <v>0</v>
      </c>
      <c r="L149" s="498"/>
      <c r="M149" s="144" t="s">
        <v>85</v>
      </c>
      <c r="N149" s="54"/>
      <c r="O149" s="501"/>
      <c r="P149" s="501"/>
      <c r="Q149" s="144" t="s">
        <v>85</v>
      </c>
    </row>
    <row r="150" spans="1:17" ht="21.75" customHeight="1">
      <c r="A150" s="510"/>
      <c r="B150" s="510"/>
      <c r="C150" s="510"/>
      <c r="D150" s="506" t="s">
        <v>86</v>
      </c>
      <c r="E150" s="506"/>
      <c r="F150" s="341"/>
      <c r="G150" s="500"/>
      <c r="H150" s="500"/>
      <c r="I150" s="144" t="s">
        <v>85</v>
      </c>
      <c r="J150" s="54"/>
      <c r="K150" s="498">
        <f>ROUND('シート1-1（工場その他） (R7)'!F73,0)</f>
        <v>0</v>
      </c>
      <c r="L150" s="498"/>
      <c r="M150" s="144" t="s">
        <v>85</v>
      </c>
      <c r="N150" s="54"/>
      <c r="O150" s="501"/>
      <c r="P150" s="501"/>
      <c r="Q150" s="144" t="s">
        <v>85</v>
      </c>
    </row>
    <row r="151" spans="1:17" ht="21.75" customHeight="1">
      <c r="A151" s="504" t="s">
        <v>425</v>
      </c>
      <c r="B151" s="504"/>
      <c r="C151" s="504"/>
      <c r="D151" s="505" t="s">
        <v>423</v>
      </c>
      <c r="E151" s="505"/>
      <c r="F151" s="341"/>
      <c r="G151" s="500"/>
      <c r="H151" s="500"/>
      <c r="I151" s="145"/>
      <c r="J151" s="54"/>
      <c r="K151" s="498">
        <f>ROUND('シート1-1（工場その他） (R7)'!AB37,0)</f>
        <v>0</v>
      </c>
      <c r="L151" s="498"/>
      <c r="M151" s="144" t="s">
        <v>295</v>
      </c>
      <c r="N151" s="54"/>
      <c r="O151" s="501"/>
      <c r="P151" s="501"/>
      <c r="Q151" s="145"/>
    </row>
    <row r="152" spans="1:17" ht="21.75" customHeight="1">
      <c r="A152" s="504"/>
      <c r="B152" s="504"/>
      <c r="C152" s="504"/>
      <c r="D152" s="506" t="s">
        <v>84</v>
      </c>
      <c r="E152" s="506"/>
      <c r="F152" s="341"/>
      <c r="G152" s="500"/>
      <c r="H152" s="500"/>
      <c r="I152" s="144" t="s">
        <v>85</v>
      </c>
      <c r="J152" s="54"/>
      <c r="K152" s="501"/>
      <c r="L152" s="501"/>
      <c r="M152" s="144" t="s">
        <v>85</v>
      </c>
      <c r="N152" s="54"/>
      <c r="O152" s="501"/>
      <c r="P152" s="501"/>
      <c r="Q152" s="144" t="s">
        <v>85</v>
      </c>
    </row>
    <row r="153" spans="1:17" ht="21.75" customHeight="1">
      <c r="A153" s="504"/>
      <c r="B153" s="504"/>
      <c r="C153" s="504"/>
      <c r="D153" s="506" t="s">
        <v>86</v>
      </c>
      <c r="E153" s="506"/>
      <c r="F153" s="341"/>
      <c r="G153" s="500"/>
      <c r="H153" s="500"/>
      <c r="I153" s="144" t="s">
        <v>85</v>
      </c>
      <c r="J153" s="54"/>
      <c r="K153" s="501"/>
      <c r="L153" s="501"/>
      <c r="M153" s="144" t="s">
        <v>85</v>
      </c>
      <c r="N153" s="54"/>
      <c r="O153" s="501"/>
      <c r="P153" s="501"/>
      <c r="Q153" s="144" t="s">
        <v>85</v>
      </c>
    </row>
    <row r="154" spans="1:17" ht="21.75" customHeight="1">
      <c r="A154" s="490" t="s">
        <v>420</v>
      </c>
      <c r="B154" s="490"/>
      <c r="C154" s="490"/>
      <c r="D154" s="490"/>
      <c r="E154" s="490"/>
      <c r="F154" s="502"/>
      <c r="G154" s="502"/>
      <c r="H154" s="502"/>
      <c r="I154" s="372" t="s">
        <v>736</v>
      </c>
      <c r="J154" s="503"/>
      <c r="K154" s="503"/>
      <c r="L154" s="503"/>
      <c r="M154" s="372" t="s">
        <v>736</v>
      </c>
      <c r="N154" s="503"/>
      <c r="O154" s="503"/>
      <c r="P154" s="503"/>
      <c r="Q154" s="372" t="s">
        <v>736</v>
      </c>
    </row>
    <row r="155" spans="1:17" s="146" customFormat="1" ht="12" customHeight="1">
      <c r="A155" s="495" t="s">
        <v>658</v>
      </c>
      <c r="B155" s="495"/>
      <c r="C155" s="495"/>
      <c r="D155" s="495"/>
      <c r="E155" s="495"/>
      <c r="F155" s="495"/>
      <c r="G155" s="495"/>
      <c r="H155" s="495"/>
      <c r="I155" s="495"/>
      <c r="J155" s="495"/>
      <c r="K155" s="495"/>
      <c r="L155" s="495"/>
      <c r="M155" s="495"/>
      <c r="N155" s="495"/>
      <c r="O155" s="495"/>
      <c r="P155" s="495"/>
      <c r="Q155" s="495"/>
    </row>
    <row r="156" spans="1:17" s="146" customFormat="1" ht="12" customHeight="1">
      <c r="A156" s="283" t="s">
        <v>656</v>
      </c>
      <c r="B156" s="327"/>
      <c r="C156" s="327"/>
      <c r="D156" s="327"/>
      <c r="E156" s="327"/>
      <c r="F156" s="327"/>
      <c r="G156" s="327"/>
      <c r="H156" s="327"/>
      <c r="I156" s="327"/>
      <c r="J156" s="327"/>
      <c r="K156" s="327"/>
      <c r="L156" s="327"/>
      <c r="M156" s="327"/>
      <c r="N156" s="327"/>
      <c r="O156" s="327"/>
      <c r="P156" s="327"/>
      <c r="Q156" s="327"/>
    </row>
    <row r="157" spans="1:17" s="150" customFormat="1" ht="12" customHeight="1">
      <c r="A157" s="484" t="s">
        <v>770</v>
      </c>
      <c r="B157" s="484"/>
      <c r="C157" s="484"/>
      <c r="D157" s="484"/>
      <c r="E157" s="484"/>
      <c r="F157" s="484"/>
      <c r="G157" s="484"/>
      <c r="H157" s="484"/>
      <c r="I157" s="484"/>
      <c r="J157" s="484"/>
      <c r="K157" s="484"/>
      <c r="L157" s="484"/>
      <c r="M157" s="484"/>
      <c r="N157" s="484"/>
      <c r="O157" s="484"/>
      <c r="P157" s="484"/>
      <c r="Q157" s="484"/>
    </row>
    <row r="158" spans="1:17" s="150" customFormat="1" ht="12" customHeight="1">
      <c r="A158" s="479" t="s">
        <v>771</v>
      </c>
      <c r="B158" s="479"/>
      <c r="C158" s="479"/>
      <c r="D158" s="479"/>
      <c r="E158" s="479"/>
      <c r="F158" s="479"/>
      <c r="G158" s="479"/>
      <c r="H158" s="479"/>
      <c r="I158" s="400"/>
      <c r="J158" s="400"/>
      <c r="K158" s="400"/>
      <c r="L158" s="400"/>
      <c r="M158" s="400"/>
      <c r="N158" s="400"/>
      <c r="O158" s="400"/>
      <c r="P158" s="400"/>
      <c r="Q158" s="400"/>
    </row>
    <row r="159" spans="1:17" s="146" customFormat="1" ht="12" customHeight="1">
      <c r="A159" s="496" t="s">
        <v>544</v>
      </c>
      <c r="B159" s="496"/>
      <c r="C159" s="496"/>
      <c r="D159" s="496"/>
      <c r="E159" s="496"/>
      <c r="F159" s="496"/>
      <c r="G159" s="496"/>
      <c r="H159" s="496"/>
      <c r="I159" s="496"/>
      <c r="J159" s="496"/>
      <c r="K159" s="496"/>
      <c r="L159" s="496"/>
      <c r="M159" s="496"/>
      <c r="N159" s="496"/>
      <c r="O159" s="496"/>
      <c r="P159" s="496"/>
      <c r="Q159" s="496"/>
    </row>
    <row r="160" spans="1:17" s="146" customFormat="1" ht="8.25" customHeight="1">
      <c r="A160" s="496"/>
      <c r="B160" s="496"/>
      <c r="C160" s="496"/>
      <c r="D160" s="496"/>
      <c r="E160" s="496"/>
      <c r="F160" s="496"/>
      <c r="G160" s="496"/>
      <c r="H160" s="496"/>
      <c r="I160" s="496"/>
      <c r="J160" s="496"/>
      <c r="K160" s="496"/>
      <c r="L160" s="496"/>
      <c r="M160" s="496"/>
      <c r="N160" s="496"/>
      <c r="O160" s="496"/>
      <c r="P160" s="496"/>
      <c r="Q160" s="496"/>
    </row>
    <row r="161" spans="1:21">
      <c r="A161" s="49" t="s">
        <v>547</v>
      </c>
      <c r="B161" s="11"/>
      <c r="C161" s="40"/>
      <c r="D161" s="11"/>
      <c r="E161" s="11"/>
      <c r="F161" s="11"/>
      <c r="G161" s="11"/>
      <c r="H161" s="11"/>
      <c r="I161" s="11"/>
      <c r="J161" s="11"/>
      <c r="K161" s="11"/>
      <c r="L161" s="11"/>
      <c r="M161" s="11"/>
      <c r="N161" s="11"/>
      <c r="O161" s="11"/>
      <c r="P161" s="11"/>
      <c r="Q161" s="11"/>
    </row>
    <row r="162" spans="1:21">
      <c r="A162" s="497"/>
      <c r="B162" s="497"/>
      <c r="C162" s="497"/>
      <c r="D162" s="497"/>
      <c r="E162" s="497"/>
      <c r="F162" s="497"/>
      <c r="G162" s="497"/>
      <c r="H162" s="497"/>
      <c r="I162" s="497"/>
      <c r="J162" s="497"/>
      <c r="K162" s="497"/>
      <c r="L162" s="497"/>
      <c r="M162" s="497"/>
      <c r="N162" s="497"/>
      <c r="O162" s="497"/>
      <c r="P162" s="497"/>
      <c r="Q162" s="497"/>
    </row>
    <row r="163" spans="1:21">
      <c r="A163" s="497"/>
      <c r="B163" s="497"/>
      <c r="C163" s="497"/>
      <c r="D163" s="497"/>
      <c r="E163" s="497"/>
      <c r="F163" s="497"/>
      <c r="G163" s="497"/>
      <c r="H163" s="497"/>
      <c r="I163" s="497"/>
      <c r="J163" s="497"/>
      <c r="K163" s="497"/>
      <c r="L163" s="497"/>
      <c r="M163" s="497"/>
      <c r="N163" s="497"/>
      <c r="O163" s="497"/>
      <c r="P163" s="497"/>
      <c r="Q163" s="497"/>
    </row>
    <row r="164" spans="1:21">
      <c r="A164" s="497"/>
      <c r="B164" s="497"/>
      <c r="C164" s="497"/>
      <c r="D164" s="497"/>
      <c r="E164" s="497"/>
      <c r="F164" s="497"/>
      <c r="G164" s="497"/>
      <c r="H164" s="497"/>
      <c r="I164" s="497"/>
      <c r="J164" s="497"/>
      <c r="K164" s="497"/>
      <c r="L164" s="497"/>
      <c r="M164" s="497"/>
      <c r="N164" s="497"/>
      <c r="O164" s="497"/>
      <c r="P164" s="497"/>
      <c r="Q164" s="497"/>
    </row>
    <row r="165" spans="1:21">
      <c r="A165" s="497"/>
      <c r="B165" s="497"/>
      <c r="C165" s="497"/>
      <c r="D165" s="497"/>
      <c r="E165" s="497"/>
      <c r="F165" s="497"/>
      <c r="G165" s="497"/>
      <c r="H165" s="497"/>
      <c r="I165" s="497"/>
      <c r="J165" s="497"/>
      <c r="K165" s="497"/>
      <c r="L165" s="497"/>
      <c r="M165" s="497"/>
      <c r="N165" s="497"/>
      <c r="O165" s="497"/>
      <c r="P165" s="497"/>
      <c r="Q165" s="497"/>
    </row>
    <row r="166" spans="1:21" s="146" customFormat="1" ht="12">
      <c r="A166" s="36" t="s">
        <v>545</v>
      </c>
      <c r="B166" s="36"/>
      <c r="C166" s="141"/>
      <c r="D166" s="36"/>
      <c r="E166" s="36"/>
      <c r="F166" s="36"/>
      <c r="G166" s="36"/>
      <c r="H166" s="36"/>
      <c r="I166" s="36"/>
      <c r="J166" s="36"/>
      <c r="K166" s="36"/>
      <c r="L166" s="36"/>
      <c r="M166" s="36"/>
      <c r="N166" s="36"/>
      <c r="O166" s="36"/>
      <c r="P166" s="36"/>
      <c r="Q166" s="36"/>
    </row>
    <row r="168" spans="1:21" ht="33" customHeight="1">
      <c r="B168" s="490" t="s">
        <v>426</v>
      </c>
      <c r="C168" s="490"/>
      <c r="D168" s="498" t="e">
        <f>M131</f>
        <v>#DIV/0!</v>
      </c>
      <c r="E168" s="492"/>
      <c r="F168" s="492"/>
      <c r="G168" s="493" t="s">
        <v>751</v>
      </c>
      <c r="H168" s="499"/>
      <c r="I168" s="499"/>
      <c r="J168" s="499"/>
      <c r="K168" s="499"/>
      <c r="L168" s="499"/>
      <c r="M168" s="499"/>
      <c r="N168" s="499"/>
      <c r="O168" s="499"/>
      <c r="P168" s="499"/>
      <c r="Q168" s="499"/>
      <c r="R168" s="49"/>
    </row>
    <row r="169" spans="1:21" ht="33" customHeight="1">
      <c r="B169" s="490" t="s">
        <v>427</v>
      </c>
      <c r="C169" s="490"/>
      <c r="D169" s="498" t="e">
        <f>M134</f>
        <v>#DIV/0!</v>
      </c>
      <c r="E169" s="492"/>
      <c r="F169" s="492"/>
      <c r="G169" s="493"/>
      <c r="H169" s="499"/>
      <c r="I169" s="499"/>
      <c r="J169" s="499"/>
      <c r="K169" s="499"/>
      <c r="L169" s="499"/>
      <c r="M169" s="499"/>
      <c r="N169" s="499"/>
      <c r="O169" s="499"/>
      <c r="P169" s="499"/>
      <c r="Q169" s="499"/>
      <c r="R169" s="49"/>
    </row>
    <row r="170" spans="1:21" ht="46.5" customHeight="1">
      <c r="B170" s="490" t="s">
        <v>428</v>
      </c>
      <c r="C170" s="490"/>
      <c r="D170" s="491" t="str">
        <f>I11</f>
        <v>C</v>
      </c>
      <c r="E170" s="492"/>
      <c r="F170" s="492"/>
      <c r="G170" s="493" t="s">
        <v>548</v>
      </c>
      <c r="H170" s="494"/>
      <c r="I170" s="494"/>
      <c r="J170" s="494"/>
      <c r="K170" s="494"/>
      <c r="L170" s="494"/>
      <c r="M170" s="494"/>
      <c r="N170" s="494"/>
      <c r="O170" s="494"/>
      <c r="P170" s="494"/>
      <c r="Q170" s="494"/>
      <c r="R170" s="49"/>
    </row>
    <row r="171" spans="1:21" s="146" customFormat="1" ht="12">
      <c r="A171" s="36"/>
      <c r="B171" s="149" t="s">
        <v>690</v>
      </c>
      <c r="C171" s="141"/>
      <c r="D171" s="36"/>
      <c r="E171" s="36"/>
      <c r="F171" s="36"/>
      <c r="G171" s="36"/>
      <c r="H171" s="36"/>
      <c r="I171" s="36"/>
      <c r="J171" s="36"/>
      <c r="K171" s="36"/>
      <c r="L171" s="36"/>
      <c r="M171" s="36"/>
      <c r="N171" s="36"/>
      <c r="O171" s="36"/>
      <c r="P171" s="36"/>
      <c r="Q171" s="36"/>
      <c r="R171" s="36"/>
    </row>
    <row r="172" spans="1:21" s="146" customFormat="1" ht="12">
      <c r="A172" s="36"/>
      <c r="B172" s="141" t="s">
        <v>431</v>
      </c>
      <c r="C172" s="141"/>
      <c r="D172" s="36"/>
      <c r="E172" s="36"/>
      <c r="F172" s="36"/>
      <c r="G172" s="36"/>
      <c r="H172" s="36"/>
      <c r="I172" s="36"/>
      <c r="J172" s="36"/>
      <c r="K172" s="36"/>
      <c r="L172" s="36"/>
      <c r="M172" s="36"/>
      <c r="N172" s="36"/>
      <c r="O172" s="36"/>
      <c r="P172" s="36"/>
      <c r="Q172" s="36"/>
      <c r="R172" s="36"/>
    </row>
    <row r="173" spans="1:21" s="146" customFormat="1" ht="12.6" customHeight="1">
      <c r="A173" s="36"/>
      <c r="B173" s="36" t="s">
        <v>568</v>
      </c>
      <c r="C173" s="36"/>
      <c r="D173" s="36"/>
      <c r="E173" s="36"/>
      <c r="F173" s="36"/>
      <c r="G173" s="36"/>
      <c r="H173" s="36"/>
      <c r="I173" s="36"/>
      <c r="J173" s="36"/>
      <c r="K173" s="36"/>
      <c r="L173" s="36"/>
      <c r="M173" s="36"/>
      <c r="N173" s="36"/>
      <c r="O173" s="36"/>
      <c r="P173" s="36"/>
      <c r="Q173" s="36"/>
      <c r="R173" s="36"/>
      <c r="S173" s="36"/>
      <c r="T173" s="36"/>
      <c r="U173" s="36"/>
    </row>
  </sheetData>
  <mergeCells count="407">
    <mergeCell ref="A158:H158"/>
    <mergeCell ref="U88:U89"/>
    <mergeCell ref="A88:A107"/>
    <mergeCell ref="T90:T91"/>
    <mergeCell ref="U90:U91"/>
    <mergeCell ref="C96:C97"/>
    <mergeCell ref="D96:D97"/>
    <mergeCell ref="E96:E97"/>
    <mergeCell ref="F96:F97"/>
    <mergeCell ref="T96:T97"/>
    <mergeCell ref="U96:U97"/>
    <mergeCell ref="U98:U99"/>
    <mergeCell ref="C104:C105"/>
    <mergeCell ref="D104:D105"/>
    <mergeCell ref="E104:E105"/>
    <mergeCell ref="F104:F105"/>
    <mergeCell ref="T104:T105"/>
    <mergeCell ref="U104:U105"/>
    <mergeCell ref="C106:C107"/>
    <mergeCell ref="D106:D107"/>
    <mergeCell ref="E106:E107"/>
    <mergeCell ref="F106:F107"/>
    <mergeCell ref="T106:T107"/>
    <mergeCell ref="U92:U93"/>
    <mergeCell ref="U94:U95"/>
    <mergeCell ref="J2:M2"/>
    <mergeCell ref="F3:I3"/>
    <mergeCell ref="J3:M3"/>
    <mergeCell ref="N3:Q3"/>
    <mergeCell ref="A5:E5"/>
    <mergeCell ref="G5:H5"/>
    <mergeCell ref="K5:L5"/>
    <mergeCell ref="O5:P5"/>
    <mergeCell ref="C90:C91"/>
    <mergeCell ref="D90:D91"/>
    <mergeCell ref="E90:E91"/>
    <mergeCell ref="F90:F91"/>
    <mergeCell ref="I84:P84"/>
    <mergeCell ref="A8:Q8"/>
    <mergeCell ref="J11:M11"/>
    <mergeCell ref="N11:Q11"/>
    <mergeCell ref="A12:A13"/>
    <mergeCell ref="B12:C13"/>
    <mergeCell ref="D12:F12"/>
    <mergeCell ref="H12:Q13"/>
    <mergeCell ref="A6:E6"/>
    <mergeCell ref="G6:H6"/>
    <mergeCell ref="K6:L6"/>
    <mergeCell ref="C88:C89"/>
    <mergeCell ref="O6:P6"/>
    <mergeCell ref="A7:E7"/>
    <mergeCell ref="G7:H7"/>
    <mergeCell ref="K7:L7"/>
    <mergeCell ref="O7:P7"/>
    <mergeCell ref="T14:T15"/>
    <mergeCell ref="U14:U15"/>
    <mergeCell ref="A16:A17"/>
    <mergeCell ref="C16:C17"/>
    <mergeCell ref="D16:D17"/>
    <mergeCell ref="E16:E17"/>
    <mergeCell ref="F16:F17"/>
    <mergeCell ref="T16:T17"/>
    <mergeCell ref="U16:U17"/>
    <mergeCell ref="A14:A15"/>
    <mergeCell ref="B14:B23"/>
    <mergeCell ref="C14:C15"/>
    <mergeCell ref="D14:D15"/>
    <mergeCell ref="E14:E15"/>
    <mergeCell ref="F14:F15"/>
    <mergeCell ref="A18:A19"/>
    <mergeCell ref="C18:C19"/>
    <mergeCell ref="D18:D19"/>
    <mergeCell ref="E18:E19"/>
    <mergeCell ref="F18:F19"/>
    <mergeCell ref="T18:T19"/>
    <mergeCell ref="U18:U19"/>
    <mergeCell ref="A20:A21"/>
    <mergeCell ref="C20:C21"/>
    <mergeCell ref="D20:D21"/>
    <mergeCell ref="E20:E21"/>
    <mergeCell ref="F20:F21"/>
    <mergeCell ref="T20:T21"/>
    <mergeCell ref="U20:U21"/>
    <mergeCell ref="C27:C29"/>
    <mergeCell ref="D27:D29"/>
    <mergeCell ref="E27:E29"/>
    <mergeCell ref="F27:F29"/>
    <mergeCell ref="T27:T29"/>
    <mergeCell ref="U27:U29"/>
    <mergeCell ref="U22:U23"/>
    <mergeCell ref="A24:A26"/>
    <mergeCell ref="B24:B39"/>
    <mergeCell ref="C24:C26"/>
    <mergeCell ref="D24:D26"/>
    <mergeCell ref="E24:E26"/>
    <mergeCell ref="F24:F26"/>
    <mergeCell ref="T24:T26"/>
    <mergeCell ref="U24:U26"/>
    <mergeCell ref="A27:A29"/>
    <mergeCell ref="A22:A23"/>
    <mergeCell ref="C22:C23"/>
    <mergeCell ref="D22:D23"/>
    <mergeCell ref="E22:E23"/>
    <mergeCell ref="F22:F23"/>
    <mergeCell ref="T22:T23"/>
    <mergeCell ref="U30:U31"/>
    <mergeCell ref="A32:A33"/>
    <mergeCell ref="C32:C33"/>
    <mergeCell ref="D32:D33"/>
    <mergeCell ref="E32:E33"/>
    <mergeCell ref="F32:F33"/>
    <mergeCell ref="T32:T33"/>
    <mergeCell ref="U32:U33"/>
    <mergeCell ref="A30:A31"/>
    <mergeCell ref="C30:C31"/>
    <mergeCell ref="D30:D31"/>
    <mergeCell ref="E30:E31"/>
    <mergeCell ref="F30:F31"/>
    <mergeCell ref="T30:T31"/>
    <mergeCell ref="U34:U35"/>
    <mergeCell ref="A36:A37"/>
    <mergeCell ref="C36:C37"/>
    <mergeCell ref="D36:D37"/>
    <mergeCell ref="E36:E37"/>
    <mergeCell ref="F36:F37"/>
    <mergeCell ref="T36:T37"/>
    <mergeCell ref="U36:U37"/>
    <mergeCell ref="A34:A35"/>
    <mergeCell ref="C34:C35"/>
    <mergeCell ref="D34:D35"/>
    <mergeCell ref="E34:E35"/>
    <mergeCell ref="F34:F35"/>
    <mergeCell ref="T34:T35"/>
    <mergeCell ref="C42:C44"/>
    <mergeCell ref="D42:D44"/>
    <mergeCell ref="E42:E44"/>
    <mergeCell ref="F42:F44"/>
    <mergeCell ref="T42:T44"/>
    <mergeCell ref="U42:U44"/>
    <mergeCell ref="U38:U39"/>
    <mergeCell ref="A40:A41"/>
    <mergeCell ref="B40:B49"/>
    <mergeCell ref="C40:C41"/>
    <mergeCell ref="D40:D41"/>
    <mergeCell ref="E40:E41"/>
    <mergeCell ref="F40:F41"/>
    <mergeCell ref="T40:T41"/>
    <mergeCell ref="U40:U41"/>
    <mergeCell ref="A42:A44"/>
    <mergeCell ref="A38:A39"/>
    <mergeCell ref="C38:C39"/>
    <mergeCell ref="D38:D39"/>
    <mergeCell ref="E38:E39"/>
    <mergeCell ref="F38:F39"/>
    <mergeCell ref="T38:T39"/>
    <mergeCell ref="U45:U47"/>
    <mergeCell ref="A48:A49"/>
    <mergeCell ref="C48:C49"/>
    <mergeCell ref="D48:D49"/>
    <mergeCell ref="E48:E49"/>
    <mergeCell ref="F48:F49"/>
    <mergeCell ref="T48:T49"/>
    <mergeCell ref="U48:U49"/>
    <mergeCell ref="A45:A47"/>
    <mergeCell ref="C45:C47"/>
    <mergeCell ref="D45:D47"/>
    <mergeCell ref="E45:E47"/>
    <mergeCell ref="F45:F47"/>
    <mergeCell ref="T45:T47"/>
    <mergeCell ref="A50:A51"/>
    <mergeCell ref="B50:C51"/>
    <mergeCell ref="D50:F50"/>
    <mergeCell ref="H50:Q51"/>
    <mergeCell ref="A52:A53"/>
    <mergeCell ref="B52:B65"/>
    <mergeCell ref="C52:C53"/>
    <mergeCell ref="D52:D53"/>
    <mergeCell ref="E52:E53"/>
    <mergeCell ref="F52:F53"/>
    <mergeCell ref="T52:T53"/>
    <mergeCell ref="U52:U53"/>
    <mergeCell ref="A54:A55"/>
    <mergeCell ref="C54:C55"/>
    <mergeCell ref="D54:D55"/>
    <mergeCell ref="E54:E55"/>
    <mergeCell ref="F54:F55"/>
    <mergeCell ref="T54:T55"/>
    <mergeCell ref="U54:U55"/>
    <mergeCell ref="U56:U57"/>
    <mergeCell ref="A58:A60"/>
    <mergeCell ref="C58:C60"/>
    <mergeCell ref="D58:D60"/>
    <mergeCell ref="E58:E60"/>
    <mergeCell ref="F58:F60"/>
    <mergeCell ref="T58:T60"/>
    <mergeCell ref="U58:U60"/>
    <mergeCell ref="A56:A57"/>
    <mergeCell ref="C56:C57"/>
    <mergeCell ref="D56:D57"/>
    <mergeCell ref="E56:E57"/>
    <mergeCell ref="F56:F57"/>
    <mergeCell ref="T56:T57"/>
    <mergeCell ref="U61:U63"/>
    <mergeCell ref="A64:A65"/>
    <mergeCell ref="C64:C65"/>
    <mergeCell ref="D64:D65"/>
    <mergeCell ref="E64:E65"/>
    <mergeCell ref="F64:F65"/>
    <mergeCell ref="T64:T65"/>
    <mergeCell ref="U64:U65"/>
    <mergeCell ref="A61:A63"/>
    <mergeCell ref="C61:C63"/>
    <mergeCell ref="D61:D63"/>
    <mergeCell ref="E61:E63"/>
    <mergeCell ref="F61:F63"/>
    <mergeCell ref="T61:T63"/>
    <mergeCell ref="T66:T67"/>
    <mergeCell ref="U66:U67"/>
    <mergeCell ref="A68:A69"/>
    <mergeCell ref="C68:C69"/>
    <mergeCell ref="D68:D69"/>
    <mergeCell ref="E68:E69"/>
    <mergeCell ref="F68:F69"/>
    <mergeCell ref="T68:T69"/>
    <mergeCell ref="U68:U69"/>
    <mergeCell ref="A66:A67"/>
    <mergeCell ref="B66:B83"/>
    <mergeCell ref="C66:C67"/>
    <mergeCell ref="D66:D67"/>
    <mergeCell ref="E66:E67"/>
    <mergeCell ref="F66:F67"/>
    <mergeCell ref="A70:A71"/>
    <mergeCell ref="C70:C71"/>
    <mergeCell ref="D70:D71"/>
    <mergeCell ref="E70:E71"/>
    <mergeCell ref="F70:F71"/>
    <mergeCell ref="T70:T71"/>
    <mergeCell ref="U70:U71"/>
    <mergeCell ref="A72:A73"/>
    <mergeCell ref="C72:C73"/>
    <mergeCell ref="D72:D73"/>
    <mergeCell ref="E72:E73"/>
    <mergeCell ref="F72:F73"/>
    <mergeCell ref="T72:T73"/>
    <mergeCell ref="U72:U73"/>
    <mergeCell ref="U74:U75"/>
    <mergeCell ref="A76:A77"/>
    <mergeCell ref="C76:C77"/>
    <mergeCell ref="D76:D77"/>
    <mergeCell ref="E76:E77"/>
    <mergeCell ref="F76:F77"/>
    <mergeCell ref="T76:T77"/>
    <mergeCell ref="U76:U77"/>
    <mergeCell ref="A74:A75"/>
    <mergeCell ref="C74:C75"/>
    <mergeCell ref="D74:D75"/>
    <mergeCell ref="E74:E75"/>
    <mergeCell ref="F74:F75"/>
    <mergeCell ref="T74:T75"/>
    <mergeCell ref="U78:U79"/>
    <mergeCell ref="A80:A81"/>
    <mergeCell ref="C80:C81"/>
    <mergeCell ref="D80:D81"/>
    <mergeCell ref="E80:E81"/>
    <mergeCell ref="F80:F81"/>
    <mergeCell ref="T80:T81"/>
    <mergeCell ref="U80:U81"/>
    <mergeCell ref="A78:A79"/>
    <mergeCell ref="C78:C79"/>
    <mergeCell ref="D78:D79"/>
    <mergeCell ref="E78:E79"/>
    <mergeCell ref="F78:F79"/>
    <mergeCell ref="T78:T79"/>
    <mergeCell ref="U82:U83"/>
    <mergeCell ref="A84:A85"/>
    <mergeCell ref="B84:B85"/>
    <mergeCell ref="C84:C85"/>
    <mergeCell ref="D84:D85"/>
    <mergeCell ref="E84:E85"/>
    <mergeCell ref="F84:F85"/>
    <mergeCell ref="T84:T85"/>
    <mergeCell ref="U84:U85"/>
    <mergeCell ref="A82:A83"/>
    <mergeCell ref="C82:C83"/>
    <mergeCell ref="D82:D83"/>
    <mergeCell ref="E82:E83"/>
    <mergeCell ref="F82:F83"/>
    <mergeCell ref="T82:T83"/>
    <mergeCell ref="A86:A87"/>
    <mergeCell ref="B86:C87"/>
    <mergeCell ref="D86:F86"/>
    <mergeCell ref="H86:Q87"/>
    <mergeCell ref="C98:C99"/>
    <mergeCell ref="D98:D99"/>
    <mergeCell ref="E98:E99"/>
    <mergeCell ref="F98:F99"/>
    <mergeCell ref="T98:T99"/>
    <mergeCell ref="B88:B97"/>
    <mergeCell ref="C92:C93"/>
    <mergeCell ref="C94:C95"/>
    <mergeCell ref="D92:D93"/>
    <mergeCell ref="E92:E93"/>
    <mergeCell ref="F92:F93"/>
    <mergeCell ref="D94:D95"/>
    <mergeCell ref="E94:E95"/>
    <mergeCell ref="F94:F95"/>
    <mergeCell ref="D88:D89"/>
    <mergeCell ref="E88:E89"/>
    <mergeCell ref="F88:F89"/>
    <mergeCell ref="T88:T89"/>
    <mergeCell ref="T92:T93"/>
    <mergeCell ref="T94:T95"/>
    <mergeCell ref="A108:C108"/>
    <mergeCell ref="B98:B107"/>
    <mergeCell ref="C100:C101"/>
    <mergeCell ref="D100:D101"/>
    <mergeCell ref="E100:E101"/>
    <mergeCell ref="F100:F101"/>
    <mergeCell ref="T100:T101"/>
    <mergeCell ref="U100:U101"/>
    <mergeCell ref="C102:C103"/>
    <mergeCell ref="D102:D103"/>
    <mergeCell ref="E102:E103"/>
    <mergeCell ref="F102:F103"/>
    <mergeCell ref="T102:T103"/>
    <mergeCell ref="U102:U103"/>
    <mergeCell ref="U106:U107"/>
    <mergeCell ref="A109:Q109"/>
    <mergeCell ref="A111:Q111"/>
    <mergeCell ref="A126:Q126"/>
    <mergeCell ref="F128:I128"/>
    <mergeCell ref="J128:M128"/>
    <mergeCell ref="N128:Q128"/>
    <mergeCell ref="G130:H130"/>
    <mergeCell ref="K130:L130"/>
    <mergeCell ref="O130:P130"/>
    <mergeCell ref="A115:B118"/>
    <mergeCell ref="C115:Q116"/>
    <mergeCell ref="C117:Q118"/>
    <mergeCell ref="A119:Q119"/>
    <mergeCell ref="A122:B125"/>
    <mergeCell ref="C122:Q123"/>
    <mergeCell ref="C124:Q125"/>
    <mergeCell ref="A128:E129"/>
    <mergeCell ref="A110:Q110"/>
    <mergeCell ref="A134:E134"/>
    <mergeCell ref="F134:I134"/>
    <mergeCell ref="O134:P134"/>
    <mergeCell ref="A135:O135"/>
    <mergeCell ref="A145:E146"/>
    <mergeCell ref="F145:I145"/>
    <mergeCell ref="J145:M145"/>
    <mergeCell ref="N145:Q145"/>
    <mergeCell ref="A131:E131"/>
    <mergeCell ref="F131:I131"/>
    <mergeCell ref="O131:P131"/>
    <mergeCell ref="A132:E132"/>
    <mergeCell ref="G132:H132"/>
    <mergeCell ref="K132:L132"/>
    <mergeCell ref="O132:P132"/>
    <mergeCell ref="A147:E147"/>
    <mergeCell ref="F147:H147"/>
    <mergeCell ref="J147:L147"/>
    <mergeCell ref="N147:P147"/>
    <mergeCell ref="A148:C150"/>
    <mergeCell ref="D148:E148"/>
    <mergeCell ref="G148:H148"/>
    <mergeCell ref="K148:L148"/>
    <mergeCell ref="O148:P148"/>
    <mergeCell ref="D149:E149"/>
    <mergeCell ref="O151:P151"/>
    <mergeCell ref="D152:E152"/>
    <mergeCell ref="G152:H152"/>
    <mergeCell ref="K152:L152"/>
    <mergeCell ref="O152:P152"/>
    <mergeCell ref="D153:E153"/>
    <mergeCell ref="G149:H149"/>
    <mergeCell ref="K149:L149"/>
    <mergeCell ref="O149:P149"/>
    <mergeCell ref="D150:E150"/>
    <mergeCell ref="G150:H150"/>
    <mergeCell ref="K150:L150"/>
    <mergeCell ref="O150:P150"/>
    <mergeCell ref="R86:AH87"/>
    <mergeCell ref="B170:C170"/>
    <mergeCell ref="D170:F170"/>
    <mergeCell ref="G170:Q170"/>
    <mergeCell ref="A155:Q155"/>
    <mergeCell ref="A157:Q157"/>
    <mergeCell ref="A159:Q160"/>
    <mergeCell ref="A162:Q165"/>
    <mergeCell ref="B168:C168"/>
    <mergeCell ref="D168:F168"/>
    <mergeCell ref="G168:Q169"/>
    <mergeCell ref="B169:C169"/>
    <mergeCell ref="D169:F169"/>
    <mergeCell ref="G153:H153"/>
    <mergeCell ref="K153:L153"/>
    <mergeCell ref="O153:P153"/>
    <mergeCell ref="A154:E154"/>
    <mergeCell ref="F154:H154"/>
    <mergeCell ref="J154:L154"/>
    <mergeCell ref="N154:P154"/>
    <mergeCell ref="A151:C153"/>
    <mergeCell ref="D151:E151"/>
    <mergeCell ref="G151:H151"/>
    <mergeCell ref="K151:L151"/>
  </mergeCells>
  <phoneticPr fontId="3"/>
  <dataValidations count="4">
    <dataValidation type="whole" allowBlank="1" showInputMessage="1" showErrorMessage="1" sqref="P393355 P65655 P131191 P196727 P262263 P327799 P393335 P458871 P524407 P589943 P655479 P721015 P786551 P852087 P917623 P983159 P983179 P65639 P131175 P196711 P262247 P327783 P393319 P458855 P524391 P589927 P655463 P720999 P786535 P852071 P917607 P983143 P458891 P65663 P131199 P196735 P262271 P327807 P393343 P458879 P524415 P589951 P655487 P721023 P786559 P852095 P917631 P983167 P524427 P65671 P131207 P196743 P262279 P327815 P393351 P458887 P524423 P589959 P655495 P721031 P786567 P852103 P917639 P983175 P589963 P65659 P131195 P196731 P262267 P327803 P393339 P458875 P524411 P589947 P655483 P721019 P786555 P852091 P917627 P983163 P655499 P65643 P131179 P196715 P262251 P327787 P393323 P458859 P524395 P589931 P655467 P721003 P786539 P852075 P917611 P983147 P721035 P65651 P131187 P196723 P262259 P327795 P393331 P458867 P524403 P589939 P655475 P721011 P786547 P852083 P917619 P983155 P786571 P65647 P131183 P196719 P262255 P327791 P393327 P458863 P524399 P589935 P655471 P721007 P786543 P852079 P917615 P983151 P852107 P65667 P131203 P196739 P262275 P327811 P393347 P458883 P524419 P589955 P655491 P721027 P786563 P852099 P917635 P983171 P917643 P65675 P131211 P196747 P262283 P327819 L393355 L65655 L131191 L196727 L262263 L327799 L393335 L458871 L524407 L589943 L655479 L721015 L786551 L852087 L917623 L983159 L983179 L65639 L131175 L196711 L262247 L327783 L393319 L458855 L524391 L589927 L655463 L720999 L786535 L852071 L917607 L983143 L458891 L65663 L131199 L196735 L262271 L327807 L393343 L458879 L524415 L589951 L655487 L721023 L786559 L852095 L917631 L983167 L524427 L65671 L131207 L196743 L262279 L327815 L393351 L458887 L524423 L589959 L655495 L721031 L786567 L852103 L917639 L983175 L589963 L65659 L131195 L196731 L262267 L327803 L393339 L458875 L524411 L589947 L655483 L721019 L786555 L852091 L917627 L983163 L655499 L65643 L131179 L196715 L262251 L327787 L393323 L458859 L524395 L589931 L655467 L721003 L786539 L852075 L917611 L983147 L721035 L65651 L131187 L196723 L262259 L327795 L393331 L458867 L524403 L589939 L655475 L721011 L786547 L852083 L917619 L983155 L786571 L65647 L131183 L196719 L262255 L327791 L393327 L458863 L524399 L589935 L655471 L721007 L786543 L852079 L917615 L983151 L852107 L65667 L131203 L196739 L262275 L327811 L393347 L458883 L524419 L589955 L655491 L721027 L786563 L852099 L917635 L983171 L917643 L65675 L131211 L196747 L262283 L327819" xr:uid="{58C95774-B54C-497C-AA8C-8B4C7DA5CC9E}">
      <formula1>#REF!</formula1>
      <formula2>#REF!</formula2>
    </dataValidation>
    <dataValidation type="textLength" operator="lessThanOrEqual" allowBlank="1" showInputMessage="1" showErrorMessage="1" sqref="D393348 D65636 D131172 D196708 D262244 D327780 D393316 D458852 D524388 D589924 D655460 D720996 D786532 D852068 D917604 D983140 D458884 D65672 D131208 D196744 D262280 D327816 D393352 D458888 D524424 D589960 D655496 D721032 D786568 D852104 D917640 D983176 D524420 D65640 D131176 D196712 D262248 D327784 D393320 D458856 D524392 D589928 D655464 D721000 D786536 D852072 D917608 D983144 D589956 D65644 D131180 D196716 D262252 D327788 D393324 D458860 D524396 D589932 D655468 D721004 D786540 D852076 D917612 D983148 D655492 D65648 D131184 D196720 D262256 D327792 D393328 D458864 D524400 D589936 D655472 D721008 D786544 D852080 D917616 D983152 D721028 D65652 D131188 D196724 D262260 D327796 D393332 D458868 D524404 D589940 D655476 D721012 D786548 D852084 D917620 D983156 D786564 D65656 D131192 D196728 D262264 D327800 D393336 D458872 D524408 D589944 D655480 D721016 D786552 D852088 D917624 D983160 D852100 D65660 D131196 D196732 D262268 D327804 D393340 D458876 D524412 D589948 D655484 D721020 D786556 D852092 D917628 D983164 D917636 D65664 D131200 D196736 D262272 D327808 D393344 D458880 D524416 D589952 D655488 D721024 D786560 D852096 D917632 D983168 D983172 D65668 D131204 D196740 D262276 D327812 F78 I84 I90:Q90 G88:H97 H14:H49 F58:G58 M84 G52:H57 H60 G61 F14:F23 I96:Q96 F80 G64:G83 G104 F74 G106 G98 F66 G84:H85 Q84 G14:G20 D58:E60 H63:H83 G48:G49 H98:Q107 G27 G30:G42 G100 I92:Q92 G23:G24 I88:Q88 I64:Q64 I48:Q48 I42:Q43 I40:Q40 I56:Q56 H61:Q62 I66:Q66 I68:Q68 I70:Q70 I72:Q72 I74:Q74 I76:Q76 I52:Q52 I78:Q78 I80:Q80 I82:Q82 I45:Q46 I18:Q18 I20:Q20 I22:Q22 I14:Q14 I30:Q30 I32:Q32 I34:Q34 I36:Q36 I38:Q38 I27:Q28 I16:Q16 I24:Q25 H58:Q59 I54:Q54 I94:Q94 G45 G102" xr:uid="{F734A7E1-DD07-49EB-AFFA-C736B214B85E}">
      <formula1>20</formula1>
    </dataValidation>
    <dataValidation type="textLength" operator="lessThanOrEqual" allowBlank="1" showInputMessage="1" showErrorMessage="1" sqref="N65636:O65675 N131172:O131211 N196708:O196747 N262244:O262283 N327780:O327819 N393316:O393355 N458852:O458891 N524388:O524427 N589924:O589963 N655460:O655499 N720996:O721035 N786532:O786571 N852068:O852107 N917604:O917643 F917604:K917643 F852068:K852107 F786532:K786571 F720996:K721035 F655460:K655499 F589924:K589963 F524388:K524427 F458852:K458891 F393316:K393355 F327780:K327819 F262244:K262283 F196708:K196747 F131172:K131211 F65636:K65675 F983140:K983179 N983140:O983179" xr:uid="{C81041C1-8407-4F5D-ACEF-E4E55F73D4AB}">
      <formula1>98</formula1>
    </dataValidation>
    <dataValidation type="list" operator="lessThanOrEqual" allowBlank="1" showInputMessage="1" showErrorMessage="1" sqref="D14:E49 F24:F49 D52:F57 D61:F65 F68:F73 F82:F85 F76:F77 D66:E85 D88:F107" xr:uid="{0E46B9EA-7513-4631-924E-1122ADFA16C2}">
      <formula1>"○"</formula1>
    </dataValidation>
  </dataValidations>
  <pageMargins left="0.70866141732283472" right="0.70866141732283472" top="0.74803149606299213" bottom="0.74803149606299213" header="0.31496062992125984" footer="0.31496062992125984"/>
  <pageSetup paperSize="9" scale="61" orientation="portrait" r:id="rId1"/>
  <rowBreaks count="3" manualBreakCount="3">
    <brk id="49" max="16383" man="1"/>
    <brk id="85" max="17" man="1"/>
    <brk id="126" max="17"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607E1C4-4FA5-4E89-83E6-E997AA63B468}">
          <x14:formula1>
            <xm:f>'（参考）再エネ種別・措置'!$B$3:$B$9</xm:f>
          </x14:formula1>
          <xm:sqref>J148:J153 F148:F153 N148:N153</xm:sqref>
        </x14:dataValidation>
        <x14:dataValidation type="list" allowBlank="1" showInputMessage="1" showErrorMessage="1" xr:uid="{731541FD-F983-48E0-9425-D2640B0C42B0}">
          <x14:formula1>
            <xm:f>'（参考）再エネ種別・措置'!$F$24:$F$48</xm:f>
          </x14:formula1>
          <xm:sqref>C98:C107</xm:sqref>
        </x14:dataValidation>
        <x14:dataValidation type="list" allowBlank="1" showInputMessage="1" showErrorMessage="1" xr:uid="{750B01F2-03B0-4D45-8E04-07006B8516E7}">
          <x14:formula1>
            <xm:f>'（参考）再エネ種別・措置'!$F$8:$F$23</xm:f>
          </x14:formula1>
          <xm:sqref>C88:C97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07360-1B92-44AF-AE81-E22D434D9593}">
  <sheetPr>
    <tabColor rgb="FF00B0F0"/>
    <pageSetUpPr fitToPage="1"/>
  </sheetPr>
  <dimension ref="A1:AN98"/>
  <sheetViews>
    <sheetView view="pageBreakPreview" zoomScale="98" zoomScaleNormal="100" zoomScaleSheetLayoutView="98" workbookViewId="0">
      <pane xSplit="4" ySplit="5" topLeftCell="E71" activePane="bottomRight" state="frozen"/>
      <selection activeCell="AB73" sqref="AB73"/>
      <selection pane="topRight" activeCell="AB73" sqref="AB73"/>
      <selection pane="bottomLeft" activeCell="AB73" sqref="AB73"/>
      <selection pane="bottomRight" activeCell="E79" sqref="E79"/>
    </sheetView>
  </sheetViews>
  <sheetFormatPr defaultRowHeight="12.75"/>
  <cols>
    <col min="1" max="1" width="3.1328125" style="92" customWidth="1"/>
    <col min="2" max="2" width="9" style="92" customWidth="1"/>
    <col min="3" max="3" width="7.53125" style="92" bestFit="1" customWidth="1"/>
    <col min="4" max="4" width="17.1328125" style="92" customWidth="1"/>
    <col min="5" max="5" width="15.19921875" style="92" bestFit="1" customWidth="1"/>
    <col min="6" max="6" width="8.86328125" style="92"/>
    <col min="7" max="8" width="8.6640625" style="92" customWidth="1"/>
    <col min="9" max="9" width="11.33203125" style="92" customWidth="1"/>
    <col min="10" max="10" width="1.1328125" style="93" customWidth="1"/>
    <col min="11" max="11" width="3.53125" style="93" customWidth="1"/>
    <col min="12" max="12" width="8.86328125" style="92" customWidth="1"/>
    <col min="13" max="13" width="7.53125" style="92" customWidth="1"/>
    <col min="14" max="14" width="7.796875" style="92" customWidth="1"/>
    <col min="15" max="15" width="6.1328125" style="92" customWidth="1"/>
    <col min="16" max="16" width="8.796875" style="92" customWidth="1"/>
    <col min="17" max="17" width="8.33203125" style="92" customWidth="1"/>
    <col min="18" max="18" width="7.19921875" style="94" customWidth="1"/>
    <col min="19" max="19" width="3.33203125" style="94" customWidth="1"/>
    <col min="20" max="20" width="9.46484375" style="94" customWidth="1"/>
    <col min="21" max="21" width="3.796875" style="94" customWidth="1"/>
    <col min="22" max="22" width="9.86328125" style="94" customWidth="1"/>
    <col min="23" max="23" width="2.86328125" style="94" customWidth="1"/>
    <col min="24" max="25" width="11.33203125" style="94" customWidth="1"/>
    <col min="26" max="26" width="12" style="94" customWidth="1"/>
    <col min="27" max="27" width="9" style="94" customWidth="1"/>
    <col min="28" max="28" width="10.1328125" style="92" customWidth="1"/>
    <col min="29" max="29" width="21.46484375" style="92" customWidth="1"/>
    <col min="30" max="33" width="8.86328125" style="92"/>
    <col min="34" max="34" width="55.86328125" style="92" customWidth="1"/>
    <col min="35" max="256" width="8.86328125" style="92"/>
    <col min="257" max="257" width="3.1328125" style="92" customWidth="1"/>
    <col min="258" max="258" width="8.86328125" style="92"/>
    <col min="259" max="259" width="22" style="92" customWidth="1"/>
    <col min="260" max="260" width="12.6640625" style="92" customWidth="1"/>
    <col min="261" max="262" width="8.86328125" style="92"/>
    <col min="263" max="263" width="6.33203125" style="92" customWidth="1"/>
    <col min="264" max="264" width="16.46484375" style="92" customWidth="1"/>
    <col min="265" max="265" width="1.33203125" style="92" customWidth="1"/>
    <col min="266" max="266" width="3.796875" style="92" customWidth="1"/>
    <col min="267" max="273" width="8.86328125" style="92"/>
    <col min="274" max="283" width="0" style="92" hidden="1" customWidth="1"/>
    <col min="284" max="512" width="8.86328125" style="92"/>
    <col min="513" max="513" width="3.1328125" style="92" customWidth="1"/>
    <col min="514" max="514" width="8.86328125" style="92"/>
    <col min="515" max="515" width="22" style="92" customWidth="1"/>
    <col min="516" max="516" width="12.6640625" style="92" customWidth="1"/>
    <col min="517" max="518" width="8.86328125" style="92"/>
    <col min="519" max="519" width="6.33203125" style="92" customWidth="1"/>
    <col min="520" max="520" width="16.46484375" style="92" customWidth="1"/>
    <col min="521" max="521" width="1.33203125" style="92" customWidth="1"/>
    <col min="522" max="522" width="3.796875" style="92" customWidth="1"/>
    <col min="523" max="529" width="8.86328125" style="92"/>
    <col min="530" max="539" width="0" style="92" hidden="1" customWidth="1"/>
    <col min="540" max="768" width="8.86328125" style="92"/>
    <col min="769" max="769" width="3.1328125" style="92" customWidth="1"/>
    <col min="770" max="770" width="8.86328125" style="92"/>
    <col min="771" max="771" width="22" style="92" customWidth="1"/>
    <col min="772" max="772" width="12.6640625" style="92" customWidth="1"/>
    <col min="773" max="774" width="8.86328125" style="92"/>
    <col min="775" max="775" width="6.33203125" style="92" customWidth="1"/>
    <col min="776" max="776" width="16.46484375" style="92" customWidth="1"/>
    <col min="777" max="777" width="1.33203125" style="92" customWidth="1"/>
    <col min="778" max="778" width="3.796875" style="92" customWidth="1"/>
    <col min="779" max="785" width="8.86328125" style="92"/>
    <col min="786" max="795" width="0" style="92" hidden="1" customWidth="1"/>
    <col min="796" max="1024" width="8.86328125" style="92"/>
    <col min="1025" max="1025" width="3.1328125" style="92" customWidth="1"/>
    <col min="1026" max="1026" width="8.86328125" style="92"/>
    <col min="1027" max="1027" width="22" style="92" customWidth="1"/>
    <col min="1028" max="1028" width="12.6640625" style="92" customWidth="1"/>
    <col min="1029" max="1030" width="8.86328125" style="92"/>
    <col min="1031" max="1031" width="6.33203125" style="92" customWidth="1"/>
    <col min="1032" max="1032" width="16.46484375" style="92" customWidth="1"/>
    <col min="1033" max="1033" width="1.33203125" style="92" customWidth="1"/>
    <col min="1034" max="1034" width="3.796875" style="92" customWidth="1"/>
    <col min="1035" max="1041" width="8.86328125" style="92"/>
    <col min="1042" max="1051" width="0" style="92" hidden="1" customWidth="1"/>
    <col min="1052" max="1280" width="8.86328125" style="92"/>
    <col min="1281" max="1281" width="3.1328125" style="92" customWidth="1"/>
    <col min="1282" max="1282" width="8.86328125" style="92"/>
    <col min="1283" max="1283" width="22" style="92" customWidth="1"/>
    <col min="1284" max="1284" width="12.6640625" style="92" customWidth="1"/>
    <col min="1285" max="1286" width="8.86328125" style="92"/>
    <col min="1287" max="1287" width="6.33203125" style="92" customWidth="1"/>
    <col min="1288" max="1288" width="16.46484375" style="92" customWidth="1"/>
    <col min="1289" max="1289" width="1.33203125" style="92" customWidth="1"/>
    <col min="1290" max="1290" width="3.796875" style="92" customWidth="1"/>
    <col min="1291" max="1297" width="8.86328125" style="92"/>
    <col min="1298" max="1307" width="0" style="92" hidden="1" customWidth="1"/>
    <col min="1308" max="1536" width="8.86328125" style="92"/>
    <col min="1537" max="1537" width="3.1328125" style="92" customWidth="1"/>
    <col min="1538" max="1538" width="8.86328125" style="92"/>
    <col min="1539" max="1539" width="22" style="92" customWidth="1"/>
    <col min="1540" max="1540" width="12.6640625" style="92" customWidth="1"/>
    <col min="1541" max="1542" width="8.86328125" style="92"/>
    <col min="1543" max="1543" width="6.33203125" style="92" customWidth="1"/>
    <col min="1544" max="1544" width="16.46484375" style="92" customWidth="1"/>
    <col min="1545" max="1545" width="1.33203125" style="92" customWidth="1"/>
    <col min="1546" max="1546" width="3.796875" style="92" customWidth="1"/>
    <col min="1547" max="1553" width="8.86328125" style="92"/>
    <col min="1554" max="1563" width="0" style="92" hidden="1" customWidth="1"/>
    <col min="1564" max="1792" width="8.86328125" style="92"/>
    <col min="1793" max="1793" width="3.1328125" style="92" customWidth="1"/>
    <col min="1794" max="1794" width="8.86328125" style="92"/>
    <col min="1795" max="1795" width="22" style="92" customWidth="1"/>
    <col min="1796" max="1796" width="12.6640625" style="92" customWidth="1"/>
    <col min="1797" max="1798" width="8.86328125" style="92"/>
    <col min="1799" max="1799" width="6.33203125" style="92" customWidth="1"/>
    <col min="1800" max="1800" width="16.46484375" style="92" customWidth="1"/>
    <col min="1801" max="1801" width="1.33203125" style="92" customWidth="1"/>
    <col min="1802" max="1802" width="3.796875" style="92" customWidth="1"/>
    <col min="1803" max="1809" width="8.86328125" style="92"/>
    <col min="1810" max="1819" width="0" style="92" hidden="1" customWidth="1"/>
    <col min="1820" max="2048" width="8.86328125" style="92"/>
    <col min="2049" max="2049" width="3.1328125" style="92" customWidth="1"/>
    <col min="2050" max="2050" width="8.86328125" style="92"/>
    <col min="2051" max="2051" width="22" style="92" customWidth="1"/>
    <col min="2052" max="2052" width="12.6640625" style="92" customWidth="1"/>
    <col min="2053" max="2054" width="8.86328125" style="92"/>
    <col min="2055" max="2055" width="6.33203125" style="92" customWidth="1"/>
    <col min="2056" max="2056" width="16.46484375" style="92" customWidth="1"/>
    <col min="2057" max="2057" width="1.33203125" style="92" customWidth="1"/>
    <col min="2058" max="2058" width="3.796875" style="92" customWidth="1"/>
    <col min="2059" max="2065" width="8.86328125" style="92"/>
    <col min="2066" max="2075" width="0" style="92" hidden="1" customWidth="1"/>
    <col min="2076" max="2304" width="8.86328125" style="92"/>
    <col min="2305" max="2305" width="3.1328125" style="92" customWidth="1"/>
    <col min="2306" max="2306" width="8.86328125" style="92"/>
    <col min="2307" max="2307" width="22" style="92" customWidth="1"/>
    <col min="2308" max="2308" width="12.6640625" style="92" customWidth="1"/>
    <col min="2309" max="2310" width="8.86328125" style="92"/>
    <col min="2311" max="2311" width="6.33203125" style="92" customWidth="1"/>
    <col min="2312" max="2312" width="16.46484375" style="92" customWidth="1"/>
    <col min="2313" max="2313" width="1.33203125" style="92" customWidth="1"/>
    <col min="2314" max="2314" width="3.796875" style="92" customWidth="1"/>
    <col min="2315" max="2321" width="8.86328125" style="92"/>
    <col min="2322" max="2331" width="0" style="92" hidden="1" customWidth="1"/>
    <col min="2332" max="2560" width="8.86328125" style="92"/>
    <col min="2561" max="2561" width="3.1328125" style="92" customWidth="1"/>
    <col min="2562" max="2562" width="8.86328125" style="92"/>
    <col min="2563" max="2563" width="22" style="92" customWidth="1"/>
    <col min="2564" max="2564" width="12.6640625" style="92" customWidth="1"/>
    <col min="2565" max="2566" width="8.86328125" style="92"/>
    <col min="2567" max="2567" width="6.33203125" style="92" customWidth="1"/>
    <col min="2568" max="2568" width="16.46484375" style="92" customWidth="1"/>
    <col min="2569" max="2569" width="1.33203125" style="92" customWidth="1"/>
    <col min="2570" max="2570" width="3.796875" style="92" customWidth="1"/>
    <col min="2571" max="2577" width="8.86328125" style="92"/>
    <col min="2578" max="2587" width="0" style="92" hidden="1" customWidth="1"/>
    <col min="2588" max="2816" width="8.86328125" style="92"/>
    <col min="2817" max="2817" width="3.1328125" style="92" customWidth="1"/>
    <col min="2818" max="2818" width="8.86328125" style="92"/>
    <col min="2819" max="2819" width="22" style="92" customWidth="1"/>
    <col min="2820" max="2820" width="12.6640625" style="92" customWidth="1"/>
    <col min="2821" max="2822" width="8.86328125" style="92"/>
    <col min="2823" max="2823" width="6.33203125" style="92" customWidth="1"/>
    <col min="2824" max="2824" width="16.46484375" style="92" customWidth="1"/>
    <col min="2825" max="2825" width="1.33203125" style="92" customWidth="1"/>
    <col min="2826" max="2826" width="3.796875" style="92" customWidth="1"/>
    <col min="2827" max="2833" width="8.86328125" style="92"/>
    <col min="2834" max="2843" width="0" style="92" hidden="1" customWidth="1"/>
    <col min="2844" max="3072" width="8.86328125" style="92"/>
    <col min="3073" max="3073" width="3.1328125" style="92" customWidth="1"/>
    <col min="3074" max="3074" width="8.86328125" style="92"/>
    <col min="3075" max="3075" width="22" style="92" customWidth="1"/>
    <col min="3076" max="3076" width="12.6640625" style="92" customWidth="1"/>
    <col min="3077" max="3078" width="8.86328125" style="92"/>
    <col min="3079" max="3079" width="6.33203125" style="92" customWidth="1"/>
    <col min="3080" max="3080" width="16.46484375" style="92" customWidth="1"/>
    <col min="3081" max="3081" width="1.33203125" style="92" customWidth="1"/>
    <col min="3082" max="3082" width="3.796875" style="92" customWidth="1"/>
    <col min="3083" max="3089" width="8.86328125" style="92"/>
    <col min="3090" max="3099" width="0" style="92" hidden="1" customWidth="1"/>
    <col min="3100" max="3328" width="8.86328125" style="92"/>
    <col min="3329" max="3329" width="3.1328125" style="92" customWidth="1"/>
    <col min="3330" max="3330" width="8.86328125" style="92"/>
    <col min="3331" max="3331" width="22" style="92" customWidth="1"/>
    <col min="3332" max="3332" width="12.6640625" style="92" customWidth="1"/>
    <col min="3333" max="3334" width="8.86328125" style="92"/>
    <col min="3335" max="3335" width="6.33203125" style="92" customWidth="1"/>
    <col min="3336" max="3336" width="16.46484375" style="92" customWidth="1"/>
    <col min="3337" max="3337" width="1.33203125" style="92" customWidth="1"/>
    <col min="3338" max="3338" width="3.796875" style="92" customWidth="1"/>
    <col min="3339" max="3345" width="8.86328125" style="92"/>
    <col min="3346" max="3355" width="0" style="92" hidden="1" customWidth="1"/>
    <col min="3356" max="3584" width="8.86328125" style="92"/>
    <col min="3585" max="3585" width="3.1328125" style="92" customWidth="1"/>
    <col min="3586" max="3586" width="8.86328125" style="92"/>
    <col min="3587" max="3587" width="22" style="92" customWidth="1"/>
    <col min="3588" max="3588" width="12.6640625" style="92" customWidth="1"/>
    <col min="3589" max="3590" width="8.86328125" style="92"/>
    <col min="3591" max="3591" width="6.33203125" style="92" customWidth="1"/>
    <col min="3592" max="3592" width="16.46484375" style="92" customWidth="1"/>
    <col min="3593" max="3593" width="1.33203125" style="92" customWidth="1"/>
    <col min="3594" max="3594" width="3.796875" style="92" customWidth="1"/>
    <col min="3595" max="3601" width="8.86328125" style="92"/>
    <col min="3602" max="3611" width="0" style="92" hidden="1" customWidth="1"/>
    <col min="3612" max="3840" width="8.86328125" style="92"/>
    <col min="3841" max="3841" width="3.1328125" style="92" customWidth="1"/>
    <col min="3842" max="3842" width="8.86328125" style="92"/>
    <col min="3843" max="3843" width="22" style="92" customWidth="1"/>
    <col min="3844" max="3844" width="12.6640625" style="92" customWidth="1"/>
    <col min="3845" max="3846" width="8.86328125" style="92"/>
    <col min="3847" max="3847" width="6.33203125" style="92" customWidth="1"/>
    <col min="3848" max="3848" width="16.46484375" style="92" customWidth="1"/>
    <col min="3849" max="3849" width="1.33203125" style="92" customWidth="1"/>
    <col min="3850" max="3850" width="3.796875" style="92" customWidth="1"/>
    <col min="3851" max="3857" width="8.86328125" style="92"/>
    <col min="3858" max="3867" width="0" style="92" hidden="1" customWidth="1"/>
    <col min="3868" max="4096" width="8.86328125" style="92"/>
    <col min="4097" max="4097" width="3.1328125" style="92" customWidth="1"/>
    <col min="4098" max="4098" width="8.86328125" style="92"/>
    <col min="4099" max="4099" width="22" style="92" customWidth="1"/>
    <col min="4100" max="4100" width="12.6640625" style="92" customWidth="1"/>
    <col min="4101" max="4102" width="8.86328125" style="92"/>
    <col min="4103" max="4103" width="6.33203125" style="92" customWidth="1"/>
    <col min="4104" max="4104" width="16.46484375" style="92" customWidth="1"/>
    <col min="4105" max="4105" width="1.33203125" style="92" customWidth="1"/>
    <col min="4106" max="4106" width="3.796875" style="92" customWidth="1"/>
    <col min="4107" max="4113" width="8.86328125" style="92"/>
    <col min="4114" max="4123" width="0" style="92" hidden="1" customWidth="1"/>
    <col min="4124" max="4352" width="8.86328125" style="92"/>
    <col min="4353" max="4353" width="3.1328125" style="92" customWidth="1"/>
    <col min="4354" max="4354" width="8.86328125" style="92"/>
    <col min="4355" max="4355" width="22" style="92" customWidth="1"/>
    <col min="4356" max="4356" width="12.6640625" style="92" customWidth="1"/>
    <col min="4357" max="4358" width="8.86328125" style="92"/>
    <col min="4359" max="4359" width="6.33203125" style="92" customWidth="1"/>
    <col min="4360" max="4360" width="16.46484375" style="92" customWidth="1"/>
    <col min="4361" max="4361" width="1.33203125" style="92" customWidth="1"/>
    <col min="4362" max="4362" width="3.796875" style="92" customWidth="1"/>
    <col min="4363" max="4369" width="8.86328125" style="92"/>
    <col min="4370" max="4379" width="0" style="92" hidden="1" customWidth="1"/>
    <col min="4380" max="4608" width="8.86328125" style="92"/>
    <col min="4609" max="4609" width="3.1328125" style="92" customWidth="1"/>
    <col min="4610" max="4610" width="8.86328125" style="92"/>
    <col min="4611" max="4611" width="22" style="92" customWidth="1"/>
    <col min="4612" max="4612" width="12.6640625" style="92" customWidth="1"/>
    <col min="4613" max="4614" width="8.86328125" style="92"/>
    <col min="4615" max="4615" width="6.33203125" style="92" customWidth="1"/>
    <col min="4616" max="4616" width="16.46484375" style="92" customWidth="1"/>
    <col min="4617" max="4617" width="1.33203125" style="92" customWidth="1"/>
    <col min="4618" max="4618" width="3.796875" style="92" customWidth="1"/>
    <col min="4619" max="4625" width="8.86328125" style="92"/>
    <col min="4626" max="4635" width="0" style="92" hidden="1" customWidth="1"/>
    <col min="4636" max="4864" width="8.86328125" style="92"/>
    <col min="4865" max="4865" width="3.1328125" style="92" customWidth="1"/>
    <col min="4866" max="4866" width="8.86328125" style="92"/>
    <col min="4867" max="4867" width="22" style="92" customWidth="1"/>
    <col min="4868" max="4868" width="12.6640625" style="92" customWidth="1"/>
    <col min="4869" max="4870" width="8.86328125" style="92"/>
    <col min="4871" max="4871" width="6.33203125" style="92" customWidth="1"/>
    <col min="4872" max="4872" width="16.46484375" style="92" customWidth="1"/>
    <col min="4873" max="4873" width="1.33203125" style="92" customWidth="1"/>
    <col min="4874" max="4874" width="3.796875" style="92" customWidth="1"/>
    <col min="4875" max="4881" width="8.86328125" style="92"/>
    <col min="4882" max="4891" width="0" style="92" hidden="1" customWidth="1"/>
    <col min="4892" max="5120" width="8.86328125" style="92"/>
    <col min="5121" max="5121" width="3.1328125" style="92" customWidth="1"/>
    <col min="5122" max="5122" width="8.86328125" style="92"/>
    <col min="5123" max="5123" width="22" style="92" customWidth="1"/>
    <col min="5124" max="5124" width="12.6640625" style="92" customWidth="1"/>
    <col min="5125" max="5126" width="8.86328125" style="92"/>
    <col min="5127" max="5127" width="6.33203125" style="92" customWidth="1"/>
    <col min="5128" max="5128" width="16.46484375" style="92" customWidth="1"/>
    <col min="5129" max="5129" width="1.33203125" style="92" customWidth="1"/>
    <col min="5130" max="5130" width="3.796875" style="92" customWidth="1"/>
    <col min="5131" max="5137" width="8.86328125" style="92"/>
    <col min="5138" max="5147" width="0" style="92" hidden="1" customWidth="1"/>
    <col min="5148" max="5376" width="8.86328125" style="92"/>
    <col min="5377" max="5377" width="3.1328125" style="92" customWidth="1"/>
    <col min="5378" max="5378" width="8.86328125" style="92"/>
    <col min="5379" max="5379" width="22" style="92" customWidth="1"/>
    <col min="5380" max="5380" width="12.6640625" style="92" customWidth="1"/>
    <col min="5381" max="5382" width="8.86328125" style="92"/>
    <col min="5383" max="5383" width="6.33203125" style="92" customWidth="1"/>
    <col min="5384" max="5384" width="16.46484375" style="92" customWidth="1"/>
    <col min="5385" max="5385" width="1.33203125" style="92" customWidth="1"/>
    <col min="5386" max="5386" width="3.796875" style="92" customWidth="1"/>
    <col min="5387" max="5393" width="8.86328125" style="92"/>
    <col min="5394" max="5403" width="0" style="92" hidden="1" customWidth="1"/>
    <col min="5404" max="5632" width="8.86328125" style="92"/>
    <col min="5633" max="5633" width="3.1328125" style="92" customWidth="1"/>
    <col min="5634" max="5634" width="8.86328125" style="92"/>
    <col min="5635" max="5635" width="22" style="92" customWidth="1"/>
    <col min="5636" max="5636" width="12.6640625" style="92" customWidth="1"/>
    <col min="5637" max="5638" width="8.86328125" style="92"/>
    <col min="5639" max="5639" width="6.33203125" style="92" customWidth="1"/>
    <col min="5640" max="5640" width="16.46484375" style="92" customWidth="1"/>
    <col min="5641" max="5641" width="1.33203125" style="92" customWidth="1"/>
    <col min="5642" max="5642" width="3.796875" style="92" customWidth="1"/>
    <col min="5643" max="5649" width="8.86328125" style="92"/>
    <col min="5650" max="5659" width="0" style="92" hidden="1" customWidth="1"/>
    <col min="5660" max="5888" width="8.86328125" style="92"/>
    <col min="5889" max="5889" width="3.1328125" style="92" customWidth="1"/>
    <col min="5890" max="5890" width="8.86328125" style="92"/>
    <col min="5891" max="5891" width="22" style="92" customWidth="1"/>
    <col min="5892" max="5892" width="12.6640625" style="92" customWidth="1"/>
    <col min="5893" max="5894" width="8.86328125" style="92"/>
    <col min="5895" max="5895" width="6.33203125" style="92" customWidth="1"/>
    <col min="5896" max="5896" width="16.46484375" style="92" customWidth="1"/>
    <col min="5897" max="5897" width="1.33203125" style="92" customWidth="1"/>
    <col min="5898" max="5898" width="3.796875" style="92" customWidth="1"/>
    <col min="5899" max="5905" width="8.86328125" style="92"/>
    <col min="5906" max="5915" width="0" style="92" hidden="1" customWidth="1"/>
    <col min="5916" max="6144" width="8.86328125" style="92"/>
    <col min="6145" max="6145" width="3.1328125" style="92" customWidth="1"/>
    <col min="6146" max="6146" width="8.86328125" style="92"/>
    <col min="6147" max="6147" width="22" style="92" customWidth="1"/>
    <col min="6148" max="6148" width="12.6640625" style="92" customWidth="1"/>
    <col min="6149" max="6150" width="8.86328125" style="92"/>
    <col min="6151" max="6151" width="6.33203125" style="92" customWidth="1"/>
    <col min="6152" max="6152" width="16.46484375" style="92" customWidth="1"/>
    <col min="6153" max="6153" width="1.33203125" style="92" customWidth="1"/>
    <col min="6154" max="6154" width="3.796875" style="92" customWidth="1"/>
    <col min="6155" max="6161" width="8.86328125" style="92"/>
    <col min="6162" max="6171" width="0" style="92" hidden="1" customWidth="1"/>
    <col min="6172" max="6400" width="8.86328125" style="92"/>
    <col min="6401" max="6401" width="3.1328125" style="92" customWidth="1"/>
    <col min="6402" max="6402" width="8.86328125" style="92"/>
    <col min="6403" max="6403" width="22" style="92" customWidth="1"/>
    <col min="6404" max="6404" width="12.6640625" style="92" customWidth="1"/>
    <col min="6405" max="6406" width="8.86328125" style="92"/>
    <col min="6407" max="6407" width="6.33203125" style="92" customWidth="1"/>
    <col min="6408" max="6408" width="16.46484375" style="92" customWidth="1"/>
    <col min="6409" max="6409" width="1.33203125" style="92" customWidth="1"/>
    <col min="6410" max="6410" width="3.796875" style="92" customWidth="1"/>
    <col min="6411" max="6417" width="8.86328125" style="92"/>
    <col min="6418" max="6427" width="0" style="92" hidden="1" customWidth="1"/>
    <col min="6428" max="6656" width="8.86328125" style="92"/>
    <col min="6657" max="6657" width="3.1328125" style="92" customWidth="1"/>
    <col min="6658" max="6658" width="8.86328125" style="92"/>
    <col min="6659" max="6659" width="22" style="92" customWidth="1"/>
    <col min="6660" max="6660" width="12.6640625" style="92" customWidth="1"/>
    <col min="6661" max="6662" width="8.86328125" style="92"/>
    <col min="6663" max="6663" width="6.33203125" style="92" customWidth="1"/>
    <col min="6664" max="6664" width="16.46484375" style="92" customWidth="1"/>
    <col min="6665" max="6665" width="1.33203125" style="92" customWidth="1"/>
    <col min="6666" max="6666" width="3.796875" style="92" customWidth="1"/>
    <col min="6667" max="6673" width="8.86328125" style="92"/>
    <col min="6674" max="6683" width="0" style="92" hidden="1" customWidth="1"/>
    <col min="6684" max="6912" width="8.86328125" style="92"/>
    <col min="6913" max="6913" width="3.1328125" style="92" customWidth="1"/>
    <col min="6914" max="6914" width="8.86328125" style="92"/>
    <col min="6915" max="6915" width="22" style="92" customWidth="1"/>
    <col min="6916" max="6916" width="12.6640625" style="92" customWidth="1"/>
    <col min="6917" max="6918" width="8.86328125" style="92"/>
    <col min="6919" max="6919" width="6.33203125" style="92" customWidth="1"/>
    <col min="6920" max="6920" width="16.46484375" style="92" customWidth="1"/>
    <col min="6921" max="6921" width="1.33203125" style="92" customWidth="1"/>
    <col min="6922" max="6922" width="3.796875" style="92" customWidth="1"/>
    <col min="6923" max="6929" width="8.86328125" style="92"/>
    <col min="6930" max="6939" width="0" style="92" hidden="1" customWidth="1"/>
    <col min="6940" max="7168" width="8.86328125" style="92"/>
    <col min="7169" max="7169" width="3.1328125" style="92" customWidth="1"/>
    <col min="7170" max="7170" width="8.86328125" style="92"/>
    <col min="7171" max="7171" width="22" style="92" customWidth="1"/>
    <col min="7172" max="7172" width="12.6640625" style="92" customWidth="1"/>
    <col min="7173" max="7174" width="8.86328125" style="92"/>
    <col min="7175" max="7175" width="6.33203125" style="92" customWidth="1"/>
    <col min="7176" max="7176" width="16.46484375" style="92" customWidth="1"/>
    <col min="7177" max="7177" width="1.33203125" style="92" customWidth="1"/>
    <col min="7178" max="7178" width="3.796875" style="92" customWidth="1"/>
    <col min="7179" max="7185" width="8.86328125" style="92"/>
    <col min="7186" max="7195" width="0" style="92" hidden="1" customWidth="1"/>
    <col min="7196" max="7424" width="8.86328125" style="92"/>
    <col min="7425" max="7425" width="3.1328125" style="92" customWidth="1"/>
    <col min="7426" max="7426" width="8.86328125" style="92"/>
    <col min="7427" max="7427" width="22" style="92" customWidth="1"/>
    <col min="7428" max="7428" width="12.6640625" style="92" customWidth="1"/>
    <col min="7429" max="7430" width="8.86328125" style="92"/>
    <col min="7431" max="7431" width="6.33203125" style="92" customWidth="1"/>
    <col min="7432" max="7432" width="16.46484375" style="92" customWidth="1"/>
    <col min="7433" max="7433" width="1.33203125" style="92" customWidth="1"/>
    <col min="7434" max="7434" width="3.796875" style="92" customWidth="1"/>
    <col min="7435" max="7441" width="8.86328125" style="92"/>
    <col min="7442" max="7451" width="0" style="92" hidden="1" customWidth="1"/>
    <col min="7452" max="7680" width="8.86328125" style="92"/>
    <col min="7681" max="7681" width="3.1328125" style="92" customWidth="1"/>
    <col min="7682" max="7682" width="8.86328125" style="92"/>
    <col min="7683" max="7683" width="22" style="92" customWidth="1"/>
    <col min="7684" max="7684" width="12.6640625" style="92" customWidth="1"/>
    <col min="7685" max="7686" width="8.86328125" style="92"/>
    <col min="7687" max="7687" width="6.33203125" style="92" customWidth="1"/>
    <col min="7688" max="7688" width="16.46484375" style="92" customWidth="1"/>
    <col min="7689" max="7689" width="1.33203125" style="92" customWidth="1"/>
    <col min="7690" max="7690" width="3.796875" style="92" customWidth="1"/>
    <col min="7691" max="7697" width="8.86328125" style="92"/>
    <col min="7698" max="7707" width="0" style="92" hidden="1" customWidth="1"/>
    <col min="7708" max="7936" width="8.86328125" style="92"/>
    <col min="7937" max="7937" width="3.1328125" style="92" customWidth="1"/>
    <col min="7938" max="7938" width="8.86328125" style="92"/>
    <col min="7939" max="7939" width="22" style="92" customWidth="1"/>
    <col min="7940" max="7940" width="12.6640625" style="92" customWidth="1"/>
    <col min="7941" max="7942" width="8.86328125" style="92"/>
    <col min="7943" max="7943" width="6.33203125" style="92" customWidth="1"/>
    <col min="7944" max="7944" width="16.46484375" style="92" customWidth="1"/>
    <col min="7945" max="7945" width="1.33203125" style="92" customWidth="1"/>
    <col min="7946" max="7946" width="3.796875" style="92" customWidth="1"/>
    <col min="7947" max="7953" width="8.86328125" style="92"/>
    <col min="7954" max="7963" width="0" style="92" hidden="1" customWidth="1"/>
    <col min="7964" max="8192" width="8.86328125" style="92"/>
    <col min="8193" max="8193" width="3.1328125" style="92" customWidth="1"/>
    <col min="8194" max="8194" width="8.86328125" style="92"/>
    <col min="8195" max="8195" width="22" style="92" customWidth="1"/>
    <col min="8196" max="8196" width="12.6640625" style="92" customWidth="1"/>
    <col min="8197" max="8198" width="8.86328125" style="92"/>
    <col min="8199" max="8199" width="6.33203125" style="92" customWidth="1"/>
    <col min="8200" max="8200" width="16.46484375" style="92" customWidth="1"/>
    <col min="8201" max="8201" width="1.33203125" style="92" customWidth="1"/>
    <col min="8202" max="8202" width="3.796875" style="92" customWidth="1"/>
    <col min="8203" max="8209" width="8.86328125" style="92"/>
    <col min="8210" max="8219" width="0" style="92" hidden="1" customWidth="1"/>
    <col min="8220" max="8448" width="8.86328125" style="92"/>
    <col min="8449" max="8449" width="3.1328125" style="92" customWidth="1"/>
    <col min="8450" max="8450" width="8.86328125" style="92"/>
    <col min="8451" max="8451" width="22" style="92" customWidth="1"/>
    <col min="8452" max="8452" width="12.6640625" style="92" customWidth="1"/>
    <col min="8453" max="8454" width="8.86328125" style="92"/>
    <col min="8455" max="8455" width="6.33203125" style="92" customWidth="1"/>
    <col min="8456" max="8456" width="16.46484375" style="92" customWidth="1"/>
    <col min="8457" max="8457" width="1.33203125" style="92" customWidth="1"/>
    <col min="8458" max="8458" width="3.796875" style="92" customWidth="1"/>
    <col min="8459" max="8465" width="8.86328125" style="92"/>
    <col min="8466" max="8475" width="0" style="92" hidden="1" customWidth="1"/>
    <col min="8476" max="8704" width="8.86328125" style="92"/>
    <col min="8705" max="8705" width="3.1328125" style="92" customWidth="1"/>
    <col min="8706" max="8706" width="8.86328125" style="92"/>
    <col min="8707" max="8707" width="22" style="92" customWidth="1"/>
    <col min="8708" max="8708" width="12.6640625" style="92" customWidth="1"/>
    <col min="8709" max="8710" width="8.86328125" style="92"/>
    <col min="8711" max="8711" width="6.33203125" style="92" customWidth="1"/>
    <col min="8712" max="8712" width="16.46484375" style="92" customWidth="1"/>
    <col min="8713" max="8713" width="1.33203125" style="92" customWidth="1"/>
    <col min="8714" max="8714" width="3.796875" style="92" customWidth="1"/>
    <col min="8715" max="8721" width="8.86328125" style="92"/>
    <col min="8722" max="8731" width="0" style="92" hidden="1" customWidth="1"/>
    <col min="8732" max="8960" width="8.86328125" style="92"/>
    <col min="8961" max="8961" width="3.1328125" style="92" customWidth="1"/>
    <col min="8962" max="8962" width="8.86328125" style="92"/>
    <col min="8963" max="8963" width="22" style="92" customWidth="1"/>
    <col min="8964" max="8964" width="12.6640625" style="92" customWidth="1"/>
    <col min="8965" max="8966" width="8.86328125" style="92"/>
    <col min="8967" max="8967" width="6.33203125" style="92" customWidth="1"/>
    <col min="8968" max="8968" width="16.46484375" style="92" customWidth="1"/>
    <col min="8969" max="8969" width="1.33203125" style="92" customWidth="1"/>
    <col min="8970" max="8970" width="3.796875" style="92" customWidth="1"/>
    <col min="8971" max="8977" width="8.86328125" style="92"/>
    <col min="8978" max="8987" width="0" style="92" hidden="1" customWidth="1"/>
    <col min="8988" max="9216" width="8.86328125" style="92"/>
    <col min="9217" max="9217" width="3.1328125" style="92" customWidth="1"/>
    <col min="9218" max="9218" width="8.86328125" style="92"/>
    <col min="9219" max="9219" width="22" style="92" customWidth="1"/>
    <col min="9220" max="9220" width="12.6640625" style="92" customWidth="1"/>
    <col min="9221" max="9222" width="8.86328125" style="92"/>
    <col min="9223" max="9223" width="6.33203125" style="92" customWidth="1"/>
    <col min="9224" max="9224" width="16.46484375" style="92" customWidth="1"/>
    <col min="9225" max="9225" width="1.33203125" style="92" customWidth="1"/>
    <col min="9226" max="9226" width="3.796875" style="92" customWidth="1"/>
    <col min="9227" max="9233" width="8.86328125" style="92"/>
    <col min="9234" max="9243" width="0" style="92" hidden="1" customWidth="1"/>
    <col min="9244" max="9472" width="8.86328125" style="92"/>
    <col min="9473" max="9473" width="3.1328125" style="92" customWidth="1"/>
    <col min="9474" max="9474" width="8.86328125" style="92"/>
    <col min="9475" max="9475" width="22" style="92" customWidth="1"/>
    <col min="9476" max="9476" width="12.6640625" style="92" customWidth="1"/>
    <col min="9477" max="9478" width="8.86328125" style="92"/>
    <col min="9479" max="9479" width="6.33203125" style="92" customWidth="1"/>
    <col min="9480" max="9480" width="16.46484375" style="92" customWidth="1"/>
    <col min="9481" max="9481" width="1.33203125" style="92" customWidth="1"/>
    <col min="9482" max="9482" width="3.796875" style="92" customWidth="1"/>
    <col min="9483" max="9489" width="8.86328125" style="92"/>
    <col min="9490" max="9499" width="0" style="92" hidden="1" customWidth="1"/>
    <col min="9500" max="9728" width="8.86328125" style="92"/>
    <col min="9729" max="9729" width="3.1328125" style="92" customWidth="1"/>
    <col min="9730" max="9730" width="8.86328125" style="92"/>
    <col min="9731" max="9731" width="22" style="92" customWidth="1"/>
    <col min="9732" max="9732" width="12.6640625" style="92" customWidth="1"/>
    <col min="9733" max="9734" width="8.86328125" style="92"/>
    <col min="9735" max="9735" width="6.33203125" style="92" customWidth="1"/>
    <col min="9736" max="9736" width="16.46484375" style="92" customWidth="1"/>
    <col min="9737" max="9737" width="1.33203125" style="92" customWidth="1"/>
    <col min="9738" max="9738" width="3.796875" style="92" customWidth="1"/>
    <col min="9739" max="9745" width="8.86328125" style="92"/>
    <col min="9746" max="9755" width="0" style="92" hidden="1" customWidth="1"/>
    <col min="9756" max="9984" width="8.86328125" style="92"/>
    <col min="9985" max="9985" width="3.1328125" style="92" customWidth="1"/>
    <col min="9986" max="9986" width="8.86328125" style="92"/>
    <col min="9987" max="9987" width="22" style="92" customWidth="1"/>
    <col min="9988" max="9988" width="12.6640625" style="92" customWidth="1"/>
    <col min="9989" max="9990" width="8.86328125" style="92"/>
    <col min="9991" max="9991" width="6.33203125" style="92" customWidth="1"/>
    <col min="9992" max="9992" width="16.46484375" style="92" customWidth="1"/>
    <col min="9993" max="9993" width="1.33203125" style="92" customWidth="1"/>
    <col min="9994" max="9994" width="3.796875" style="92" customWidth="1"/>
    <col min="9995" max="10001" width="8.86328125" style="92"/>
    <col min="10002" max="10011" width="0" style="92" hidden="1" customWidth="1"/>
    <col min="10012" max="10240" width="8.86328125" style="92"/>
    <col min="10241" max="10241" width="3.1328125" style="92" customWidth="1"/>
    <col min="10242" max="10242" width="8.86328125" style="92"/>
    <col min="10243" max="10243" width="22" style="92" customWidth="1"/>
    <col min="10244" max="10244" width="12.6640625" style="92" customWidth="1"/>
    <col min="10245" max="10246" width="8.86328125" style="92"/>
    <col min="10247" max="10247" width="6.33203125" style="92" customWidth="1"/>
    <col min="10248" max="10248" width="16.46484375" style="92" customWidth="1"/>
    <col min="10249" max="10249" width="1.33203125" style="92" customWidth="1"/>
    <col min="10250" max="10250" width="3.796875" style="92" customWidth="1"/>
    <col min="10251" max="10257" width="8.86328125" style="92"/>
    <col min="10258" max="10267" width="0" style="92" hidden="1" customWidth="1"/>
    <col min="10268" max="10496" width="8.86328125" style="92"/>
    <col min="10497" max="10497" width="3.1328125" style="92" customWidth="1"/>
    <col min="10498" max="10498" width="8.86328125" style="92"/>
    <col min="10499" max="10499" width="22" style="92" customWidth="1"/>
    <col min="10500" max="10500" width="12.6640625" style="92" customWidth="1"/>
    <col min="10501" max="10502" width="8.86328125" style="92"/>
    <col min="10503" max="10503" width="6.33203125" style="92" customWidth="1"/>
    <col min="10504" max="10504" width="16.46484375" style="92" customWidth="1"/>
    <col min="10505" max="10505" width="1.33203125" style="92" customWidth="1"/>
    <col min="10506" max="10506" width="3.796875" style="92" customWidth="1"/>
    <col min="10507" max="10513" width="8.86328125" style="92"/>
    <col min="10514" max="10523" width="0" style="92" hidden="1" customWidth="1"/>
    <col min="10524" max="10752" width="8.86328125" style="92"/>
    <col min="10753" max="10753" width="3.1328125" style="92" customWidth="1"/>
    <col min="10754" max="10754" width="8.86328125" style="92"/>
    <col min="10755" max="10755" width="22" style="92" customWidth="1"/>
    <col min="10756" max="10756" width="12.6640625" style="92" customWidth="1"/>
    <col min="10757" max="10758" width="8.86328125" style="92"/>
    <col min="10759" max="10759" width="6.33203125" style="92" customWidth="1"/>
    <col min="10760" max="10760" width="16.46484375" style="92" customWidth="1"/>
    <col min="10761" max="10761" width="1.33203125" style="92" customWidth="1"/>
    <col min="10762" max="10762" width="3.796875" style="92" customWidth="1"/>
    <col min="10763" max="10769" width="8.86328125" style="92"/>
    <col min="10770" max="10779" width="0" style="92" hidden="1" customWidth="1"/>
    <col min="10780" max="11008" width="8.86328125" style="92"/>
    <col min="11009" max="11009" width="3.1328125" style="92" customWidth="1"/>
    <col min="11010" max="11010" width="8.86328125" style="92"/>
    <col min="11011" max="11011" width="22" style="92" customWidth="1"/>
    <col min="11012" max="11012" width="12.6640625" style="92" customWidth="1"/>
    <col min="11013" max="11014" width="8.86328125" style="92"/>
    <col min="11015" max="11015" width="6.33203125" style="92" customWidth="1"/>
    <col min="11016" max="11016" width="16.46484375" style="92" customWidth="1"/>
    <col min="11017" max="11017" width="1.33203125" style="92" customWidth="1"/>
    <col min="11018" max="11018" width="3.796875" style="92" customWidth="1"/>
    <col min="11019" max="11025" width="8.86328125" style="92"/>
    <col min="11026" max="11035" width="0" style="92" hidden="1" customWidth="1"/>
    <col min="11036" max="11264" width="8.86328125" style="92"/>
    <col min="11265" max="11265" width="3.1328125" style="92" customWidth="1"/>
    <col min="11266" max="11266" width="8.86328125" style="92"/>
    <col min="11267" max="11267" width="22" style="92" customWidth="1"/>
    <col min="11268" max="11268" width="12.6640625" style="92" customWidth="1"/>
    <col min="11269" max="11270" width="8.86328125" style="92"/>
    <col min="11271" max="11271" width="6.33203125" style="92" customWidth="1"/>
    <col min="11272" max="11272" width="16.46484375" style="92" customWidth="1"/>
    <col min="11273" max="11273" width="1.33203125" style="92" customWidth="1"/>
    <col min="11274" max="11274" width="3.796875" style="92" customWidth="1"/>
    <col min="11275" max="11281" width="8.86328125" style="92"/>
    <col min="11282" max="11291" width="0" style="92" hidden="1" customWidth="1"/>
    <col min="11292" max="11520" width="8.86328125" style="92"/>
    <col min="11521" max="11521" width="3.1328125" style="92" customWidth="1"/>
    <col min="11522" max="11522" width="8.86328125" style="92"/>
    <col min="11523" max="11523" width="22" style="92" customWidth="1"/>
    <col min="11524" max="11524" width="12.6640625" style="92" customWidth="1"/>
    <col min="11525" max="11526" width="8.86328125" style="92"/>
    <col min="11527" max="11527" width="6.33203125" style="92" customWidth="1"/>
    <col min="11528" max="11528" width="16.46484375" style="92" customWidth="1"/>
    <col min="11529" max="11529" width="1.33203125" style="92" customWidth="1"/>
    <col min="11530" max="11530" width="3.796875" style="92" customWidth="1"/>
    <col min="11531" max="11537" width="8.86328125" style="92"/>
    <col min="11538" max="11547" width="0" style="92" hidden="1" customWidth="1"/>
    <col min="11548" max="11776" width="8.86328125" style="92"/>
    <col min="11777" max="11777" width="3.1328125" style="92" customWidth="1"/>
    <col min="11778" max="11778" width="8.86328125" style="92"/>
    <col min="11779" max="11779" width="22" style="92" customWidth="1"/>
    <col min="11780" max="11780" width="12.6640625" style="92" customWidth="1"/>
    <col min="11781" max="11782" width="8.86328125" style="92"/>
    <col min="11783" max="11783" width="6.33203125" style="92" customWidth="1"/>
    <col min="11784" max="11784" width="16.46484375" style="92" customWidth="1"/>
    <col min="11785" max="11785" width="1.33203125" style="92" customWidth="1"/>
    <col min="11786" max="11786" width="3.796875" style="92" customWidth="1"/>
    <col min="11787" max="11793" width="8.86328125" style="92"/>
    <col min="11794" max="11803" width="0" style="92" hidden="1" customWidth="1"/>
    <col min="11804" max="12032" width="8.86328125" style="92"/>
    <col min="12033" max="12033" width="3.1328125" style="92" customWidth="1"/>
    <col min="12034" max="12034" width="8.86328125" style="92"/>
    <col min="12035" max="12035" width="22" style="92" customWidth="1"/>
    <col min="12036" max="12036" width="12.6640625" style="92" customWidth="1"/>
    <col min="12037" max="12038" width="8.86328125" style="92"/>
    <col min="12039" max="12039" width="6.33203125" style="92" customWidth="1"/>
    <col min="12040" max="12040" width="16.46484375" style="92" customWidth="1"/>
    <col min="12041" max="12041" width="1.33203125" style="92" customWidth="1"/>
    <col min="12042" max="12042" width="3.796875" style="92" customWidth="1"/>
    <col min="12043" max="12049" width="8.86328125" style="92"/>
    <col min="12050" max="12059" width="0" style="92" hidden="1" customWidth="1"/>
    <col min="12060" max="12288" width="8.86328125" style="92"/>
    <col min="12289" max="12289" width="3.1328125" style="92" customWidth="1"/>
    <col min="12290" max="12290" width="8.86328125" style="92"/>
    <col min="12291" max="12291" width="22" style="92" customWidth="1"/>
    <col min="12292" max="12292" width="12.6640625" style="92" customWidth="1"/>
    <col min="12293" max="12294" width="8.86328125" style="92"/>
    <col min="12295" max="12295" width="6.33203125" style="92" customWidth="1"/>
    <col min="12296" max="12296" width="16.46484375" style="92" customWidth="1"/>
    <col min="12297" max="12297" width="1.33203125" style="92" customWidth="1"/>
    <col min="12298" max="12298" width="3.796875" style="92" customWidth="1"/>
    <col min="12299" max="12305" width="8.86328125" style="92"/>
    <col min="12306" max="12315" width="0" style="92" hidden="1" customWidth="1"/>
    <col min="12316" max="12544" width="8.86328125" style="92"/>
    <col min="12545" max="12545" width="3.1328125" style="92" customWidth="1"/>
    <col min="12546" max="12546" width="8.86328125" style="92"/>
    <col min="12547" max="12547" width="22" style="92" customWidth="1"/>
    <col min="12548" max="12548" width="12.6640625" style="92" customWidth="1"/>
    <col min="12549" max="12550" width="8.86328125" style="92"/>
    <col min="12551" max="12551" width="6.33203125" style="92" customWidth="1"/>
    <col min="12552" max="12552" width="16.46484375" style="92" customWidth="1"/>
    <col min="12553" max="12553" width="1.33203125" style="92" customWidth="1"/>
    <col min="12554" max="12554" width="3.796875" style="92" customWidth="1"/>
    <col min="12555" max="12561" width="8.86328125" style="92"/>
    <col min="12562" max="12571" width="0" style="92" hidden="1" customWidth="1"/>
    <col min="12572" max="12800" width="8.86328125" style="92"/>
    <col min="12801" max="12801" width="3.1328125" style="92" customWidth="1"/>
    <col min="12802" max="12802" width="8.86328125" style="92"/>
    <col min="12803" max="12803" width="22" style="92" customWidth="1"/>
    <col min="12804" max="12804" width="12.6640625" style="92" customWidth="1"/>
    <col min="12805" max="12806" width="8.86328125" style="92"/>
    <col min="12807" max="12807" width="6.33203125" style="92" customWidth="1"/>
    <col min="12808" max="12808" width="16.46484375" style="92" customWidth="1"/>
    <col min="12809" max="12809" width="1.33203125" style="92" customWidth="1"/>
    <col min="12810" max="12810" width="3.796875" style="92" customWidth="1"/>
    <col min="12811" max="12817" width="8.86328125" style="92"/>
    <col min="12818" max="12827" width="0" style="92" hidden="1" customWidth="1"/>
    <col min="12828" max="13056" width="8.86328125" style="92"/>
    <col min="13057" max="13057" width="3.1328125" style="92" customWidth="1"/>
    <col min="13058" max="13058" width="8.86328125" style="92"/>
    <col min="13059" max="13059" width="22" style="92" customWidth="1"/>
    <col min="13060" max="13060" width="12.6640625" style="92" customWidth="1"/>
    <col min="13061" max="13062" width="8.86328125" style="92"/>
    <col min="13063" max="13063" width="6.33203125" style="92" customWidth="1"/>
    <col min="13064" max="13064" width="16.46484375" style="92" customWidth="1"/>
    <col min="13065" max="13065" width="1.33203125" style="92" customWidth="1"/>
    <col min="13066" max="13066" width="3.796875" style="92" customWidth="1"/>
    <col min="13067" max="13073" width="8.86328125" style="92"/>
    <col min="13074" max="13083" width="0" style="92" hidden="1" customWidth="1"/>
    <col min="13084" max="13312" width="8.86328125" style="92"/>
    <col min="13313" max="13313" width="3.1328125" style="92" customWidth="1"/>
    <col min="13314" max="13314" width="8.86328125" style="92"/>
    <col min="13315" max="13315" width="22" style="92" customWidth="1"/>
    <col min="13316" max="13316" width="12.6640625" style="92" customWidth="1"/>
    <col min="13317" max="13318" width="8.86328125" style="92"/>
    <col min="13319" max="13319" width="6.33203125" style="92" customWidth="1"/>
    <col min="13320" max="13320" width="16.46484375" style="92" customWidth="1"/>
    <col min="13321" max="13321" width="1.33203125" style="92" customWidth="1"/>
    <col min="13322" max="13322" width="3.796875" style="92" customWidth="1"/>
    <col min="13323" max="13329" width="8.86328125" style="92"/>
    <col min="13330" max="13339" width="0" style="92" hidden="1" customWidth="1"/>
    <col min="13340" max="13568" width="8.86328125" style="92"/>
    <col min="13569" max="13569" width="3.1328125" style="92" customWidth="1"/>
    <col min="13570" max="13570" width="8.86328125" style="92"/>
    <col min="13571" max="13571" width="22" style="92" customWidth="1"/>
    <col min="13572" max="13572" width="12.6640625" style="92" customWidth="1"/>
    <col min="13573" max="13574" width="8.86328125" style="92"/>
    <col min="13575" max="13575" width="6.33203125" style="92" customWidth="1"/>
    <col min="13576" max="13576" width="16.46484375" style="92" customWidth="1"/>
    <col min="13577" max="13577" width="1.33203125" style="92" customWidth="1"/>
    <col min="13578" max="13578" width="3.796875" style="92" customWidth="1"/>
    <col min="13579" max="13585" width="8.86328125" style="92"/>
    <col min="13586" max="13595" width="0" style="92" hidden="1" customWidth="1"/>
    <col min="13596" max="13824" width="8.86328125" style="92"/>
    <col min="13825" max="13825" width="3.1328125" style="92" customWidth="1"/>
    <col min="13826" max="13826" width="8.86328125" style="92"/>
    <col min="13827" max="13827" width="22" style="92" customWidth="1"/>
    <col min="13828" max="13828" width="12.6640625" style="92" customWidth="1"/>
    <col min="13829" max="13830" width="8.86328125" style="92"/>
    <col min="13831" max="13831" width="6.33203125" style="92" customWidth="1"/>
    <col min="13832" max="13832" width="16.46484375" style="92" customWidth="1"/>
    <col min="13833" max="13833" width="1.33203125" style="92" customWidth="1"/>
    <col min="13834" max="13834" width="3.796875" style="92" customWidth="1"/>
    <col min="13835" max="13841" width="8.86328125" style="92"/>
    <col min="13842" max="13851" width="0" style="92" hidden="1" customWidth="1"/>
    <col min="13852" max="14080" width="8.86328125" style="92"/>
    <col min="14081" max="14081" width="3.1328125" style="92" customWidth="1"/>
    <col min="14082" max="14082" width="8.86328125" style="92"/>
    <col min="14083" max="14083" width="22" style="92" customWidth="1"/>
    <col min="14084" max="14084" width="12.6640625" style="92" customWidth="1"/>
    <col min="14085" max="14086" width="8.86328125" style="92"/>
    <col min="14087" max="14087" width="6.33203125" style="92" customWidth="1"/>
    <col min="14088" max="14088" width="16.46484375" style="92" customWidth="1"/>
    <col min="14089" max="14089" width="1.33203125" style="92" customWidth="1"/>
    <col min="14090" max="14090" width="3.796875" style="92" customWidth="1"/>
    <col min="14091" max="14097" width="8.86328125" style="92"/>
    <col min="14098" max="14107" width="0" style="92" hidden="1" customWidth="1"/>
    <col min="14108" max="14336" width="8.86328125" style="92"/>
    <col min="14337" max="14337" width="3.1328125" style="92" customWidth="1"/>
    <col min="14338" max="14338" width="8.86328125" style="92"/>
    <col min="14339" max="14339" width="22" style="92" customWidth="1"/>
    <col min="14340" max="14340" width="12.6640625" style="92" customWidth="1"/>
    <col min="14341" max="14342" width="8.86328125" style="92"/>
    <col min="14343" max="14343" width="6.33203125" style="92" customWidth="1"/>
    <col min="14344" max="14344" width="16.46484375" style="92" customWidth="1"/>
    <col min="14345" max="14345" width="1.33203125" style="92" customWidth="1"/>
    <col min="14346" max="14346" width="3.796875" style="92" customWidth="1"/>
    <col min="14347" max="14353" width="8.86328125" style="92"/>
    <col min="14354" max="14363" width="0" style="92" hidden="1" customWidth="1"/>
    <col min="14364" max="14592" width="8.86328125" style="92"/>
    <col min="14593" max="14593" width="3.1328125" style="92" customWidth="1"/>
    <col min="14594" max="14594" width="8.86328125" style="92"/>
    <col min="14595" max="14595" width="22" style="92" customWidth="1"/>
    <col min="14596" max="14596" width="12.6640625" style="92" customWidth="1"/>
    <col min="14597" max="14598" width="8.86328125" style="92"/>
    <col min="14599" max="14599" width="6.33203125" style="92" customWidth="1"/>
    <col min="14600" max="14600" width="16.46484375" style="92" customWidth="1"/>
    <col min="14601" max="14601" width="1.33203125" style="92" customWidth="1"/>
    <col min="14602" max="14602" width="3.796875" style="92" customWidth="1"/>
    <col min="14603" max="14609" width="8.86328125" style="92"/>
    <col min="14610" max="14619" width="0" style="92" hidden="1" customWidth="1"/>
    <col min="14620" max="14848" width="8.86328125" style="92"/>
    <col min="14849" max="14849" width="3.1328125" style="92" customWidth="1"/>
    <col min="14850" max="14850" width="8.86328125" style="92"/>
    <col min="14851" max="14851" width="22" style="92" customWidth="1"/>
    <col min="14852" max="14852" width="12.6640625" style="92" customWidth="1"/>
    <col min="14853" max="14854" width="8.86328125" style="92"/>
    <col min="14855" max="14855" width="6.33203125" style="92" customWidth="1"/>
    <col min="14856" max="14856" width="16.46484375" style="92" customWidth="1"/>
    <col min="14857" max="14857" width="1.33203125" style="92" customWidth="1"/>
    <col min="14858" max="14858" width="3.796875" style="92" customWidth="1"/>
    <col min="14859" max="14865" width="8.86328125" style="92"/>
    <col min="14866" max="14875" width="0" style="92" hidden="1" customWidth="1"/>
    <col min="14876" max="15104" width="8.86328125" style="92"/>
    <col min="15105" max="15105" width="3.1328125" style="92" customWidth="1"/>
    <col min="15106" max="15106" width="8.86328125" style="92"/>
    <col min="15107" max="15107" width="22" style="92" customWidth="1"/>
    <col min="15108" max="15108" width="12.6640625" style="92" customWidth="1"/>
    <col min="15109" max="15110" width="8.86328125" style="92"/>
    <col min="15111" max="15111" width="6.33203125" style="92" customWidth="1"/>
    <col min="15112" max="15112" width="16.46484375" style="92" customWidth="1"/>
    <col min="15113" max="15113" width="1.33203125" style="92" customWidth="1"/>
    <col min="15114" max="15114" width="3.796875" style="92" customWidth="1"/>
    <col min="15115" max="15121" width="8.86328125" style="92"/>
    <col min="15122" max="15131" width="0" style="92" hidden="1" customWidth="1"/>
    <col min="15132" max="15360" width="8.86328125" style="92"/>
    <col min="15361" max="15361" width="3.1328125" style="92" customWidth="1"/>
    <col min="15362" max="15362" width="8.86328125" style="92"/>
    <col min="15363" max="15363" width="22" style="92" customWidth="1"/>
    <col min="15364" max="15364" width="12.6640625" style="92" customWidth="1"/>
    <col min="15365" max="15366" width="8.86328125" style="92"/>
    <col min="15367" max="15367" width="6.33203125" style="92" customWidth="1"/>
    <col min="15368" max="15368" width="16.46484375" style="92" customWidth="1"/>
    <col min="15369" max="15369" width="1.33203125" style="92" customWidth="1"/>
    <col min="15370" max="15370" width="3.796875" style="92" customWidth="1"/>
    <col min="15371" max="15377" width="8.86328125" style="92"/>
    <col min="15378" max="15387" width="0" style="92" hidden="1" customWidth="1"/>
    <col min="15388" max="15616" width="8.86328125" style="92"/>
    <col min="15617" max="15617" width="3.1328125" style="92" customWidth="1"/>
    <col min="15618" max="15618" width="8.86328125" style="92"/>
    <col min="15619" max="15619" width="22" style="92" customWidth="1"/>
    <col min="15620" max="15620" width="12.6640625" style="92" customWidth="1"/>
    <col min="15621" max="15622" width="8.86328125" style="92"/>
    <col min="15623" max="15623" width="6.33203125" style="92" customWidth="1"/>
    <col min="15624" max="15624" width="16.46484375" style="92" customWidth="1"/>
    <col min="15625" max="15625" width="1.33203125" style="92" customWidth="1"/>
    <col min="15626" max="15626" width="3.796875" style="92" customWidth="1"/>
    <col min="15627" max="15633" width="8.86328125" style="92"/>
    <col min="15634" max="15643" width="0" style="92" hidden="1" customWidth="1"/>
    <col min="15644" max="15872" width="8.86328125" style="92"/>
    <col min="15873" max="15873" width="3.1328125" style="92" customWidth="1"/>
    <col min="15874" max="15874" width="8.86328125" style="92"/>
    <col min="15875" max="15875" width="22" style="92" customWidth="1"/>
    <col min="15876" max="15876" width="12.6640625" style="92" customWidth="1"/>
    <col min="15877" max="15878" width="8.86328125" style="92"/>
    <col min="15879" max="15879" width="6.33203125" style="92" customWidth="1"/>
    <col min="15880" max="15880" width="16.46484375" style="92" customWidth="1"/>
    <col min="15881" max="15881" width="1.33203125" style="92" customWidth="1"/>
    <col min="15882" max="15882" width="3.796875" style="92" customWidth="1"/>
    <col min="15883" max="15889" width="8.86328125" style="92"/>
    <col min="15890" max="15899" width="0" style="92" hidden="1" customWidth="1"/>
    <col min="15900" max="16128" width="8.86328125" style="92"/>
    <col min="16129" max="16129" width="3.1328125" style="92" customWidth="1"/>
    <col min="16130" max="16130" width="8.86328125" style="92"/>
    <col min="16131" max="16131" width="22" style="92" customWidth="1"/>
    <col min="16132" max="16132" width="12.6640625" style="92" customWidth="1"/>
    <col min="16133" max="16134" width="8.86328125" style="92"/>
    <col min="16135" max="16135" width="6.33203125" style="92" customWidth="1"/>
    <col min="16136" max="16136" width="16.46484375" style="92" customWidth="1"/>
    <col min="16137" max="16137" width="1.33203125" style="92" customWidth="1"/>
    <col min="16138" max="16138" width="3.796875" style="92" customWidth="1"/>
    <col min="16139" max="16145" width="8.86328125" style="92"/>
    <col min="16146" max="16155" width="0" style="92" hidden="1" customWidth="1"/>
    <col min="16156" max="16384" width="8.86328125" style="92"/>
  </cols>
  <sheetData>
    <row r="1" spans="1:29" ht="49.5" customHeight="1">
      <c r="A1" s="92" t="s">
        <v>303</v>
      </c>
      <c r="K1" s="588" t="s">
        <v>508</v>
      </c>
      <c r="L1" s="589"/>
      <c r="M1" s="589"/>
      <c r="N1" s="589"/>
      <c r="O1" s="589"/>
      <c r="P1" s="589"/>
      <c r="Q1" s="590"/>
      <c r="R1" s="232"/>
      <c r="S1" s="232"/>
      <c r="T1" s="232"/>
      <c r="U1" s="232"/>
      <c r="V1" s="232"/>
      <c r="W1" s="232"/>
      <c r="X1" s="232"/>
      <c r="Y1" s="232"/>
      <c r="Z1" s="232"/>
      <c r="AA1" s="232"/>
    </row>
    <row r="2" spans="1:29">
      <c r="A2" s="92" t="s">
        <v>569</v>
      </c>
      <c r="K2" s="591"/>
      <c r="L2" s="592"/>
      <c r="M2" s="592"/>
      <c r="N2" s="592"/>
      <c r="O2" s="592"/>
      <c r="P2" s="592"/>
      <c r="Q2" s="593"/>
      <c r="R2" s="232"/>
      <c r="S2" s="232"/>
      <c r="T2" s="232"/>
      <c r="U2" s="232"/>
      <c r="V2" s="232"/>
      <c r="W2" s="232"/>
      <c r="X2" s="232"/>
      <c r="Y2" s="232"/>
      <c r="Z2" s="232"/>
      <c r="AA2" s="232"/>
    </row>
    <row r="3" spans="1:29" ht="13.5" customHeight="1" thickBot="1">
      <c r="E3" s="597" t="s">
        <v>570</v>
      </c>
      <c r="F3" s="598"/>
      <c r="G3" s="598"/>
      <c r="H3" s="598"/>
      <c r="I3" s="599"/>
      <c r="K3" s="594"/>
      <c r="L3" s="595"/>
      <c r="M3" s="595"/>
      <c r="N3" s="595"/>
      <c r="O3" s="595"/>
      <c r="P3" s="595"/>
      <c r="Q3" s="596"/>
      <c r="R3" s="232"/>
      <c r="S3" s="232"/>
      <c r="T3" s="232"/>
      <c r="U3" s="232"/>
      <c r="V3" s="232"/>
      <c r="W3" s="232"/>
      <c r="X3" s="232"/>
      <c r="Y3" s="232"/>
      <c r="Z3" s="232"/>
      <c r="AA3" s="232"/>
    </row>
    <row r="4" spans="1:29" ht="14.25" customHeight="1">
      <c r="E4" s="230" t="s">
        <v>70</v>
      </c>
      <c r="F4" s="231">
        <f>'別紙(工場) (R7)'!K4</f>
        <v>7</v>
      </c>
      <c r="G4" s="318">
        <f>'別紙(工場) (R7)'!L4</f>
        <v>-2025</v>
      </c>
      <c r="H4" s="316" t="s">
        <v>696</v>
      </c>
      <c r="I4" s="317"/>
      <c r="K4" s="98"/>
      <c r="L4" s="99" t="s">
        <v>88</v>
      </c>
      <c r="M4" s="98"/>
      <c r="O4" s="98"/>
      <c r="P4" s="98"/>
      <c r="Q4" s="100"/>
      <c r="R4" s="232"/>
      <c r="S4" s="232"/>
      <c r="T4" s="232"/>
      <c r="U4" s="232"/>
      <c r="V4" s="232"/>
      <c r="W4" s="232"/>
      <c r="X4" s="232"/>
      <c r="Y4" s="232"/>
      <c r="Z4" s="232"/>
      <c r="AA4" s="232"/>
    </row>
    <row r="5" spans="1:29" ht="25.8" customHeight="1">
      <c r="A5" s="600" t="s">
        <v>89</v>
      </c>
      <c r="B5" s="601"/>
      <c r="C5" s="601"/>
      <c r="D5" s="602"/>
      <c r="E5" s="295" t="s">
        <v>90</v>
      </c>
      <c r="F5" s="603" t="s">
        <v>633</v>
      </c>
      <c r="G5" s="603"/>
      <c r="H5" s="603" t="s">
        <v>304</v>
      </c>
      <c r="I5" s="603"/>
      <c r="J5" s="189"/>
      <c r="K5" s="101"/>
      <c r="L5" s="190" t="s">
        <v>91</v>
      </c>
      <c r="M5" s="190" t="s">
        <v>92</v>
      </c>
      <c r="N5" s="190" t="str">
        <f>IF(COUNTIF(L6:L73,"レ")&gt;0,"変更前","")</f>
        <v/>
      </c>
      <c r="P5" s="190" t="s">
        <v>91</v>
      </c>
      <c r="Q5" s="191" t="s">
        <v>93</v>
      </c>
      <c r="R5" s="192" t="str">
        <f>IF(COUNTIF(P6:P73,"レ")&gt;0,"変更前","")</f>
        <v/>
      </c>
      <c r="S5" s="92"/>
      <c r="T5" s="193" t="s">
        <v>94</v>
      </c>
      <c r="U5" s="92"/>
      <c r="V5" s="193" t="s">
        <v>95</v>
      </c>
      <c r="W5" s="92"/>
      <c r="X5" s="295" t="s">
        <v>96</v>
      </c>
      <c r="Y5" s="295" t="s">
        <v>97</v>
      </c>
      <c r="Z5" s="295" t="s">
        <v>98</v>
      </c>
      <c r="AA5" s="194" t="s">
        <v>99</v>
      </c>
    </row>
    <row r="6" spans="1:29" ht="27.6" customHeight="1">
      <c r="A6" s="605" t="s">
        <v>576</v>
      </c>
      <c r="B6" s="195" t="s">
        <v>130</v>
      </c>
      <c r="C6" s="196"/>
      <c r="D6" s="197"/>
      <c r="E6" s="102" t="s">
        <v>787</v>
      </c>
      <c r="F6" s="604"/>
      <c r="G6" s="604"/>
      <c r="H6" s="604"/>
      <c r="I6" s="604"/>
      <c r="J6" s="198"/>
      <c r="K6" s="198"/>
      <c r="L6" s="103" t="str">
        <f>IF(M6&lt;&gt;T6,"レ","")</f>
        <v/>
      </c>
      <c r="M6" s="104">
        <f t="shared" ref="M6:M60" si="0">T6</f>
        <v>38.299999999999997</v>
      </c>
      <c r="N6" s="105" t="str">
        <f>IF(L6="","",T6)</f>
        <v/>
      </c>
      <c r="P6" s="103" t="str">
        <f>IF(Q6&lt;&gt;V6,"レ","")</f>
        <v/>
      </c>
      <c r="Q6" s="106">
        <f t="shared" ref="Q6:Q60" si="1">V6</f>
        <v>6.9699999999999998E-2</v>
      </c>
      <c r="R6" s="105" t="str">
        <f>IF(P6="","",V6)</f>
        <v/>
      </c>
      <c r="S6" s="92"/>
      <c r="T6" s="199">
        <f>'（参考）別紙第１'!G3</f>
        <v>38.299999999999997</v>
      </c>
      <c r="U6" s="92"/>
      <c r="V6" s="239">
        <f>'（参考）別紙第2'!E3</f>
        <v>6.9699999999999998E-2</v>
      </c>
      <c r="W6" s="92"/>
      <c r="X6" s="200">
        <f>F6*M6</f>
        <v>0</v>
      </c>
      <c r="Y6" s="200">
        <f>H6*M6</f>
        <v>0</v>
      </c>
      <c r="Z6" s="200">
        <f>X6-Y6</f>
        <v>0</v>
      </c>
      <c r="AA6" s="193">
        <f>Z6*Q6</f>
        <v>0</v>
      </c>
      <c r="AB6" s="228">
        <f>SUM(Z6:Z36)+SUM(Z57:Z60)</f>
        <v>0</v>
      </c>
      <c r="AC6" s="282" t="s">
        <v>752</v>
      </c>
    </row>
    <row r="7" spans="1:29" ht="13.25" customHeight="1">
      <c r="A7" s="606"/>
      <c r="B7" s="195" t="s">
        <v>132</v>
      </c>
      <c r="C7" s="196"/>
      <c r="D7" s="197"/>
      <c r="E7" s="102" t="s">
        <v>787</v>
      </c>
      <c r="F7" s="604"/>
      <c r="G7" s="604"/>
      <c r="H7" s="604"/>
      <c r="I7" s="604"/>
      <c r="J7" s="198"/>
      <c r="K7" s="198"/>
      <c r="L7" s="103" t="str">
        <f t="shared" ref="L7:L55" si="2">IF(M7&lt;&gt;T7,"レ","")</f>
        <v/>
      </c>
      <c r="M7" s="104">
        <f t="shared" si="0"/>
        <v>34.799999999999997</v>
      </c>
      <c r="N7" s="105" t="str">
        <f t="shared" ref="N7:N55" si="3">IF(L7="","",T7)</f>
        <v/>
      </c>
      <c r="P7" s="103" t="str">
        <f t="shared" ref="P7:P60" si="4">IF(Q7&lt;&gt;V7,"レ","")</f>
        <v/>
      </c>
      <c r="Q7" s="106">
        <f t="shared" si="1"/>
        <v>6.7100000000000007E-2</v>
      </c>
      <c r="R7" s="105" t="str">
        <f t="shared" ref="R7:R22" si="5">IF(P7="","",V7)</f>
        <v/>
      </c>
      <c r="S7" s="92"/>
      <c r="T7" s="199">
        <f>'（参考）別紙第１'!G4</f>
        <v>34.799999999999997</v>
      </c>
      <c r="U7" s="92"/>
      <c r="V7" s="239">
        <f>'（参考）別紙第2'!E4</f>
        <v>6.7100000000000007E-2</v>
      </c>
      <c r="W7" s="92"/>
      <c r="X7" s="200">
        <f t="shared" ref="X7:X60" si="6">F7*M7</f>
        <v>0</v>
      </c>
      <c r="Y7" s="200">
        <f t="shared" ref="Y7:Y59" si="7">H7*M7</f>
        <v>0</v>
      </c>
      <c r="Z7" s="200">
        <f t="shared" ref="Z7:Z60" si="8">X7-Y7</f>
        <v>0</v>
      </c>
      <c r="AA7" s="193">
        <f t="shared" ref="AA7:AA55" si="9">Z7*Q7</f>
        <v>0</v>
      </c>
    </row>
    <row r="8" spans="1:29">
      <c r="A8" s="606"/>
      <c r="B8" s="195" t="s">
        <v>134</v>
      </c>
      <c r="C8" s="196"/>
      <c r="D8" s="197"/>
      <c r="E8" s="102" t="s">
        <v>787</v>
      </c>
      <c r="F8" s="604"/>
      <c r="G8" s="604"/>
      <c r="H8" s="604"/>
      <c r="I8" s="604"/>
      <c r="J8" s="198"/>
      <c r="K8" s="198"/>
      <c r="L8" s="103" t="str">
        <f t="shared" si="2"/>
        <v/>
      </c>
      <c r="M8" s="104">
        <f t="shared" si="0"/>
        <v>33.4</v>
      </c>
      <c r="N8" s="105" t="str">
        <f t="shared" si="3"/>
        <v/>
      </c>
      <c r="P8" s="103" t="str">
        <f t="shared" si="4"/>
        <v/>
      </c>
      <c r="Q8" s="106">
        <f t="shared" si="1"/>
        <v>6.8599999999999994E-2</v>
      </c>
      <c r="R8" s="105" t="str">
        <f t="shared" si="5"/>
        <v/>
      </c>
      <c r="S8" s="92"/>
      <c r="T8" s="199">
        <f>'（参考）別紙第１'!G5</f>
        <v>33.4</v>
      </c>
      <c r="U8" s="92"/>
      <c r="V8" s="239">
        <f>'（参考）別紙第2'!E5</f>
        <v>6.8599999999999994E-2</v>
      </c>
      <c r="W8" s="92"/>
      <c r="X8" s="200">
        <f t="shared" si="6"/>
        <v>0</v>
      </c>
      <c r="Y8" s="200">
        <f t="shared" si="7"/>
        <v>0</v>
      </c>
      <c r="Z8" s="200">
        <f t="shared" si="8"/>
        <v>0</v>
      </c>
      <c r="AA8" s="193">
        <f t="shared" si="9"/>
        <v>0</v>
      </c>
    </row>
    <row r="9" spans="1:29">
      <c r="A9" s="606"/>
      <c r="B9" s="195" t="s">
        <v>135</v>
      </c>
      <c r="C9" s="196"/>
      <c r="D9" s="197"/>
      <c r="E9" s="102" t="s">
        <v>787</v>
      </c>
      <c r="F9" s="604"/>
      <c r="G9" s="604"/>
      <c r="H9" s="604"/>
      <c r="I9" s="604"/>
      <c r="J9" s="198"/>
      <c r="K9" s="198"/>
      <c r="L9" s="103" t="str">
        <f t="shared" si="2"/>
        <v/>
      </c>
      <c r="M9" s="104">
        <f t="shared" si="0"/>
        <v>33.299999999999997</v>
      </c>
      <c r="N9" s="105" t="str">
        <f t="shared" si="3"/>
        <v/>
      </c>
      <c r="P9" s="103" t="str">
        <f t="shared" si="4"/>
        <v/>
      </c>
      <c r="Q9" s="106">
        <f t="shared" si="1"/>
        <v>6.8199999999999997E-2</v>
      </c>
      <c r="R9" s="105" t="str">
        <f t="shared" si="5"/>
        <v/>
      </c>
      <c r="S9" s="92"/>
      <c r="T9" s="199">
        <f>'（参考）別紙第１'!G6</f>
        <v>33.299999999999997</v>
      </c>
      <c r="U9" s="92"/>
      <c r="V9" s="239">
        <f>'（参考）別紙第2'!E6</f>
        <v>6.8199999999999997E-2</v>
      </c>
      <c r="W9" s="92"/>
      <c r="X9" s="200">
        <f>F9*M9</f>
        <v>0</v>
      </c>
      <c r="Y9" s="200">
        <f>H9*M9</f>
        <v>0</v>
      </c>
      <c r="Z9" s="200">
        <f>X9-Y9</f>
        <v>0</v>
      </c>
      <c r="AA9" s="193">
        <f>Z9*Q9</f>
        <v>0</v>
      </c>
    </row>
    <row r="10" spans="1:29">
      <c r="A10" s="606"/>
      <c r="B10" s="195" t="s">
        <v>608</v>
      </c>
      <c r="C10" s="196"/>
      <c r="D10" s="197"/>
      <c r="E10" s="102" t="s">
        <v>787</v>
      </c>
      <c r="F10" s="604"/>
      <c r="G10" s="604"/>
      <c r="H10" s="604"/>
      <c r="I10" s="604"/>
      <c r="J10" s="198"/>
      <c r="K10" s="198"/>
      <c r="L10" s="103" t="str">
        <f t="shared" si="2"/>
        <v/>
      </c>
      <c r="M10" s="104">
        <f t="shared" si="0"/>
        <v>36.299999999999997</v>
      </c>
      <c r="N10" s="105" t="str">
        <f t="shared" si="3"/>
        <v/>
      </c>
      <c r="P10" s="103" t="str">
        <f t="shared" si="4"/>
        <v/>
      </c>
      <c r="Q10" s="106">
        <f t="shared" si="1"/>
        <v>6.8199999999999997E-2</v>
      </c>
      <c r="R10" s="105" t="str">
        <f t="shared" si="5"/>
        <v/>
      </c>
      <c r="S10" s="92"/>
      <c r="T10" s="199">
        <f>'（参考）別紙第１'!G7</f>
        <v>36.299999999999997</v>
      </c>
      <c r="U10" s="92"/>
      <c r="V10" s="239">
        <f>'（参考）別紙第2'!E7</f>
        <v>6.8199999999999997E-2</v>
      </c>
      <c r="W10" s="92"/>
      <c r="X10" s="200">
        <f>F10*M10</f>
        <v>0</v>
      </c>
      <c r="Y10" s="200">
        <f>H10*M10</f>
        <v>0</v>
      </c>
      <c r="Z10" s="200">
        <f>X10-Y10</f>
        <v>0</v>
      </c>
      <c r="AA10" s="193">
        <f>Z10*Q10</f>
        <v>0</v>
      </c>
    </row>
    <row r="11" spans="1:29">
      <c r="A11" s="606"/>
      <c r="B11" s="195" t="s">
        <v>136</v>
      </c>
      <c r="C11" s="196"/>
      <c r="D11" s="197"/>
      <c r="E11" s="102" t="s">
        <v>787</v>
      </c>
      <c r="F11" s="604"/>
      <c r="G11" s="604"/>
      <c r="H11" s="575"/>
      <c r="I11" s="576"/>
      <c r="J11" s="198"/>
      <c r="K11" s="198"/>
      <c r="L11" s="103" t="str">
        <f t="shared" si="2"/>
        <v/>
      </c>
      <c r="M11" s="104">
        <f t="shared" si="0"/>
        <v>36.5</v>
      </c>
      <c r="N11" s="105" t="str">
        <f t="shared" si="3"/>
        <v/>
      </c>
      <c r="P11" s="103" t="str">
        <f t="shared" si="4"/>
        <v/>
      </c>
      <c r="Q11" s="106">
        <f t="shared" si="1"/>
        <v>6.8599999999999994E-2</v>
      </c>
      <c r="R11" s="105" t="str">
        <f t="shared" si="5"/>
        <v/>
      </c>
      <c r="S11" s="92"/>
      <c r="T11" s="199">
        <f>'（参考）別紙第１'!G8</f>
        <v>36.5</v>
      </c>
      <c r="U11" s="92"/>
      <c r="V11" s="239">
        <f>'（参考）別紙第2'!E8</f>
        <v>6.8599999999999994E-2</v>
      </c>
      <c r="W11" s="92"/>
      <c r="X11" s="200">
        <f t="shared" si="6"/>
        <v>0</v>
      </c>
      <c r="Y11" s="200">
        <f t="shared" si="7"/>
        <v>0</v>
      </c>
      <c r="Z11" s="200">
        <f t="shared" si="8"/>
        <v>0</v>
      </c>
      <c r="AA11" s="193">
        <f t="shared" si="9"/>
        <v>0</v>
      </c>
    </row>
    <row r="12" spans="1:29">
      <c r="A12" s="606"/>
      <c r="B12" s="195" t="s">
        <v>137</v>
      </c>
      <c r="C12" s="196"/>
      <c r="D12" s="197"/>
      <c r="E12" s="102" t="s">
        <v>787</v>
      </c>
      <c r="F12" s="604"/>
      <c r="G12" s="604"/>
      <c r="H12" s="575"/>
      <c r="I12" s="576"/>
      <c r="J12" s="198"/>
      <c r="K12" s="198"/>
      <c r="L12" s="103" t="str">
        <f t="shared" si="2"/>
        <v/>
      </c>
      <c r="M12" s="104">
        <f t="shared" si="0"/>
        <v>38</v>
      </c>
      <c r="N12" s="105" t="str">
        <f t="shared" si="3"/>
        <v/>
      </c>
      <c r="P12" s="103" t="str">
        <f t="shared" si="4"/>
        <v/>
      </c>
      <c r="Q12" s="106">
        <f t="shared" si="1"/>
        <v>6.8900000000000003E-2</v>
      </c>
      <c r="R12" s="105" t="str">
        <f t="shared" si="5"/>
        <v/>
      </c>
      <c r="S12" s="92"/>
      <c r="T12" s="199">
        <f>'（参考）別紙第１'!G9</f>
        <v>38</v>
      </c>
      <c r="U12" s="92"/>
      <c r="V12" s="239">
        <f>'（参考）別紙第2'!E9</f>
        <v>6.8900000000000003E-2</v>
      </c>
      <c r="W12" s="92"/>
      <c r="X12" s="200">
        <f t="shared" si="6"/>
        <v>0</v>
      </c>
      <c r="Y12" s="200">
        <f t="shared" si="7"/>
        <v>0</v>
      </c>
      <c r="Z12" s="200">
        <f t="shared" si="8"/>
        <v>0</v>
      </c>
      <c r="AA12" s="193">
        <f t="shared" si="9"/>
        <v>0</v>
      </c>
    </row>
    <row r="13" spans="1:29">
      <c r="A13" s="606"/>
      <c r="B13" s="195" t="s">
        <v>138</v>
      </c>
      <c r="C13" s="196"/>
      <c r="D13" s="197"/>
      <c r="E13" s="102" t="s">
        <v>787</v>
      </c>
      <c r="F13" s="604"/>
      <c r="G13" s="604"/>
      <c r="H13" s="575"/>
      <c r="I13" s="576"/>
      <c r="J13" s="198"/>
      <c r="K13" s="198"/>
      <c r="L13" s="103" t="str">
        <f t="shared" si="2"/>
        <v/>
      </c>
      <c r="M13" s="104">
        <f t="shared" si="0"/>
        <v>38.9</v>
      </c>
      <c r="N13" s="105" t="str">
        <f t="shared" si="3"/>
        <v/>
      </c>
      <c r="P13" s="103" t="str">
        <f t="shared" si="4"/>
        <v/>
      </c>
      <c r="Q13" s="106">
        <f t="shared" si="1"/>
        <v>7.0800000000000002E-2</v>
      </c>
      <c r="R13" s="105" t="str">
        <f t="shared" si="5"/>
        <v/>
      </c>
      <c r="S13" s="92"/>
      <c r="T13" s="199">
        <f>'（参考）別紙第１'!G10</f>
        <v>38.9</v>
      </c>
      <c r="U13" s="92"/>
      <c r="V13" s="239">
        <f>'（参考）別紙第2'!E10</f>
        <v>7.0800000000000002E-2</v>
      </c>
      <c r="W13" s="92"/>
      <c r="X13" s="200">
        <f t="shared" si="6"/>
        <v>0</v>
      </c>
      <c r="Y13" s="200">
        <f t="shared" si="7"/>
        <v>0</v>
      </c>
      <c r="Z13" s="200">
        <f t="shared" si="8"/>
        <v>0</v>
      </c>
      <c r="AA13" s="193">
        <f t="shared" si="9"/>
        <v>0</v>
      </c>
    </row>
    <row r="14" spans="1:29" ht="13.25" customHeight="1">
      <c r="A14" s="606"/>
      <c r="B14" s="195" t="s">
        <v>139</v>
      </c>
      <c r="C14" s="196"/>
      <c r="D14" s="197"/>
      <c r="E14" s="102" t="s">
        <v>787</v>
      </c>
      <c r="F14" s="604"/>
      <c r="G14" s="604"/>
      <c r="H14" s="575"/>
      <c r="I14" s="576"/>
      <c r="J14" s="198"/>
      <c r="K14" s="198"/>
      <c r="L14" s="103" t="str">
        <f t="shared" si="2"/>
        <v/>
      </c>
      <c r="M14" s="104">
        <f t="shared" si="0"/>
        <v>41.8</v>
      </c>
      <c r="N14" s="105" t="str">
        <f t="shared" si="3"/>
        <v/>
      </c>
      <c r="P14" s="103" t="str">
        <f t="shared" si="4"/>
        <v/>
      </c>
      <c r="Q14" s="106">
        <f t="shared" si="1"/>
        <v>7.4099999999999999E-2</v>
      </c>
      <c r="R14" s="105" t="str">
        <f t="shared" si="5"/>
        <v/>
      </c>
      <c r="S14" s="92"/>
      <c r="T14" s="199">
        <f>'（参考）別紙第１'!G11</f>
        <v>41.8</v>
      </c>
      <c r="U14" s="92"/>
      <c r="V14" s="239">
        <f>'（参考）別紙第2'!E11</f>
        <v>7.4099999999999999E-2</v>
      </c>
      <c r="W14" s="92"/>
      <c r="X14" s="200">
        <f t="shared" si="6"/>
        <v>0</v>
      </c>
      <c r="Y14" s="200">
        <f t="shared" si="7"/>
        <v>0</v>
      </c>
      <c r="Z14" s="200">
        <f t="shared" si="8"/>
        <v>0</v>
      </c>
      <c r="AA14" s="193">
        <f t="shared" si="9"/>
        <v>0</v>
      </c>
    </row>
    <row r="15" spans="1:29" ht="13.25" customHeight="1">
      <c r="A15" s="606"/>
      <c r="B15" s="195" t="s">
        <v>609</v>
      </c>
      <c r="C15" s="196"/>
      <c r="D15" s="197"/>
      <c r="E15" s="102" t="s">
        <v>787</v>
      </c>
      <c r="F15" s="604"/>
      <c r="G15" s="604"/>
      <c r="H15" s="575"/>
      <c r="I15" s="576"/>
      <c r="J15" s="198"/>
      <c r="K15" s="198"/>
      <c r="L15" s="103" t="str">
        <f t="shared" si="2"/>
        <v/>
      </c>
      <c r="M15" s="104">
        <f t="shared" si="0"/>
        <v>40.200000000000003</v>
      </c>
      <c r="N15" s="105" t="str">
        <f t="shared" si="3"/>
        <v/>
      </c>
      <c r="P15" s="103" t="str">
        <f t="shared" si="4"/>
        <v/>
      </c>
      <c r="Q15" s="106">
        <f t="shared" si="1"/>
        <v>7.2999999999999995E-2</v>
      </c>
      <c r="R15" s="105" t="str">
        <f t="shared" si="5"/>
        <v/>
      </c>
      <c r="S15" s="92"/>
      <c r="T15" s="199">
        <f>'（参考）別紙第１'!G12</f>
        <v>40.200000000000003</v>
      </c>
      <c r="U15" s="92"/>
      <c r="V15" s="239">
        <f>'（参考）別紙第2'!E12</f>
        <v>7.2999999999999995E-2</v>
      </c>
      <c r="W15" s="92"/>
      <c r="X15" s="200">
        <f t="shared" si="6"/>
        <v>0</v>
      </c>
      <c r="Y15" s="200">
        <f t="shared" si="7"/>
        <v>0</v>
      </c>
      <c r="Z15" s="200">
        <f t="shared" si="8"/>
        <v>0</v>
      </c>
      <c r="AA15" s="193">
        <f t="shared" si="9"/>
        <v>0</v>
      </c>
    </row>
    <row r="16" spans="1:29" ht="13.25" customHeight="1">
      <c r="A16" s="606"/>
      <c r="B16" s="195" t="s">
        <v>140</v>
      </c>
      <c r="C16" s="196"/>
      <c r="D16" s="197"/>
      <c r="E16" s="102" t="s">
        <v>101</v>
      </c>
      <c r="F16" s="604"/>
      <c r="G16" s="604"/>
      <c r="H16" s="575"/>
      <c r="I16" s="576"/>
      <c r="J16" s="198"/>
      <c r="K16" s="198"/>
      <c r="L16" s="103" t="str">
        <f t="shared" si="2"/>
        <v/>
      </c>
      <c r="M16" s="104">
        <f t="shared" si="0"/>
        <v>40</v>
      </c>
      <c r="N16" s="105" t="str">
        <f t="shared" si="3"/>
        <v/>
      </c>
      <c r="P16" s="103" t="str">
        <f t="shared" si="4"/>
        <v/>
      </c>
      <c r="Q16" s="106">
        <f t="shared" si="1"/>
        <v>7.4800000000000005E-2</v>
      </c>
      <c r="R16" s="105" t="str">
        <f t="shared" si="5"/>
        <v/>
      </c>
      <c r="S16" s="92"/>
      <c r="T16" s="199">
        <f>'（参考）別紙第１'!G13</f>
        <v>40</v>
      </c>
      <c r="U16" s="92"/>
      <c r="V16" s="239">
        <f>'（参考）別紙第2'!E13</f>
        <v>7.4800000000000005E-2</v>
      </c>
      <c r="W16" s="92"/>
      <c r="X16" s="200">
        <f t="shared" si="6"/>
        <v>0</v>
      </c>
      <c r="Y16" s="200">
        <f t="shared" si="7"/>
        <v>0</v>
      </c>
      <c r="Z16" s="200">
        <f t="shared" si="8"/>
        <v>0</v>
      </c>
      <c r="AA16" s="193">
        <f t="shared" si="9"/>
        <v>0</v>
      </c>
    </row>
    <row r="17" spans="1:27" ht="13.25" customHeight="1">
      <c r="A17" s="606"/>
      <c r="B17" s="195" t="s">
        <v>142</v>
      </c>
      <c r="C17" s="196"/>
      <c r="D17" s="197"/>
      <c r="E17" s="102" t="s">
        <v>101</v>
      </c>
      <c r="F17" s="604"/>
      <c r="G17" s="604"/>
      <c r="H17" s="575"/>
      <c r="I17" s="576"/>
      <c r="J17" s="198"/>
      <c r="K17" s="198"/>
      <c r="L17" s="103" t="str">
        <f t="shared" si="2"/>
        <v/>
      </c>
      <c r="M17" s="104">
        <f t="shared" si="0"/>
        <v>34.1</v>
      </c>
      <c r="N17" s="105" t="str">
        <f t="shared" si="3"/>
        <v/>
      </c>
      <c r="P17" s="103" t="str">
        <f t="shared" si="4"/>
        <v/>
      </c>
      <c r="Q17" s="106">
        <f t="shared" si="1"/>
        <v>8.9800000000000005E-2</v>
      </c>
      <c r="R17" s="105" t="str">
        <f t="shared" si="5"/>
        <v/>
      </c>
      <c r="S17" s="92"/>
      <c r="T17" s="199">
        <f>'（参考）別紙第１'!G14</f>
        <v>34.1</v>
      </c>
      <c r="U17" s="92"/>
      <c r="V17" s="239">
        <f>'（参考）別紙第2'!E14</f>
        <v>8.9800000000000005E-2</v>
      </c>
      <c r="W17" s="92"/>
      <c r="X17" s="200">
        <f t="shared" si="6"/>
        <v>0</v>
      </c>
      <c r="Y17" s="200">
        <f t="shared" si="7"/>
        <v>0</v>
      </c>
      <c r="Z17" s="200">
        <f t="shared" si="8"/>
        <v>0</v>
      </c>
      <c r="AA17" s="193">
        <f t="shared" si="9"/>
        <v>0</v>
      </c>
    </row>
    <row r="18" spans="1:27" ht="24">
      <c r="A18" s="606"/>
      <c r="B18" s="603" t="s">
        <v>143</v>
      </c>
      <c r="C18" s="195" t="s">
        <v>772</v>
      </c>
      <c r="D18" s="196"/>
      <c r="E18" s="102" t="s">
        <v>101</v>
      </c>
      <c r="F18" s="604"/>
      <c r="G18" s="604"/>
      <c r="H18" s="575"/>
      <c r="I18" s="576"/>
      <c r="J18" s="198"/>
      <c r="K18" s="198"/>
      <c r="L18" s="103" t="str">
        <f t="shared" si="2"/>
        <v/>
      </c>
      <c r="M18" s="104">
        <f t="shared" si="0"/>
        <v>50.1</v>
      </c>
      <c r="N18" s="105" t="str">
        <f t="shared" si="3"/>
        <v/>
      </c>
      <c r="P18" s="103" t="str">
        <f t="shared" si="4"/>
        <v/>
      </c>
      <c r="Q18" s="106">
        <f t="shared" si="1"/>
        <v>5.9799999999999999E-2</v>
      </c>
      <c r="R18" s="105" t="str">
        <f t="shared" si="5"/>
        <v/>
      </c>
      <c r="S18" s="92"/>
      <c r="T18" s="199">
        <f>'（参考）別紙第１'!G15</f>
        <v>50.1</v>
      </c>
      <c r="U18" s="92"/>
      <c r="V18" s="239">
        <f>'（参考）別紙第2'!E15</f>
        <v>5.9799999999999999E-2</v>
      </c>
      <c r="W18" s="92"/>
      <c r="X18" s="200">
        <f t="shared" si="6"/>
        <v>0</v>
      </c>
      <c r="Y18" s="200">
        <f t="shared" si="7"/>
        <v>0</v>
      </c>
      <c r="Z18" s="200">
        <f t="shared" si="8"/>
        <v>0</v>
      </c>
      <c r="AA18" s="193">
        <f t="shared" si="9"/>
        <v>0</v>
      </c>
    </row>
    <row r="19" spans="1:27" ht="24">
      <c r="A19" s="606"/>
      <c r="B19" s="603"/>
      <c r="C19" s="195" t="s">
        <v>145</v>
      </c>
      <c r="D19" s="196"/>
      <c r="E19" s="102" t="s">
        <v>102</v>
      </c>
      <c r="F19" s="575"/>
      <c r="G19" s="576"/>
      <c r="H19" s="575"/>
      <c r="I19" s="576"/>
      <c r="J19" s="198"/>
      <c r="K19" s="198"/>
      <c r="L19" s="103" t="str">
        <f t="shared" si="2"/>
        <v/>
      </c>
      <c r="M19" s="104">
        <f t="shared" si="0"/>
        <v>46.1</v>
      </c>
      <c r="N19" s="105" t="str">
        <f t="shared" si="3"/>
        <v/>
      </c>
      <c r="P19" s="103" t="str">
        <f t="shared" si="4"/>
        <v/>
      </c>
      <c r="Q19" s="106">
        <f t="shared" si="1"/>
        <v>5.28E-2</v>
      </c>
      <c r="R19" s="105" t="str">
        <f t="shared" si="5"/>
        <v/>
      </c>
      <c r="S19" s="92"/>
      <c r="T19" s="199">
        <f>'（参考）別紙第１'!G16</f>
        <v>46.1</v>
      </c>
      <c r="U19" s="92"/>
      <c r="V19" s="239">
        <f>'（参考）別紙第2'!E16</f>
        <v>5.28E-2</v>
      </c>
      <c r="W19" s="92"/>
      <c r="X19" s="200">
        <f t="shared" si="6"/>
        <v>0</v>
      </c>
      <c r="Y19" s="200">
        <f t="shared" si="7"/>
        <v>0</v>
      </c>
      <c r="Z19" s="200">
        <f t="shared" si="8"/>
        <v>0</v>
      </c>
      <c r="AA19" s="193">
        <f t="shared" si="9"/>
        <v>0</v>
      </c>
    </row>
    <row r="20" spans="1:27" ht="16.25" customHeight="1">
      <c r="A20" s="606"/>
      <c r="B20" s="603" t="s">
        <v>147</v>
      </c>
      <c r="C20" s="195" t="s">
        <v>773</v>
      </c>
      <c r="D20" s="196"/>
      <c r="E20" s="102" t="s">
        <v>101</v>
      </c>
      <c r="F20" s="604"/>
      <c r="G20" s="604"/>
      <c r="H20" s="575"/>
      <c r="I20" s="576"/>
      <c r="J20" s="198"/>
      <c r="K20" s="198"/>
      <c r="L20" s="103" t="str">
        <f t="shared" si="2"/>
        <v/>
      </c>
      <c r="M20" s="104">
        <f t="shared" si="0"/>
        <v>54.7</v>
      </c>
      <c r="N20" s="105" t="str">
        <f t="shared" si="3"/>
        <v/>
      </c>
      <c r="P20" s="103" t="str">
        <f t="shared" si="4"/>
        <v/>
      </c>
      <c r="Q20" s="106">
        <f t="shared" si="1"/>
        <v>5.0999999999999997E-2</v>
      </c>
      <c r="R20" s="105" t="str">
        <f t="shared" si="5"/>
        <v/>
      </c>
      <c r="S20" s="92"/>
      <c r="T20" s="199">
        <f>'（参考）別紙第１'!G17</f>
        <v>54.7</v>
      </c>
      <c r="U20" s="92"/>
      <c r="V20" s="239">
        <f>'（参考）別紙第2'!E17</f>
        <v>5.0999999999999997E-2</v>
      </c>
      <c r="W20" s="92"/>
      <c r="X20" s="200">
        <f t="shared" si="6"/>
        <v>0</v>
      </c>
      <c r="Y20" s="200">
        <f t="shared" si="7"/>
        <v>0</v>
      </c>
      <c r="Z20" s="200">
        <f t="shared" si="8"/>
        <v>0</v>
      </c>
      <c r="AA20" s="193">
        <f t="shared" si="9"/>
        <v>0</v>
      </c>
    </row>
    <row r="21" spans="1:27" ht="22.25" customHeight="1">
      <c r="A21" s="606"/>
      <c r="B21" s="603"/>
      <c r="C21" s="195" t="s">
        <v>149</v>
      </c>
      <c r="D21" s="196"/>
      <c r="E21" s="102" t="s">
        <v>102</v>
      </c>
      <c r="F21" s="604"/>
      <c r="G21" s="604"/>
      <c r="H21" s="575"/>
      <c r="I21" s="576"/>
      <c r="J21" s="198"/>
      <c r="K21" s="198"/>
      <c r="L21" s="103" t="str">
        <f t="shared" si="2"/>
        <v/>
      </c>
      <c r="M21" s="104">
        <f t="shared" si="0"/>
        <v>38.4</v>
      </c>
      <c r="N21" s="105" t="str">
        <f t="shared" si="3"/>
        <v/>
      </c>
      <c r="P21" s="103" t="str">
        <f t="shared" si="4"/>
        <v/>
      </c>
      <c r="Q21" s="106">
        <f t="shared" si="1"/>
        <v>5.0999999999999997E-2</v>
      </c>
      <c r="R21" s="105" t="str">
        <f t="shared" si="5"/>
        <v/>
      </c>
      <c r="S21" s="92"/>
      <c r="T21" s="199">
        <f>'（参考）別紙第１'!G18</f>
        <v>38.4</v>
      </c>
      <c r="U21" s="92"/>
      <c r="V21" s="239">
        <f>'（参考）別紙第2'!E18</f>
        <v>5.0999999999999997E-2</v>
      </c>
      <c r="W21" s="92"/>
      <c r="X21" s="200">
        <f t="shared" si="6"/>
        <v>0</v>
      </c>
      <c r="Y21" s="200">
        <f t="shared" si="7"/>
        <v>0</v>
      </c>
      <c r="Z21" s="200">
        <f t="shared" si="8"/>
        <v>0</v>
      </c>
      <c r="AA21" s="193">
        <f t="shared" si="9"/>
        <v>0</v>
      </c>
    </row>
    <row r="22" spans="1:27">
      <c r="A22" s="606"/>
      <c r="B22" s="603" t="s">
        <v>150</v>
      </c>
      <c r="C22" s="290" t="s">
        <v>151</v>
      </c>
      <c r="D22" s="297" t="s">
        <v>577</v>
      </c>
      <c r="E22" s="102" t="s">
        <v>101</v>
      </c>
      <c r="F22" s="604"/>
      <c r="G22" s="604"/>
      <c r="H22" s="575"/>
      <c r="I22" s="576"/>
      <c r="J22" s="198"/>
      <c r="K22" s="198"/>
      <c r="L22" s="103" t="str">
        <f t="shared" si="2"/>
        <v/>
      </c>
      <c r="M22" s="104">
        <f t="shared" si="0"/>
        <v>28.7</v>
      </c>
      <c r="N22" s="105" t="str">
        <f t="shared" si="3"/>
        <v/>
      </c>
      <c r="P22" s="103" t="str">
        <f t="shared" si="4"/>
        <v/>
      </c>
      <c r="Q22" s="106">
        <f t="shared" si="1"/>
        <v>9.0200000000000002E-2</v>
      </c>
      <c r="R22" s="105" t="str">
        <f t="shared" si="5"/>
        <v/>
      </c>
      <c r="S22" s="92"/>
      <c r="T22" s="199">
        <f>'（参考）別紙第１'!G19</f>
        <v>28.7</v>
      </c>
      <c r="U22" s="92"/>
      <c r="V22" s="239">
        <f>'（参考）別紙第2'!E19</f>
        <v>9.0200000000000002E-2</v>
      </c>
      <c r="W22" s="92"/>
      <c r="X22" s="200">
        <f t="shared" si="6"/>
        <v>0</v>
      </c>
      <c r="Y22" s="200">
        <f t="shared" si="7"/>
        <v>0</v>
      </c>
      <c r="Z22" s="200">
        <f t="shared" si="8"/>
        <v>0</v>
      </c>
      <c r="AA22" s="193">
        <f t="shared" si="9"/>
        <v>0</v>
      </c>
    </row>
    <row r="23" spans="1:27">
      <c r="A23" s="606"/>
      <c r="B23" s="603"/>
      <c r="C23" s="291"/>
      <c r="D23" s="297" t="s">
        <v>578</v>
      </c>
      <c r="E23" s="102" t="s">
        <v>101</v>
      </c>
      <c r="F23" s="604"/>
      <c r="G23" s="604"/>
      <c r="H23" s="293"/>
      <c r="I23" s="294"/>
      <c r="J23" s="198"/>
      <c r="K23" s="198"/>
      <c r="L23" s="103" t="str">
        <f>IF(M23&lt;&gt;T23,"レ","")</f>
        <v/>
      </c>
      <c r="M23" s="104">
        <f t="shared" si="0"/>
        <v>28.9</v>
      </c>
      <c r="N23" s="105" t="str">
        <f t="shared" si="3"/>
        <v/>
      </c>
      <c r="P23" s="103" t="str">
        <f t="shared" si="4"/>
        <v/>
      </c>
      <c r="Q23" s="106">
        <f t="shared" si="1"/>
        <v>8.9800000000000005E-2</v>
      </c>
      <c r="R23" s="105" t="str">
        <f>IF(P23="","",V23)</f>
        <v/>
      </c>
      <c r="S23" s="92"/>
      <c r="T23" s="199">
        <f>'（参考）別紙第１'!G20</f>
        <v>28.9</v>
      </c>
      <c r="U23" s="92"/>
      <c r="V23" s="239">
        <f>'（参考）別紙第2'!E20</f>
        <v>8.9800000000000005E-2</v>
      </c>
      <c r="W23" s="92"/>
      <c r="X23" s="200">
        <f t="shared" si="6"/>
        <v>0</v>
      </c>
      <c r="Y23" s="200">
        <f t="shared" si="7"/>
        <v>0</v>
      </c>
      <c r="Z23" s="200">
        <f t="shared" si="8"/>
        <v>0</v>
      </c>
      <c r="AA23" s="193">
        <f t="shared" si="9"/>
        <v>0</v>
      </c>
    </row>
    <row r="24" spans="1:27">
      <c r="A24" s="606"/>
      <c r="B24" s="603"/>
      <c r="C24" s="292"/>
      <c r="D24" s="297" t="s">
        <v>579</v>
      </c>
      <c r="E24" s="102" t="s">
        <v>101</v>
      </c>
      <c r="F24" s="604"/>
      <c r="G24" s="604"/>
      <c r="H24" s="293"/>
      <c r="I24" s="294"/>
      <c r="J24" s="198"/>
      <c r="K24" s="198"/>
      <c r="L24" s="103" t="str">
        <f t="shared" si="2"/>
        <v/>
      </c>
      <c r="M24" s="104">
        <f t="shared" si="0"/>
        <v>28.3</v>
      </c>
      <c r="N24" s="105" t="str">
        <f t="shared" si="3"/>
        <v/>
      </c>
      <c r="P24" s="103" t="str">
        <f t="shared" si="4"/>
        <v/>
      </c>
      <c r="Q24" s="106">
        <f t="shared" si="1"/>
        <v>9.1999999999999998E-2</v>
      </c>
      <c r="R24" s="105" t="str">
        <f t="shared" ref="R24:R60" si="10">IF(P24="","",V24)</f>
        <v/>
      </c>
      <c r="S24" s="92"/>
      <c r="T24" s="199">
        <f>'（参考）別紙第１'!G21</f>
        <v>28.3</v>
      </c>
      <c r="U24" s="92"/>
      <c r="V24" s="239">
        <f>'（参考）別紙第2'!E21</f>
        <v>9.1999999999999998E-2</v>
      </c>
      <c r="W24" s="92"/>
      <c r="X24" s="200">
        <f t="shared" si="6"/>
        <v>0</v>
      </c>
      <c r="Y24" s="200">
        <f t="shared" si="7"/>
        <v>0</v>
      </c>
      <c r="Z24" s="200">
        <f t="shared" si="8"/>
        <v>0</v>
      </c>
      <c r="AA24" s="193">
        <f t="shared" si="9"/>
        <v>0</v>
      </c>
    </row>
    <row r="25" spans="1:27">
      <c r="A25" s="606"/>
      <c r="B25" s="603"/>
      <c r="C25" s="290" t="s">
        <v>152</v>
      </c>
      <c r="D25" s="297" t="s">
        <v>580</v>
      </c>
      <c r="E25" s="102" t="s">
        <v>101</v>
      </c>
      <c r="F25" s="604"/>
      <c r="G25" s="604"/>
      <c r="H25" s="575"/>
      <c r="I25" s="576"/>
      <c r="J25" s="198"/>
      <c r="K25" s="198"/>
      <c r="L25" s="103" t="str">
        <f t="shared" si="2"/>
        <v/>
      </c>
      <c r="M25" s="104">
        <f t="shared" si="0"/>
        <v>26.1</v>
      </c>
      <c r="N25" s="105" t="str">
        <f t="shared" si="3"/>
        <v/>
      </c>
      <c r="P25" s="103" t="str">
        <f t="shared" si="4"/>
        <v/>
      </c>
      <c r="Q25" s="106">
        <f t="shared" si="1"/>
        <v>8.9099999999999999E-2</v>
      </c>
      <c r="R25" s="105" t="str">
        <f t="shared" si="10"/>
        <v/>
      </c>
      <c r="S25" s="92"/>
      <c r="T25" s="199">
        <f>'（参考）別紙第１'!G22</f>
        <v>26.1</v>
      </c>
      <c r="U25" s="92"/>
      <c r="V25" s="239">
        <f>'（参考）別紙第2'!E22</f>
        <v>8.9099999999999999E-2</v>
      </c>
      <c r="W25" s="92"/>
      <c r="X25" s="200">
        <f t="shared" si="6"/>
        <v>0</v>
      </c>
      <c r="Y25" s="200">
        <f t="shared" si="7"/>
        <v>0</v>
      </c>
      <c r="Z25" s="200">
        <f t="shared" si="8"/>
        <v>0</v>
      </c>
      <c r="AA25" s="193">
        <f t="shared" si="9"/>
        <v>0</v>
      </c>
    </row>
    <row r="26" spans="1:27">
      <c r="A26" s="606"/>
      <c r="B26" s="603"/>
      <c r="C26" s="292"/>
      <c r="D26" s="297" t="s">
        <v>581</v>
      </c>
      <c r="E26" s="102" t="s">
        <v>101</v>
      </c>
      <c r="F26" s="604"/>
      <c r="G26" s="604"/>
      <c r="H26" s="293"/>
      <c r="I26" s="294"/>
      <c r="J26" s="198"/>
      <c r="K26" s="198"/>
      <c r="L26" s="103" t="str">
        <f t="shared" si="2"/>
        <v/>
      </c>
      <c r="M26" s="104">
        <f t="shared" si="0"/>
        <v>24.2</v>
      </c>
      <c r="N26" s="105" t="str">
        <f t="shared" si="3"/>
        <v/>
      </c>
      <c r="P26" s="103" t="str">
        <f t="shared" si="4"/>
        <v/>
      </c>
      <c r="Q26" s="106">
        <f t="shared" si="1"/>
        <v>8.8700000000000001E-2</v>
      </c>
      <c r="R26" s="105" t="str">
        <f t="shared" si="10"/>
        <v/>
      </c>
      <c r="S26" s="92"/>
      <c r="T26" s="199">
        <f>'（参考）別紙第１'!G23</f>
        <v>24.2</v>
      </c>
      <c r="U26" s="92"/>
      <c r="V26" s="239">
        <f>'（参考）別紙第2'!E23</f>
        <v>8.8700000000000001E-2</v>
      </c>
      <c r="W26" s="92"/>
      <c r="X26" s="200">
        <f t="shared" si="6"/>
        <v>0</v>
      </c>
      <c r="Y26" s="200">
        <f t="shared" si="7"/>
        <v>0</v>
      </c>
      <c r="Z26" s="200">
        <f t="shared" si="8"/>
        <v>0</v>
      </c>
      <c r="AA26" s="193">
        <f t="shared" si="9"/>
        <v>0</v>
      </c>
    </row>
    <row r="27" spans="1:27">
      <c r="A27" s="606"/>
      <c r="B27" s="603"/>
      <c r="C27" s="195" t="s">
        <v>582</v>
      </c>
      <c r="D27" s="196"/>
      <c r="E27" s="102" t="s">
        <v>101</v>
      </c>
      <c r="F27" s="604"/>
      <c r="G27" s="604"/>
      <c r="H27" s="575"/>
      <c r="I27" s="576"/>
      <c r="J27" s="198"/>
      <c r="K27" s="198"/>
      <c r="L27" s="103" t="str">
        <f t="shared" si="2"/>
        <v/>
      </c>
      <c r="M27" s="104">
        <f t="shared" si="0"/>
        <v>27.8</v>
      </c>
      <c r="N27" s="105" t="str">
        <f t="shared" si="3"/>
        <v/>
      </c>
      <c r="P27" s="103" t="str">
        <f t="shared" si="4"/>
        <v/>
      </c>
      <c r="Q27" s="106">
        <f t="shared" si="1"/>
        <v>9.5000000000000001E-2</v>
      </c>
      <c r="R27" s="105" t="str">
        <f t="shared" si="10"/>
        <v/>
      </c>
      <c r="S27" s="92"/>
      <c r="T27" s="199">
        <f>'（参考）別紙第１'!G24</f>
        <v>27.8</v>
      </c>
      <c r="U27" s="92"/>
      <c r="V27" s="239">
        <f>'（参考）別紙第2'!E24</f>
        <v>9.5000000000000001E-2</v>
      </c>
      <c r="W27" s="92"/>
      <c r="X27" s="200">
        <f t="shared" si="6"/>
        <v>0</v>
      </c>
      <c r="Y27" s="200">
        <f t="shared" si="7"/>
        <v>0</v>
      </c>
      <c r="Z27" s="200">
        <f t="shared" si="8"/>
        <v>0</v>
      </c>
      <c r="AA27" s="193">
        <f t="shared" si="9"/>
        <v>0</v>
      </c>
    </row>
    <row r="28" spans="1:27" ht="13.25" customHeight="1">
      <c r="A28" s="606"/>
      <c r="B28" s="195" t="s">
        <v>154</v>
      </c>
      <c r="C28" s="196"/>
      <c r="D28" s="197"/>
      <c r="E28" s="102" t="s">
        <v>101</v>
      </c>
      <c r="F28" s="604"/>
      <c r="G28" s="604"/>
      <c r="H28" s="575"/>
      <c r="I28" s="576"/>
      <c r="J28" s="198"/>
      <c r="K28" s="198"/>
      <c r="L28" s="103" t="str">
        <f t="shared" si="2"/>
        <v/>
      </c>
      <c r="M28" s="104">
        <f t="shared" si="0"/>
        <v>29</v>
      </c>
      <c r="N28" s="105" t="str">
        <f t="shared" si="3"/>
        <v/>
      </c>
      <c r="P28" s="103" t="str">
        <f t="shared" si="4"/>
        <v/>
      </c>
      <c r="Q28" s="106">
        <f t="shared" si="1"/>
        <v>0.1096</v>
      </c>
      <c r="R28" s="105" t="str">
        <f t="shared" si="10"/>
        <v/>
      </c>
      <c r="S28" s="92"/>
      <c r="T28" s="199">
        <f>'（参考）別紙第１'!G25</f>
        <v>29</v>
      </c>
      <c r="U28" s="92"/>
      <c r="V28" s="239">
        <f>'（参考）別紙第2'!E25</f>
        <v>0.1096</v>
      </c>
      <c r="W28" s="92"/>
      <c r="X28" s="200">
        <f t="shared" si="6"/>
        <v>0</v>
      </c>
      <c r="Y28" s="200">
        <f t="shared" si="7"/>
        <v>0</v>
      </c>
      <c r="Z28" s="200">
        <f t="shared" si="8"/>
        <v>0</v>
      </c>
      <c r="AA28" s="193">
        <f t="shared" si="9"/>
        <v>0</v>
      </c>
    </row>
    <row r="29" spans="1:27" ht="13.25" customHeight="1">
      <c r="A29" s="606"/>
      <c r="B29" s="195" t="s">
        <v>155</v>
      </c>
      <c r="C29" s="196"/>
      <c r="D29" s="197"/>
      <c r="E29" s="102" t="s">
        <v>101</v>
      </c>
      <c r="F29" s="604"/>
      <c r="G29" s="604"/>
      <c r="H29" s="575"/>
      <c r="I29" s="576"/>
      <c r="J29" s="198"/>
      <c r="K29" s="198"/>
      <c r="L29" s="103" t="str">
        <f t="shared" si="2"/>
        <v/>
      </c>
      <c r="M29" s="104">
        <f t="shared" si="0"/>
        <v>37.299999999999997</v>
      </c>
      <c r="N29" s="105" t="str">
        <f t="shared" si="3"/>
        <v/>
      </c>
      <c r="P29" s="103" t="str">
        <f t="shared" si="4"/>
        <v/>
      </c>
      <c r="Q29" s="106">
        <f t="shared" si="1"/>
        <v>7.6600000000000001E-2</v>
      </c>
      <c r="R29" s="105" t="str">
        <f t="shared" si="10"/>
        <v/>
      </c>
      <c r="S29" s="92"/>
      <c r="T29" s="199">
        <f>'（参考）別紙第１'!G26</f>
        <v>37.299999999999997</v>
      </c>
      <c r="U29" s="92"/>
      <c r="V29" s="239">
        <f>'（参考）別紙第2'!E26</f>
        <v>7.6600000000000001E-2</v>
      </c>
      <c r="W29" s="92"/>
      <c r="X29" s="200">
        <f t="shared" si="6"/>
        <v>0</v>
      </c>
      <c r="Y29" s="200">
        <f t="shared" si="7"/>
        <v>0</v>
      </c>
      <c r="Z29" s="200">
        <f t="shared" si="8"/>
        <v>0</v>
      </c>
      <c r="AA29" s="193">
        <f t="shared" si="9"/>
        <v>0</v>
      </c>
    </row>
    <row r="30" spans="1:27" ht="15.6" customHeight="1">
      <c r="A30" s="606"/>
      <c r="B30" s="195" t="s">
        <v>156</v>
      </c>
      <c r="C30" s="196"/>
      <c r="D30" s="197"/>
      <c r="E30" s="102" t="s">
        <v>102</v>
      </c>
      <c r="F30" s="604"/>
      <c r="G30" s="604"/>
      <c r="H30" s="575"/>
      <c r="I30" s="576"/>
      <c r="J30" s="198"/>
      <c r="K30" s="198"/>
      <c r="L30" s="103" t="str">
        <f t="shared" si="2"/>
        <v/>
      </c>
      <c r="M30" s="104">
        <f t="shared" si="0"/>
        <v>18.399999999999999</v>
      </c>
      <c r="N30" s="105" t="str">
        <f t="shared" si="3"/>
        <v/>
      </c>
      <c r="P30" s="103" t="str">
        <f t="shared" si="4"/>
        <v/>
      </c>
      <c r="Q30" s="106">
        <f t="shared" si="1"/>
        <v>0.04</v>
      </c>
      <c r="R30" s="105" t="str">
        <f t="shared" si="10"/>
        <v/>
      </c>
      <c r="S30" s="92"/>
      <c r="T30" s="199">
        <f>'（参考）別紙第１'!G27</f>
        <v>18.399999999999999</v>
      </c>
      <c r="U30" s="92"/>
      <c r="V30" s="239">
        <f>'（参考）別紙第2'!E27</f>
        <v>0.04</v>
      </c>
      <c r="W30" s="92"/>
      <c r="X30" s="200">
        <f t="shared" si="6"/>
        <v>0</v>
      </c>
      <c r="Y30" s="200">
        <f t="shared" si="7"/>
        <v>0</v>
      </c>
      <c r="Z30" s="200">
        <f t="shared" si="8"/>
        <v>0</v>
      </c>
      <c r="AA30" s="193">
        <f t="shared" si="9"/>
        <v>0</v>
      </c>
    </row>
    <row r="31" spans="1:27" ht="14.65">
      <c r="A31" s="606"/>
      <c r="B31" s="195" t="s">
        <v>157</v>
      </c>
      <c r="C31" s="196"/>
      <c r="D31" s="197"/>
      <c r="E31" s="102" t="s">
        <v>102</v>
      </c>
      <c r="F31" s="604"/>
      <c r="G31" s="604"/>
      <c r="H31" s="575"/>
      <c r="I31" s="576"/>
      <c r="J31" s="198"/>
      <c r="K31" s="198"/>
      <c r="L31" s="103" t="str">
        <f t="shared" si="2"/>
        <v/>
      </c>
      <c r="M31" s="104">
        <f t="shared" si="0"/>
        <v>3.23</v>
      </c>
      <c r="N31" s="105" t="str">
        <f t="shared" si="3"/>
        <v/>
      </c>
      <c r="P31" s="103" t="str">
        <f t="shared" si="4"/>
        <v/>
      </c>
      <c r="Q31" s="106">
        <f t="shared" si="1"/>
        <v>9.6799999999999997E-2</v>
      </c>
      <c r="R31" s="105" t="str">
        <f t="shared" si="10"/>
        <v/>
      </c>
      <c r="S31" s="92"/>
      <c r="T31" s="199">
        <f>'（参考）別紙第１'!G28</f>
        <v>3.23</v>
      </c>
      <c r="U31" s="92"/>
      <c r="V31" s="239">
        <f>'（参考）別紙第2'!E28</f>
        <v>9.6799999999999997E-2</v>
      </c>
      <c r="W31" s="92"/>
      <c r="X31" s="200">
        <f t="shared" si="6"/>
        <v>0</v>
      </c>
      <c r="Y31" s="200">
        <f t="shared" si="7"/>
        <v>0</v>
      </c>
      <c r="Z31" s="200">
        <f t="shared" si="8"/>
        <v>0</v>
      </c>
      <c r="AA31" s="193">
        <f t="shared" si="9"/>
        <v>0</v>
      </c>
    </row>
    <row r="32" spans="1:27" ht="14.65">
      <c r="A32" s="606"/>
      <c r="B32" s="195" t="s">
        <v>610</v>
      </c>
      <c r="C32" s="196"/>
      <c r="D32" s="197"/>
      <c r="E32" s="102" t="s">
        <v>102</v>
      </c>
      <c r="F32" s="604"/>
      <c r="G32" s="604"/>
      <c r="H32" s="575"/>
      <c r="I32" s="576"/>
      <c r="J32" s="198"/>
      <c r="K32" s="198"/>
      <c r="L32" s="103" t="str">
        <f t="shared" si="2"/>
        <v/>
      </c>
      <c r="M32" s="104">
        <f t="shared" si="0"/>
        <v>3.45</v>
      </c>
      <c r="N32" s="105" t="str">
        <f t="shared" si="3"/>
        <v/>
      </c>
      <c r="P32" s="103" t="str">
        <f t="shared" si="4"/>
        <v/>
      </c>
      <c r="Q32" s="106">
        <f t="shared" si="1"/>
        <v>9.6799999999999997E-2</v>
      </c>
      <c r="R32" s="105" t="str">
        <f t="shared" si="10"/>
        <v/>
      </c>
      <c r="S32" s="92"/>
      <c r="T32" s="199">
        <f>'（参考）別紙第１'!G29</f>
        <v>3.45</v>
      </c>
      <c r="U32" s="92"/>
      <c r="V32" s="239">
        <f>'（参考）別紙第2'!E29</f>
        <v>9.6799999999999997E-2</v>
      </c>
      <c r="W32" s="92"/>
      <c r="X32" s="200">
        <f t="shared" si="6"/>
        <v>0</v>
      </c>
      <c r="Y32" s="200">
        <f t="shared" si="7"/>
        <v>0</v>
      </c>
      <c r="Z32" s="200">
        <f t="shared" si="8"/>
        <v>0</v>
      </c>
      <c r="AA32" s="193">
        <f t="shared" si="9"/>
        <v>0</v>
      </c>
    </row>
    <row r="33" spans="1:34" ht="14.65">
      <c r="A33" s="606"/>
      <c r="B33" s="201" t="s">
        <v>158</v>
      </c>
      <c r="C33" s="196"/>
      <c r="D33" s="197"/>
      <c r="E33" s="102" t="s">
        <v>102</v>
      </c>
      <c r="F33" s="604"/>
      <c r="G33" s="604"/>
      <c r="H33" s="575"/>
      <c r="I33" s="576"/>
      <c r="J33" s="198"/>
      <c r="K33" s="198"/>
      <c r="L33" s="103" t="str">
        <f t="shared" si="2"/>
        <v/>
      </c>
      <c r="M33" s="104">
        <f t="shared" si="0"/>
        <v>7.53</v>
      </c>
      <c r="N33" s="105" t="str">
        <f t="shared" si="3"/>
        <v/>
      </c>
      <c r="P33" s="103" t="str">
        <f t="shared" si="4"/>
        <v/>
      </c>
      <c r="Q33" s="106">
        <f t="shared" si="1"/>
        <v>0.154</v>
      </c>
      <c r="R33" s="105" t="str">
        <f t="shared" si="10"/>
        <v/>
      </c>
      <c r="S33" s="92"/>
      <c r="T33" s="199">
        <f>'（参考）別紙第１'!G30</f>
        <v>7.53</v>
      </c>
      <c r="U33" s="92"/>
      <c r="V33" s="239">
        <f>'（参考）別紙第2'!E30</f>
        <v>0.154</v>
      </c>
      <c r="W33" s="92"/>
      <c r="X33" s="200">
        <f t="shared" si="6"/>
        <v>0</v>
      </c>
      <c r="Y33" s="200">
        <f t="shared" si="7"/>
        <v>0</v>
      </c>
      <c r="Z33" s="200">
        <f t="shared" si="8"/>
        <v>0</v>
      </c>
      <c r="AA33" s="193">
        <f>Z33*Q33</f>
        <v>0</v>
      </c>
    </row>
    <row r="34" spans="1:34" ht="60" customHeight="1">
      <c r="A34" s="606"/>
      <c r="B34" s="240" t="s">
        <v>611</v>
      </c>
      <c r="C34" s="241" t="s">
        <v>691</v>
      </c>
      <c r="D34" s="242"/>
      <c r="E34" s="102" t="s">
        <v>102</v>
      </c>
      <c r="F34" s="604"/>
      <c r="G34" s="604"/>
      <c r="H34" s="575"/>
      <c r="I34" s="576"/>
      <c r="J34" s="198"/>
      <c r="K34" s="198"/>
      <c r="L34" s="103" t="str">
        <f t="shared" si="2"/>
        <v/>
      </c>
      <c r="M34" s="243">
        <f>T34</f>
        <v>45</v>
      </c>
      <c r="N34" s="105" t="str">
        <f t="shared" si="3"/>
        <v/>
      </c>
      <c r="P34" s="103" t="str">
        <f t="shared" si="4"/>
        <v/>
      </c>
      <c r="Q34" s="298">
        <f>V34</f>
        <v>4.6399999999999997E-2</v>
      </c>
      <c r="R34" s="105" t="str">
        <f t="shared" si="10"/>
        <v/>
      </c>
      <c r="S34" s="92"/>
      <c r="T34" s="199">
        <f>'（参考）別紙第１'!G31</f>
        <v>45</v>
      </c>
      <c r="U34" s="92"/>
      <c r="V34" s="239">
        <f>'（参考）別紙第2'!E31</f>
        <v>4.6399999999999997E-2</v>
      </c>
      <c r="W34" s="92"/>
      <c r="X34" s="200">
        <f>F34*M34</f>
        <v>0</v>
      </c>
      <c r="Y34" s="200">
        <f>H34*M34</f>
        <v>0</v>
      </c>
      <c r="Z34" s="200">
        <f>X34-Y34</f>
        <v>0</v>
      </c>
      <c r="AA34" s="193">
        <f>Z34*Q34</f>
        <v>0</v>
      </c>
      <c r="AC34" s="636" t="s">
        <v>766</v>
      </c>
      <c r="AD34" s="636"/>
      <c r="AE34" s="636"/>
      <c r="AF34" s="636"/>
      <c r="AG34" s="636"/>
      <c r="AH34" s="282"/>
    </row>
    <row r="35" spans="1:34">
      <c r="A35" s="213"/>
      <c r="B35" s="607"/>
      <c r="C35" s="609" t="s">
        <v>612</v>
      </c>
      <c r="D35" s="610"/>
      <c r="E35" s="175"/>
      <c r="F35" s="613"/>
      <c r="G35" s="613"/>
      <c r="H35" s="397"/>
      <c r="I35" s="398"/>
      <c r="J35" s="309"/>
      <c r="K35" s="198"/>
      <c r="L35" s="103" t="str">
        <f t="shared" si="2"/>
        <v/>
      </c>
      <c r="M35" s="243">
        <f>T35</f>
        <v>0</v>
      </c>
      <c r="N35" s="105" t="str">
        <f t="shared" si="3"/>
        <v/>
      </c>
      <c r="P35" s="103" t="str">
        <f t="shared" si="4"/>
        <v/>
      </c>
      <c r="Q35" s="106">
        <f>V35</f>
        <v>0</v>
      </c>
      <c r="R35" s="105" t="str">
        <f t="shared" si="10"/>
        <v/>
      </c>
      <c r="S35" s="92"/>
      <c r="T35" s="199">
        <f>F36</f>
        <v>0</v>
      </c>
      <c r="U35" s="92"/>
      <c r="V35" s="239"/>
      <c r="W35" s="92"/>
      <c r="X35" s="200">
        <f>F35*M35</f>
        <v>0</v>
      </c>
      <c r="Y35" s="200">
        <f t="shared" si="7"/>
        <v>0</v>
      </c>
      <c r="Z35" s="200">
        <f t="shared" si="8"/>
        <v>0</v>
      </c>
      <c r="AA35" s="193">
        <f t="shared" si="9"/>
        <v>0</v>
      </c>
    </row>
    <row r="36" spans="1:34" ht="25.25" customHeight="1" thickBot="1">
      <c r="A36" s="213"/>
      <c r="B36" s="608"/>
      <c r="C36" s="611"/>
      <c r="D36" s="612"/>
      <c r="E36" s="186" t="s">
        <v>601</v>
      </c>
      <c r="F36" s="614"/>
      <c r="G36" s="615"/>
      <c r="H36" s="615"/>
      <c r="I36" s="616"/>
      <c r="J36" s="309"/>
      <c r="K36" s="244"/>
      <c r="L36" s="245"/>
      <c r="M36" s="246"/>
      <c r="N36" s="247"/>
      <c r="O36" s="248"/>
      <c r="P36" s="245" t="str">
        <f t="shared" si="4"/>
        <v/>
      </c>
      <c r="Q36" s="249"/>
      <c r="R36" s="247" t="str">
        <f t="shared" si="10"/>
        <v/>
      </c>
      <c r="S36" s="248"/>
      <c r="T36" s="250"/>
      <c r="U36" s="248"/>
      <c r="V36" s="239"/>
      <c r="W36" s="248"/>
      <c r="X36" s="251"/>
      <c r="Y36" s="251"/>
      <c r="Z36" s="251"/>
      <c r="AA36" s="252"/>
    </row>
    <row r="37" spans="1:34" ht="25.5">
      <c r="A37" s="606" t="s">
        <v>583</v>
      </c>
      <c r="B37" s="202" t="s">
        <v>584</v>
      </c>
      <c r="C37" s="203"/>
      <c r="D37" s="204"/>
      <c r="E37" s="289" t="s">
        <v>101</v>
      </c>
      <c r="F37" s="617"/>
      <c r="G37" s="617"/>
      <c r="H37" s="287"/>
      <c r="I37" s="288"/>
      <c r="J37" s="198"/>
      <c r="K37" s="198"/>
      <c r="L37" s="253" t="str">
        <f t="shared" si="2"/>
        <v/>
      </c>
      <c r="M37" s="254">
        <f t="shared" si="0"/>
        <v>13.6</v>
      </c>
      <c r="N37" s="255" t="str">
        <f t="shared" si="3"/>
        <v/>
      </c>
      <c r="P37" s="253" t="str">
        <f t="shared" si="4"/>
        <v/>
      </c>
      <c r="Q37" s="256">
        <f t="shared" ref="Q37:Q48" si="11">V37</f>
        <v>0</v>
      </c>
      <c r="R37" s="255" t="str">
        <f t="shared" si="10"/>
        <v/>
      </c>
      <c r="S37" s="92"/>
      <c r="T37" s="257">
        <f>'（参考）別紙第１'!G32</f>
        <v>13.6</v>
      </c>
      <c r="U37" s="92"/>
      <c r="V37" s="239"/>
      <c r="W37" s="92"/>
      <c r="X37" s="218">
        <f t="shared" si="6"/>
        <v>0</v>
      </c>
      <c r="Y37" s="218">
        <f t="shared" si="7"/>
        <v>0</v>
      </c>
      <c r="Z37" s="218">
        <f t="shared" si="8"/>
        <v>0</v>
      </c>
      <c r="AA37" s="258">
        <f t="shared" si="9"/>
        <v>0</v>
      </c>
      <c r="AB37" s="228">
        <f>SUM(Z37:Z55)</f>
        <v>0</v>
      </c>
      <c r="AC37" s="282" t="s">
        <v>654</v>
      </c>
    </row>
    <row r="38" spans="1:34">
      <c r="A38" s="606"/>
      <c r="B38" s="202" t="s">
        <v>585</v>
      </c>
      <c r="C38" s="203"/>
      <c r="D38" s="204"/>
      <c r="E38" s="102" t="s">
        <v>101</v>
      </c>
      <c r="F38" s="604"/>
      <c r="G38" s="604"/>
      <c r="H38" s="293"/>
      <c r="I38" s="294"/>
      <c r="J38" s="198"/>
      <c r="K38" s="198"/>
      <c r="L38" s="103" t="str">
        <f t="shared" si="2"/>
        <v/>
      </c>
      <c r="M38" s="104">
        <f t="shared" si="0"/>
        <v>13.2</v>
      </c>
      <c r="N38" s="105" t="str">
        <f t="shared" si="3"/>
        <v/>
      </c>
      <c r="P38" s="103" t="str">
        <f t="shared" si="4"/>
        <v/>
      </c>
      <c r="Q38" s="106">
        <f t="shared" si="11"/>
        <v>0</v>
      </c>
      <c r="R38" s="105" t="str">
        <f t="shared" si="10"/>
        <v/>
      </c>
      <c r="S38" s="92"/>
      <c r="T38" s="199">
        <f>'（参考）別紙第１'!G33</f>
        <v>13.2</v>
      </c>
      <c r="U38" s="92"/>
      <c r="V38" s="239"/>
      <c r="W38" s="92"/>
      <c r="X38" s="200">
        <f t="shared" si="6"/>
        <v>0</v>
      </c>
      <c r="Y38" s="200">
        <f t="shared" si="7"/>
        <v>0</v>
      </c>
      <c r="Z38" s="200">
        <f t="shared" si="8"/>
        <v>0</v>
      </c>
      <c r="AA38" s="193">
        <f t="shared" si="9"/>
        <v>0</v>
      </c>
    </row>
    <row r="39" spans="1:34">
      <c r="A39" s="606"/>
      <c r="B39" s="202" t="s">
        <v>586</v>
      </c>
      <c r="C39" s="203"/>
      <c r="D39" s="204"/>
      <c r="E39" s="102" t="s">
        <v>101</v>
      </c>
      <c r="F39" s="604"/>
      <c r="G39" s="604"/>
      <c r="H39" s="293"/>
      <c r="I39" s="294"/>
      <c r="J39" s="198"/>
      <c r="K39" s="198"/>
      <c r="L39" s="103" t="str">
        <f t="shared" si="2"/>
        <v/>
      </c>
      <c r="M39" s="104">
        <f t="shared" si="0"/>
        <v>17.100000000000001</v>
      </c>
      <c r="N39" s="105" t="str">
        <f t="shared" si="3"/>
        <v/>
      </c>
      <c r="P39" s="103" t="str">
        <f t="shared" si="4"/>
        <v/>
      </c>
      <c r="Q39" s="106">
        <f t="shared" si="11"/>
        <v>0</v>
      </c>
      <c r="R39" s="105" t="str">
        <f t="shared" si="10"/>
        <v/>
      </c>
      <c r="S39" s="92"/>
      <c r="T39" s="199">
        <f>'（参考）別紙第１'!G34</f>
        <v>17.100000000000001</v>
      </c>
      <c r="U39" s="92"/>
      <c r="V39" s="239"/>
      <c r="W39" s="92"/>
      <c r="X39" s="200">
        <f t="shared" si="6"/>
        <v>0</v>
      </c>
      <c r="Y39" s="200">
        <f t="shared" si="7"/>
        <v>0</v>
      </c>
      <c r="Z39" s="200">
        <f t="shared" si="8"/>
        <v>0</v>
      </c>
      <c r="AA39" s="193">
        <f t="shared" si="9"/>
        <v>0</v>
      </c>
    </row>
    <row r="40" spans="1:34">
      <c r="A40" s="606"/>
      <c r="B40" s="202" t="s">
        <v>587</v>
      </c>
      <c r="C40" s="203"/>
      <c r="D40" s="204"/>
      <c r="E40" s="102" t="s">
        <v>786</v>
      </c>
      <c r="F40" s="604"/>
      <c r="G40" s="604"/>
      <c r="H40" s="293"/>
      <c r="I40" s="294"/>
      <c r="J40" s="198"/>
      <c r="K40" s="198"/>
      <c r="L40" s="103" t="str">
        <f t="shared" si="2"/>
        <v/>
      </c>
      <c r="M40" s="104">
        <f t="shared" si="0"/>
        <v>23.4</v>
      </c>
      <c r="N40" s="105" t="str">
        <f t="shared" si="3"/>
        <v/>
      </c>
      <c r="P40" s="103" t="str">
        <f t="shared" si="4"/>
        <v/>
      </c>
      <c r="Q40" s="106">
        <f t="shared" si="11"/>
        <v>0</v>
      </c>
      <c r="R40" s="105" t="str">
        <f t="shared" si="10"/>
        <v/>
      </c>
      <c r="S40" s="92"/>
      <c r="T40" s="199">
        <f>'（参考）別紙第１'!G35</f>
        <v>23.4</v>
      </c>
      <c r="U40" s="92"/>
      <c r="V40" s="239"/>
      <c r="W40" s="92"/>
      <c r="X40" s="200">
        <f t="shared" si="6"/>
        <v>0</v>
      </c>
      <c r="Y40" s="200">
        <f t="shared" si="7"/>
        <v>0</v>
      </c>
      <c r="Z40" s="200">
        <f t="shared" si="8"/>
        <v>0</v>
      </c>
      <c r="AA40" s="193">
        <f t="shared" si="9"/>
        <v>0</v>
      </c>
    </row>
    <row r="41" spans="1:34">
      <c r="A41" s="606"/>
      <c r="B41" s="202" t="s">
        <v>588</v>
      </c>
      <c r="C41" s="203"/>
      <c r="D41" s="204"/>
      <c r="E41" s="102" t="s">
        <v>786</v>
      </c>
      <c r="F41" s="604"/>
      <c r="G41" s="604"/>
      <c r="H41" s="293"/>
      <c r="I41" s="294"/>
      <c r="J41" s="198"/>
      <c r="K41" s="198"/>
      <c r="L41" s="103" t="str">
        <f t="shared" si="2"/>
        <v/>
      </c>
      <c r="M41" s="104">
        <f t="shared" si="0"/>
        <v>35.6</v>
      </c>
      <c r="N41" s="105" t="str">
        <f t="shared" si="3"/>
        <v/>
      </c>
      <c r="P41" s="103" t="str">
        <f t="shared" si="4"/>
        <v/>
      </c>
      <c r="Q41" s="106">
        <f t="shared" si="11"/>
        <v>0</v>
      </c>
      <c r="R41" s="105" t="str">
        <f t="shared" si="10"/>
        <v/>
      </c>
      <c r="S41" s="92"/>
      <c r="T41" s="199">
        <f>'（参考）別紙第１'!G36</f>
        <v>35.6</v>
      </c>
      <c r="U41" s="92"/>
      <c r="V41" s="239"/>
      <c r="W41" s="92"/>
      <c r="X41" s="200">
        <f t="shared" si="6"/>
        <v>0</v>
      </c>
      <c r="Y41" s="200">
        <f t="shared" si="7"/>
        <v>0</v>
      </c>
      <c r="Z41" s="200">
        <f t="shared" si="8"/>
        <v>0</v>
      </c>
      <c r="AA41" s="193">
        <f t="shared" si="9"/>
        <v>0</v>
      </c>
    </row>
    <row r="42" spans="1:34" ht="14.65">
      <c r="A42" s="606"/>
      <c r="B42" s="202" t="s">
        <v>589</v>
      </c>
      <c r="C42" s="203"/>
      <c r="D42" s="204"/>
      <c r="E42" s="102" t="s">
        <v>102</v>
      </c>
      <c r="F42" s="604"/>
      <c r="G42" s="604"/>
      <c r="H42" s="293"/>
      <c r="I42" s="294"/>
      <c r="J42" s="198"/>
      <c r="K42" s="198"/>
      <c r="L42" s="103" t="str">
        <f t="shared" si="2"/>
        <v/>
      </c>
      <c r="M42" s="104">
        <f t="shared" si="0"/>
        <v>21.2</v>
      </c>
      <c r="N42" s="105" t="str">
        <f t="shared" si="3"/>
        <v/>
      </c>
      <c r="P42" s="103" t="str">
        <f t="shared" si="4"/>
        <v/>
      </c>
      <c r="Q42" s="106">
        <f t="shared" si="11"/>
        <v>0</v>
      </c>
      <c r="R42" s="105" t="str">
        <f t="shared" si="10"/>
        <v/>
      </c>
      <c r="S42" s="92"/>
      <c r="T42" s="199">
        <f>'（参考）別紙第１'!G37</f>
        <v>21.2</v>
      </c>
      <c r="U42" s="92"/>
      <c r="V42" s="239"/>
      <c r="W42" s="92"/>
      <c r="X42" s="200">
        <f t="shared" si="6"/>
        <v>0</v>
      </c>
      <c r="Y42" s="200">
        <f t="shared" si="7"/>
        <v>0</v>
      </c>
      <c r="Z42" s="200">
        <f t="shared" si="8"/>
        <v>0</v>
      </c>
      <c r="AA42" s="193">
        <f t="shared" si="9"/>
        <v>0</v>
      </c>
    </row>
    <row r="43" spans="1:34">
      <c r="A43" s="606"/>
      <c r="B43" s="202" t="s">
        <v>591</v>
      </c>
      <c r="C43" s="203"/>
      <c r="D43" s="204"/>
      <c r="E43" s="102" t="s">
        <v>101</v>
      </c>
      <c r="F43" s="604"/>
      <c r="G43" s="604"/>
      <c r="H43" s="293"/>
      <c r="I43" s="294"/>
      <c r="J43" s="198"/>
      <c r="K43" s="198"/>
      <c r="L43" s="103" t="str">
        <f t="shared" si="2"/>
        <v/>
      </c>
      <c r="M43" s="104">
        <f t="shared" si="0"/>
        <v>13.2</v>
      </c>
      <c r="N43" s="105" t="str">
        <f t="shared" si="3"/>
        <v/>
      </c>
      <c r="P43" s="103" t="str">
        <f t="shared" si="4"/>
        <v/>
      </c>
      <c r="Q43" s="106">
        <f t="shared" si="11"/>
        <v>0</v>
      </c>
      <c r="R43" s="105" t="str">
        <f t="shared" si="10"/>
        <v/>
      </c>
      <c r="S43" s="92"/>
      <c r="T43" s="199">
        <f>'（参考）別紙第１'!G38</f>
        <v>13.2</v>
      </c>
      <c r="U43" s="92"/>
      <c r="V43" s="239"/>
      <c r="W43" s="92"/>
      <c r="X43" s="200">
        <f t="shared" si="6"/>
        <v>0</v>
      </c>
      <c r="Y43" s="200">
        <f t="shared" si="7"/>
        <v>0</v>
      </c>
      <c r="Z43" s="200">
        <f t="shared" si="8"/>
        <v>0</v>
      </c>
      <c r="AA43" s="193">
        <f t="shared" si="9"/>
        <v>0</v>
      </c>
    </row>
    <row r="44" spans="1:34">
      <c r="A44" s="606"/>
      <c r="B44" s="202" t="s">
        <v>592</v>
      </c>
      <c r="C44" s="203"/>
      <c r="D44" s="204"/>
      <c r="E44" s="205" t="s">
        <v>101</v>
      </c>
      <c r="F44" s="604"/>
      <c r="G44" s="604"/>
      <c r="H44" s="293"/>
      <c r="I44" s="294"/>
      <c r="J44" s="198"/>
      <c r="K44" s="198"/>
      <c r="L44" s="103" t="str">
        <f t="shared" si="2"/>
        <v/>
      </c>
      <c r="M44" s="104">
        <f t="shared" si="0"/>
        <v>18</v>
      </c>
      <c r="N44" s="105" t="str">
        <f t="shared" si="3"/>
        <v/>
      </c>
      <c r="P44" s="103" t="str">
        <f t="shared" si="4"/>
        <v/>
      </c>
      <c r="Q44" s="106">
        <f t="shared" si="11"/>
        <v>5.9400000000000001E-2</v>
      </c>
      <c r="R44" s="105" t="str">
        <f t="shared" si="10"/>
        <v/>
      </c>
      <c r="S44" s="92"/>
      <c r="T44" s="199">
        <f>'（参考）別紙第１'!G39</f>
        <v>18</v>
      </c>
      <c r="U44" s="92"/>
      <c r="V44" s="239">
        <f>'（参考）別紙第2'!E32</f>
        <v>5.9400000000000001E-2</v>
      </c>
      <c r="W44" s="92"/>
      <c r="X44" s="200">
        <f t="shared" si="6"/>
        <v>0</v>
      </c>
      <c r="Y44" s="200">
        <f t="shared" si="7"/>
        <v>0</v>
      </c>
      <c r="Z44" s="200">
        <f t="shared" si="8"/>
        <v>0</v>
      </c>
      <c r="AA44" s="193">
        <f t="shared" si="9"/>
        <v>0</v>
      </c>
    </row>
    <row r="45" spans="1:34">
      <c r="A45" s="606"/>
      <c r="B45" s="202" t="s">
        <v>593</v>
      </c>
      <c r="C45" s="203"/>
      <c r="D45" s="204"/>
      <c r="E45" s="205" t="s">
        <v>101</v>
      </c>
      <c r="F45" s="604"/>
      <c r="G45" s="604"/>
      <c r="H45" s="293"/>
      <c r="I45" s="294"/>
      <c r="J45" s="198"/>
      <c r="K45" s="198"/>
      <c r="L45" s="103" t="str">
        <f t="shared" si="2"/>
        <v/>
      </c>
      <c r="M45" s="104">
        <f t="shared" si="0"/>
        <v>26.9</v>
      </c>
      <c r="N45" s="105" t="str">
        <f t="shared" si="3"/>
        <v/>
      </c>
      <c r="P45" s="103" t="str">
        <f t="shared" si="4"/>
        <v/>
      </c>
      <c r="Q45" s="106">
        <f t="shared" si="11"/>
        <v>6.0900000000000003E-2</v>
      </c>
      <c r="R45" s="105" t="str">
        <f t="shared" si="10"/>
        <v/>
      </c>
      <c r="S45" s="92"/>
      <c r="T45" s="199">
        <f>'（参考）別紙第１'!G40</f>
        <v>26.9</v>
      </c>
      <c r="U45" s="92"/>
      <c r="V45" s="239">
        <f>'（参考）別紙第2'!E33</f>
        <v>6.0900000000000003E-2</v>
      </c>
      <c r="W45" s="92"/>
      <c r="X45" s="200">
        <f t="shared" si="6"/>
        <v>0</v>
      </c>
      <c r="Y45" s="200">
        <f t="shared" si="7"/>
        <v>0</v>
      </c>
      <c r="Z45" s="200">
        <f t="shared" si="8"/>
        <v>0</v>
      </c>
      <c r="AA45" s="193">
        <f t="shared" si="9"/>
        <v>0</v>
      </c>
    </row>
    <row r="46" spans="1:34">
      <c r="A46" s="606"/>
      <c r="B46" s="202" t="s">
        <v>594</v>
      </c>
      <c r="C46" s="203"/>
      <c r="D46" s="204"/>
      <c r="E46" s="205" t="s">
        <v>101</v>
      </c>
      <c r="F46" s="604"/>
      <c r="G46" s="604"/>
      <c r="H46" s="293"/>
      <c r="I46" s="294"/>
      <c r="J46" s="198"/>
      <c r="K46" s="198"/>
      <c r="L46" s="103" t="str">
        <f t="shared" si="2"/>
        <v/>
      </c>
      <c r="M46" s="104">
        <f t="shared" si="0"/>
        <v>33.200000000000003</v>
      </c>
      <c r="N46" s="105" t="str">
        <f t="shared" si="3"/>
        <v/>
      </c>
      <c r="P46" s="103" t="str">
        <f t="shared" si="4"/>
        <v/>
      </c>
      <c r="Q46" s="106">
        <f t="shared" si="11"/>
        <v>4.9500000000000002E-2</v>
      </c>
      <c r="R46" s="105" t="str">
        <f t="shared" si="10"/>
        <v/>
      </c>
      <c r="S46" s="92"/>
      <c r="T46" s="199">
        <f>'（参考）別紙第１'!G41</f>
        <v>33.200000000000003</v>
      </c>
      <c r="U46" s="92"/>
      <c r="V46" s="239">
        <f>'（参考）別紙第2'!E34</f>
        <v>4.9500000000000002E-2</v>
      </c>
      <c r="W46" s="92"/>
      <c r="X46" s="200">
        <f t="shared" si="6"/>
        <v>0</v>
      </c>
      <c r="Y46" s="200">
        <f t="shared" si="7"/>
        <v>0</v>
      </c>
      <c r="Z46" s="200">
        <f t="shared" si="8"/>
        <v>0</v>
      </c>
      <c r="AA46" s="193">
        <f t="shared" si="9"/>
        <v>0</v>
      </c>
    </row>
    <row r="47" spans="1:34" ht="24">
      <c r="A47" s="606"/>
      <c r="B47" s="202" t="s">
        <v>613</v>
      </c>
      <c r="C47" s="203"/>
      <c r="D47" s="204"/>
      <c r="E47" s="205" t="s">
        <v>101</v>
      </c>
      <c r="F47" s="604"/>
      <c r="G47" s="604"/>
      <c r="H47" s="293"/>
      <c r="I47" s="294"/>
      <c r="J47" s="198"/>
      <c r="K47" s="198"/>
      <c r="L47" s="103" t="str">
        <f t="shared" si="2"/>
        <v/>
      </c>
      <c r="M47" s="104">
        <f t="shared" si="0"/>
        <v>29.3</v>
      </c>
      <c r="N47" s="105" t="str">
        <f t="shared" si="3"/>
        <v/>
      </c>
      <c r="P47" s="103" t="str">
        <f t="shared" si="4"/>
        <v/>
      </c>
      <c r="Q47" s="106">
        <f t="shared" si="11"/>
        <v>9.4200000000000006E-2</v>
      </c>
      <c r="R47" s="105" t="str">
        <f t="shared" si="10"/>
        <v/>
      </c>
      <c r="S47" s="92"/>
      <c r="T47" s="199">
        <f>'（参考）別紙第１'!G42</f>
        <v>29.3</v>
      </c>
      <c r="U47" s="92"/>
      <c r="V47" s="239">
        <f>'（参考）別紙第2'!E35</f>
        <v>9.4200000000000006E-2</v>
      </c>
      <c r="W47" s="92"/>
      <c r="X47" s="200">
        <f t="shared" si="6"/>
        <v>0</v>
      </c>
      <c r="Y47" s="200">
        <f t="shared" si="7"/>
        <v>0</v>
      </c>
      <c r="Z47" s="200">
        <f t="shared" si="8"/>
        <v>0</v>
      </c>
      <c r="AA47" s="193">
        <f t="shared" si="9"/>
        <v>0</v>
      </c>
    </row>
    <row r="48" spans="1:34" ht="24">
      <c r="A48" s="606"/>
      <c r="B48" s="202" t="s">
        <v>614</v>
      </c>
      <c r="C48" s="203"/>
      <c r="D48" s="204"/>
      <c r="E48" s="205" t="s">
        <v>774</v>
      </c>
      <c r="F48" s="604"/>
      <c r="G48" s="604"/>
      <c r="H48" s="293"/>
      <c r="I48" s="294"/>
      <c r="J48" s="198"/>
      <c r="K48" s="198"/>
      <c r="L48" s="103"/>
      <c r="M48" s="104">
        <f t="shared" si="0"/>
        <v>29.3</v>
      </c>
      <c r="N48" s="105"/>
      <c r="P48" s="103"/>
      <c r="Q48" s="106">
        <f t="shared" si="11"/>
        <v>8.7599999999999997E-2</v>
      </c>
      <c r="R48" s="105"/>
      <c r="S48" s="92"/>
      <c r="T48" s="199">
        <f>'（参考）別紙第１'!G43</f>
        <v>29.3</v>
      </c>
      <c r="U48" s="92"/>
      <c r="V48" s="239">
        <f>'（参考）別紙第2'!E36</f>
        <v>8.7599999999999997E-2</v>
      </c>
      <c r="W48" s="92"/>
      <c r="X48" s="200">
        <f t="shared" si="6"/>
        <v>0</v>
      </c>
      <c r="Y48" s="200">
        <f t="shared" si="7"/>
        <v>0</v>
      </c>
      <c r="Z48" s="200">
        <f t="shared" si="8"/>
        <v>0</v>
      </c>
      <c r="AA48" s="193">
        <f t="shared" si="9"/>
        <v>0</v>
      </c>
    </row>
    <row r="49" spans="1:29">
      <c r="A49" s="606"/>
      <c r="B49" s="202" t="s">
        <v>595</v>
      </c>
      <c r="C49" s="203"/>
      <c r="D49" s="204"/>
      <c r="E49" s="102" t="s">
        <v>786</v>
      </c>
      <c r="F49" s="604"/>
      <c r="G49" s="604"/>
      <c r="H49" s="293"/>
      <c r="I49" s="294"/>
      <c r="J49" s="198"/>
      <c r="K49" s="198"/>
      <c r="L49" s="103" t="str">
        <f t="shared" si="2"/>
        <v/>
      </c>
      <c r="M49" s="104">
        <f t="shared" si="0"/>
        <v>40.200000000000003</v>
      </c>
      <c r="N49" s="105" t="str">
        <f t="shared" si="3"/>
        <v/>
      </c>
      <c r="P49" s="103" t="str">
        <f>IF(Q49&lt;&gt;V49,"レ","")</f>
        <v/>
      </c>
      <c r="Q49" s="106">
        <f>V49</f>
        <v>6.5600000000000006E-2</v>
      </c>
      <c r="R49" s="105" t="str">
        <f>IF(P49="","",V49)</f>
        <v/>
      </c>
      <c r="S49" s="92"/>
      <c r="T49" s="199">
        <f>'（参考）別紙第１'!G44</f>
        <v>40.200000000000003</v>
      </c>
      <c r="U49" s="92"/>
      <c r="V49" s="239">
        <f>'（参考）別紙第2'!E37</f>
        <v>6.5600000000000006E-2</v>
      </c>
      <c r="W49" s="92"/>
      <c r="X49" s="200">
        <f t="shared" si="6"/>
        <v>0</v>
      </c>
      <c r="Y49" s="200">
        <f t="shared" si="7"/>
        <v>0</v>
      </c>
      <c r="Z49" s="200">
        <f t="shared" si="8"/>
        <v>0</v>
      </c>
      <c r="AA49" s="193">
        <f t="shared" si="9"/>
        <v>0</v>
      </c>
    </row>
    <row r="50" spans="1:29" ht="36">
      <c r="A50" s="606"/>
      <c r="B50" s="202" t="s">
        <v>615</v>
      </c>
      <c r="C50" s="203"/>
      <c r="D50" s="204"/>
      <c r="E50" s="102" t="s">
        <v>786</v>
      </c>
      <c r="F50" s="604"/>
      <c r="G50" s="604"/>
      <c r="H50" s="293"/>
      <c r="I50" s="294"/>
      <c r="J50" s="198"/>
      <c r="K50" s="198"/>
      <c r="L50" s="103"/>
      <c r="M50" s="104">
        <f t="shared" si="0"/>
        <v>38</v>
      </c>
      <c r="N50" s="105"/>
      <c r="P50" s="103"/>
      <c r="Q50" s="106">
        <f t="shared" ref="Q50:Q51" si="12">V50</f>
        <v>6.8900000000000003E-2</v>
      </c>
      <c r="R50" s="105"/>
      <c r="S50" s="92"/>
      <c r="T50" s="199">
        <f>'（参考）別紙第１'!G45</f>
        <v>38</v>
      </c>
      <c r="U50" s="92"/>
      <c r="V50" s="239">
        <f>'（参考）別紙第2'!E38</f>
        <v>6.8900000000000003E-2</v>
      </c>
      <c r="W50" s="92"/>
      <c r="X50" s="200">
        <f t="shared" si="6"/>
        <v>0</v>
      </c>
      <c r="Y50" s="200">
        <f t="shared" si="7"/>
        <v>0</v>
      </c>
      <c r="Z50" s="200">
        <f t="shared" si="8"/>
        <v>0</v>
      </c>
      <c r="AA50" s="193">
        <f t="shared" si="9"/>
        <v>0</v>
      </c>
    </row>
    <row r="51" spans="1:29" ht="14.65">
      <c r="A51" s="606"/>
      <c r="B51" s="202" t="s">
        <v>596</v>
      </c>
      <c r="C51" s="203"/>
      <c r="D51" s="204"/>
      <c r="E51" s="102" t="s">
        <v>102</v>
      </c>
      <c r="F51" s="604"/>
      <c r="G51" s="604"/>
      <c r="H51" s="293"/>
      <c r="I51" s="294"/>
      <c r="J51" s="198"/>
      <c r="K51" s="198"/>
      <c r="L51" s="103" t="str">
        <f t="shared" si="2"/>
        <v/>
      </c>
      <c r="M51" s="104">
        <f t="shared" si="0"/>
        <v>21.2</v>
      </c>
      <c r="N51" s="105" t="str">
        <f t="shared" si="3"/>
        <v/>
      </c>
      <c r="P51" s="103" t="str">
        <f t="shared" ref="P51:P56" si="13">IF(Q51&lt;&gt;V51,"レ","")</f>
        <v/>
      </c>
      <c r="Q51" s="106">
        <f t="shared" si="12"/>
        <v>0</v>
      </c>
      <c r="R51" s="105" t="str">
        <f t="shared" ref="R51:R56" si="14">IF(P51="","",V51)</f>
        <v/>
      </c>
      <c r="S51" s="92"/>
      <c r="T51" s="199">
        <f>'（参考）別紙第１'!G46</f>
        <v>21.2</v>
      </c>
      <c r="U51" s="92"/>
      <c r="V51" s="239"/>
      <c r="W51" s="92"/>
      <c r="X51" s="200">
        <f t="shared" si="6"/>
        <v>0</v>
      </c>
      <c r="Y51" s="200">
        <f t="shared" si="7"/>
        <v>0</v>
      </c>
      <c r="Z51" s="200">
        <f t="shared" si="8"/>
        <v>0</v>
      </c>
      <c r="AA51" s="193">
        <f t="shared" si="9"/>
        <v>0</v>
      </c>
    </row>
    <row r="52" spans="1:29">
      <c r="A52" s="606"/>
      <c r="B52" s="202" t="s">
        <v>597</v>
      </c>
      <c r="C52" s="203"/>
      <c r="D52" s="204"/>
      <c r="E52" s="205" t="s">
        <v>101</v>
      </c>
      <c r="F52" s="604"/>
      <c r="G52" s="604"/>
      <c r="H52" s="293"/>
      <c r="I52" s="294"/>
      <c r="J52" s="198"/>
      <c r="K52" s="198"/>
      <c r="L52" s="103" t="str">
        <f t="shared" si="2"/>
        <v/>
      </c>
      <c r="M52" s="104">
        <f t="shared" si="0"/>
        <v>17.100000000000001</v>
      </c>
      <c r="N52" s="105" t="str">
        <f t="shared" si="3"/>
        <v/>
      </c>
      <c r="P52" s="103" t="str">
        <f t="shared" si="13"/>
        <v/>
      </c>
      <c r="Q52" s="106">
        <f>V52</f>
        <v>0</v>
      </c>
      <c r="R52" s="105" t="str">
        <f t="shared" si="14"/>
        <v/>
      </c>
      <c r="S52" s="92"/>
      <c r="T52" s="199">
        <f>'（参考）別紙第１'!G47</f>
        <v>17.100000000000001</v>
      </c>
      <c r="U52" s="92"/>
      <c r="V52" s="239"/>
      <c r="W52" s="92"/>
      <c r="X52" s="200">
        <f t="shared" si="6"/>
        <v>0</v>
      </c>
      <c r="Y52" s="200">
        <f t="shared" si="7"/>
        <v>0</v>
      </c>
      <c r="Z52" s="200">
        <f t="shared" si="8"/>
        <v>0</v>
      </c>
      <c r="AA52" s="193">
        <f t="shared" si="9"/>
        <v>0</v>
      </c>
    </row>
    <row r="53" spans="1:29">
      <c r="A53" s="606"/>
      <c r="B53" s="202" t="s">
        <v>598</v>
      </c>
      <c r="C53" s="203"/>
      <c r="D53" s="204"/>
      <c r="E53" s="205" t="s">
        <v>101</v>
      </c>
      <c r="F53" s="604"/>
      <c r="G53" s="604"/>
      <c r="H53" s="293"/>
      <c r="I53" s="294"/>
      <c r="J53" s="198"/>
      <c r="K53" s="198"/>
      <c r="L53" s="103" t="str">
        <f t="shared" si="2"/>
        <v/>
      </c>
      <c r="M53" s="104">
        <f t="shared" si="0"/>
        <v>142</v>
      </c>
      <c r="N53" s="105" t="str">
        <f t="shared" si="3"/>
        <v/>
      </c>
      <c r="P53" s="103" t="str">
        <f t="shared" si="13"/>
        <v/>
      </c>
      <c r="Q53" s="106">
        <f>V53</f>
        <v>0</v>
      </c>
      <c r="R53" s="105" t="str">
        <f t="shared" si="14"/>
        <v/>
      </c>
      <c r="S53" s="92"/>
      <c r="T53" s="199">
        <f>'（参考）別紙第１'!G48</f>
        <v>142</v>
      </c>
      <c r="U53" s="92"/>
      <c r="V53" s="239"/>
      <c r="W53" s="92"/>
      <c r="X53" s="200">
        <f t="shared" si="6"/>
        <v>0</v>
      </c>
      <c r="Y53" s="200">
        <f t="shared" si="7"/>
        <v>0</v>
      </c>
      <c r="Z53" s="200">
        <f t="shared" si="8"/>
        <v>0</v>
      </c>
      <c r="AA53" s="193">
        <f t="shared" si="9"/>
        <v>0</v>
      </c>
    </row>
    <row r="54" spans="1:29">
      <c r="A54" s="606"/>
      <c r="B54" s="202" t="s">
        <v>599</v>
      </c>
      <c r="C54" s="203"/>
      <c r="D54" s="204"/>
      <c r="E54" s="205" t="s">
        <v>101</v>
      </c>
      <c r="F54" s="604"/>
      <c r="G54" s="604"/>
      <c r="H54" s="293"/>
      <c r="I54" s="294"/>
      <c r="J54" s="198"/>
      <c r="K54" s="198"/>
      <c r="L54" s="103" t="str">
        <f t="shared" si="2"/>
        <v/>
      </c>
      <c r="M54" s="104">
        <f t="shared" si="0"/>
        <v>22.5</v>
      </c>
      <c r="N54" s="105" t="str">
        <f t="shared" si="3"/>
        <v/>
      </c>
      <c r="P54" s="103" t="str">
        <f t="shared" si="13"/>
        <v/>
      </c>
      <c r="Q54" s="106">
        <f>V54</f>
        <v>0</v>
      </c>
      <c r="R54" s="105" t="str">
        <f t="shared" si="14"/>
        <v/>
      </c>
      <c r="S54" s="92"/>
      <c r="T54" s="199">
        <f>'（参考）別紙第１'!G49</f>
        <v>22.5</v>
      </c>
      <c r="U54" s="92"/>
      <c r="V54" s="239"/>
      <c r="W54" s="92"/>
      <c r="X54" s="200">
        <f t="shared" si="6"/>
        <v>0</v>
      </c>
      <c r="Y54" s="200">
        <f t="shared" si="7"/>
        <v>0</v>
      </c>
      <c r="Z54" s="200">
        <f t="shared" si="8"/>
        <v>0</v>
      </c>
      <c r="AA54" s="193">
        <f t="shared" si="9"/>
        <v>0</v>
      </c>
    </row>
    <row r="55" spans="1:29">
      <c r="A55" s="606"/>
      <c r="B55" s="625" t="s">
        <v>660</v>
      </c>
      <c r="C55" s="609" t="s">
        <v>612</v>
      </c>
      <c r="D55" s="610"/>
      <c r="E55" s="175"/>
      <c r="F55" s="613"/>
      <c r="G55" s="613"/>
      <c r="H55" s="293"/>
      <c r="I55" s="294"/>
      <c r="J55" s="198"/>
      <c r="K55" s="198"/>
      <c r="L55" s="103" t="str">
        <f t="shared" si="2"/>
        <v/>
      </c>
      <c r="M55" s="243">
        <f>T55</f>
        <v>0</v>
      </c>
      <c r="N55" s="105" t="str">
        <f t="shared" si="3"/>
        <v/>
      </c>
      <c r="P55" s="103" t="str">
        <f t="shared" si="13"/>
        <v/>
      </c>
      <c r="Q55" s="106">
        <f>V55</f>
        <v>0</v>
      </c>
      <c r="R55" s="105" t="str">
        <f t="shared" si="14"/>
        <v/>
      </c>
      <c r="S55" s="92"/>
      <c r="T55" s="199">
        <f>F56</f>
        <v>0</v>
      </c>
      <c r="U55" s="92"/>
      <c r="V55" s="239"/>
      <c r="W55" s="92"/>
      <c r="X55" s="200">
        <f>F55*M55</f>
        <v>0</v>
      </c>
      <c r="Y55" s="200">
        <f t="shared" si="7"/>
        <v>0</v>
      </c>
      <c r="Z55" s="200">
        <f t="shared" si="8"/>
        <v>0</v>
      </c>
      <c r="AA55" s="193">
        <f t="shared" si="9"/>
        <v>0</v>
      </c>
    </row>
    <row r="56" spans="1:29" ht="25.25" customHeight="1">
      <c r="A56" s="618"/>
      <c r="B56" s="608"/>
      <c r="C56" s="611"/>
      <c r="D56" s="612"/>
      <c r="E56" s="186" t="s">
        <v>601</v>
      </c>
      <c r="F56" s="614"/>
      <c r="G56" s="615"/>
      <c r="H56" s="615"/>
      <c r="I56" s="616"/>
      <c r="J56" s="198"/>
      <c r="K56" s="198"/>
      <c r="L56" s="103"/>
      <c r="M56" s="104"/>
      <c r="N56" s="105"/>
      <c r="P56" s="103" t="str">
        <f t="shared" si="13"/>
        <v/>
      </c>
      <c r="Q56" s="106"/>
      <c r="R56" s="105" t="str">
        <f t="shared" si="14"/>
        <v/>
      </c>
      <c r="S56" s="92"/>
      <c r="T56" s="199"/>
      <c r="U56" s="92"/>
      <c r="V56" s="239"/>
      <c r="W56" s="92"/>
      <c r="X56" s="200"/>
      <c r="Y56" s="200"/>
      <c r="Z56" s="200"/>
      <c r="AA56" s="193"/>
    </row>
    <row r="57" spans="1:29" ht="13.25" customHeight="1">
      <c r="A57" s="605" t="s">
        <v>602</v>
      </c>
      <c r="B57" s="202" t="s">
        <v>161</v>
      </c>
      <c r="C57" s="203"/>
      <c r="D57" s="204"/>
      <c r="E57" s="206" t="s">
        <v>162</v>
      </c>
      <c r="F57" s="617"/>
      <c r="G57" s="617"/>
      <c r="H57" s="577"/>
      <c r="I57" s="578"/>
      <c r="J57" s="198"/>
      <c r="K57" s="198"/>
      <c r="L57" s="103" t="str">
        <f>IF(M57&lt;&gt;$T$57,"レ","")</f>
        <v/>
      </c>
      <c r="M57" s="104">
        <f t="shared" si="0"/>
        <v>1.17</v>
      </c>
      <c r="N57" s="105" t="str">
        <f>IF(L57="","",$T$57)</f>
        <v/>
      </c>
      <c r="P57" s="103" t="str">
        <f t="shared" si="4"/>
        <v/>
      </c>
      <c r="Q57" s="106">
        <f t="shared" si="1"/>
        <v>6.54E-2</v>
      </c>
      <c r="R57" s="105" t="str">
        <f t="shared" si="10"/>
        <v/>
      </c>
      <c r="S57" s="92"/>
      <c r="T57" s="199">
        <f>'（参考）別紙第１'!G51</f>
        <v>1.17</v>
      </c>
      <c r="U57" s="92"/>
      <c r="V57" s="193">
        <f>'（参考）別紙第2'!E39</f>
        <v>6.54E-2</v>
      </c>
      <c r="W57" s="92"/>
      <c r="X57" s="200">
        <f t="shared" si="6"/>
        <v>0</v>
      </c>
      <c r="Y57" s="200">
        <f t="shared" si="7"/>
        <v>0</v>
      </c>
      <c r="Z57" s="200">
        <f t="shared" si="8"/>
        <v>0</v>
      </c>
      <c r="AA57" s="193">
        <f>(F57-H57)*Q57</f>
        <v>0</v>
      </c>
    </row>
    <row r="58" spans="1:29" ht="13.25" customHeight="1">
      <c r="A58" s="606"/>
      <c r="B58" s="195" t="s">
        <v>164</v>
      </c>
      <c r="C58" s="196"/>
      <c r="D58" s="197"/>
      <c r="E58" s="102" t="s">
        <v>162</v>
      </c>
      <c r="F58" s="604"/>
      <c r="G58" s="604"/>
      <c r="H58" s="575"/>
      <c r="I58" s="576"/>
      <c r="J58" s="198"/>
      <c r="K58" s="198"/>
      <c r="L58" s="103" t="str">
        <f>IF(M58&lt;&gt;$T$58,"レ","")</f>
        <v/>
      </c>
      <c r="M58" s="104">
        <f t="shared" si="0"/>
        <v>1.19</v>
      </c>
      <c r="N58" s="105" t="str">
        <f>IF(L58="","",$T$58)</f>
        <v/>
      </c>
      <c r="P58" s="103" t="str">
        <f t="shared" si="4"/>
        <v/>
      </c>
      <c r="Q58" s="106">
        <f t="shared" si="1"/>
        <v>0</v>
      </c>
      <c r="R58" s="105" t="str">
        <f t="shared" si="10"/>
        <v/>
      </c>
      <c r="S58" s="92"/>
      <c r="T58" s="199">
        <f>'（参考）別紙第１'!G52</f>
        <v>1.19</v>
      </c>
      <c r="U58" s="92"/>
      <c r="V58" s="239"/>
      <c r="W58" s="92"/>
      <c r="X58" s="200">
        <f t="shared" si="6"/>
        <v>0</v>
      </c>
      <c r="Y58" s="200">
        <f t="shared" si="7"/>
        <v>0</v>
      </c>
      <c r="Z58" s="200">
        <f t="shared" si="8"/>
        <v>0</v>
      </c>
      <c r="AA58" s="193">
        <f>(F58-H58)*Q58</f>
        <v>0</v>
      </c>
    </row>
    <row r="59" spans="1:29">
      <c r="A59" s="606"/>
      <c r="B59" s="195" t="s">
        <v>165</v>
      </c>
      <c r="C59" s="196"/>
      <c r="D59" s="197"/>
      <c r="E59" s="102" t="s">
        <v>162</v>
      </c>
      <c r="F59" s="604"/>
      <c r="G59" s="604"/>
      <c r="H59" s="575"/>
      <c r="I59" s="576"/>
      <c r="J59" s="198"/>
      <c r="K59" s="198"/>
      <c r="L59" s="103" t="str">
        <f>IF(M59&lt;&gt;$T$59,"レ","")</f>
        <v/>
      </c>
      <c r="M59" s="104">
        <f t="shared" si="0"/>
        <v>1.19</v>
      </c>
      <c r="N59" s="105" t="str">
        <f>IF(L59="","",$T$59)</f>
        <v/>
      </c>
      <c r="P59" s="103" t="str">
        <f t="shared" si="4"/>
        <v/>
      </c>
      <c r="Q59" s="106">
        <f t="shared" si="1"/>
        <v>0</v>
      </c>
      <c r="R59" s="105" t="str">
        <f t="shared" si="10"/>
        <v/>
      </c>
      <c r="S59" s="92"/>
      <c r="T59" s="199">
        <f>'（参考）別紙第１'!G53</f>
        <v>1.19</v>
      </c>
      <c r="U59" s="92"/>
      <c r="V59" s="239"/>
      <c r="W59" s="92"/>
      <c r="X59" s="200">
        <f t="shared" si="6"/>
        <v>0</v>
      </c>
      <c r="Y59" s="200">
        <f t="shared" si="7"/>
        <v>0</v>
      </c>
      <c r="Z59" s="200">
        <f>X59-Y59</f>
        <v>0</v>
      </c>
      <c r="AA59" s="193">
        <f>(F59-H59)*Q59</f>
        <v>0</v>
      </c>
    </row>
    <row r="60" spans="1:29" ht="13.15" thickBot="1">
      <c r="A60" s="618"/>
      <c r="B60" s="207" t="s">
        <v>166</v>
      </c>
      <c r="C60" s="208"/>
      <c r="D60" s="209"/>
      <c r="E60" s="210" t="s">
        <v>162</v>
      </c>
      <c r="F60" s="619"/>
      <c r="G60" s="619"/>
      <c r="H60" s="620"/>
      <c r="I60" s="621"/>
      <c r="J60" s="198"/>
      <c r="K60" s="198"/>
      <c r="L60" s="103" t="str">
        <f>IF(M60&lt;&gt;$T$60,"レ","")</f>
        <v/>
      </c>
      <c r="M60" s="104">
        <f t="shared" si="0"/>
        <v>1.19</v>
      </c>
      <c r="N60" s="105" t="str">
        <f>IF(L60="","",$T$60)</f>
        <v/>
      </c>
      <c r="P60" s="103" t="str">
        <f t="shared" si="4"/>
        <v/>
      </c>
      <c r="Q60" s="106">
        <f t="shared" si="1"/>
        <v>0</v>
      </c>
      <c r="R60" s="105" t="str">
        <f t="shared" si="10"/>
        <v/>
      </c>
      <c r="S60" s="92"/>
      <c r="T60" s="199">
        <f>'（参考）別紙第１'!G54</f>
        <v>1.19</v>
      </c>
      <c r="U60" s="92"/>
      <c r="V60" s="239"/>
      <c r="W60" s="92"/>
      <c r="X60" s="211">
        <f t="shared" si="6"/>
        <v>0</v>
      </c>
      <c r="Y60" s="211">
        <f>H60*M60</f>
        <v>0</v>
      </c>
      <c r="Z60" s="211">
        <f t="shared" si="8"/>
        <v>0</v>
      </c>
      <c r="AA60" s="212">
        <f>(F60-H60)*Q60</f>
        <v>0</v>
      </c>
    </row>
    <row r="61" spans="1:29" ht="13.15" thickTop="1">
      <c r="A61" s="342"/>
      <c r="B61" s="214" t="s">
        <v>305</v>
      </c>
      <c r="C61" s="215"/>
      <c r="D61" s="216"/>
      <c r="E61" s="217" t="s">
        <v>162</v>
      </c>
      <c r="F61" s="622">
        <f>X61</f>
        <v>0</v>
      </c>
      <c r="G61" s="622"/>
      <c r="H61" s="623">
        <f>Y61</f>
        <v>0</v>
      </c>
      <c r="I61" s="624"/>
      <c r="J61" s="198"/>
      <c r="K61" s="198"/>
      <c r="L61" s="198" t="str">
        <f>IF(M61&lt;&gt;$T$61,"レ","")</f>
        <v/>
      </c>
      <c r="M61" s="189"/>
      <c r="N61" s="189" t="str">
        <f>IF(L61="","",$T$61)</f>
        <v/>
      </c>
      <c r="R61" s="92"/>
      <c r="S61" s="92"/>
      <c r="T61" s="92"/>
      <c r="U61" s="92"/>
      <c r="V61" s="92"/>
      <c r="W61" s="92"/>
      <c r="X61" s="218">
        <f>SUM(X6:X60)</f>
        <v>0</v>
      </c>
      <c r="Y61" s="218">
        <f>SUM(Y6:Y60)</f>
        <v>0</v>
      </c>
      <c r="Z61" s="218">
        <f>SUM(Z6:Z60)</f>
        <v>0</v>
      </c>
      <c r="AA61" s="92"/>
    </row>
    <row r="62" spans="1:29">
      <c r="A62" s="306"/>
      <c r="B62" s="308"/>
      <c r="C62" s="308"/>
      <c r="D62" s="308"/>
      <c r="E62" s="309"/>
      <c r="F62" s="226"/>
      <c r="G62" s="226"/>
      <c r="H62" s="226"/>
      <c r="I62" s="226"/>
      <c r="J62" s="309"/>
      <c r="K62" s="198"/>
      <c r="L62" s="198"/>
      <c r="M62" s="189"/>
      <c r="N62" s="189"/>
      <c r="R62" s="92"/>
      <c r="S62" s="92"/>
      <c r="T62" s="92"/>
      <c r="U62" s="92"/>
      <c r="V62" s="92"/>
      <c r="W62" s="92"/>
      <c r="X62" s="200"/>
      <c r="Y62" s="200"/>
      <c r="Z62" s="200"/>
      <c r="AA62" s="92"/>
    </row>
    <row r="63" spans="1:29" ht="30" customHeight="1">
      <c r="A63" s="600" t="s">
        <v>651</v>
      </c>
      <c r="B63" s="601"/>
      <c r="C63" s="601"/>
      <c r="D63" s="601"/>
      <c r="E63" s="602"/>
      <c r="F63" s="603" t="s">
        <v>652</v>
      </c>
      <c r="G63" s="603"/>
      <c r="H63" s="603" t="s">
        <v>304</v>
      </c>
      <c r="I63" s="603"/>
      <c r="J63" s="198"/>
      <c r="K63" s="198"/>
      <c r="L63" s="198"/>
      <c r="M63" s="189"/>
      <c r="N63" s="189"/>
      <c r="R63" s="92"/>
      <c r="S63" s="92"/>
      <c r="T63" s="92"/>
      <c r="U63" s="92"/>
      <c r="V63" s="92"/>
      <c r="W63" s="92"/>
      <c r="X63" s="200"/>
      <c r="Y63" s="200"/>
      <c r="Z63" s="200"/>
      <c r="AA63" s="92"/>
    </row>
    <row r="64" spans="1:29">
      <c r="A64" s="605" t="s">
        <v>634</v>
      </c>
      <c r="B64" s="625" t="s">
        <v>635</v>
      </c>
      <c r="C64" s="625" t="s">
        <v>636</v>
      </c>
      <c r="D64" s="625" t="s">
        <v>637</v>
      </c>
      <c r="E64" s="102" t="s">
        <v>638</v>
      </c>
      <c r="F64" s="396"/>
      <c r="G64" s="280"/>
      <c r="H64" s="577"/>
      <c r="I64" s="578"/>
      <c r="J64" s="198"/>
      <c r="K64" s="198"/>
      <c r="L64" s="103" t="str">
        <f>IF(M64&lt;&gt;$T$64,"レ","")</f>
        <v/>
      </c>
      <c r="M64" s="104">
        <f>T64</f>
        <v>8.64</v>
      </c>
      <c r="N64" s="105" t="str">
        <f>IF(L64="","",$T$64)</f>
        <v/>
      </c>
      <c r="P64" s="103" t="str">
        <f>IF(Q64&lt;&gt;$V$64,"レ","")</f>
        <v/>
      </c>
      <c r="Q64" s="106">
        <f>V64</f>
        <v>0.41100000000000003</v>
      </c>
      <c r="R64" s="105" t="str">
        <f>IF(P64="","",$V$64)</f>
        <v/>
      </c>
      <c r="S64" s="92"/>
      <c r="T64" s="199">
        <f>'（参考）別紙第１'!G55</f>
        <v>8.64</v>
      </c>
      <c r="U64" s="92"/>
      <c r="V64" s="219">
        <f>'（参考）別紙第2'!$E$43*1000</f>
        <v>0.41100000000000003</v>
      </c>
      <c r="W64" s="92"/>
      <c r="X64" s="200">
        <f t="shared" ref="X64:X73" si="15">F64*M64</f>
        <v>0</v>
      </c>
      <c r="Y64" s="200">
        <f t="shared" ref="Y64:Y73" si="16">H64*M64</f>
        <v>0</v>
      </c>
      <c r="Z64" s="200">
        <f t="shared" ref="Z64:Z73" si="17">X64-Y64</f>
        <v>0</v>
      </c>
      <c r="AA64" s="193">
        <f>(F64-H64)*Q64</f>
        <v>0</v>
      </c>
      <c r="AB64" s="228">
        <f>SUM(F65+F66+F67+F69+F70+F72)</f>
        <v>0</v>
      </c>
      <c r="AC64" s="282" t="s">
        <v>655</v>
      </c>
    </row>
    <row r="65" spans="1:28">
      <c r="A65" s="606"/>
      <c r="B65" s="607"/>
      <c r="C65" s="607"/>
      <c r="D65" s="608"/>
      <c r="E65" s="102" t="s">
        <v>639</v>
      </c>
      <c r="F65" s="296"/>
      <c r="G65" s="296"/>
      <c r="H65" s="577"/>
      <c r="I65" s="578"/>
      <c r="J65" s="198"/>
      <c r="K65" s="198"/>
      <c r="L65" s="103"/>
      <c r="M65" s="104">
        <f t="shared" ref="M65:M73" si="18">T65</f>
        <v>8.64</v>
      </c>
      <c r="N65" s="105"/>
      <c r="P65" s="103"/>
      <c r="Q65" s="106">
        <f t="shared" ref="Q65:Q73" si="19">V65</f>
        <v>0</v>
      </c>
      <c r="R65" s="105"/>
      <c r="S65" s="92"/>
      <c r="T65" s="199">
        <f>'（参考）別紙第１'!G56</f>
        <v>8.64</v>
      </c>
      <c r="U65" s="92"/>
      <c r="V65" s="219">
        <v>0</v>
      </c>
      <c r="W65" s="92"/>
      <c r="X65" s="200">
        <f>F65*M65</f>
        <v>0</v>
      </c>
      <c r="Y65" s="200">
        <f t="shared" si="16"/>
        <v>0</v>
      </c>
      <c r="Z65" s="200">
        <f t="shared" si="17"/>
        <v>0</v>
      </c>
      <c r="AA65" s="193">
        <f>(F65-H65)*Q65</f>
        <v>0</v>
      </c>
    </row>
    <row r="66" spans="1:28">
      <c r="A66" s="606"/>
      <c r="B66" s="607"/>
      <c r="C66" s="608"/>
      <c r="D66" s="275" t="s">
        <v>641</v>
      </c>
      <c r="E66" s="102" t="s">
        <v>639</v>
      </c>
      <c r="F66" s="296"/>
      <c r="G66" s="296"/>
      <c r="H66" s="577"/>
      <c r="I66" s="578"/>
      <c r="J66" s="198"/>
      <c r="K66" s="198"/>
      <c r="L66" s="103"/>
      <c r="M66" s="104">
        <f t="shared" si="18"/>
        <v>3.6</v>
      </c>
      <c r="N66" s="105"/>
      <c r="P66" s="103"/>
      <c r="Q66" s="106">
        <f t="shared" si="19"/>
        <v>0</v>
      </c>
      <c r="R66" s="105"/>
      <c r="S66" s="92"/>
      <c r="T66" s="199">
        <f>'（参考）別紙第１'!G57</f>
        <v>3.6</v>
      </c>
      <c r="U66" s="92"/>
      <c r="V66" s="219">
        <v>0</v>
      </c>
      <c r="W66" s="92"/>
      <c r="X66" s="200">
        <f>F66*M66</f>
        <v>0</v>
      </c>
      <c r="Y66" s="200">
        <f t="shared" si="16"/>
        <v>0</v>
      </c>
      <c r="Z66" s="200">
        <f t="shared" si="17"/>
        <v>0</v>
      </c>
      <c r="AA66" s="193">
        <f>(F66-H66)*Q66</f>
        <v>0</v>
      </c>
    </row>
    <row r="67" spans="1:28">
      <c r="A67" s="606"/>
      <c r="B67" s="607"/>
      <c r="C67" s="625" t="s">
        <v>642</v>
      </c>
      <c r="D67" s="600" t="s">
        <v>643</v>
      </c>
      <c r="E67" s="602"/>
      <c r="F67" s="296"/>
      <c r="G67" s="296"/>
      <c r="H67" s="577"/>
      <c r="I67" s="578"/>
      <c r="J67" s="198"/>
      <c r="K67" s="198"/>
      <c r="L67" s="103"/>
      <c r="M67" s="104">
        <f t="shared" si="18"/>
        <v>3.6</v>
      </c>
      <c r="N67" s="105"/>
      <c r="P67" s="103"/>
      <c r="Q67" s="106">
        <f t="shared" si="19"/>
        <v>0</v>
      </c>
      <c r="R67" s="105"/>
      <c r="S67" s="92"/>
      <c r="T67" s="199">
        <f>'（参考）別紙第１'!G58</f>
        <v>3.6</v>
      </c>
      <c r="U67" s="92"/>
      <c r="V67" s="219">
        <v>0</v>
      </c>
      <c r="W67" s="92"/>
      <c r="X67" s="200">
        <f t="shared" si="15"/>
        <v>0</v>
      </c>
      <c r="Y67" s="200">
        <f t="shared" si="16"/>
        <v>0</v>
      </c>
      <c r="Z67" s="200">
        <f t="shared" si="17"/>
        <v>0</v>
      </c>
      <c r="AA67" s="193">
        <f t="shared" ref="AA67:AA73" si="20">(F67-H67)*Q67</f>
        <v>0</v>
      </c>
    </row>
    <row r="68" spans="1:28">
      <c r="A68" s="606"/>
      <c r="B68" s="607"/>
      <c r="C68" s="607"/>
      <c r="D68" s="273" t="s">
        <v>644</v>
      </c>
      <c r="E68" s="102" t="s">
        <v>638</v>
      </c>
      <c r="F68" s="296"/>
      <c r="G68" s="281"/>
      <c r="H68" s="577"/>
      <c r="I68" s="578"/>
      <c r="J68" s="198"/>
      <c r="K68" s="198"/>
      <c r="L68" s="103"/>
      <c r="M68" s="104">
        <f t="shared" si="18"/>
        <v>8.64</v>
      </c>
      <c r="N68" s="105"/>
      <c r="P68" s="103"/>
      <c r="Q68" s="106">
        <f t="shared" si="19"/>
        <v>0.41100000000000003</v>
      </c>
      <c r="R68" s="105"/>
      <c r="S68" s="92"/>
      <c r="T68" s="199">
        <f>'（参考）別紙第１'!G59</f>
        <v>8.64</v>
      </c>
      <c r="U68" s="92"/>
      <c r="V68" s="219">
        <f>'（参考）別紙第2'!$E$43*1000</f>
        <v>0.41100000000000003</v>
      </c>
      <c r="W68" s="92"/>
      <c r="X68" s="200">
        <f t="shared" si="15"/>
        <v>0</v>
      </c>
      <c r="Y68" s="200">
        <f t="shared" si="16"/>
        <v>0</v>
      </c>
      <c r="Z68" s="200">
        <f t="shared" si="17"/>
        <v>0</v>
      </c>
      <c r="AA68" s="193">
        <f t="shared" si="20"/>
        <v>0</v>
      </c>
    </row>
    <row r="69" spans="1:28">
      <c r="A69" s="606"/>
      <c r="B69" s="608"/>
      <c r="C69" s="608"/>
      <c r="D69" s="272"/>
      <c r="E69" s="102" t="s">
        <v>639</v>
      </c>
      <c r="F69" s="296"/>
      <c r="G69" s="296"/>
      <c r="H69" s="577"/>
      <c r="I69" s="578"/>
      <c r="J69" s="198"/>
      <c r="K69" s="198"/>
      <c r="L69" s="103"/>
      <c r="M69" s="104">
        <f t="shared" si="18"/>
        <v>8.64</v>
      </c>
      <c r="N69" s="105"/>
      <c r="P69" s="103"/>
      <c r="Q69" s="106">
        <f t="shared" si="19"/>
        <v>0</v>
      </c>
      <c r="R69" s="105"/>
      <c r="S69" s="92"/>
      <c r="T69" s="199">
        <f>'（参考）別紙第１'!G60</f>
        <v>8.64</v>
      </c>
      <c r="U69" s="92"/>
      <c r="V69" s="219">
        <v>0</v>
      </c>
      <c r="W69" s="92"/>
      <c r="X69" s="200">
        <f t="shared" si="15"/>
        <v>0</v>
      </c>
      <c r="Y69" s="200">
        <f t="shared" si="16"/>
        <v>0</v>
      </c>
      <c r="Z69" s="200">
        <f t="shared" si="17"/>
        <v>0</v>
      </c>
      <c r="AA69" s="193">
        <f t="shared" si="20"/>
        <v>0</v>
      </c>
    </row>
    <row r="70" spans="1:28">
      <c r="A70" s="606"/>
      <c r="B70" s="627" t="s">
        <v>647</v>
      </c>
      <c r="C70" s="628"/>
      <c r="D70" s="600" t="s">
        <v>643</v>
      </c>
      <c r="E70" s="602"/>
      <c r="F70" s="296"/>
      <c r="G70" s="296"/>
      <c r="H70" s="577"/>
      <c r="I70" s="578"/>
      <c r="J70" s="198"/>
      <c r="K70" s="198"/>
      <c r="L70" s="103"/>
      <c r="M70" s="104">
        <f t="shared" si="18"/>
        <v>3.6</v>
      </c>
      <c r="N70" s="105"/>
      <c r="P70" s="103"/>
      <c r="Q70" s="106">
        <f t="shared" si="19"/>
        <v>0</v>
      </c>
      <c r="R70" s="105"/>
      <c r="S70" s="92"/>
      <c r="T70" s="199">
        <f>'（参考）別紙第１'!G61</f>
        <v>3.6</v>
      </c>
      <c r="U70" s="92"/>
      <c r="V70" s="219">
        <v>0</v>
      </c>
      <c r="W70" s="92"/>
      <c r="X70" s="200">
        <f t="shared" si="15"/>
        <v>0</v>
      </c>
      <c r="Y70" s="200">
        <f t="shared" si="16"/>
        <v>0</v>
      </c>
      <c r="Z70" s="200">
        <f t="shared" si="17"/>
        <v>0</v>
      </c>
      <c r="AA70" s="193">
        <f t="shared" si="20"/>
        <v>0</v>
      </c>
    </row>
    <row r="71" spans="1:28">
      <c r="A71" s="606"/>
      <c r="B71" s="629"/>
      <c r="C71" s="630"/>
      <c r="D71" s="273" t="s">
        <v>644</v>
      </c>
      <c r="E71" s="102" t="s">
        <v>638</v>
      </c>
      <c r="F71" s="296"/>
      <c r="G71" s="281"/>
      <c r="H71" s="577"/>
      <c r="I71" s="578"/>
      <c r="J71" s="198"/>
      <c r="K71" s="198"/>
      <c r="L71" s="103"/>
      <c r="M71" s="104">
        <f t="shared" si="18"/>
        <v>8.64</v>
      </c>
      <c r="N71" s="105"/>
      <c r="P71" s="103"/>
      <c r="Q71" s="106">
        <f t="shared" si="19"/>
        <v>0.41100000000000003</v>
      </c>
      <c r="R71" s="105"/>
      <c r="S71" s="92"/>
      <c r="T71" s="199">
        <f>'（参考）別紙第１'!G62</f>
        <v>8.64</v>
      </c>
      <c r="U71" s="92"/>
      <c r="V71" s="219">
        <f>'（参考）別紙第2'!$E$43*1000</f>
        <v>0.41100000000000003</v>
      </c>
      <c r="W71" s="92"/>
      <c r="X71" s="200">
        <f t="shared" si="15"/>
        <v>0</v>
      </c>
      <c r="Y71" s="200">
        <f t="shared" si="16"/>
        <v>0</v>
      </c>
      <c r="Z71" s="200">
        <f t="shared" si="17"/>
        <v>0</v>
      </c>
      <c r="AA71" s="193">
        <f t="shared" si="20"/>
        <v>0</v>
      </c>
    </row>
    <row r="72" spans="1:28">
      <c r="A72" s="618"/>
      <c r="B72" s="631"/>
      <c r="C72" s="632"/>
      <c r="D72" s="272"/>
      <c r="E72" s="102" t="s">
        <v>639</v>
      </c>
      <c r="F72" s="296"/>
      <c r="G72" s="296"/>
      <c r="H72" s="577"/>
      <c r="I72" s="578"/>
      <c r="J72" s="198"/>
      <c r="K72" s="198"/>
      <c r="L72" s="103"/>
      <c r="M72" s="104">
        <f t="shared" si="18"/>
        <v>8.64</v>
      </c>
      <c r="N72" s="105"/>
      <c r="P72" s="103"/>
      <c r="Q72" s="106">
        <f t="shared" si="19"/>
        <v>0</v>
      </c>
      <c r="R72" s="105"/>
      <c r="S72" s="92"/>
      <c r="T72" s="199">
        <f>'（参考）別紙第１'!G63</f>
        <v>8.64</v>
      </c>
      <c r="U72" s="92"/>
      <c r="V72" s="219">
        <v>0</v>
      </c>
      <c r="W72" s="92"/>
      <c r="X72" s="200">
        <f t="shared" si="15"/>
        <v>0</v>
      </c>
      <c r="Y72" s="200">
        <f t="shared" si="16"/>
        <v>0</v>
      </c>
      <c r="Z72" s="200">
        <f t="shared" si="17"/>
        <v>0</v>
      </c>
      <c r="AA72" s="193">
        <f t="shared" si="20"/>
        <v>0</v>
      </c>
    </row>
    <row r="73" spans="1:28" ht="36">
      <c r="A73" s="605" t="s">
        <v>645</v>
      </c>
      <c r="B73" s="627" t="s">
        <v>648</v>
      </c>
      <c r="C73" s="628"/>
      <c r="D73" s="195" t="s">
        <v>646</v>
      </c>
      <c r="E73" s="277"/>
      <c r="F73" s="296"/>
      <c r="G73" s="296"/>
      <c r="H73" s="575"/>
      <c r="I73" s="576"/>
      <c r="J73" s="198"/>
      <c r="K73" s="198"/>
      <c r="L73" s="103"/>
      <c r="M73" s="104">
        <f t="shared" si="18"/>
        <v>3.6</v>
      </c>
      <c r="N73" s="105"/>
      <c r="P73" s="103"/>
      <c r="Q73" s="106">
        <f t="shared" si="19"/>
        <v>0</v>
      </c>
      <c r="R73" s="105"/>
      <c r="S73" s="92"/>
      <c r="T73" s="199">
        <f>'（参考）別紙第１'!G64</f>
        <v>3.6</v>
      </c>
      <c r="U73" s="92"/>
      <c r="V73" s="219">
        <v>0</v>
      </c>
      <c r="W73" s="92"/>
      <c r="X73" s="200">
        <f t="shared" si="15"/>
        <v>0</v>
      </c>
      <c r="Y73" s="200">
        <f t="shared" si="16"/>
        <v>0</v>
      </c>
      <c r="Z73" s="200">
        <f t="shared" si="17"/>
        <v>0</v>
      </c>
      <c r="AA73" s="193">
        <f t="shared" si="20"/>
        <v>0</v>
      </c>
    </row>
    <row r="74" spans="1:28" ht="31.8" customHeight="1" thickBot="1">
      <c r="A74" s="618"/>
      <c r="B74" s="633"/>
      <c r="C74" s="634"/>
      <c r="D74" s="274" t="s">
        <v>644</v>
      </c>
      <c r="E74" s="276"/>
      <c r="F74" s="385" t="s">
        <v>761</v>
      </c>
      <c r="G74" s="220"/>
      <c r="H74" s="221"/>
      <c r="I74" s="222"/>
      <c r="J74" s="198"/>
      <c r="K74" s="198"/>
      <c r="R74" s="92"/>
      <c r="S74" s="92"/>
      <c r="T74" s="92"/>
      <c r="U74" s="92"/>
      <c r="V74" s="92"/>
      <c r="W74" s="92"/>
      <c r="X74" s="200"/>
      <c r="Y74" s="200"/>
      <c r="Z74" s="200"/>
      <c r="AA74" s="193"/>
    </row>
    <row r="75" spans="1:28" s="94" customFormat="1" ht="13.15" thickTop="1">
      <c r="A75" s="342"/>
      <c r="B75" s="202" t="s">
        <v>305</v>
      </c>
      <c r="C75" s="203"/>
      <c r="D75" s="204"/>
      <c r="E75" s="206" t="s">
        <v>167</v>
      </c>
      <c r="F75" s="635">
        <f>SUM(F64:G74)</f>
        <v>0</v>
      </c>
      <c r="G75" s="635"/>
      <c r="H75" s="635">
        <f>SUM(H64:I74)</f>
        <v>0</v>
      </c>
      <c r="I75" s="635"/>
      <c r="J75" s="92"/>
      <c r="K75" s="92"/>
      <c r="L75" s="92"/>
      <c r="M75" s="92"/>
      <c r="N75" s="92"/>
      <c r="O75" s="92"/>
      <c r="P75" s="92"/>
      <c r="Q75" s="92"/>
      <c r="R75" s="92"/>
      <c r="S75" s="92"/>
      <c r="T75" s="92"/>
      <c r="U75" s="92"/>
      <c r="V75" s="92"/>
      <c r="W75" s="92"/>
      <c r="X75" s="259">
        <f>SUM(X64:X74)</f>
        <v>0</v>
      </c>
      <c r="Y75" s="259">
        <f>SUM(Y64:Y74)</f>
        <v>0</v>
      </c>
      <c r="Z75" s="259">
        <f>SUM(Z64:Z74)</f>
        <v>0</v>
      </c>
      <c r="AA75" s="92"/>
      <c r="AB75" s="92"/>
    </row>
    <row r="76" spans="1:28" s="94" customFormat="1">
      <c r="A76" s="223"/>
      <c r="B76" s="224"/>
      <c r="C76" s="224"/>
      <c r="D76" s="224"/>
      <c r="E76" s="198"/>
      <c r="F76" s="225"/>
      <c r="G76" s="225"/>
      <c r="H76" s="225"/>
      <c r="I76" s="225"/>
      <c r="J76" s="92"/>
      <c r="K76" s="92"/>
      <c r="L76" s="92"/>
      <c r="M76" s="92"/>
      <c r="N76" s="92"/>
      <c r="O76" s="92"/>
      <c r="P76" s="92"/>
      <c r="Q76" s="92"/>
      <c r="R76" s="92"/>
      <c r="S76" s="92"/>
      <c r="T76" s="92"/>
      <c r="U76" s="92"/>
      <c r="V76" s="92"/>
      <c r="W76" s="92"/>
      <c r="X76" s="226"/>
      <c r="Y76" s="226"/>
      <c r="Z76" s="226"/>
      <c r="AA76" s="92"/>
      <c r="AB76" s="92"/>
    </row>
    <row r="77" spans="1:28" s="94" customFormat="1">
      <c r="A77" s="92"/>
      <c r="B77" s="195" t="s">
        <v>294</v>
      </c>
      <c r="C77" s="196"/>
      <c r="D77" s="197"/>
      <c r="E77" s="102" t="s">
        <v>162</v>
      </c>
      <c r="F77" s="649">
        <f>X61+X75</f>
        <v>0</v>
      </c>
      <c r="G77" s="649"/>
      <c r="H77" s="649">
        <f>Y61+Y75</f>
        <v>0</v>
      </c>
      <c r="I77" s="649"/>
      <c r="J77" s="92"/>
      <c r="K77" s="92"/>
      <c r="L77" s="92"/>
      <c r="M77" s="92"/>
      <c r="N77" s="92"/>
      <c r="O77" s="92"/>
      <c r="P77" s="92"/>
      <c r="Q77" s="92"/>
      <c r="R77" s="92"/>
      <c r="S77" s="92"/>
      <c r="T77" s="92"/>
      <c r="U77" s="92"/>
      <c r="V77" s="92"/>
      <c r="W77" s="92"/>
      <c r="X77" s="92"/>
      <c r="Y77" s="92"/>
      <c r="Z77" s="92"/>
      <c r="AA77" s="260">
        <f>ROUND(SUM(AA6:AA74),1)</f>
        <v>0</v>
      </c>
      <c r="AB77" s="92"/>
    </row>
    <row r="78" spans="1:28" s="94" customFormat="1" ht="24">
      <c r="A78" s="92"/>
      <c r="B78" s="195" t="s">
        <v>306</v>
      </c>
      <c r="C78" s="196"/>
      <c r="D78" s="197"/>
      <c r="E78" s="102" t="s">
        <v>786</v>
      </c>
      <c r="F78" s="649">
        <f>ROUNDDOWN((Z61+Z75)*0.0258,0)</f>
        <v>0</v>
      </c>
      <c r="G78" s="649"/>
      <c r="H78" s="227"/>
      <c r="I78" s="97"/>
      <c r="J78" s="92"/>
      <c r="K78" s="92"/>
      <c r="L78" s="92"/>
      <c r="M78" s="92"/>
      <c r="N78" s="92"/>
      <c r="O78" s="92"/>
      <c r="P78" s="92"/>
      <c r="Q78" s="92"/>
      <c r="R78" s="92"/>
      <c r="S78" s="92"/>
      <c r="T78" s="92"/>
      <c r="U78" s="92"/>
      <c r="V78" s="92"/>
      <c r="W78" s="92"/>
      <c r="X78" s="228">
        <f>X75+X61</f>
        <v>0</v>
      </c>
      <c r="Y78" s="228">
        <f>Y75+Y61</f>
        <v>0</v>
      </c>
      <c r="Z78" s="228">
        <f>Z75+Z61</f>
        <v>0</v>
      </c>
      <c r="AA78" s="92"/>
      <c r="AB78" s="92"/>
    </row>
    <row r="79" spans="1:28" s="94" customFormat="1" ht="26.25" customHeight="1">
      <c r="A79" s="92"/>
      <c r="B79" s="195" t="s">
        <v>103</v>
      </c>
      <c r="C79" s="196"/>
      <c r="D79" s="197"/>
      <c r="E79" s="405" t="s">
        <v>788</v>
      </c>
      <c r="F79" s="649">
        <f>AA77</f>
        <v>0</v>
      </c>
      <c r="G79" s="649"/>
      <c r="H79" s="229"/>
      <c r="I79" s="92"/>
      <c r="J79" s="92"/>
      <c r="K79" s="92"/>
      <c r="L79" s="92"/>
      <c r="M79" s="92"/>
      <c r="N79" s="92"/>
      <c r="O79" s="92"/>
      <c r="P79" s="92"/>
      <c r="Q79" s="92"/>
      <c r="R79" s="92"/>
      <c r="S79" s="92"/>
      <c r="T79" s="92"/>
      <c r="U79" s="92"/>
      <c r="V79" s="92"/>
      <c r="W79" s="92"/>
      <c r="X79" s="92"/>
      <c r="Y79" s="92"/>
      <c r="Z79" s="92"/>
      <c r="AA79" s="92"/>
      <c r="AB79" s="92"/>
    </row>
    <row r="80" spans="1:28" s="94" customFormat="1" ht="42" customHeight="1">
      <c r="A80" s="92"/>
      <c r="B80" s="626" t="s">
        <v>653</v>
      </c>
      <c r="C80" s="626"/>
      <c r="D80" s="626"/>
      <c r="E80" s="626"/>
      <c r="F80" s="626"/>
      <c r="G80" s="626"/>
      <c r="H80" s="626"/>
      <c r="I80" s="626"/>
      <c r="J80" s="92"/>
      <c r="K80" s="92"/>
      <c r="L80" s="92"/>
      <c r="M80" s="92"/>
      <c r="N80" s="92"/>
      <c r="O80" s="92"/>
      <c r="P80" s="92"/>
      <c r="Q80" s="92"/>
      <c r="R80" s="92"/>
      <c r="S80" s="92"/>
      <c r="T80" s="92"/>
      <c r="U80" s="92"/>
      <c r="V80" s="92"/>
      <c r="W80" s="92"/>
      <c r="X80" s="92"/>
      <c r="Y80" s="92"/>
      <c r="Z80" s="92"/>
      <c r="AA80" s="92"/>
      <c r="AB80" s="92"/>
    </row>
    <row r="81" spans="1:40" s="94" customFormat="1" ht="13.25" customHeight="1">
      <c r="A81" s="92"/>
      <c r="B81" s="574" t="s">
        <v>754</v>
      </c>
      <c r="C81" s="574"/>
      <c r="D81" s="574"/>
      <c r="E81" s="574"/>
      <c r="F81" s="574"/>
      <c r="G81" s="574"/>
      <c r="H81" s="574"/>
      <c r="I81" s="574"/>
      <c r="J81" s="92"/>
      <c r="K81" s="92"/>
      <c r="L81" s="92"/>
      <c r="M81" s="92"/>
      <c r="N81" s="92"/>
      <c r="O81" s="92"/>
      <c r="P81" s="92"/>
      <c r="Q81" s="92"/>
      <c r="R81" s="232"/>
      <c r="S81" s="232"/>
      <c r="T81" s="232"/>
      <c r="U81" s="232"/>
      <c r="V81" s="232"/>
      <c r="W81" s="92"/>
      <c r="X81" s="92"/>
      <c r="Y81" s="92"/>
      <c r="Z81" s="92"/>
      <c r="AA81" s="92"/>
      <c r="AB81" s="92"/>
    </row>
    <row r="82" spans="1:40" ht="31.8" customHeight="1">
      <c r="B82" s="644"/>
      <c r="C82" s="645"/>
      <c r="D82" s="645"/>
      <c r="E82" s="645"/>
      <c r="F82" s="645"/>
      <c r="G82" s="645"/>
      <c r="H82" s="645"/>
      <c r="I82" s="646"/>
      <c r="R82" s="92"/>
      <c r="S82" s="92"/>
      <c r="T82" s="92"/>
      <c r="U82" s="92"/>
      <c r="V82" s="92"/>
      <c r="W82" s="232"/>
      <c r="X82" s="232"/>
      <c r="Y82" s="232"/>
      <c r="Z82" s="232"/>
      <c r="AA82" s="232"/>
      <c r="AB82" s="232"/>
      <c r="AC82" s="232"/>
      <c r="AD82" s="232"/>
      <c r="AE82" s="232"/>
      <c r="AF82" s="232"/>
      <c r="AG82" s="232"/>
      <c r="AH82" s="232"/>
      <c r="AI82" s="232"/>
      <c r="AJ82" s="232"/>
      <c r="AK82" s="232"/>
      <c r="AL82" s="232"/>
      <c r="AM82" s="232"/>
      <c r="AN82" s="232"/>
    </row>
    <row r="83" spans="1:40" s="94" customFormat="1" ht="7.5" customHeight="1">
      <c r="A83" s="92"/>
      <c r="B83" s="92"/>
      <c r="C83" s="92"/>
      <c r="D83" s="92"/>
      <c r="E83" s="92"/>
      <c r="F83" s="92"/>
      <c r="G83" s="92"/>
      <c r="H83" s="92"/>
      <c r="I83" s="92"/>
      <c r="J83" s="92"/>
      <c r="K83" s="92"/>
      <c r="L83" s="92"/>
      <c r="M83" s="92"/>
      <c r="N83" s="92"/>
      <c r="O83" s="92"/>
      <c r="P83" s="92"/>
      <c r="Q83" s="92"/>
      <c r="R83" s="92"/>
      <c r="S83" s="92"/>
      <c r="T83" s="92"/>
      <c r="U83" s="92"/>
      <c r="V83" s="92"/>
      <c r="W83" s="92"/>
      <c r="X83" s="92"/>
      <c r="Y83" s="92"/>
      <c r="Z83" s="92"/>
      <c r="AA83" s="92"/>
      <c r="AB83" s="92"/>
    </row>
    <row r="84" spans="1:40" s="94" customFormat="1">
      <c r="A84" s="92" t="s">
        <v>307</v>
      </c>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row>
    <row r="85" spans="1:40" s="94" customFormat="1">
      <c r="A85" s="579" t="s">
        <v>697</v>
      </c>
      <c r="B85" s="580"/>
      <c r="C85" s="580"/>
      <c r="D85" s="580"/>
      <c r="E85" s="581"/>
      <c r="F85" s="597" t="s">
        <v>541</v>
      </c>
      <c r="G85" s="598"/>
      <c r="H85" s="598"/>
      <c r="I85" s="647" t="s">
        <v>36</v>
      </c>
      <c r="J85" s="92"/>
      <c r="K85" s="92"/>
      <c r="L85" s="92"/>
      <c r="M85" s="92"/>
      <c r="N85" s="92"/>
      <c r="O85" s="92"/>
      <c r="P85" s="92"/>
      <c r="Q85" s="92"/>
      <c r="R85" s="92"/>
      <c r="S85" s="92"/>
      <c r="T85" s="92"/>
      <c r="U85" s="92"/>
      <c r="V85" s="92"/>
      <c r="W85" s="92"/>
      <c r="X85" s="92"/>
      <c r="Y85" s="92"/>
      <c r="Z85" s="92"/>
      <c r="AA85" s="92"/>
      <c r="AB85" s="92"/>
    </row>
    <row r="86" spans="1:40" s="94" customFormat="1">
      <c r="A86" s="582"/>
      <c r="B86" s="583"/>
      <c r="C86" s="583"/>
      <c r="D86" s="583"/>
      <c r="E86" s="584"/>
      <c r="F86" s="95" t="s">
        <v>70</v>
      </c>
      <c r="G86" s="96">
        <f>F4</f>
        <v>7</v>
      </c>
      <c r="H86" s="107" t="s">
        <v>22</v>
      </c>
      <c r="I86" s="648"/>
      <c r="J86" s="92"/>
      <c r="K86" s="92"/>
      <c r="L86" s="92"/>
      <c r="M86" s="92"/>
      <c r="N86" s="92"/>
      <c r="O86" s="92"/>
      <c r="P86" s="92"/>
      <c r="Q86" s="92"/>
      <c r="R86" s="92"/>
      <c r="S86" s="92"/>
      <c r="T86" s="92"/>
      <c r="U86" s="92"/>
      <c r="V86" s="92"/>
      <c r="W86" s="92"/>
      <c r="X86" s="92"/>
      <c r="Y86" s="92"/>
      <c r="Z86" s="92"/>
      <c r="AA86" s="92"/>
      <c r="AB86" s="92"/>
    </row>
    <row r="87" spans="1:40" s="94" customFormat="1">
      <c r="A87" s="585"/>
      <c r="B87" s="586"/>
      <c r="C87" s="586"/>
      <c r="D87" s="586"/>
      <c r="E87" s="587"/>
      <c r="F87" s="95"/>
      <c r="G87" s="319">
        <f>G4</f>
        <v>-2025</v>
      </c>
      <c r="H87" s="107"/>
      <c r="I87" s="312"/>
      <c r="J87" s="92"/>
      <c r="K87" s="92"/>
      <c r="L87" s="92"/>
      <c r="M87" s="92"/>
      <c r="N87" s="92"/>
      <c r="O87" s="92"/>
      <c r="P87" s="92"/>
      <c r="Q87" s="92"/>
      <c r="R87" s="92"/>
      <c r="S87" s="92"/>
      <c r="T87" s="92"/>
      <c r="U87" s="92"/>
      <c r="V87" s="92"/>
      <c r="W87" s="92"/>
      <c r="X87" s="92"/>
      <c r="Y87" s="92"/>
      <c r="Z87" s="92"/>
      <c r="AA87" s="92"/>
      <c r="AB87" s="92"/>
    </row>
    <row r="88" spans="1:40" s="94" customFormat="1" ht="15">
      <c r="A88" s="108" t="s">
        <v>308</v>
      </c>
      <c r="B88" s="109"/>
      <c r="C88" s="109"/>
      <c r="D88" s="109"/>
      <c r="E88" s="109"/>
      <c r="F88" s="642">
        <f>$F$79</f>
        <v>0</v>
      </c>
      <c r="G88" s="643"/>
      <c r="H88" s="109" t="s">
        <v>25</v>
      </c>
      <c r="I88" s="110"/>
      <c r="J88" s="92"/>
      <c r="K88" s="92"/>
      <c r="L88" s="92"/>
      <c r="M88" s="92"/>
      <c r="N88" s="92"/>
      <c r="O88" s="92"/>
      <c r="P88" s="92"/>
      <c r="Q88" s="92"/>
      <c r="R88" s="92"/>
      <c r="S88" s="92"/>
      <c r="T88" s="92"/>
      <c r="U88" s="92"/>
      <c r="V88" s="92"/>
      <c r="W88" s="92"/>
      <c r="X88" s="92"/>
      <c r="Y88" s="92"/>
      <c r="Z88" s="92"/>
      <c r="AA88" s="92"/>
      <c r="AB88" s="92"/>
    </row>
    <row r="89" spans="1:40" s="94" customFormat="1" ht="26.25" customHeight="1">
      <c r="A89" s="637" t="s">
        <v>309</v>
      </c>
      <c r="B89" s="638"/>
      <c r="C89" s="638"/>
      <c r="D89" s="638"/>
      <c r="E89" s="639"/>
      <c r="F89" s="640"/>
      <c r="G89" s="641"/>
      <c r="H89" s="109" t="s">
        <v>25</v>
      </c>
      <c r="I89" s="110"/>
      <c r="J89" s="92"/>
      <c r="K89" s="92"/>
      <c r="L89" s="92"/>
      <c r="M89" s="92"/>
      <c r="N89" s="92"/>
      <c r="O89" s="92"/>
      <c r="P89" s="92"/>
      <c r="Q89" s="92"/>
      <c r="R89" s="92"/>
      <c r="S89" s="92"/>
      <c r="T89" s="92"/>
      <c r="U89" s="92"/>
      <c r="V89" s="92"/>
      <c r="W89" s="92"/>
      <c r="X89" s="92"/>
      <c r="Y89" s="92"/>
      <c r="Z89" s="92"/>
      <c r="AA89" s="92"/>
      <c r="AB89" s="92"/>
    </row>
    <row r="90" spans="1:40" ht="15">
      <c r="A90" s="108" t="s">
        <v>310</v>
      </c>
      <c r="B90" s="109"/>
      <c r="C90" s="109"/>
      <c r="D90" s="109"/>
      <c r="E90" s="109"/>
      <c r="F90" s="640"/>
      <c r="G90" s="641"/>
      <c r="H90" s="109" t="s">
        <v>25</v>
      </c>
      <c r="I90" s="110"/>
      <c r="J90" s="92"/>
      <c r="K90" s="92"/>
      <c r="R90" s="92"/>
      <c r="S90" s="92"/>
      <c r="T90" s="92"/>
      <c r="U90" s="92"/>
      <c r="V90" s="92"/>
      <c r="W90" s="92"/>
      <c r="X90" s="92"/>
      <c r="Y90" s="92"/>
      <c r="Z90" s="92"/>
      <c r="AA90" s="92"/>
    </row>
    <row r="91" spans="1:40" ht="15">
      <c r="A91" s="108" t="s">
        <v>311</v>
      </c>
      <c r="B91" s="109"/>
      <c r="C91" s="109"/>
      <c r="D91" s="109"/>
      <c r="E91" s="109"/>
      <c r="F91" s="640"/>
      <c r="G91" s="641"/>
      <c r="H91" s="109" t="s">
        <v>25</v>
      </c>
      <c r="I91" s="110"/>
      <c r="J91" s="92"/>
      <c r="K91" s="92"/>
      <c r="R91" s="92"/>
      <c r="S91" s="92"/>
      <c r="T91" s="92"/>
      <c r="U91" s="92"/>
      <c r="V91" s="92"/>
      <c r="W91" s="92"/>
      <c r="X91" s="92"/>
      <c r="Y91" s="92"/>
      <c r="Z91" s="92"/>
      <c r="AA91" s="92"/>
    </row>
    <row r="92" spans="1:40" ht="15">
      <c r="A92" s="108" t="s">
        <v>312</v>
      </c>
      <c r="B92" s="109"/>
      <c r="C92" s="109"/>
      <c r="D92" s="109"/>
      <c r="E92" s="109"/>
      <c r="F92" s="640"/>
      <c r="G92" s="641"/>
      <c r="H92" s="109" t="s">
        <v>25</v>
      </c>
      <c r="I92" s="110"/>
      <c r="J92" s="92"/>
      <c r="K92" s="92"/>
      <c r="R92" s="92"/>
      <c r="S92" s="92"/>
      <c r="T92" s="92"/>
      <c r="U92" s="92"/>
      <c r="V92" s="92"/>
      <c r="W92" s="92"/>
      <c r="X92" s="92"/>
      <c r="Y92" s="92"/>
      <c r="Z92" s="92"/>
      <c r="AA92" s="92"/>
    </row>
    <row r="93" spans="1:40" ht="15">
      <c r="A93" s="108" t="s">
        <v>313</v>
      </c>
      <c r="B93" s="109"/>
      <c r="C93" s="109"/>
      <c r="D93" s="109"/>
      <c r="E93" s="109"/>
      <c r="F93" s="640"/>
      <c r="G93" s="641"/>
      <c r="H93" s="109" t="s">
        <v>25</v>
      </c>
      <c r="I93" s="110"/>
      <c r="J93" s="92"/>
      <c r="K93" s="92"/>
      <c r="R93" s="92"/>
      <c r="S93" s="92"/>
      <c r="T93" s="92"/>
      <c r="U93" s="92"/>
      <c r="V93" s="92"/>
      <c r="W93" s="92"/>
      <c r="X93" s="92"/>
      <c r="Y93" s="92"/>
      <c r="Z93" s="92"/>
      <c r="AA93" s="92"/>
    </row>
    <row r="94" spans="1:40" ht="15">
      <c r="A94" s="108" t="s">
        <v>314</v>
      </c>
      <c r="B94" s="109"/>
      <c r="C94" s="109"/>
      <c r="D94" s="109"/>
      <c r="E94" s="109"/>
      <c r="F94" s="640"/>
      <c r="G94" s="641"/>
      <c r="H94" s="109" t="s">
        <v>25</v>
      </c>
      <c r="I94" s="110"/>
      <c r="J94" s="92"/>
      <c r="K94" s="92"/>
      <c r="R94" s="92"/>
      <c r="S94" s="92"/>
      <c r="T94" s="92"/>
      <c r="U94" s="92"/>
      <c r="V94" s="92"/>
      <c r="W94" s="92"/>
      <c r="X94" s="92"/>
      <c r="Y94" s="92"/>
      <c r="Z94" s="92"/>
      <c r="AA94" s="92"/>
    </row>
    <row r="95" spans="1:40" ht="15">
      <c r="A95" s="108" t="s">
        <v>315</v>
      </c>
      <c r="B95" s="109"/>
      <c r="C95" s="109"/>
      <c r="D95" s="109"/>
      <c r="E95" s="109"/>
      <c r="F95" s="640"/>
      <c r="G95" s="641"/>
      <c r="H95" s="109" t="s">
        <v>25</v>
      </c>
      <c r="I95" s="110"/>
      <c r="J95" s="92"/>
      <c r="K95" s="92"/>
      <c r="R95" s="92"/>
      <c r="S95" s="92"/>
      <c r="T95" s="92"/>
      <c r="U95" s="92"/>
      <c r="V95" s="92"/>
      <c r="W95" s="92"/>
      <c r="X95" s="92"/>
      <c r="Y95" s="92"/>
      <c r="Z95" s="92"/>
      <c r="AA95" s="92"/>
    </row>
    <row r="96" spans="1:40" ht="44.25" customHeight="1">
      <c r="A96" s="637" t="s">
        <v>316</v>
      </c>
      <c r="B96" s="638"/>
      <c r="C96" s="638"/>
      <c r="D96" s="638"/>
      <c r="E96" s="639"/>
      <c r="F96" s="640"/>
      <c r="G96" s="641"/>
      <c r="H96" s="109" t="s">
        <v>25</v>
      </c>
      <c r="I96" s="156" t="s">
        <v>317</v>
      </c>
      <c r="J96" s="92"/>
      <c r="K96" s="92"/>
      <c r="R96" s="92"/>
      <c r="S96" s="92"/>
      <c r="T96" s="92"/>
      <c r="U96" s="92"/>
      <c r="V96" s="92"/>
      <c r="W96" s="92"/>
      <c r="X96" s="92"/>
      <c r="Y96" s="92"/>
      <c r="Z96" s="92"/>
      <c r="AA96" s="92"/>
    </row>
    <row r="97" spans="1:27" ht="30" customHeight="1">
      <c r="A97" s="637" t="s">
        <v>318</v>
      </c>
      <c r="B97" s="638"/>
      <c r="C97" s="638"/>
      <c r="D97" s="638"/>
      <c r="E97" s="639"/>
      <c r="F97" s="640"/>
      <c r="G97" s="641"/>
      <c r="H97" s="109" t="s">
        <v>25</v>
      </c>
      <c r="I97" s="156" t="s">
        <v>319</v>
      </c>
      <c r="J97" s="92"/>
      <c r="K97" s="92"/>
      <c r="R97" s="92"/>
      <c r="S97" s="92"/>
      <c r="T97" s="92"/>
      <c r="U97" s="92"/>
      <c r="V97" s="92"/>
      <c r="W97" s="92"/>
      <c r="X97" s="92"/>
      <c r="Y97" s="92"/>
      <c r="Z97" s="92"/>
      <c r="AA97" s="92"/>
    </row>
    <row r="98" spans="1:27" ht="29.25" customHeight="1">
      <c r="A98" s="637" t="s">
        <v>320</v>
      </c>
      <c r="B98" s="638"/>
      <c r="C98" s="638"/>
      <c r="D98" s="638"/>
      <c r="E98" s="639"/>
      <c r="F98" s="642">
        <f>F88+F89+F90+F91+F92+F93+F94+F95+F97</f>
        <v>0</v>
      </c>
      <c r="G98" s="643"/>
      <c r="H98" s="109" t="s">
        <v>25</v>
      </c>
      <c r="I98" s="110"/>
      <c r="J98" s="92"/>
      <c r="K98" s="92"/>
      <c r="Q98" s="232"/>
      <c r="R98" s="232"/>
      <c r="S98" s="232"/>
      <c r="T98" s="232"/>
      <c r="U98" s="232"/>
      <c r="V98" s="232"/>
      <c r="W98" s="232"/>
      <c r="X98" s="232"/>
      <c r="Y98" s="92"/>
      <c r="Z98" s="92"/>
      <c r="AA98" s="92"/>
    </row>
  </sheetData>
  <mergeCells count="153">
    <mergeCell ref="AC34:AG34"/>
    <mergeCell ref="A96:E96"/>
    <mergeCell ref="F96:G96"/>
    <mergeCell ref="A97:E97"/>
    <mergeCell ref="F97:G97"/>
    <mergeCell ref="A98:E98"/>
    <mergeCell ref="F98:G98"/>
    <mergeCell ref="F90:G90"/>
    <mergeCell ref="F91:G91"/>
    <mergeCell ref="F92:G92"/>
    <mergeCell ref="F93:G93"/>
    <mergeCell ref="F94:G94"/>
    <mergeCell ref="F95:G95"/>
    <mergeCell ref="B82:I82"/>
    <mergeCell ref="F85:H85"/>
    <mergeCell ref="I85:I86"/>
    <mergeCell ref="F88:G88"/>
    <mergeCell ref="A89:E89"/>
    <mergeCell ref="F89:G89"/>
    <mergeCell ref="F77:G77"/>
    <mergeCell ref="H77:I77"/>
    <mergeCell ref="F78:G78"/>
    <mergeCell ref="F79:G79"/>
    <mergeCell ref="A73:A74"/>
    <mergeCell ref="F61:G61"/>
    <mergeCell ref="H61:I61"/>
    <mergeCell ref="F54:G54"/>
    <mergeCell ref="B55:B56"/>
    <mergeCell ref="C55:D56"/>
    <mergeCell ref="F55:G55"/>
    <mergeCell ref="F56:I56"/>
    <mergeCell ref="B80:I80"/>
    <mergeCell ref="B70:C72"/>
    <mergeCell ref="D70:E70"/>
    <mergeCell ref="B73:C74"/>
    <mergeCell ref="F75:G75"/>
    <mergeCell ref="H75:I75"/>
    <mergeCell ref="A63:E63"/>
    <mergeCell ref="F63:G63"/>
    <mergeCell ref="H63:I63"/>
    <mergeCell ref="A64:A72"/>
    <mergeCell ref="B64:B69"/>
    <mergeCell ref="C64:C66"/>
    <mergeCell ref="D64:D65"/>
    <mergeCell ref="H64:I64"/>
    <mergeCell ref="C67:C69"/>
    <mergeCell ref="D67:E67"/>
    <mergeCell ref="A57:A60"/>
    <mergeCell ref="A37:A56"/>
    <mergeCell ref="F59:G59"/>
    <mergeCell ref="H59:I59"/>
    <mergeCell ref="F60:G60"/>
    <mergeCell ref="H60:I60"/>
    <mergeCell ref="F42:G42"/>
    <mergeCell ref="F43:G43"/>
    <mergeCell ref="F44:G44"/>
    <mergeCell ref="F45:G45"/>
    <mergeCell ref="F46:G46"/>
    <mergeCell ref="F47:G47"/>
    <mergeCell ref="F57:G57"/>
    <mergeCell ref="H57:I57"/>
    <mergeCell ref="F58:G58"/>
    <mergeCell ref="H58:I58"/>
    <mergeCell ref="F48:G48"/>
    <mergeCell ref="F49:G49"/>
    <mergeCell ref="F50:G50"/>
    <mergeCell ref="F51:G51"/>
    <mergeCell ref="F52:G52"/>
    <mergeCell ref="F53:G53"/>
    <mergeCell ref="B35:B36"/>
    <mergeCell ref="C35:D36"/>
    <mergeCell ref="F35:G35"/>
    <mergeCell ref="F36:I36"/>
    <mergeCell ref="F37:G37"/>
    <mergeCell ref="F38:G38"/>
    <mergeCell ref="F39:G39"/>
    <mergeCell ref="F40:G40"/>
    <mergeCell ref="F41:G41"/>
    <mergeCell ref="F32:G32"/>
    <mergeCell ref="H32:I32"/>
    <mergeCell ref="F33:G33"/>
    <mergeCell ref="H33:I33"/>
    <mergeCell ref="F34:G34"/>
    <mergeCell ref="H34:I34"/>
    <mergeCell ref="F29:G29"/>
    <mergeCell ref="H29:I29"/>
    <mergeCell ref="F30:G30"/>
    <mergeCell ref="H30:I30"/>
    <mergeCell ref="F31:G31"/>
    <mergeCell ref="H31:I31"/>
    <mergeCell ref="F25:G25"/>
    <mergeCell ref="H25:I25"/>
    <mergeCell ref="F26:G26"/>
    <mergeCell ref="F27:G27"/>
    <mergeCell ref="H27:I27"/>
    <mergeCell ref="F28:G28"/>
    <mergeCell ref="H28:I28"/>
    <mergeCell ref="B20:B21"/>
    <mergeCell ref="F20:G20"/>
    <mergeCell ref="H20:I20"/>
    <mergeCell ref="F21:G21"/>
    <mergeCell ref="H21:I21"/>
    <mergeCell ref="B22:B27"/>
    <mergeCell ref="F22:G22"/>
    <mergeCell ref="H22:I22"/>
    <mergeCell ref="F23:G23"/>
    <mergeCell ref="F24:G24"/>
    <mergeCell ref="H17:I17"/>
    <mergeCell ref="B18:B19"/>
    <mergeCell ref="F18:G18"/>
    <mergeCell ref="H18:I18"/>
    <mergeCell ref="F19:G19"/>
    <mergeCell ref="H19:I19"/>
    <mergeCell ref="F14:G14"/>
    <mergeCell ref="H14:I14"/>
    <mergeCell ref="F15:G15"/>
    <mergeCell ref="H15:I15"/>
    <mergeCell ref="F16:G16"/>
    <mergeCell ref="H16:I16"/>
    <mergeCell ref="A85:E87"/>
    <mergeCell ref="K1:Q3"/>
    <mergeCell ref="E3:I3"/>
    <mergeCell ref="A5:D5"/>
    <mergeCell ref="F5:G5"/>
    <mergeCell ref="H5:I5"/>
    <mergeCell ref="H10:I10"/>
    <mergeCell ref="F11:G11"/>
    <mergeCell ref="H11:I11"/>
    <mergeCell ref="F12:G12"/>
    <mergeCell ref="H12:I12"/>
    <mergeCell ref="F13:G13"/>
    <mergeCell ref="H13:I13"/>
    <mergeCell ref="A6:A34"/>
    <mergeCell ref="F6:G6"/>
    <mergeCell ref="H6:I6"/>
    <mergeCell ref="F7:G7"/>
    <mergeCell ref="H7:I7"/>
    <mergeCell ref="F8:G8"/>
    <mergeCell ref="H8:I8"/>
    <mergeCell ref="F9:G9"/>
    <mergeCell ref="H9:I9"/>
    <mergeCell ref="F10:G10"/>
    <mergeCell ref="F17:G17"/>
    <mergeCell ref="B81:I81"/>
    <mergeCell ref="H73:I73"/>
    <mergeCell ref="H65:I65"/>
    <mergeCell ref="H66:I66"/>
    <mergeCell ref="H67:I67"/>
    <mergeCell ref="H68:I68"/>
    <mergeCell ref="H69:I69"/>
    <mergeCell ref="H70:I70"/>
    <mergeCell ref="H71:I71"/>
    <mergeCell ref="H72:I72"/>
  </mergeCells>
  <phoneticPr fontId="3"/>
  <pageMargins left="0.25" right="0.25" top="0.75" bottom="0.75" header="0.3" footer="0.3"/>
  <pageSetup paperSize="9" fitToHeight="0" orientation="portrait" r:id="rId1"/>
  <rowBreaks count="2" manualBreakCount="2">
    <brk id="36" max="8" man="1"/>
    <brk id="62" max="8"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B03CE4C-7FC7-4603-9E6D-74372CB0037E}">
          <x14:formula1>
            <xm:f>'（参考）再エネ種別・措置'!$B$3:$B$9</xm:f>
          </x14:formula1>
          <xm:sqref>G65:G67 G69:G70 G72:G73</xm:sqref>
        </x14:dataValidation>
        <x14:dataValidation type="list" allowBlank="1" showInputMessage="1" showErrorMessage="1" xr:uid="{72A96751-0280-4740-8CD7-1F59A704571C}">
          <x14:formula1>
            <xm:f>'（参考）再エネ種別・措置'!$C$2:$C$9</xm:f>
          </x14:formula1>
          <xm:sqref>C42</xm:sqref>
        </x14:dataValidation>
        <x14:dataValidation type="list" allowBlank="1" showInputMessage="1" showErrorMessage="1" xr:uid="{8B40AE89-C76D-4B6F-8E8C-8715B6B0ABEA}">
          <x14:formula1>
            <xm:f>'（参考）再エネ種別・措置'!$B$2:$B$9</xm:f>
          </x14:formula1>
          <xm:sqref>C39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N30"/>
  <sheetViews>
    <sheetView view="pageBreakPreview" zoomScaleNormal="100" zoomScaleSheetLayoutView="100" workbookViewId="0">
      <selection activeCell="D10" sqref="D10:E10"/>
    </sheetView>
  </sheetViews>
  <sheetFormatPr defaultRowHeight="12.75"/>
  <cols>
    <col min="1" max="9" width="9" style="55"/>
  </cols>
  <sheetData>
    <row r="1" spans="1:9">
      <c r="A1" s="55" t="s">
        <v>549</v>
      </c>
    </row>
    <row r="3" spans="1:9" ht="25.25" customHeight="1">
      <c r="A3" s="445" t="s">
        <v>571</v>
      </c>
      <c r="B3" s="445"/>
      <c r="C3" s="445"/>
      <c r="D3" s="445"/>
      <c r="E3" s="445"/>
      <c r="F3" s="445"/>
      <c r="G3" s="445"/>
      <c r="H3" s="445"/>
      <c r="I3" s="445"/>
    </row>
    <row r="4" spans="1:9">
      <c r="A4" s="664" t="s">
        <v>104</v>
      </c>
      <c r="B4" s="665"/>
      <c r="C4" s="666"/>
      <c r="D4" s="56" t="s">
        <v>570</v>
      </c>
      <c r="E4" s="70" t="s">
        <v>113</v>
      </c>
      <c r="F4" s="71">
        <f>'別紙(工場) (R7)'!K4</f>
        <v>7</v>
      </c>
      <c r="G4" s="58" t="s">
        <v>105</v>
      </c>
      <c r="H4" s="59" t="s">
        <v>36</v>
      </c>
      <c r="I4" s="60"/>
    </row>
    <row r="5" spans="1:9" s="311" customFormat="1">
      <c r="A5" s="667"/>
      <c r="B5" s="668"/>
      <c r="C5" s="669"/>
      <c r="D5" s="56"/>
      <c r="E5" s="70"/>
      <c r="F5" s="322">
        <f>'別紙(工場) (R7)'!L4</f>
        <v>-2025</v>
      </c>
      <c r="G5" s="58"/>
      <c r="H5" s="320"/>
      <c r="I5" s="321"/>
    </row>
    <row r="6" spans="1:9">
      <c r="A6" s="61" t="s">
        <v>106</v>
      </c>
      <c r="B6" s="62"/>
      <c r="C6" s="63"/>
      <c r="D6" s="64"/>
      <c r="E6" s="65"/>
      <c r="F6" s="65"/>
      <c r="G6" s="66"/>
      <c r="H6" s="650"/>
      <c r="I6" s="651"/>
    </row>
    <row r="7" spans="1:9">
      <c r="A7" s="656" t="s">
        <v>107</v>
      </c>
      <c r="B7" s="657"/>
      <c r="C7" s="658"/>
      <c r="D7" s="662"/>
      <c r="E7" s="663"/>
      <c r="F7" s="65"/>
      <c r="G7" s="66"/>
      <c r="H7" s="652"/>
      <c r="I7" s="653"/>
    </row>
    <row r="8" spans="1:9" ht="15">
      <c r="A8" s="659"/>
      <c r="B8" s="660"/>
      <c r="C8" s="661"/>
      <c r="D8" s="67"/>
      <c r="E8" s="68"/>
      <c r="F8" s="402" t="s">
        <v>775</v>
      </c>
      <c r="G8" s="69"/>
      <c r="H8" s="654"/>
      <c r="I8" s="655"/>
    </row>
    <row r="9" spans="1:9">
      <c r="A9" s="61" t="s">
        <v>108</v>
      </c>
      <c r="B9" s="62"/>
      <c r="C9" s="63"/>
      <c r="D9" s="61"/>
      <c r="E9" s="62"/>
      <c r="F9" s="65"/>
      <c r="G9" s="66"/>
      <c r="H9" s="650"/>
      <c r="I9" s="651"/>
    </row>
    <row r="10" spans="1:9">
      <c r="A10" s="64" t="s">
        <v>109</v>
      </c>
      <c r="B10" s="65"/>
      <c r="C10" s="66"/>
      <c r="D10" s="670">
        <f>'シート1-1（工場その他） (R7)'!H73*'シート1-1（工場その他） (R7)'!V64</f>
        <v>0</v>
      </c>
      <c r="E10" s="671"/>
      <c r="F10" s="65"/>
      <c r="G10" s="66"/>
      <c r="H10" s="652"/>
      <c r="I10" s="653"/>
    </row>
    <row r="11" spans="1:9" ht="15">
      <c r="A11" s="67"/>
      <c r="B11" s="68"/>
      <c r="C11" s="69"/>
      <c r="D11" s="67"/>
      <c r="E11" s="68"/>
      <c r="F11" s="403" t="s">
        <v>775</v>
      </c>
      <c r="G11" s="66"/>
      <c r="H11" s="654"/>
      <c r="I11" s="655"/>
    </row>
    <row r="12" spans="1:9">
      <c r="A12" s="61" t="s">
        <v>110</v>
      </c>
      <c r="B12" s="62"/>
      <c r="C12" s="63"/>
      <c r="D12" s="61"/>
      <c r="E12" s="62"/>
      <c r="F12" s="62"/>
      <c r="G12" s="63"/>
      <c r="H12" s="650"/>
      <c r="I12" s="651"/>
    </row>
    <row r="13" spans="1:9">
      <c r="A13" s="64"/>
      <c r="B13" s="65"/>
      <c r="C13" s="66"/>
      <c r="D13" s="662"/>
      <c r="E13" s="663"/>
      <c r="F13" s="65"/>
      <c r="G13" s="66"/>
      <c r="H13" s="652"/>
      <c r="I13" s="653"/>
    </row>
    <row r="14" spans="1:9" ht="15">
      <c r="A14" s="67"/>
      <c r="B14" s="68"/>
      <c r="C14" s="69"/>
      <c r="D14" s="67"/>
      <c r="E14" s="68"/>
      <c r="F14" s="402" t="s">
        <v>775</v>
      </c>
      <c r="G14" s="69"/>
      <c r="H14" s="654"/>
      <c r="I14" s="655"/>
    </row>
    <row r="15" spans="1:9" s="185" customFormat="1">
      <c r="A15" s="61" t="s">
        <v>603</v>
      </c>
      <c r="B15" s="62"/>
      <c r="C15" s="63"/>
      <c r="D15" s="61"/>
      <c r="E15" s="62"/>
      <c r="F15" s="55"/>
      <c r="G15" s="66"/>
      <c r="H15" s="650"/>
      <c r="I15" s="651"/>
    </row>
    <row r="16" spans="1:9" s="185" customFormat="1">
      <c r="A16" s="64"/>
      <c r="B16" s="55"/>
      <c r="C16" s="66"/>
      <c r="D16" s="662"/>
      <c r="E16" s="672"/>
      <c r="F16" s="55"/>
      <c r="G16" s="66"/>
      <c r="H16" s="652"/>
      <c r="I16" s="653"/>
    </row>
    <row r="17" spans="1:14" s="185" customFormat="1" ht="15">
      <c r="A17" s="67"/>
      <c r="B17" s="68"/>
      <c r="C17" s="69"/>
      <c r="D17" s="67"/>
      <c r="E17" s="68"/>
      <c r="F17" s="402" t="s">
        <v>775</v>
      </c>
      <c r="G17" s="69"/>
      <c r="H17" s="654"/>
      <c r="I17" s="655"/>
    </row>
    <row r="18" spans="1:14">
      <c r="A18" s="61" t="s">
        <v>111</v>
      </c>
      <c r="B18" s="62"/>
      <c r="C18" s="63"/>
      <c r="D18" s="61"/>
      <c r="E18" s="62"/>
      <c r="F18" s="65"/>
      <c r="G18" s="66"/>
      <c r="H18" s="650"/>
      <c r="I18" s="651"/>
    </row>
    <row r="19" spans="1:14">
      <c r="A19" s="64"/>
      <c r="B19" s="65"/>
      <c r="C19" s="66"/>
      <c r="D19" s="662"/>
      <c r="E19" s="663"/>
      <c r="F19" s="65"/>
      <c r="G19" s="66"/>
      <c r="H19" s="652"/>
      <c r="I19" s="653"/>
    </row>
    <row r="20" spans="1:14" ht="15">
      <c r="A20" s="67"/>
      <c r="B20" s="68"/>
      <c r="C20" s="69"/>
      <c r="D20" s="67"/>
      <c r="E20" s="68"/>
      <c r="F20" s="403" t="s">
        <v>775</v>
      </c>
      <c r="G20" s="66"/>
      <c r="H20" s="654"/>
      <c r="I20" s="655"/>
    </row>
    <row r="21" spans="1:14">
      <c r="A21" s="673" t="s">
        <v>296</v>
      </c>
      <c r="B21" s="674"/>
      <c r="C21" s="675"/>
      <c r="D21" s="61"/>
      <c r="E21" s="62"/>
      <c r="F21" s="62"/>
      <c r="G21" s="63"/>
      <c r="H21" s="650"/>
      <c r="I21" s="651"/>
    </row>
    <row r="22" spans="1:14">
      <c r="A22" s="676"/>
      <c r="B22" s="677"/>
      <c r="C22" s="678"/>
      <c r="D22" s="662"/>
      <c r="E22" s="663"/>
      <c r="F22" s="65"/>
      <c r="G22" s="66"/>
      <c r="H22" s="652"/>
      <c r="I22" s="653"/>
    </row>
    <row r="23" spans="1:14" ht="15">
      <c r="A23" s="116"/>
      <c r="B23" s="117"/>
      <c r="C23" s="118"/>
      <c r="D23" s="67"/>
      <c r="E23" s="68"/>
      <c r="F23" s="402" t="s">
        <v>775</v>
      </c>
      <c r="G23" s="69"/>
      <c r="H23" s="654"/>
      <c r="I23" s="655"/>
    </row>
    <row r="24" spans="1:14">
      <c r="A24" s="119" t="s">
        <v>297</v>
      </c>
      <c r="B24" s="120"/>
      <c r="C24" s="121"/>
      <c r="D24" s="61"/>
      <c r="E24" s="62"/>
      <c r="F24" s="62"/>
      <c r="G24" s="63"/>
      <c r="H24" s="650"/>
      <c r="I24" s="651"/>
    </row>
    <row r="25" spans="1:14">
      <c r="A25" s="122"/>
      <c r="B25" s="123"/>
      <c r="C25" s="124"/>
      <c r="D25" s="662"/>
      <c r="E25" s="663"/>
      <c r="F25" s="65"/>
      <c r="G25" s="66"/>
      <c r="H25" s="652"/>
      <c r="I25" s="653"/>
    </row>
    <row r="26" spans="1:14" ht="15">
      <c r="A26" s="116"/>
      <c r="B26" s="117"/>
      <c r="C26" s="118"/>
      <c r="D26" s="67"/>
      <c r="E26" s="68"/>
      <c r="F26" s="402" t="s">
        <v>775</v>
      </c>
      <c r="G26" s="69"/>
      <c r="H26" s="654"/>
      <c r="I26" s="655"/>
    </row>
    <row r="27" spans="1:14">
      <c r="A27" s="61" t="s">
        <v>112</v>
      </c>
      <c r="B27" s="62"/>
      <c r="C27" s="63"/>
      <c r="D27" s="61"/>
      <c r="E27" s="62"/>
      <c r="F27" s="62"/>
      <c r="G27" s="63"/>
      <c r="H27" s="650"/>
      <c r="I27" s="651"/>
    </row>
    <row r="28" spans="1:14">
      <c r="A28" s="64"/>
      <c r="B28" s="65"/>
      <c r="C28" s="66"/>
      <c r="D28" s="679">
        <f>D7+D10+D13+D19+D22+D25+D16</f>
        <v>0</v>
      </c>
      <c r="E28" s="680"/>
      <c r="F28" s="65"/>
      <c r="G28" s="66"/>
      <c r="H28" s="652"/>
      <c r="I28" s="653"/>
    </row>
    <row r="29" spans="1:14" ht="15">
      <c r="A29" s="67"/>
      <c r="B29" s="68"/>
      <c r="C29" s="69"/>
      <c r="D29" s="67"/>
      <c r="E29" s="68"/>
      <c r="F29" s="402" t="s">
        <v>775</v>
      </c>
      <c r="G29" s="69"/>
      <c r="H29" s="654"/>
      <c r="I29" s="655"/>
    </row>
    <row r="30" spans="1:14" s="112" customFormat="1" ht="12.6" customHeight="1">
      <c r="A30" s="518" t="s">
        <v>377</v>
      </c>
      <c r="B30" s="518"/>
      <c r="C30" s="518"/>
      <c r="D30" s="518"/>
      <c r="E30" s="518"/>
      <c r="F30" s="518"/>
      <c r="G30" s="518"/>
      <c r="H30" s="518"/>
      <c r="I30" s="518"/>
      <c r="J30" s="518"/>
      <c r="K30" s="518"/>
      <c r="L30" s="49"/>
      <c r="M30" s="49"/>
      <c r="N30" s="49"/>
    </row>
  </sheetData>
  <mergeCells count="21">
    <mergeCell ref="A30:K30"/>
    <mergeCell ref="A21:C22"/>
    <mergeCell ref="H21:I23"/>
    <mergeCell ref="D22:E22"/>
    <mergeCell ref="H27:I29"/>
    <mergeCell ref="D28:E28"/>
    <mergeCell ref="H24:I26"/>
    <mergeCell ref="D25:E25"/>
    <mergeCell ref="H9:I11"/>
    <mergeCell ref="D10:E10"/>
    <mergeCell ref="H12:I14"/>
    <mergeCell ref="D13:E13"/>
    <mergeCell ref="H18:I20"/>
    <mergeCell ref="D19:E19"/>
    <mergeCell ref="H15:I17"/>
    <mergeCell ref="D16:E16"/>
    <mergeCell ref="A3:I3"/>
    <mergeCell ref="H6:I8"/>
    <mergeCell ref="A7:C8"/>
    <mergeCell ref="D7:E7"/>
    <mergeCell ref="A4:C5"/>
  </mergeCells>
  <phoneticPr fontId="3"/>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L32"/>
  <sheetViews>
    <sheetView view="pageBreakPreview" topLeftCell="A2" zoomScale="274" zoomScaleNormal="100" zoomScaleSheetLayoutView="274" workbookViewId="0">
      <selection activeCell="B28" sqref="B28"/>
    </sheetView>
  </sheetViews>
  <sheetFormatPr defaultRowHeight="12.75"/>
  <cols>
    <col min="1" max="12" width="9" style="55"/>
  </cols>
  <sheetData>
    <row r="1" spans="1:12">
      <c r="A1" s="55" t="s">
        <v>539</v>
      </c>
    </row>
    <row r="3" spans="1:12">
      <c r="A3" s="442" t="s">
        <v>114</v>
      </c>
      <c r="B3" s="443"/>
      <c r="C3" s="681"/>
      <c r="D3" s="701"/>
      <c r="E3" s="702"/>
      <c r="F3" s="702"/>
      <c r="G3" s="702"/>
      <c r="H3" s="702"/>
      <c r="I3" s="702"/>
      <c r="J3" s="702"/>
      <c r="K3" s="702"/>
      <c r="L3" s="703"/>
    </row>
    <row r="4" spans="1:12" ht="13.15" thickBot="1">
      <c r="A4" s="698"/>
      <c r="B4" s="699"/>
      <c r="C4" s="700"/>
      <c r="D4" s="704"/>
      <c r="E4" s="705"/>
      <c r="F4" s="705"/>
      <c r="G4" s="705"/>
      <c r="H4" s="705"/>
      <c r="I4" s="705"/>
      <c r="J4" s="705"/>
      <c r="K4" s="705"/>
      <c r="L4" s="706"/>
    </row>
    <row r="5" spans="1:12" ht="13.15" thickTop="1">
      <c r="A5" s="710" t="s">
        <v>22</v>
      </c>
      <c r="B5" s="711"/>
      <c r="C5" s="712"/>
      <c r="D5" s="707" t="s">
        <v>20</v>
      </c>
      <c r="E5" s="708"/>
      <c r="F5" s="709"/>
      <c r="G5" s="707" t="s">
        <v>541</v>
      </c>
      <c r="H5" s="708"/>
      <c r="I5" s="709"/>
      <c r="J5" s="707" t="s">
        <v>21</v>
      </c>
      <c r="K5" s="708"/>
      <c r="L5" s="709"/>
    </row>
    <row r="6" spans="1:12">
      <c r="A6" s="713"/>
      <c r="B6" s="714"/>
      <c r="C6" s="715"/>
      <c r="D6" s="72" t="s">
        <v>70</v>
      </c>
      <c r="E6" s="57">
        <f>'別紙(工場) (R7)'!G4</f>
        <v>6</v>
      </c>
      <c r="F6" s="58" t="s">
        <v>22</v>
      </c>
      <c r="G6" s="72" t="s">
        <v>70</v>
      </c>
      <c r="H6" s="71">
        <f>'別紙(工場) (R7)'!K4</f>
        <v>7</v>
      </c>
      <c r="I6" s="58" t="s">
        <v>22</v>
      </c>
      <c r="J6" s="72" t="s">
        <v>70</v>
      </c>
      <c r="K6" s="71">
        <f>'別紙(工場) (R7)'!O4</f>
        <v>9</v>
      </c>
      <c r="L6" s="58" t="s">
        <v>22</v>
      </c>
    </row>
    <row r="7" spans="1:12" s="311" customFormat="1">
      <c r="A7" s="667"/>
      <c r="B7" s="668"/>
      <c r="C7" s="669"/>
      <c r="D7" s="324"/>
      <c r="E7" s="57" t="str">
        <f>'別紙(工場) (R7)'!H4</f>
        <v>（2024）</v>
      </c>
      <c r="F7" s="63"/>
      <c r="G7" s="323"/>
      <c r="H7" s="322">
        <f>'別紙(工場) (R7)'!L4</f>
        <v>-2025</v>
      </c>
      <c r="I7" s="63"/>
      <c r="J7" s="323"/>
      <c r="K7" s="71" t="str">
        <f>'別紙(工場) (R7)'!P4</f>
        <v>（2027）</v>
      </c>
      <c r="L7" s="63"/>
    </row>
    <row r="8" spans="1:12">
      <c r="A8" s="61" t="s">
        <v>115</v>
      </c>
      <c r="B8" s="62"/>
      <c r="C8" s="63"/>
      <c r="D8" s="696"/>
      <c r="E8" s="697"/>
      <c r="F8" s="63"/>
      <c r="G8" s="697"/>
      <c r="H8" s="697"/>
      <c r="I8" s="63"/>
      <c r="J8" s="697"/>
      <c r="K8" s="697"/>
      <c r="L8" s="63"/>
    </row>
    <row r="9" spans="1:12">
      <c r="A9" s="67" t="s">
        <v>116</v>
      </c>
      <c r="B9" s="68"/>
      <c r="C9" s="69"/>
      <c r="D9" s="73" t="s">
        <v>116</v>
      </c>
      <c r="E9" s="74"/>
      <c r="F9" s="69"/>
      <c r="G9" s="75" t="s">
        <v>116</v>
      </c>
      <c r="H9" s="76" t="str">
        <f>IF($E$9="","",$E$9)</f>
        <v/>
      </c>
      <c r="I9" s="66"/>
      <c r="J9" s="75" t="s">
        <v>116</v>
      </c>
      <c r="K9" s="76" t="str">
        <f>IF($E$9="","",$E$9)</f>
        <v/>
      </c>
      <c r="L9" s="66"/>
    </row>
    <row r="10" spans="1:12">
      <c r="A10" s="442" t="s">
        <v>117</v>
      </c>
      <c r="B10" s="443"/>
      <c r="C10" s="681"/>
      <c r="D10" s="694" t="e">
        <f>ROUND('別紙(工場) (R7)'!G5/D8,3)</f>
        <v>#DIV/0!</v>
      </c>
      <c r="E10" s="695"/>
      <c r="F10" s="63"/>
      <c r="G10" s="694" t="e">
        <f>ROUND('別紙(工場) (R7)'!K5/G8,3)</f>
        <v>#DIV/0!</v>
      </c>
      <c r="H10" s="695"/>
      <c r="I10" s="63"/>
      <c r="J10" s="694" t="e">
        <f>ROUND('別紙(工場) (R7)'!O5/J8,3)</f>
        <v>#DIV/0!</v>
      </c>
      <c r="K10" s="695"/>
      <c r="L10" s="63"/>
    </row>
    <row r="11" spans="1:12" ht="15">
      <c r="A11" s="444"/>
      <c r="B11" s="445"/>
      <c r="C11" s="684"/>
      <c r="D11" s="404" t="s">
        <v>775</v>
      </c>
      <c r="E11" s="176" t="s">
        <v>118</v>
      </c>
      <c r="F11" s="76" t="str">
        <f>IF($E$9="","",$E$9)</f>
        <v/>
      </c>
      <c r="G11" s="404" t="s">
        <v>775</v>
      </c>
      <c r="H11" s="180" t="s">
        <v>118</v>
      </c>
      <c r="I11" s="76" t="str">
        <f>IF($E$9="","",$E$9)</f>
        <v/>
      </c>
      <c r="J11" s="404" t="s">
        <v>775</v>
      </c>
      <c r="K11" s="180" t="s">
        <v>118</v>
      </c>
      <c r="L11" s="76" t="str">
        <f>IF($E$9="","",$E$9)</f>
        <v/>
      </c>
    </row>
    <row r="12" spans="1:12">
      <c r="A12" s="442" t="s">
        <v>119</v>
      </c>
      <c r="B12" s="443"/>
      <c r="C12" s="681"/>
      <c r="D12" s="694" t="e">
        <f>ROUND('別紙(工場) (R7)'!G7/D8,3)</f>
        <v>#DIV/0!</v>
      </c>
      <c r="E12" s="695"/>
      <c r="G12" s="694" t="e">
        <f>ROUND('別紙(工場) (R7)'!K7/G8,3)</f>
        <v>#DIV/0!</v>
      </c>
      <c r="H12" s="695"/>
      <c r="I12" s="66"/>
      <c r="J12" s="694" t="e">
        <f>ROUND('別紙(工場) (R7)'!O7/J8,3)</f>
        <v>#DIV/0!</v>
      </c>
      <c r="K12" s="695"/>
      <c r="L12" s="66"/>
    </row>
    <row r="13" spans="1:12" ht="15">
      <c r="A13" s="444"/>
      <c r="B13" s="445"/>
      <c r="C13" s="684"/>
      <c r="D13" s="404" t="s">
        <v>775</v>
      </c>
      <c r="E13" s="176" t="s">
        <v>118</v>
      </c>
      <c r="F13" s="76" t="str">
        <f>IF($E$9="","",$E$9)</f>
        <v/>
      </c>
      <c r="G13" s="404" t="s">
        <v>775</v>
      </c>
      <c r="H13" s="159" t="s">
        <v>118</v>
      </c>
      <c r="I13" s="76" t="str">
        <f>IF($E$9="","",$E$9)</f>
        <v/>
      </c>
      <c r="J13" s="404" t="s">
        <v>775</v>
      </c>
      <c r="K13" s="77" t="s">
        <v>118</v>
      </c>
      <c r="L13" s="76" t="str">
        <f>IF($E$9="","",$E$9)</f>
        <v/>
      </c>
    </row>
    <row r="14" spans="1:12">
      <c r="A14" s="442" t="s">
        <v>120</v>
      </c>
      <c r="B14" s="443"/>
      <c r="C14" s="681"/>
      <c r="D14" s="685"/>
      <c r="E14" s="686"/>
      <c r="F14" s="686"/>
      <c r="G14" s="686"/>
      <c r="H14" s="686"/>
      <c r="I14" s="686"/>
      <c r="J14" s="686"/>
      <c r="K14" s="686"/>
      <c r="L14" s="687"/>
    </row>
    <row r="15" spans="1:12">
      <c r="A15" s="682"/>
      <c r="B15" s="532"/>
      <c r="C15" s="683"/>
      <c r="D15" s="688"/>
      <c r="E15" s="689"/>
      <c r="F15" s="689"/>
      <c r="G15" s="689"/>
      <c r="H15" s="689"/>
      <c r="I15" s="689"/>
      <c r="J15" s="689"/>
      <c r="K15" s="689"/>
      <c r="L15" s="690"/>
    </row>
    <row r="16" spans="1:12">
      <c r="A16" s="444"/>
      <c r="B16" s="445"/>
      <c r="C16" s="684"/>
      <c r="D16" s="691"/>
      <c r="E16" s="692"/>
      <c r="F16" s="692"/>
      <c r="G16" s="692"/>
      <c r="H16" s="692"/>
      <c r="I16" s="692"/>
      <c r="J16" s="692"/>
      <c r="K16" s="692"/>
      <c r="L16" s="693"/>
    </row>
    <row r="17" spans="1:12">
      <c r="A17" s="55" t="s">
        <v>550</v>
      </c>
    </row>
    <row r="18" spans="1:12">
      <c r="A18" s="55" t="s">
        <v>572</v>
      </c>
    </row>
    <row r="19" spans="1:12" s="161" customFormat="1">
      <c r="A19" s="55" t="s">
        <v>551</v>
      </c>
      <c r="B19" s="55"/>
      <c r="C19" s="55"/>
      <c r="D19" s="55"/>
      <c r="E19" s="55"/>
      <c r="F19" s="55"/>
      <c r="G19" s="55"/>
      <c r="H19" s="55"/>
      <c r="I19" s="55"/>
      <c r="J19" s="55"/>
      <c r="K19" s="55"/>
      <c r="L19" s="55"/>
    </row>
    <row r="20" spans="1:12" s="161" customFormat="1">
      <c r="A20" s="55"/>
      <c r="B20" s="55"/>
      <c r="C20" s="55"/>
      <c r="D20" s="55"/>
      <c r="E20" s="55"/>
      <c r="F20" s="55"/>
      <c r="G20" s="55"/>
      <c r="H20" s="55"/>
      <c r="I20" s="55"/>
      <c r="J20" s="55"/>
      <c r="K20" s="55"/>
      <c r="L20" s="55"/>
    </row>
    <row r="21" spans="1:12">
      <c r="A21" s="55" t="s">
        <v>540</v>
      </c>
    </row>
    <row r="23" spans="1:12">
      <c r="A23" s="78" t="s">
        <v>121</v>
      </c>
      <c r="B23" s="62"/>
      <c r="C23" s="62"/>
      <c r="D23" s="63"/>
      <c r="E23" s="61" t="s">
        <v>122</v>
      </c>
      <c r="F23" s="62"/>
      <c r="G23" s="62"/>
      <c r="H23" s="62"/>
      <c r="I23" s="63"/>
      <c r="J23"/>
      <c r="K23"/>
      <c r="L23"/>
    </row>
    <row r="24" spans="1:12">
      <c r="A24" s="79" t="s">
        <v>781</v>
      </c>
      <c r="B24" s="68"/>
      <c r="C24" s="68"/>
      <c r="D24" s="69"/>
      <c r="E24" s="80"/>
      <c r="F24" s="81" t="s">
        <v>123</v>
      </c>
      <c r="G24" s="159" t="s">
        <v>118</v>
      </c>
      <c r="H24" s="82"/>
      <c r="I24" s="69" t="s">
        <v>123</v>
      </c>
      <c r="J24"/>
      <c r="K24"/>
      <c r="L24"/>
    </row>
    <row r="25" spans="1:12">
      <c r="A25" s="78" t="s">
        <v>121</v>
      </c>
      <c r="B25" s="62"/>
      <c r="C25" s="62"/>
      <c r="D25" s="63"/>
      <c r="E25" s="61" t="s">
        <v>122</v>
      </c>
      <c r="F25" s="62"/>
      <c r="G25" s="62"/>
      <c r="H25" s="62"/>
      <c r="I25" s="63"/>
      <c r="J25"/>
      <c r="K25"/>
      <c r="L25"/>
    </row>
    <row r="26" spans="1:12">
      <c r="A26" s="79" t="s">
        <v>782</v>
      </c>
      <c r="B26" s="68"/>
      <c r="C26" s="68"/>
      <c r="D26" s="69"/>
      <c r="E26" s="80"/>
      <c r="F26" s="81" t="s">
        <v>123</v>
      </c>
      <c r="G26" s="159" t="s">
        <v>118</v>
      </c>
      <c r="H26" s="82"/>
      <c r="I26" s="69" t="s">
        <v>123</v>
      </c>
      <c r="J26"/>
      <c r="K26"/>
      <c r="L26"/>
    </row>
    <row r="27" spans="1:12">
      <c r="A27" s="78" t="s">
        <v>121</v>
      </c>
      <c r="B27" s="62"/>
      <c r="C27" s="62"/>
      <c r="D27" s="63"/>
      <c r="E27" s="61" t="s">
        <v>124</v>
      </c>
      <c r="F27" s="62"/>
      <c r="G27" s="62"/>
      <c r="H27" s="62"/>
      <c r="I27" s="63"/>
      <c r="J27"/>
      <c r="K27"/>
      <c r="L27"/>
    </row>
    <row r="28" spans="1:12">
      <c r="A28" s="79" t="s">
        <v>778</v>
      </c>
      <c r="B28" s="68"/>
      <c r="C28" s="68"/>
      <c r="D28" s="69"/>
      <c r="E28" s="80"/>
      <c r="F28" s="68" t="s">
        <v>125</v>
      </c>
      <c r="G28" s="68"/>
      <c r="H28" s="68"/>
      <c r="I28" s="69"/>
      <c r="J28"/>
      <c r="K28"/>
      <c r="L28"/>
    </row>
    <row r="29" spans="1:12">
      <c r="A29" s="78" t="s">
        <v>121</v>
      </c>
      <c r="B29" s="62"/>
      <c r="C29" s="62"/>
      <c r="D29" s="63"/>
      <c r="E29" s="61" t="s">
        <v>126</v>
      </c>
      <c r="F29" s="62"/>
      <c r="G29" s="62"/>
      <c r="H29" s="62"/>
      <c r="I29" s="63"/>
      <c r="J29"/>
      <c r="K29"/>
      <c r="L29"/>
    </row>
    <row r="30" spans="1:12">
      <c r="A30" s="79" t="s">
        <v>779</v>
      </c>
      <c r="B30" s="68"/>
      <c r="C30" s="68"/>
      <c r="D30" s="69"/>
      <c r="E30" s="80"/>
      <c r="F30" s="68" t="s">
        <v>125</v>
      </c>
      <c r="G30" s="68"/>
      <c r="H30" s="68"/>
      <c r="I30" s="69"/>
      <c r="J30"/>
      <c r="K30"/>
      <c r="L30"/>
    </row>
    <row r="31" spans="1:12">
      <c r="A31" s="78" t="s">
        <v>121</v>
      </c>
      <c r="B31" s="62"/>
      <c r="C31" s="62"/>
      <c r="D31" s="63"/>
      <c r="E31" s="61" t="s">
        <v>552</v>
      </c>
      <c r="F31" s="62"/>
      <c r="G31" s="62"/>
      <c r="H31" s="62"/>
      <c r="I31" s="63"/>
      <c r="J31"/>
      <c r="K31"/>
      <c r="L31"/>
    </row>
    <row r="32" spans="1:12">
      <c r="A32" s="79" t="s">
        <v>780</v>
      </c>
      <c r="B32" s="68"/>
      <c r="C32" s="68"/>
      <c r="D32" s="69"/>
      <c r="E32" s="80"/>
      <c r="F32" s="68" t="s">
        <v>125</v>
      </c>
      <c r="G32" s="68"/>
      <c r="H32" s="68"/>
      <c r="I32" s="69"/>
      <c r="J32"/>
      <c r="K32"/>
      <c r="L32"/>
    </row>
  </sheetData>
  <mergeCells count="19">
    <mergeCell ref="D8:E8"/>
    <mergeCell ref="J8:K8"/>
    <mergeCell ref="A3:C4"/>
    <mergeCell ref="D3:L4"/>
    <mergeCell ref="D5:F5"/>
    <mergeCell ref="J5:L5"/>
    <mergeCell ref="G5:I5"/>
    <mergeCell ref="G8:H8"/>
    <mergeCell ref="A5:C7"/>
    <mergeCell ref="A14:C16"/>
    <mergeCell ref="D14:L16"/>
    <mergeCell ref="A10:C11"/>
    <mergeCell ref="D10:E10"/>
    <mergeCell ref="J10:K10"/>
    <mergeCell ref="A12:C13"/>
    <mergeCell ref="D12:E12"/>
    <mergeCell ref="J12:K12"/>
    <mergeCell ref="G10:H10"/>
    <mergeCell ref="G12:H12"/>
  </mergeCells>
  <phoneticPr fontId="3"/>
  <pageMargins left="0.7" right="0.7" top="0.75" bottom="0.75" header="0.3" footer="0.3"/>
  <pageSetup paperSize="9" scale="83"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
  <sheetViews>
    <sheetView workbookViewId="0"/>
  </sheetViews>
  <sheetFormatPr defaultColWidth="8.796875" defaultRowHeight="12.75"/>
  <cols>
    <col min="1" max="16384" width="8.796875" style="151"/>
  </cols>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A2:MG16"/>
  <sheetViews>
    <sheetView zoomScale="73" zoomScaleNormal="73" workbookViewId="0">
      <selection activeCell="S6" sqref="S6"/>
    </sheetView>
  </sheetViews>
  <sheetFormatPr defaultColWidth="8.796875" defaultRowHeight="12.75"/>
  <cols>
    <col min="1" max="27" width="8.796875" style="152"/>
    <col min="28" max="35" width="8.86328125" style="152" customWidth="1"/>
    <col min="36" max="36" width="9.796875" style="152" customWidth="1"/>
    <col min="37" max="204" width="2.46484375" style="152" customWidth="1"/>
    <col min="205" max="214" width="2.33203125" style="152" customWidth="1"/>
    <col min="215" max="217" width="3.46484375" style="152" customWidth="1"/>
    <col min="218" max="236" width="9.33203125" style="152" customWidth="1"/>
    <col min="237" max="290" width="8.86328125" style="152" customWidth="1"/>
    <col min="291" max="294" width="9.33203125" style="152" customWidth="1"/>
    <col min="295" max="295" width="10.53125" style="152" bestFit="1" customWidth="1"/>
    <col min="296" max="296" width="10.53125" style="152" customWidth="1"/>
    <col min="297" max="302" width="8.796875" style="152"/>
    <col min="303" max="303" width="10.53125" style="152" bestFit="1" customWidth="1"/>
    <col min="304" max="342" width="8.796875" style="152"/>
    <col min="343" max="343" width="10.53125" style="262" bestFit="1" customWidth="1"/>
    <col min="344" max="344" width="8.796875" style="262"/>
    <col min="345" max="16384" width="8.796875" style="152"/>
  </cols>
  <sheetData>
    <row r="2" spans="1:345" s="362" customFormat="1">
      <c r="A2" s="360" t="s">
        <v>433</v>
      </c>
      <c r="B2" s="360"/>
      <c r="C2" s="360"/>
      <c r="D2" s="360"/>
      <c r="E2" s="360"/>
      <c r="F2" s="360"/>
      <c r="G2" s="360"/>
      <c r="H2" s="360"/>
      <c r="I2" s="360"/>
      <c r="J2" s="360"/>
      <c r="K2" s="360"/>
      <c r="L2" s="360"/>
      <c r="M2" s="360"/>
      <c r="N2" s="360"/>
      <c r="O2" s="360"/>
      <c r="P2" s="360"/>
      <c r="Q2" s="360"/>
      <c r="R2" s="360"/>
      <c r="S2" s="360"/>
      <c r="T2" s="360"/>
      <c r="U2" s="360"/>
      <c r="V2" s="360"/>
      <c r="W2" s="360"/>
      <c r="X2" s="371" t="s">
        <v>479</v>
      </c>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71"/>
      <c r="BK2" s="371"/>
      <c r="BL2" s="371"/>
      <c r="BM2" s="371"/>
      <c r="BN2" s="371"/>
      <c r="BO2" s="371"/>
      <c r="BP2" s="371"/>
      <c r="BQ2" s="371"/>
      <c r="BR2" s="371"/>
      <c r="BS2" s="371"/>
      <c r="BT2" s="371"/>
      <c r="BU2" s="371"/>
      <c r="BV2" s="371"/>
      <c r="BW2" s="371"/>
      <c r="BX2" s="371"/>
      <c r="BY2" s="371"/>
      <c r="BZ2" s="371"/>
      <c r="CA2" s="371"/>
      <c r="CB2" s="371"/>
      <c r="CC2" s="371"/>
      <c r="CD2" s="371"/>
      <c r="CE2" s="371"/>
      <c r="CF2" s="371"/>
      <c r="CG2" s="371"/>
      <c r="CH2" s="371"/>
      <c r="CI2" s="371"/>
      <c r="CJ2" s="371"/>
      <c r="CK2" s="371"/>
      <c r="CL2" s="371"/>
      <c r="CM2" s="371"/>
      <c r="CN2" s="371"/>
      <c r="CO2" s="371"/>
      <c r="CP2" s="371"/>
      <c r="CQ2" s="371"/>
      <c r="CR2" s="371"/>
      <c r="CS2" s="371"/>
      <c r="CT2" s="371"/>
      <c r="CU2" s="371"/>
      <c r="CV2" s="371"/>
      <c r="CW2" s="371"/>
      <c r="CX2" s="371"/>
      <c r="CY2" s="371"/>
      <c r="CZ2" s="371"/>
      <c r="DA2" s="371"/>
      <c r="DB2" s="371"/>
      <c r="DC2" s="371"/>
      <c r="DD2" s="371"/>
      <c r="DE2" s="371"/>
      <c r="DF2" s="371"/>
      <c r="DG2" s="371"/>
      <c r="DH2" s="371"/>
      <c r="DI2" s="371"/>
      <c r="DJ2" s="371"/>
      <c r="DK2" s="371"/>
      <c r="DL2" s="371"/>
      <c r="DM2" s="371"/>
      <c r="DN2" s="371"/>
      <c r="DO2" s="371"/>
      <c r="DP2" s="371"/>
      <c r="DQ2" s="371"/>
      <c r="DR2" s="371"/>
      <c r="DS2" s="371"/>
      <c r="DT2" s="371"/>
      <c r="DU2" s="371"/>
      <c r="DV2" s="371"/>
      <c r="DW2" s="371"/>
      <c r="DX2" s="371"/>
      <c r="DY2" s="371"/>
      <c r="DZ2" s="371"/>
      <c r="EA2" s="371"/>
      <c r="EB2" s="371"/>
      <c r="EC2" s="371"/>
      <c r="ED2" s="371"/>
      <c r="EE2" s="371"/>
      <c r="EF2" s="371"/>
      <c r="EG2" s="371"/>
      <c r="EH2" s="371"/>
      <c r="EI2" s="371"/>
      <c r="EJ2" s="371"/>
      <c r="EK2" s="371"/>
      <c r="EL2" s="371"/>
      <c r="EM2" s="371"/>
      <c r="EN2" s="371"/>
      <c r="EO2" s="371"/>
      <c r="EP2" s="371"/>
      <c r="EQ2" s="371"/>
      <c r="ER2" s="371"/>
      <c r="ES2" s="371"/>
      <c r="ET2" s="371"/>
      <c r="EU2" s="371"/>
      <c r="EV2" s="371"/>
      <c r="EW2" s="371"/>
      <c r="EX2" s="371"/>
      <c r="EY2" s="371"/>
      <c r="EZ2" s="371"/>
      <c r="FA2" s="371"/>
      <c r="FB2" s="371"/>
      <c r="FC2" s="371"/>
      <c r="FD2" s="371"/>
      <c r="FE2" s="371"/>
      <c r="FF2" s="371"/>
      <c r="FG2" s="371"/>
      <c r="FH2" s="371"/>
      <c r="FI2" s="361"/>
      <c r="FJ2" s="361"/>
      <c r="FK2" s="361"/>
      <c r="FL2" s="361"/>
      <c r="FM2" s="361"/>
      <c r="FN2" s="361"/>
      <c r="FO2" s="361"/>
      <c r="FP2" s="361"/>
      <c r="FQ2" s="361"/>
      <c r="FR2" s="361"/>
      <c r="FS2" s="361"/>
      <c r="FT2" s="361"/>
      <c r="FU2" s="361"/>
      <c r="FV2" s="361"/>
      <c r="FW2" s="361"/>
      <c r="FX2" s="361"/>
      <c r="FY2" s="361"/>
      <c r="FZ2" s="361"/>
      <c r="GA2" s="361"/>
      <c r="GB2" s="361"/>
      <c r="GC2" s="361"/>
      <c r="GD2" s="361"/>
      <c r="GE2" s="361"/>
      <c r="GF2" s="361"/>
      <c r="GG2" s="361"/>
      <c r="GH2" s="361"/>
      <c r="GI2" s="361"/>
      <c r="GJ2" s="361"/>
      <c r="GK2" s="361"/>
      <c r="GL2" s="361"/>
      <c r="GM2" s="361"/>
      <c r="GN2" s="361"/>
      <c r="GO2" s="361"/>
      <c r="GP2" s="361"/>
      <c r="GQ2" s="361"/>
      <c r="GR2" s="361"/>
      <c r="GS2" s="361"/>
      <c r="GT2" s="361"/>
      <c r="GU2" s="361"/>
      <c r="GV2" s="361"/>
      <c r="GW2" s="361"/>
      <c r="GX2" s="361"/>
      <c r="GY2" s="361"/>
      <c r="GZ2" s="361"/>
      <c r="HA2" s="361"/>
      <c r="HB2" s="361"/>
      <c r="HC2" s="361"/>
      <c r="HD2" s="361"/>
      <c r="HE2" s="361"/>
      <c r="HF2" s="361"/>
      <c r="HG2" s="371"/>
      <c r="HH2" s="371"/>
      <c r="HI2" s="371"/>
      <c r="HJ2" s="371"/>
      <c r="HK2" s="371"/>
      <c r="HL2" s="371"/>
      <c r="HM2" s="371"/>
      <c r="HN2" s="371"/>
      <c r="HO2" s="371"/>
      <c r="HP2" s="371"/>
      <c r="HQ2" s="371"/>
      <c r="HR2" s="371"/>
      <c r="HS2" s="371"/>
      <c r="HT2" s="371"/>
      <c r="HU2" s="371"/>
      <c r="HV2" s="371"/>
      <c r="HW2" s="371"/>
      <c r="HX2" s="371"/>
      <c r="HY2" s="371"/>
      <c r="HZ2" s="371"/>
      <c r="IA2" s="371"/>
      <c r="IB2" s="371"/>
      <c r="IC2" s="371"/>
      <c r="ID2" s="371"/>
      <c r="IE2" s="371"/>
      <c r="IF2" s="371"/>
      <c r="IG2" s="371"/>
      <c r="IH2" s="371"/>
      <c r="II2" s="371"/>
      <c r="IJ2" s="371"/>
      <c r="IK2" s="371"/>
      <c r="IL2" s="371"/>
      <c r="IM2" s="371"/>
      <c r="IN2" s="371"/>
      <c r="IO2" s="371"/>
      <c r="IP2" s="371"/>
      <c r="IQ2" s="371"/>
      <c r="IR2" s="371"/>
      <c r="IS2" s="371"/>
      <c r="IT2" s="371"/>
      <c r="IU2" s="371"/>
      <c r="IV2" s="371"/>
      <c r="IW2" s="371"/>
      <c r="IX2" s="371"/>
      <c r="IY2" s="371"/>
      <c r="IZ2" s="371"/>
      <c r="JA2" s="371"/>
      <c r="JB2" s="371"/>
      <c r="JC2" s="371"/>
      <c r="JD2" s="371"/>
      <c r="JE2" s="371"/>
      <c r="JF2" s="371"/>
      <c r="JG2" s="371"/>
      <c r="JH2" s="371"/>
      <c r="JI2" s="371"/>
      <c r="JJ2" s="371"/>
      <c r="JK2" s="371"/>
      <c r="JL2" s="371"/>
      <c r="JM2" s="371"/>
      <c r="JN2" s="371"/>
      <c r="JO2" s="371"/>
      <c r="JP2" s="371"/>
      <c r="JQ2" s="371"/>
      <c r="JR2" s="371"/>
      <c r="JS2" s="371"/>
      <c r="JT2" s="371"/>
      <c r="JU2" s="371"/>
      <c r="JV2" s="371"/>
      <c r="JW2" s="371"/>
      <c r="JX2" s="371"/>
      <c r="JY2" s="371"/>
      <c r="JZ2" s="371"/>
      <c r="KA2" s="371"/>
      <c r="KB2" s="371"/>
      <c r="KC2" s="371"/>
      <c r="KD2" s="371"/>
      <c r="KE2" s="371"/>
      <c r="KF2" s="371"/>
      <c r="KG2" s="371"/>
      <c r="KH2" s="371"/>
      <c r="KI2" s="373" t="s">
        <v>485</v>
      </c>
      <c r="KJ2" s="373"/>
      <c r="KK2" s="373"/>
      <c r="KL2" s="373"/>
      <c r="KM2" s="373"/>
      <c r="KN2" s="373"/>
      <c r="KO2" s="373"/>
      <c r="KP2" s="373"/>
      <c r="KQ2" s="373"/>
      <c r="KR2" s="373"/>
      <c r="KS2" s="373"/>
      <c r="KT2" s="373"/>
      <c r="KU2" s="373"/>
      <c r="KV2" s="373"/>
      <c r="KW2" s="373"/>
      <c r="KX2" s="373"/>
      <c r="KY2" s="373"/>
      <c r="KZ2" s="373"/>
      <c r="LA2" s="373"/>
      <c r="LB2" s="376" t="s">
        <v>493</v>
      </c>
      <c r="LC2" s="376"/>
      <c r="LD2" s="376"/>
      <c r="LE2" s="376"/>
      <c r="LF2" s="376"/>
      <c r="LG2" s="376"/>
      <c r="LH2" s="376"/>
      <c r="LI2" s="376"/>
      <c r="LJ2" s="377" t="s">
        <v>494</v>
      </c>
      <c r="LK2" s="377"/>
      <c r="LL2" s="377"/>
      <c r="LM2" s="377"/>
      <c r="LN2" s="377"/>
      <c r="LO2" s="377"/>
      <c r="LP2" s="377"/>
      <c r="LQ2" s="377"/>
      <c r="LR2" s="377"/>
      <c r="LS2" s="377"/>
      <c r="LT2" s="377"/>
      <c r="LU2" s="377"/>
      <c r="LV2" s="377"/>
      <c r="LW2" s="377"/>
      <c r="LX2" s="378" t="s">
        <v>701</v>
      </c>
      <c r="LY2" s="378"/>
      <c r="LZ2" s="378"/>
      <c r="MA2" s="378"/>
      <c r="MB2" s="378"/>
      <c r="MC2" s="378"/>
      <c r="MD2" s="378"/>
      <c r="ME2" s="716" t="s">
        <v>7</v>
      </c>
      <c r="MF2" s="716"/>
      <c r="MG2" s="716"/>
    </row>
    <row r="3" spans="1:345">
      <c r="A3" s="350"/>
      <c r="B3" s="350"/>
      <c r="C3" s="350"/>
      <c r="D3" s="350"/>
      <c r="E3" s="350"/>
      <c r="F3" s="350"/>
      <c r="G3" s="350"/>
      <c r="H3" s="350"/>
      <c r="I3" s="350"/>
      <c r="J3" s="350"/>
      <c r="K3" s="350"/>
      <c r="L3" s="350"/>
      <c r="M3" s="350"/>
      <c r="N3" s="350"/>
      <c r="O3" s="350"/>
      <c r="P3" s="350"/>
      <c r="Q3" s="350"/>
      <c r="R3" s="350"/>
      <c r="S3" s="350"/>
      <c r="T3" s="350"/>
      <c r="U3" s="350"/>
      <c r="V3" s="350"/>
      <c r="W3" s="350"/>
      <c r="X3" s="358" t="s">
        <v>434</v>
      </c>
      <c r="Y3" s="358"/>
      <c r="Z3" s="358"/>
      <c r="AA3" s="358"/>
      <c r="AB3" s="358"/>
      <c r="AC3" s="358"/>
      <c r="AD3" s="358"/>
      <c r="AE3" s="358"/>
      <c r="AF3" s="358"/>
      <c r="AG3" s="358"/>
      <c r="AH3" s="358"/>
      <c r="AI3" s="358"/>
      <c r="AJ3" s="358" t="s">
        <v>298</v>
      </c>
      <c r="AK3" s="358"/>
      <c r="AL3" s="358"/>
      <c r="AM3" s="358"/>
      <c r="AN3" s="358"/>
      <c r="AO3" s="358"/>
      <c r="AP3" s="358"/>
      <c r="AQ3" s="358"/>
      <c r="AR3" s="358"/>
      <c r="AS3" s="358"/>
      <c r="AT3" s="358"/>
      <c r="AU3" s="358"/>
      <c r="AV3" s="358"/>
      <c r="AW3" s="358"/>
      <c r="AX3" s="358"/>
      <c r="AY3" s="358"/>
      <c r="AZ3" s="358"/>
      <c r="BA3" s="358"/>
      <c r="BB3" s="358"/>
      <c r="BC3" s="358"/>
      <c r="BD3" s="358"/>
      <c r="BE3" s="358"/>
      <c r="BF3" s="358"/>
      <c r="BG3" s="358"/>
      <c r="BH3" s="358"/>
      <c r="BI3" s="358"/>
      <c r="BJ3" s="358"/>
      <c r="BK3" s="358"/>
      <c r="BL3" s="358"/>
      <c r="BM3" s="358"/>
      <c r="BN3" s="358"/>
      <c r="BO3" s="358"/>
      <c r="BP3" s="358"/>
      <c r="BQ3" s="358"/>
      <c r="BR3" s="358"/>
      <c r="BS3" s="358"/>
      <c r="BT3" s="358"/>
      <c r="BU3" s="358"/>
      <c r="BV3" s="358"/>
      <c r="BW3" s="358"/>
      <c r="BX3" s="358"/>
      <c r="BY3" s="358"/>
      <c r="BZ3" s="358"/>
      <c r="CA3" s="358"/>
      <c r="CB3" s="358"/>
      <c r="CC3" s="358"/>
      <c r="CD3" s="358"/>
      <c r="CE3" s="358"/>
      <c r="CF3" s="358"/>
      <c r="CG3" s="358"/>
      <c r="CH3" s="358"/>
      <c r="CI3" s="358"/>
      <c r="CJ3" s="358"/>
      <c r="CK3" s="358"/>
      <c r="CL3" s="358"/>
      <c r="CM3" s="358"/>
      <c r="CN3" s="358"/>
      <c r="CO3" s="358"/>
      <c r="CP3" s="358"/>
      <c r="CQ3" s="358"/>
      <c r="CR3" s="358"/>
      <c r="CS3" s="358"/>
      <c r="CT3" s="358"/>
      <c r="CU3" s="358"/>
      <c r="CV3" s="358"/>
      <c r="CW3" s="358"/>
      <c r="CX3" s="358"/>
      <c r="CY3" s="358"/>
      <c r="CZ3" s="358"/>
      <c r="DA3" s="358"/>
      <c r="DB3" s="358"/>
      <c r="DC3" s="358"/>
      <c r="DD3" s="358"/>
      <c r="DE3" s="358"/>
      <c r="DF3" s="358"/>
      <c r="DG3" s="358"/>
      <c r="DH3" s="358"/>
      <c r="DI3" s="358"/>
      <c r="DJ3" s="358"/>
      <c r="DK3" s="358"/>
      <c r="DL3" s="358"/>
      <c r="DM3" s="358"/>
      <c r="DN3" s="358"/>
      <c r="DO3" s="358"/>
      <c r="DP3" s="358"/>
      <c r="DQ3" s="358"/>
      <c r="DR3" s="358"/>
      <c r="DS3" s="358"/>
      <c r="DT3" s="358"/>
      <c r="DU3" s="358"/>
      <c r="DV3" s="358"/>
      <c r="DW3" s="358"/>
      <c r="DX3" s="358"/>
      <c r="DY3" s="358"/>
      <c r="DZ3" s="358"/>
      <c r="EA3" s="358"/>
      <c r="EB3" s="358"/>
      <c r="EC3" s="358"/>
      <c r="ED3" s="358"/>
      <c r="EE3" s="358"/>
      <c r="EF3" s="358"/>
      <c r="EG3" s="358"/>
      <c r="EH3" s="358"/>
      <c r="EI3" s="358"/>
      <c r="EJ3" s="358"/>
      <c r="EK3" s="358"/>
      <c r="EL3" s="358"/>
      <c r="EM3" s="358"/>
      <c r="EN3" s="358"/>
      <c r="EO3" s="358"/>
      <c r="EP3" s="358"/>
      <c r="EQ3" s="358"/>
      <c r="ER3" s="358"/>
      <c r="ES3" s="358"/>
      <c r="ET3" s="358"/>
      <c r="EU3" s="358"/>
      <c r="EV3" s="358"/>
      <c r="EW3" s="358"/>
      <c r="EX3" s="358"/>
      <c r="EY3" s="358"/>
      <c r="EZ3" s="358"/>
      <c r="FA3" s="358"/>
      <c r="FB3" s="358"/>
      <c r="FC3" s="358"/>
      <c r="FD3" s="358"/>
      <c r="FE3" s="358"/>
      <c r="FF3" s="358"/>
      <c r="FG3" s="358"/>
      <c r="FH3" s="358"/>
      <c r="FI3" s="370" t="s">
        <v>730</v>
      </c>
      <c r="FJ3" s="358"/>
      <c r="FK3" s="358"/>
      <c r="FL3" s="358"/>
      <c r="FM3" s="358"/>
      <c r="FN3" s="358"/>
      <c r="FO3" s="358"/>
      <c r="FP3" s="358"/>
      <c r="FQ3" s="358"/>
      <c r="FR3" s="358"/>
      <c r="FS3" s="358"/>
      <c r="FT3" s="358"/>
      <c r="FU3" s="358"/>
      <c r="FV3" s="358"/>
      <c r="FW3" s="358"/>
      <c r="FX3" s="358"/>
      <c r="FY3" s="358"/>
      <c r="FZ3" s="358"/>
      <c r="GA3" s="358"/>
      <c r="GB3" s="358"/>
      <c r="GC3" s="358"/>
      <c r="GD3" s="358"/>
      <c r="GE3" s="358"/>
      <c r="GF3" s="358"/>
      <c r="GG3" s="358"/>
      <c r="GH3" s="358"/>
      <c r="GI3" s="358"/>
      <c r="GJ3" s="358"/>
      <c r="GK3" s="358"/>
      <c r="GL3" s="358"/>
      <c r="GM3" s="358"/>
      <c r="GN3" s="358"/>
      <c r="GO3" s="358"/>
      <c r="GP3" s="358"/>
      <c r="GQ3" s="358"/>
      <c r="GR3" s="358"/>
      <c r="GS3" s="358"/>
      <c r="GT3" s="358"/>
      <c r="GU3" s="358"/>
      <c r="GV3" s="358"/>
      <c r="GW3" s="358"/>
      <c r="GX3" s="358"/>
      <c r="GY3" s="358"/>
      <c r="GZ3" s="358"/>
      <c r="HA3" s="358"/>
      <c r="HB3" s="358"/>
      <c r="HC3" s="358"/>
      <c r="HD3" s="358"/>
      <c r="HE3" s="358"/>
      <c r="HF3" s="358"/>
      <c r="HG3" s="370"/>
      <c r="HH3" s="358"/>
      <c r="HI3" s="358"/>
      <c r="HJ3" s="358"/>
      <c r="HK3" s="358"/>
      <c r="HL3" s="358"/>
      <c r="HM3" s="358"/>
      <c r="HN3" s="358" t="s">
        <v>554</v>
      </c>
      <c r="HO3" s="358"/>
      <c r="HP3" s="358"/>
      <c r="HQ3" s="358"/>
      <c r="HR3" s="358"/>
      <c r="HS3" s="358"/>
      <c r="HT3" s="358"/>
      <c r="HU3" s="358"/>
      <c r="HV3" s="358"/>
      <c r="HW3" s="358"/>
      <c r="HX3" s="358"/>
      <c r="HY3" s="358"/>
      <c r="HZ3" s="358"/>
      <c r="IA3" s="358"/>
      <c r="IB3" s="358"/>
      <c r="IC3" s="358" t="s">
        <v>435</v>
      </c>
      <c r="ID3" s="358"/>
      <c r="IE3" s="358"/>
      <c r="IF3" s="358"/>
      <c r="IG3" s="358"/>
      <c r="IH3" s="358"/>
      <c r="II3" s="358"/>
      <c r="IJ3" s="358"/>
      <c r="IK3" s="358"/>
      <c r="IL3" s="358"/>
      <c r="IM3" s="358"/>
      <c r="IN3" s="358"/>
      <c r="IO3" s="358"/>
      <c r="IP3" s="358"/>
      <c r="IQ3" s="358"/>
      <c r="IR3" s="358"/>
      <c r="IS3" s="358"/>
      <c r="IT3" s="358"/>
      <c r="IU3" s="358"/>
      <c r="IV3" s="358"/>
      <c r="IW3" s="358"/>
      <c r="IX3" s="358"/>
      <c r="IY3" s="358"/>
      <c r="IZ3" s="358"/>
      <c r="JA3" s="358"/>
      <c r="JB3" s="358"/>
      <c r="JC3" s="358"/>
      <c r="JD3" s="358"/>
      <c r="JE3" s="358"/>
      <c r="JF3" s="358"/>
      <c r="JG3" s="358"/>
      <c r="JH3" s="358"/>
      <c r="JI3" s="358"/>
      <c r="JJ3" s="358"/>
      <c r="JK3" s="358"/>
      <c r="JL3" s="358"/>
      <c r="JM3" s="358"/>
      <c r="JN3" s="358"/>
      <c r="JO3" s="358"/>
      <c r="JP3" s="358"/>
      <c r="JQ3" s="358"/>
      <c r="JR3" s="358"/>
      <c r="JS3" s="358"/>
      <c r="JT3" s="358"/>
      <c r="JU3" s="358"/>
      <c r="JV3" s="358"/>
      <c r="JW3" s="358"/>
      <c r="JX3" s="358"/>
      <c r="JY3" s="358"/>
      <c r="JZ3" s="358"/>
      <c r="KA3" s="358"/>
      <c r="KB3" s="358"/>
      <c r="KC3" s="358"/>
      <c r="KD3" s="358"/>
      <c r="KE3" s="358"/>
      <c r="KF3" s="358" t="s">
        <v>436</v>
      </c>
      <c r="KG3" s="358"/>
      <c r="KH3" s="358"/>
      <c r="KI3" s="358"/>
      <c r="KJ3" s="358"/>
      <c r="KK3" s="358"/>
      <c r="KL3" s="358"/>
      <c r="KM3" s="358" t="s">
        <v>749</v>
      </c>
      <c r="KN3" s="358"/>
      <c r="KO3" s="358" t="s">
        <v>750</v>
      </c>
      <c r="KP3" s="358"/>
      <c r="KQ3" s="358"/>
      <c r="KR3" s="358"/>
      <c r="KS3" s="358"/>
      <c r="KT3" s="358"/>
      <c r="KU3" s="358"/>
      <c r="KV3" s="358"/>
      <c r="KW3" s="358"/>
      <c r="KX3" s="358"/>
      <c r="KY3" s="358"/>
      <c r="KZ3" s="358"/>
      <c r="LA3" s="358"/>
      <c r="LB3" s="358" t="s">
        <v>564</v>
      </c>
      <c r="LC3" s="358"/>
      <c r="LD3" s="358"/>
      <c r="LE3" s="358"/>
      <c r="LF3" s="358"/>
      <c r="LG3" s="358"/>
      <c r="LH3" s="358"/>
      <c r="LI3" s="358"/>
      <c r="LJ3" s="358" t="s">
        <v>501</v>
      </c>
      <c r="LK3" s="358" t="s">
        <v>503</v>
      </c>
      <c r="LL3" s="358"/>
      <c r="LM3" s="358"/>
      <c r="LN3" s="358"/>
      <c r="LO3" s="358" t="s">
        <v>553</v>
      </c>
      <c r="LP3" s="358"/>
      <c r="LQ3" s="358"/>
      <c r="LR3" s="358"/>
      <c r="LS3" s="358" t="s">
        <v>504</v>
      </c>
      <c r="LT3" s="358"/>
      <c r="LU3" s="358"/>
      <c r="LV3" s="358"/>
      <c r="LW3" s="358"/>
      <c r="LX3" s="358" t="s">
        <v>437</v>
      </c>
      <c r="LY3" s="358"/>
      <c r="LZ3" s="358" t="s">
        <v>438</v>
      </c>
      <c r="MA3" s="358"/>
      <c r="MB3" s="358" t="s">
        <v>439</v>
      </c>
      <c r="MC3" s="358" t="s">
        <v>440</v>
      </c>
      <c r="MD3" s="358" t="s">
        <v>441</v>
      </c>
      <c r="ME3" s="356"/>
      <c r="MF3" s="357"/>
      <c r="MG3" s="358"/>
    </row>
    <row r="4" spans="1:345" s="153" customFormat="1" ht="37.799999999999997" customHeight="1" thickBot="1">
      <c r="A4" s="351" t="s">
        <v>720</v>
      </c>
      <c r="B4" s="351"/>
      <c r="C4" s="351"/>
      <c r="D4" s="351"/>
      <c r="E4" s="351"/>
      <c r="F4" s="351"/>
      <c r="G4" s="351"/>
      <c r="H4" s="351" t="s">
        <v>442</v>
      </c>
      <c r="I4" s="351"/>
      <c r="J4" s="351"/>
      <c r="K4" s="351"/>
      <c r="L4" s="351"/>
      <c r="M4" s="351"/>
      <c r="N4" s="351"/>
      <c r="O4" s="351" t="s">
        <v>443</v>
      </c>
      <c r="P4" s="351"/>
      <c r="Q4" s="351"/>
      <c r="R4" s="351" t="s">
        <v>444</v>
      </c>
      <c r="S4" s="351"/>
      <c r="T4" s="351"/>
      <c r="U4" s="351"/>
      <c r="V4" s="351"/>
      <c r="W4" s="351"/>
      <c r="X4" s="359" t="s">
        <v>445</v>
      </c>
      <c r="Y4" s="359"/>
      <c r="Z4" s="359"/>
      <c r="AA4" s="359"/>
      <c r="AB4" s="359" t="s">
        <v>553</v>
      </c>
      <c r="AC4" s="359"/>
      <c r="AD4" s="359"/>
      <c r="AE4" s="359"/>
      <c r="AF4" s="359" t="s">
        <v>446</v>
      </c>
      <c r="AG4" s="359"/>
      <c r="AH4" s="359"/>
      <c r="AI4" s="359"/>
      <c r="AJ4" s="359"/>
      <c r="AK4" s="359">
        <v>1</v>
      </c>
      <c r="AL4" s="359"/>
      <c r="AM4" s="359"/>
      <c r="AN4" s="359"/>
      <c r="AO4" s="359">
        <v>2</v>
      </c>
      <c r="AP4" s="359"/>
      <c r="AQ4" s="359"/>
      <c r="AR4" s="359"/>
      <c r="AS4" s="359">
        <v>3</v>
      </c>
      <c r="AT4" s="359"/>
      <c r="AU4" s="359"/>
      <c r="AV4" s="359"/>
      <c r="AW4" s="359">
        <v>4</v>
      </c>
      <c r="AX4" s="359"/>
      <c r="AY4" s="359"/>
      <c r="AZ4" s="359"/>
      <c r="BA4" s="359">
        <v>5</v>
      </c>
      <c r="BB4" s="359"/>
      <c r="BC4" s="359"/>
      <c r="BD4" s="359"/>
      <c r="BE4" s="359">
        <v>6</v>
      </c>
      <c r="BF4" s="359"/>
      <c r="BG4" s="359"/>
      <c r="BH4" s="359"/>
      <c r="BI4" s="359">
        <v>7</v>
      </c>
      <c r="BJ4" s="359"/>
      <c r="BK4" s="359"/>
      <c r="BL4" s="359"/>
      <c r="BM4" s="359">
        <v>8</v>
      </c>
      <c r="BN4" s="359"/>
      <c r="BO4" s="359"/>
      <c r="BP4" s="359"/>
      <c r="BQ4" s="359">
        <v>9</v>
      </c>
      <c r="BR4" s="359"/>
      <c r="BS4" s="359"/>
      <c r="BT4" s="359"/>
      <c r="BU4" s="359">
        <v>10</v>
      </c>
      <c r="BV4" s="359"/>
      <c r="BW4" s="359"/>
      <c r="BX4" s="359"/>
      <c r="BY4" s="359">
        <v>11</v>
      </c>
      <c r="BZ4" s="359"/>
      <c r="CA4" s="359"/>
      <c r="CB4" s="359"/>
      <c r="CC4" s="359">
        <v>12</v>
      </c>
      <c r="CD4" s="359"/>
      <c r="CE4" s="359"/>
      <c r="CF4" s="359"/>
      <c r="CG4" s="359">
        <v>13</v>
      </c>
      <c r="CH4" s="359"/>
      <c r="CI4" s="359"/>
      <c r="CJ4" s="359"/>
      <c r="CK4" s="359">
        <v>14</v>
      </c>
      <c r="CL4" s="359"/>
      <c r="CM4" s="359"/>
      <c r="CN4" s="359"/>
      <c r="CO4" s="359">
        <v>15</v>
      </c>
      <c r="CP4" s="359"/>
      <c r="CQ4" s="359"/>
      <c r="CR4" s="359"/>
      <c r="CS4" s="359">
        <v>16</v>
      </c>
      <c r="CT4" s="359"/>
      <c r="CU4" s="359"/>
      <c r="CV4" s="359"/>
      <c r="CW4" s="359">
        <v>17</v>
      </c>
      <c r="CX4" s="359"/>
      <c r="CY4" s="359"/>
      <c r="CZ4" s="359"/>
      <c r="DA4" s="359">
        <v>18</v>
      </c>
      <c r="DB4" s="359"/>
      <c r="DC4" s="359"/>
      <c r="DD4" s="359"/>
      <c r="DE4" s="359">
        <v>19</v>
      </c>
      <c r="DF4" s="359"/>
      <c r="DG4" s="359"/>
      <c r="DH4" s="359"/>
      <c r="DI4" s="359">
        <v>20</v>
      </c>
      <c r="DJ4" s="359"/>
      <c r="DK4" s="359"/>
      <c r="DL4" s="359"/>
      <c r="DM4" s="359">
        <v>21</v>
      </c>
      <c r="DN4" s="359"/>
      <c r="DO4" s="359"/>
      <c r="DP4" s="359"/>
      <c r="DQ4" s="359">
        <v>22</v>
      </c>
      <c r="DR4" s="359"/>
      <c r="DS4" s="359"/>
      <c r="DT4" s="359"/>
      <c r="DU4" s="359">
        <v>23</v>
      </c>
      <c r="DV4" s="359"/>
      <c r="DW4" s="359"/>
      <c r="DX4" s="359"/>
      <c r="DY4" s="359">
        <v>24</v>
      </c>
      <c r="DZ4" s="359"/>
      <c r="EA4" s="359"/>
      <c r="EB4" s="359"/>
      <c r="EC4" s="359">
        <v>25</v>
      </c>
      <c r="ED4" s="359"/>
      <c r="EE4" s="359"/>
      <c r="EF4" s="359"/>
      <c r="EG4" s="359">
        <v>26</v>
      </c>
      <c r="EH4" s="359"/>
      <c r="EI4" s="359"/>
      <c r="EJ4" s="359"/>
      <c r="EK4" s="359">
        <v>27</v>
      </c>
      <c r="EL4" s="359"/>
      <c r="EM4" s="359"/>
      <c r="EN4" s="359"/>
      <c r="EO4" s="359">
        <v>28</v>
      </c>
      <c r="EP4" s="359"/>
      <c r="EQ4" s="359"/>
      <c r="ER4" s="359"/>
      <c r="ES4" s="359">
        <v>29</v>
      </c>
      <c r="ET4" s="359"/>
      <c r="EU4" s="359"/>
      <c r="EV4" s="359"/>
      <c r="EW4" s="359">
        <v>30</v>
      </c>
      <c r="EX4" s="359"/>
      <c r="EY4" s="359"/>
      <c r="EZ4" s="359"/>
      <c r="FA4" s="359">
        <v>31</v>
      </c>
      <c r="FB4" s="359"/>
      <c r="FC4" s="359"/>
      <c r="FD4" s="359"/>
      <c r="FE4" s="359">
        <v>32</v>
      </c>
      <c r="FF4" s="359"/>
      <c r="FG4" s="359"/>
      <c r="FH4" s="359"/>
      <c r="FI4" s="355">
        <v>33</v>
      </c>
      <c r="FJ4" s="359"/>
      <c r="FK4" s="359"/>
      <c r="FL4" s="359"/>
      <c r="FM4" s="359"/>
      <c r="FN4" s="359">
        <v>34</v>
      </c>
      <c r="FO4" s="359"/>
      <c r="FP4" s="359"/>
      <c r="FQ4" s="359"/>
      <c r="FR4" s="359"/>
      <c r="FS4" s="359">
        <v>35</v>
      </c>
      <c r="FT4" s="359"/>
      <c r="FU4" s="359"/>
      <c r="FV4" s="359"/>
      <c r="FW4" s="359"/>
      <c r="FX4" s="359">
        <v>36</v>
      </c>
      <c r="FY4" s="359"/>
      <c r="FZ4" s="359"/>
      <c r="GA4" s="359"/>
      <c r="GB4" s="359"/>
      <c r="GC4" s="359">
        <v>37</v>
      </c>
      <c r="GD4" s="359"/>
      <c r="GE4" s="359"/>
      <c r="GF4" s="359"/>
      <c r="GG4" s="359"/>
      <c r="GH4" s="359">
        <v>38</v>
      </c>
      <c r="GI4" s="359"/>
      <c r="GJ4" s="359"/>
      <c r="GK4" s="359"/>
      <c r="GL4" s="359"/>
      <c r="GM4" s="359">
        <v>39</v>
      </c>
      <c r="GN4" s="359"/>
      <c r="GO4" s="359"/>
      <c r="GP4" s="359"/>
      <c r="GQ4" s="359"/>
      <c r="GR4" s="359">
        <v>40</v>
      </c>
      <c r="GS4" s="359"/>
      <c r="GT4" s="359"/>
      <c r="GU4" s="359"/>
      <c r="GV4" s="359"/>
      <c r="GW4" s="369">
        <v>41</v>
      </c>
      <c r="GX4" s="369"/>
      <c r="GY4" s="369"/>
      <c r="GZ4" s="369"/>
      <c r="HA4" s="369"/>
      <c r="HB4" s="369">
        <v>42</v>
      </c>
      <c r="HC4" s="369"/>
      <c r="HD4" s="369"/>
      <c r="HE4" s="369"/>
      <c r="HF4" s="380"/>
      <c r="HG4" s="359" t="s">
        <v>323</v>
      </c>
      <c r="HH4" s="359"/>
      <c r="HI4" s="359"/>
      <c r="HJ4" s="359" t="s">
        <v>447</v>
      </c>
      <c r="HK4" s="359"/>
      <c r="HL4" s="359" t="s">
        <v>448</v>
      </c>
      <c r="HM4" s="359"/>
      <c r="HN4" s="359" t="s">
        <v>555</v>
      </c>
      <c r="HO4" s="359"/>
      <c r="HP4" s="359"/>
      <c r="HQ4" s="359" t="s">
        <v>559</v>
      </c>
      <c r="HR4" s="359"/>
      <c r="HS4" s="359"/>
      <c r="HT4" s="359"/>
      <c r="HU4" s="359"/>
      <c r="HV4" s="359"/>
      <c r="HW4" s="359"/>
      <c r="HX4" s="359" t="s">
        <v>562</v>
      </c>
      <c r="HY4" s="359"/>
      <c r="HZ4" s="359"/>
      <c r="IA4" s="359"/>
      <c r="IB4" s="359"/>
      <c r="IC4" s="359" t="s">
        <v>445</v>
      </c>
      <c r="ID4" s="359"/>
      <c r="IE4" s="359"/>
      <c r="IF4" s="359"/>
      <c r="IG4" s="359"/>
      <c r="IH4" s="359"/>
      <c r="II4" s="359"/>
      <c r="IJ4" s="359"/>
      <c r="IK4" s="359"/>
      <c r="IL4" s="359"/>
      <c r="IM4" s="359"/>
      <c r="IN4" s="359"/>
      <c r="IO4" s="359"/>
      <c r="IP4" s="359"/>
      <c r="IQ4" s="359"/>
      <c r="IR4" s="359"/>
      <c r="IS4" s="359"/>
      <c r="IT4" s="359"/>
      <c r="IU4" s="359" t="s">
        <v>553</v>
      </c>
      <c r="IV4" s="359"/>
      <c r="IW4" s="359"/>
      <c r="IX4" s="359"/>
      <c r="IY4" s="359"/>
      <c r="IZ4" s="359"/>
      <c r="JA4" s="359"/>
      <c r="JB4" s="359"/>
      <c r="JC4" s="359"/>
      <c r="JD4" s="359"/>
      <c r="JE4" s="359"/>
      <c r="JF4" s="359"/>
      <c r="JG4" s="359"/>
      <c r="JH4" s="359"/>
      <c r="JI4" s="359"/>
      <c r="JJ4" s="359"/>
      <c r="JK4" s="359"/>
      <c r="JL4" s="359"/>
      <c r="JM4" s="359" t="s">
        <v>446</v>
      </c>
      <c r="JN4" s="359"/>
      <c r="JO4" s="359"/>
      <c r="JP4" s="359"/>
      <c r="JQ4" s="359"/>
      <c r="JR4" s="359"/>
      <c r="JS4" s="359"/>
      <c r="JT4" s="359"/>
      <c r="JU4" s="359"/>
      <c r="JV4" s="359"/>
      <c r="JW4" s="359"/>
      <c r="JX4" s="359"/>
      <c r="JY4" s="359"/>
      <c r="JZ4" s="359"/>
      <c r="KA4" s="359"/>
      <c r="KB4" s="359"/>
      <c r="KC4" s="359"/>
      <c r="KD4" s="359"/>
      <c r="KE4" s="359" t="s">
        <v>449</v>
      </c>
      <c r="KF4" s="359" t="s">
        <v>450</v>
      </c>
      <c r="KG4" s="359" t="s">
        <v>451</v>
      </c>
      <c r="KH4" s="359" t="s">
        <v>298</v>
      </c>
      <c r="KI4" s="359" t="s">
        <v>486</v>
      </c>
      <c r="KJ4" s="375" t="s">
        <v>739</v>
      </c>
      <c r="KK4" s="359" t="s">
        <v>488</v>
      </c>
      <c r="KL4" s="359" t="s">
        <v>489</v>
      </c>
      <c r="KM4" s="375" t="s">
        <v>423</v>
      </c>
      <c r="KN4" s="375" t="s">
        <v>740</v>
      </c>
      <c r="KO4" s="375" t="s">
        <v>423</v>
      </c>
      <c r="KP4" s="375" t="s">
        <v>740</v>
      </c>
      <c r="KQ4" s="359" t="s">
        <v>491</v>
      </c>
      <c r="KR4" s="359" t="s">
        <v>492</v>
      </c>
      <c r="KS4" s="359" t="s">
        <v>741</v>
      </c>
      <c r="KT4" s="359" t="s">
        <v>742</v>
      </c>
      <c r="KU4" s="359" t="s">
        <v>311</v>
      </c>
      <c r="KV4" s="359" t="s">
        <v>743</v>
      </c>
      <c r="KW4" s="359" t="s">
        <v>744</v>
      </c>
      <c r="KX4" s="359" t="s">
        <v>314</v>
      </c>
      <c r="KY4" s="359" t="s">
        <v>315</v>
      </c>
      <c r="KZ4" s="359" t="s">
        <v>745</v>
      </c>
      <c r="LA4" s="359" t="s">
        <v>746</v>
      </c>
      <c r="LB4" s="359" t="s">
        <v>495</v>
      </c>
      <c r="LC4" s="359" t="s">
        <v>496</v>
      </c>
      <c r="LD4" s="359" t="s">
        <v>497</v>
      </c>
      <c r="LE4" s="359" t="s">
        <v>604</v>
      </c>
      <c r="LF4" s="359" t="s">
        <v>500</v>
      </c>
      <c r="LG4" s="359" t="s">
        <v>498</v>
      </c>
      <c r="LH4" s="359" t="s">
        <v>499</v>
      </c>
      <c r="LI4" s="359" t="s">
        <v>565</v>
      </c>
      <c r="LJ4" s="359" t="s">
        <v>502</v>
      </c>
      <c r="LK4" s="359" t="s">
        <v>502</v>
      </c>
      <c r="LL4" s="359" t="s">
        <v>471</v>
      </c>
      <c r="LM4" s="359" t="s">
        <v>505</v>
      </c>
      <c r="LN4" s="359" t="s">
        <v>506</v>
      </c>
      <c r="LO4" s="359" t="s">
        <v>502</v>
      </c>
      <c r="LP4" s="359" t="s">
        <v>471</v>
      </c>
      <c r="LQ4" s="359" t="s">
        <v>505</v>
      </c>
      <c r="LR4" s="359" t="s">
        <v>506</v>
      </c>
      <c r="LS4" s="359" t="s">
        <v>502</v>
      </c>
      <c r="LT4" s="359" t="s">
        <v>471</v>
      </c>
      <c r="LU4" s="359" t="s">
        <v>505</v>
      </c>
      <c r="LV4" s="359" t="s">
        <v>506</v>
      </c>
      <c r="LW4" s="359" t="s">
        <v>507</v>
      </c>
      <c r="LX4" s="359" t="s">
        <v>452</v>
      </c>
      <c r="LY4" s="359" t="s">
        <v>453</v>
      </c>
      <c r="LZ4" s="359" t="s">
        <v>452</v>
      </c>
      <c r="MA4" s="359" t="s">
        <v>453</v>
      </c>
      <c r="MB4" s="359" t="s">
        <v>454</v>
      </c>
      <c r="MC4" s="359" t="s">
        <v>455</v>
      </c>
      <c r="MD4" s="359" t="s">
        <v>456</v>
      </c>
      <c r="ME4" s="359" t="s">
        <v>489</v>
      </c>
      <c r="MF4" s="359" t="s">
        <v>491</v>
      </c>
      <c r="MG4" s="359" t="s">
        <v>492</v>
      </c>
    </row>
    <row r="5" spans="1:345" s="368" customFormat="1" ht="39.6" customHeight="1" thickTop="1">
      <c r="A5" s="351" t="s">
        <v>457</v>
      </c>
      <c r="B5" s="351" t="s">
        <v>458</v>
      </c>
      <c r="C5" s="351" t="s">
        <v>459</v>
      </c>
      <c r="D5" s="351" t="s">
        <v>460</v>
      </c>
      <c r="E5" s="351" t="s">
        <v>712</v>
      </c>
      <c r="F5" s="352" t="s">
        <v>706</v>
      </c>
      <c r="G5" s="351" t="s">
        <v>484</v>
      </c>
      <c r="H5" s="351">
        <v>1</v>
      </c>
      <c r="I5" s="351" t="s">
        <v>461</v>
      </c>
      <c r="J5" s="351" t="s">
        <v>462</v>
      </c>
      <c r="K5" s="351" t="s">
        <v>463</v>
      </c>
      <c r="L5" s="351" t="s">
        <v>464</v>
      </c>
      <c r="M5" s="351" t="s">
        <v>465</v>
      </c>
      <c r="N5" s="351">
        <v>4</v>
      </c>
      <c r="O5" s="353" t="s">
        <v>714</v>
      </c>
      <c r="P5" s="351" t="s">
        <v>713</v>
      </c>
      <c r="Q5" s="351" t="s">
        <v>715</v>
      </c>
      <c r="R5" s="354" t="s">
        <v>716</v>
      </c>
      <c r="S5" s="354" t="s">
        <v>717</v>
      </c>
      <c r="T5" s="354" t="s">
        <v>721</v>
      </c>
      <c r="U5" s="354" t="s">
        <v>722</v>
      </c>
      <c r="V5" s="354" t="s">
        <v>718</v>
      </c>
      <c r="W5" s="354" t="s">
        <v>719</v>
      </c>
      <c r="X5" s="359" t="s">
        <v>466</v>
      </c>
      <c r="Y5" s="359" t="s">
        <v>467</v>
      </c>
      <c r="Z5" s="359" t="s">
        <v>468</v>
      </c>
      <c r="AA5" s="359" t="s">
        <v>469</v>
      </c>
      <c r="AB5" s="359" t="s">
        <v>466</v>
      </c>
      <c r="AC5" s="359" t="s">
        <v>467</v>
      </c>
      <c r="AD5" s="359" t="s">
        <v>468</v>
      </c>
      <c r="AE5" s="359" t="s">
        <v>469</v>
      </c>
      <c r="AF5" s="359" t="s">
        <v>446</v>
      </c>
      <c r="AG5" s="359" t="s">
        <v>467</v>
      </c>
      <c r="AH5" s="359" t="s">
        <v>468</v>
      </c>
      <c r="AI5" s="359" t="s">
        <v>469</v>
      </c>
      <c r="AJ5" s="359" t="s">
        <v>415</v>
      </c>
      <c r="AK5" s="359" t="s">
        <v>474</v>
      </c>
      <c r="AL5" s="359" t="s">
        <v>475</v>
      </c>
      <c r="AM5" s="359" t="s">
        <v>476</v>
      </c>
      <c r="AN5" s="359" t="s">
        <v>477</v>
      </c>
      <c r="AO5" s="359" t="s">
        <v>474</v>
      </c>
      <c r="AP5" s="359" t="s">
        <v>475</v>
      </c>
      <c r="AQ5" s="359" t="s">
        <v>476</v>
      </c>
      <c r="AR5" s="359" t="s">
        <v>477</v>
      </c>
      <c r="AS5" s="359" t="s">
        <v>474</v>
      </c>
      <c r="AT5" s="359" t="s">
        <v>475</v>
      </c>
      <c r="AU5" s="359" t="s">
        <v>476</v>
      </c>
      <c r="AV5" s="359" t="s">
        <v>477</v>
      </c>
      <c r="AW5" s="359" t="s">
        <v>474</v>
      </c>
      <c r="AX5" s="359" t="s">
        <v>475</v>
      </c>
      <c r="AY5" s="359" t="s">
        <v>476</v>
      </c>
      <c r="AZ5" s="359" t="s">
        <v>477</v>
      </c>
      <c r="BA5" s="359" t="s">
        <v>474</v>
      </c>
      <c r="BB5" s="359" t="s">
        <v>475</v>
      </c>
      <c r="BC5" s="359" t="s">
        <v>476</v>
      </c>
      <c r="BD5" s="359" t="s">
        <v>477</v>
      </c>
      <c r="BE5" s="359" t="s">
        <v>474</v>
      </c>
      <c r="BF5" s="359" t="s">
        <v>475</v>
      </c>
      <c r="BG5" s="359" t="s">
        <v>476</v>
      </c>
      <c r="BH5" s="359" t="s">
        <v>477</v>
      </c>
      <c r="BI5" s="359" t="s">
        <v>474</v>
      </c>
      <c r="BJ5" s="359" t="s">
        <v>475</v>
      </c>
      <c r="BK5" s="359" t="s">
        <v>476</v>
      </c>
      <c r="BL5" s="359" t="s">
        <v>477</v>
      </c>
      <c r="BM5" s="359" t="s">
        <v>474</v>
      </c>
      <c r="BN5" s="359" t="s">
        <v>475</v>
      </c>
      <c r="BO5" s="359" t="s">
        <v>476</v>
      </c>
      <c r="BP5" s="359" t="s">
        <v>477</v>
      </c>
      <c r="BQ5" s="359" t="s">
        <v>474</v>
      </c>
      <c r="BR5" s="359" t="s">
        <v>475</v>
      </c>
      <c r="BS5" s="359" t="s">
        <v>476</v>
      </c>
      <c r="BT5" s="359" t="s">
        <v>477</v>
      </c>
      <c r="BU5" s="359" t="s">
        <v>474</v>
      </c>
      <c r="BV5" s="359" t="s">
        <v>475</v>
      </c>
      <c r="BW5" s="359" t="s">
        <v>476</v>
      </c>
      <c r="BX5" s="359" t="s">
        <v>477</v>
      </c>
      <c r="BY5" s="359" t="s">
        <v>474</v>
      </c>
      <c r="BZ5" s="359" t="s">
        <v>475</v>
      </c>
      <c r="CA5" s="359" t="s">
        <v>476</v>
      </c>
      <c r="CB5" s="359" t="s">
        <v>477</v>
      </c>
      <c r="CC5" s="359" t="s">
        <v>474</v>
      </c>
      <c r="CD5" s="359" t="s">
        <v>475</v>
      </c>
      <c r="CE5" s="359" t="s">
        <v>476</v>
      </c>
      <c r="CF5" s="359" t="s">
        <v>477</v>
      </c>
      <c r="CG5" s="359" t="s">
        <v>474</v>
      </c>
      <c r="CH5" s="359" t="s">
        <v>475</v>
      </c>
      <c r="CI5" s="359" t="s">
        <v>476</v>
      </c>
      <c r="CJ5" s="359" t="s">
        <v>477</v>
      </c>
      <c r="CK5" s="359" t="s">
        <v>474</v>
      </c>
      <c r="CL5" s="359" t="s">
        <v>475</v>
      </c>
      <c r="CM5" s="359" t="s">
        <v>476</v>
      </c>
      <c r="CN5" s="359" t="s">
        <v>477</v>
      </c>
      <c r="CO5" s="359" t="s">
        <v>474</v>
      </c>
      <c r="CP5" s="359" t="s">
        <v>475</v>
      </c>
      <c r="CQ5" s="359" t="s">
        <v>476</v>
      </c>
      <c r="CR5" s="359" t="s">
        <v>477</v>
      </c>
      <c r="CS5" s="359" t="s">
        <v>474</v>
      </c>
      <c r="CT5" s="359" t="s">
        <v>475</v>
      </c>
      <c r="CU5" s="359" t="s">
        <v>476</v>
      </c>
      <c r="CV5" s="359" t="s">
        <v>477</v>
      </c>
      <c r="CW5" s="359" t="s">
        <v>474</v>
      </c>
      <c r="CX5" s="359" t="s">
        <v>475</v>
      </c>
      <c r="CY5" s="359" t="s">
        <v>476</v>
      </c>
      <c r="CZ5" s="359" t="s">
        <v>477</v>
      </c>
      <c r="DA5" s="359" t="s">
        <v>474</v>
      </c>
      <c r="DB5" s="359" t="s">
        <v>475</v>
      </c>
      <c r="DC5" s="359" t="s">
        <v>476</v>
      </c>
      <c r="DD5" s="359" t="s">
        <v>477</v>
      </c>
      <c r="DE5" s="359" t="s">
        <v>474</v>
      </c>
      <c r="DF5" s="359" t="s">
        <v>475</v>
      </c>
      <c r="DG5" s="359" t="s">
        <v>476</v>
      </c>
      <c r="DH5" s="359" t="s">
        <v>477</v>
      </c>
      <c r="DI5" s="359" t="s">
        <v>474</v>
      </c>
      <c r="DJ5" s="359" t="s">
        <v>475</v>
      </c>
      <c r="DK5" s="359" t="s">
        <v>476</v>
      </c>
      <c r="DL5" s="359" t="s">
        <v>477</v>
      </c>
      <c r="DM5" s="359" t="s">
        <v>474</v>
      </c>
      <c r="DN5" s="359" t="s">
        <v>475</v>
      </c>
      <c r="DO5" s="359" t="s">
        <v>476</v>
      </c>
      <c r="DP5" s="359" t="s">
        <v>477</v>
      </c>
      <c r="DQ5" s="359" t="s">
        <v>474</v>
      </c>
      <c r="DR5" s="359" t="s">
        <v>475</v>
      </c>
      <c r="DS5" s="359" t="s">
        <v>476</v>
      </c>
      <c r="DT5" s="359" t="s">
        <v>477</v>
      </c>
      <c r="DU5" s="359" t="s">
        <v>474</v>
      </c>
      <c r="DV5" s="359" t="s">
        <v>475</v>
      </c>
      <c r="DW5" s="359" t="s">
        <v>476</v>
      </c>
      <c r="DX5" s="359" t="s">
        <v>477</v>
      </c>
      <c r="DY5" s="359" t="s">
        <v>474</v>
      </c>
      <c r="DZ5" s="359" t="s">
        <v>475</v>
      </c>
      <c r="EA5" s="359" t="s">
        <v>476</v>
      </c>
      <c r="EB5" s="359" t="s">
        <v>477</v>
      </c>
      <c r="EC5" s="359" t="s">
        <v>474</v>
      </c>
      <c r="ED5" s="359" t="s">
        <v>475</v>
      </c>
      <c r="EE5" s="359" t="s">
        <v>476</v>
      </c>
      <c r="EF5" s="359" t="s">
        <v>477</v>
      </c>
      <c r="EG5" s="359" t="s">
        <v>474</v>
      </c>
      <c r="EH5" s="359" t="s">
        <v>475</v>
      </c>
      <c r="EI5" s="359" t="s">
        <v>476</v>
      </c>
      <c r="EJ5" s="359" t="s">
        <v>477</v>
      </c>
      <c r="EK5" s="359" t="s">
        <v>474</v>
      </c>
      <c r="EL5" s="359" t="s">
        <v>475</v>
      </c>
      <c r="EM5" s="359" t="s">
        <v>476</v>
      </c>
      <c r="EN5" s="359" t="s">
        <v>477</v>
      </c>
      <c r="EO5" s="359" t="s">
        <v>474</v>
      </c>
      <c r="EP5" s="359" t="s">
        <v>475</v>
      </c>
      <c r="EQ5" s="359" t="s">
        <v>476</v>
      </c>
      <c r="ER5" s="359" t="s">
        <v>477</v>
      </c>
      <c r="ES5" s="359" t="s">
        <v>474</v>
      </c>
      <c r="ET5" s="359" t="s">
        <v>475</v>
      </c>
      <c r="EU5" s="359" t="s">
        <v>476</v>
      </c>
      <c r="EV5" s="359" t="s">
        <v>477</v>
      </c>
      <c r="EW5" s="359" t="s">
        <v>474</v>
      </c>
      <c r="EX5" s="359" t="s">
        <v>475</v>
      </c>
      <c r="EY5" s="359" t="s">
        <v>476</v>
      </c>
      <c r="EZ5" s="359" t="s">
        <v>477</v>
      </c>
      <c r="FA5" s="359" t="s">
        <v>474</v>
      </c>
      <c r="FB5" s="359" t="s">
        <v>475</v>
      </c>
      <c r="FC5" s="359" t="s">
        <v>476</v>
      </c>
      <c r="FD5" s="359" t="s">
        <v>477</v>
      </c>
      <c r="FE5" s="359" t="s">
        <v>474</v>
      </c>
      <c r="FF5" s="359" t="s">
        <v>475</v>
      </c>
      <c r="FG5" s="359" t="s">
        <v>476</v>
      </c>
      <c r="FH5" s="359" t="s">
        <v>477</v>
      </c>
      <c r="FI5" s="355" t="s">
        <v>731</v>
      </c>
      <c r="FJ5" s="359" t="s">
        <v>732</v>
      </c>
      <c r="FK5" s="359" t="s">
        <v>733</v>
      </c>
      <c r="FL5" s="359" t="s">
        <v>734</v>
      </c>
      <c r="FM5" s="359" t="s">
        <v>477</v>
      </c>
      <c r="FN5" s="359" t="s">
        <v>731</v>
      </c>
      <c r="FO5" s="359" t="s">
        <v>732</v>
      </c>
      <c r="FP5" s="359" t="s">
        <v>733</v>
      </c>
      <c r="FQ5" s="359" t="s">
        <v>735</v>
      </c>
      <c r="FR5" s="359" t="s">
        <v>477</v>
      </c>
      <c r="FS5" s="359" t="s">
        <v>731</v>
      </c>
      <c r="FT5" s="359" t="s">
        <v>732</v>
      </c>
      <c r="FU5" s="359" t="s">
        <v>733</v>
      </c>
      <c r="FV5" s="359" t="s">
        <v>735</v>
      </c>
      <c r="FW5" s="359" t="s">
        <v>477</v>
      </c>
      <c r="FX5" s="359" t="s">
        <v>731</v>
      </c>
      <c r="FY5" s="359" t="s">
        <v>732</v>
      </c>
      <c r="FZ5" s="359" t="s">
        <v>733</v>
      </c>
      <c r="GA5" s="359" t="s">
        <v>735</v>
      </c>
      <c r="GB5" s="359" t="s">
        <v>477</v>
      </c>
      <c r="GC5" s="359" t="s">
        <v>731</v>
      </c>
      <c r="GD5" s="359" t="s">
        <v>732</v>
      </c>
      <c r="GE5" s="359" t="s">
        <v>733</v>
      </c>
      <c r="GF5" s="359" t="s">
        <v>735</v>
      </c>
      <c r="GG5" s="359" t="s">
        <v>477</v>
      </c>
      <c r="GH5" s="359" t="s">
        <v>731</v>
      </c>
      <c r="GI5" s="359" t="s">
        <v>732</v>
      </c>
      <c r="GJ5" s="359" t="s">
        <v>733</v>
      </c>
      <c r="GK5" s="359" t="s">
        <v>735</v>
      </c>
      <c r="GL5" s="359" t="s">
        <v>477</v>
      </c>
      <c r="GM5" s="359" t="s">
        <v>731</v>
      </c>
      <c r="GN5" s="359" t="s">
        <v>732</v>
      </c>
      <c r="GO5" s="359" t="s">
        <v>733</v>
      </c>
      <c r="GP5" s="359" t="s">
        <v>735</v>
      </c>
      <c r="GQ5" s="359" t="s">
        <v>477</v>
      </c>
      <c r="GR5" s="359" t="s">
        <v>731</v>
      </c>
      <c r="GS5" s="359" t="s">
        <v>732</v>
      </c>
      <c r="GT5" s="359" t="s">
        <v>733</v>
      </c>
      <c r="GU5" s="359" t="s">
        <v>735</v>
      </c>
      <c r="GV5" s="359" t="s">
        <v>477</v>
      </c>
      <c r="GW5" s="369" t="s">
        <v>731</v>
      </c>
      <c r="GX5" s="369" t="s">
        <v>732</v>
      </c>
      <c r="GY5" s="369" t="s">
        <v>733</v>
      </c>
      <c r="GZ5" s="369" t="s">
        <v>735</v>
      </c>
      <c r="HA5" s="369" t="s">
        <v>477</v>
      </c>
      <c r="HB5" s="369" t="s">
        <v>731</v>
      </c>
      <c r="HC5" s="369" t="s">
        <v>732</v>
      </c>
      <c r="HD5" s="369" t="s">
        <v>733</v>
      </c>
      <c r="HE5" s="369" t="s">
        <v>735</v>
      </c>
      <c r="HF5" s="380" t="s">
        <v>477</v>
      </c>
      <c r="HG5" s="359" t="s">
        <v>474</v>
      </c>
      <c r="HH5" s="359" t="s">
        <v>475</v>
      </c>
      <c r="HI5" s="359" t="s">
        <v>476</v>
      </c>
      <c r="HJ5" s="358">
        <v>1</v>
      </c>
      <c r="HK5" s="358">
        <v>2</v>
      </c>
      <c r="HL5" s="359">
        <v>1</v>
      </c>
      <c r="HM5" s="359">
        <v>2</v>
      </c>
      <c r="HN5" s="359" t="s">
        <v>556</v>
      </c>
      <c r="HO5" s="359" t="s">
        <v>557</v>
      </c>
      <c r="HP5" s="359" t="s">
        <v>558</v>
      </c>
      <c r="HQ5" s="359" t="s">
        <v>556</v>
      </c>
      <c r="HR5" s="359" t="s">
        <v>557</v>
      </c>
      <c r="HS5" s="359" t="s">
        <v>560</v>
      </c>
      <c r="HT5" s="359" t="s">
        <v>561</v>
      </c>
      <c r="HU5" s="359" t="s">
        <v>558</v>
      </c>
      <c r="HV5" s="359" t="s">
        <v>560</v>
      </c>
      <c r="HW5" s="359" t="s">
        <v>561</v>
      </c>
      <c r="HX5" s="359" t="s">
        <v>556</v>
      </c>
      <c r="HY5" s="359" t="s">
        <v>563</v>
      </c>
      <c r="HZ5" s="359" t="s">
        <v>560</v>
      </c>
      <c r="IA5" s="359" t="s">
        <v>558</v>
      </c>
      <c r="IB5" s="359" t="s">
        <v>560</v>
      </c>
      <c r="IC5" s="359" t="s">
        <v>466</v>
      </c>
      <c r="ID5" s="359" t="s">
        <v>470</v>
      </c>
      <c r="IE5" s="359" t="s">
        <v>737</v>
      </c>
      <c r="IF5" s="359" t="s">
        <v>738</v>
      </c>
      <c r="IG5" s="359" t="s">
        <v>471</v>
      </c>
      <c r="IH5" s="359" t="s">
        <v>724</v>
      </c>
      <c r="II5" s="359" t="s">
        <v>723</v>
      </c>
      <c r="IJ5" s="359" t="s">
        <v>725</v>
      </c>
      <c r="IK5" s="359" t="s">
        <v>698</v>
      </c>
      <c r="IL5" s="359" t="s">
        <v>726</v>
      </c>
      <c r="IM5" s="359" t="s">
        <v>472</v>
      </c>
      <c r="IN5" s="359" t="s">
        <v>471</v>
      </c>
      <c r="IO5" s="359" t="s">
        <v>727</v>
      </c>
      <c r="IP5" s="359" t="s">
        <v>699</v>
      </c>
      <c r="IQ5" s="359" t="s">
        <v>728</v>
      </c>
      <c r="IR5" s="359" t="s">
        <v>700</v>
      </c>
      <c r="IS5" s="359" t="s">
        <v>418</v>
      </c>
      <c r="IT5" s="359" t="s">
        <v>473</v>
      </c>
      <c r="IU5" s="359" t="s">
        <v>466</v>
      </c>
      <c r="IV5" s="359" t="s">
        <v>470</v>
      </c>
      <c r="IW5" s="359" t="s">
        <v>737</v>
      </c>
      <c r="IX5" s="359" t="s">
        <v>738</v>
      </c>
      <c r="IY5" s="359" t="s">
        <v>471</v>
      </c>
      <c r="IZ5" s="359" t="s">
        <v>724</v>
      </c>
      <c r="JA5" s="359" t="s">
        <v>723</v>
      </c>
      <c r="JB5" s="359" t="s">
        <v>725</v>
      </c>
      <c r="JC5" s="359" t="s">
        <v>698</v>
      </c>
      <c r="JD5" s="359" t="s">
        <v>726</v>
      </c>
      <c r="JE5" s="359" t="s">
        <v>472</v>
      </c>
      <c r="JF5" s="359" t="s">
        <v>471</v>
      </c>
      <c r="JG5" s="359" t="s">
        <v>727</v>
      </c>
      <c r="JH5" s="359" t="s">
        <v>699</v>
      </c>
      <c r="JI5" s="359" t="s">
        <v>728</v>
      </c>
      <c r="JJ5" s="359" t="s">
        <v>700</v>
      </c>
      <c r="JK5" s="359" t="s">
        <v>418</v>
      </c>
      <c r="JL5" s="359" t="s">
        <v>473</v>
      </c>
      <c r="JM5" s="359" t="s">
        <v>466</v>
      </c>
      <c r="JN5" s="359" t="s">
        <v>470</v>
      </c>
      <c r="JO5" s="359" t="s">
        <v>737</v>
      </c>
      <c r="JP5" s="359" t="s">
        <v>738</v>
      </c>
      <c r="JQ5" s="359" t="s">
        <v>471</v>
      </c>
      <c r="JR5" s="359" t="s">
        <v>724</v>
      </c>
      <c r="JS5" s="359" t="s">
        <v>723</v>
      </c>
      <c r="JT5" s="359" t="s">
        <v>725</v>
      </c>
      <c r="JU5" s="359" t="s">
        <v>698</v>
      </c>
      <c r="JV5" s="359" t="s">
        <v>726</v>
      </c>
      <c r="JW5" s="359" t="s">
        <v>472</v>
      </c>
      <c r="JX5" s="359" t="s">
        <v>471</v>
      </c>
      <c r="JY5" s="359" t="s">
        <v>727</v>
      </c>
      <c r="JZ5" s="359" t="s">
        <v>699</v>
      </c>
      <c r="KA5" s="359" t="s">
        <v>728</v>
      </c>
      <c r="KB5" s="359" t="s">
        <v>700</v>
      </c>
      <c r="KC5" s="359" t="s">
        <v>418</v>
      </c>
      <c r="KD5" s="359" t="s">
        <v>473</v>
      </c>
      <c r="KE5" s="359"/>
      <c r="KF5" s="359"/>
      <c r="KG5" s="359"/>
      <c r="KH5" s="359"/>
      <c r="KI5" s="359" t="s">
        <v>487</v>
      </c>
      <c r="KJ5" s="374" t="s">
        <v>162</v>
      </c>
      <c r="KK5" s="359" t="s">
        <v>747</v>
      </c>
      <c r="KL5" s="359" t="s">
        <v>748</v>
      </c>
      <c r="KM5" s="374" t="s">
        <v>162</v>
      </c>
      <c r="KN5" s="374" t="s">
        <v>167</v>
      </c>
      <c r="KO5" s="374" t="s">
        <v>162</v>
      </c>
      <c r="KP5" s="374" t="s">
        <v>167</v>
      </c>
      <c r="KQ5" s="359" t="s">
        <v>748</v>
      </c>
      <c r="KR5" s="359" t="s">
        <v>748</v>
      </c>
      <c r="KS5" s="359" t="s">
        <v>748</v>
      </c>
      <c r="KT5" s="359" t="s">
        <v>748</v>
      </c>
      <c r="KU5" s="359" t="s">
        <v>748</v>
      </c>
      <c r="KV5" s="359" t="s">
        <v>748</v>
      </c>
      <c r="KW5" s="359" t="s">
        <v>748</v>
      </c>
      <c r="KX5" s="359" t="s">
        <v>748</v>
      </c>
      <c r="KY5" s="359" t="s">
        <v>748</v>
      </c>
      <c r="KZ5" s="359" t="s">
        <v>748</v>
      </c>
      <c r="LA5" s="359" t="s">
        <v>748</v>
      </c>
      <c r="LB5" s="359"/>
      <c r="LC5" s="359"/>
      <c r="LD5" s="359"/>
      <c r="LE5" s="359"/>
      <c r="LF5" s="359"/>
      <c r="LG5" s="359"/>
      <c r="LH5" s="359"/>
      <c r="LI5" s="359"/>
      <c r="LJ5" s="359"/>
      <c r="LK5" s="359"/>
      <c r="LL5" s="359"/>
      <c r="LM5" s="359"/>
      <c r="LN5" s="359"/>
      <c r="LO5" s="359"/>
      <c r="LP5" s="359"/>
      <c r="LQ5" s="359"/>
      <c r="LR5" s="359"/>
      <c r="LS5" s="359"/>
      <c r="LT5" s="359"/>
      <c r="LU5" s="359"/>
      <c r="LV5" s="359"/>
      <c r="LW5" s="359"/>
      <c r="LX5" s="359"/>
      <c r="LY5" s="359"/>
      <c r="LZ5" s="359"/>
      <c r="MA5" s="359"/>
      <c r="MB5" s="359"/>
      <c r="MC5" s="359"/>
      <c r="MD5" s="359"/>
      <c r="ME5" s="359" t="s">
        <v>490</v>
      </c>
      <c r="MF5" s="359" t="s">
        <v>490</v>
      </c>
      <c r="MG5" s="359" t="s">
        <v>490</v>
      </c>
    </row>
    <row r="6" spans="1:345" s="367" customFormat="1" ht="27" customHeight="1">
      <c r="A6" s="363">
        <f>'表紙（GHG計画）'!J3</f>
        <v>8</v>
      </c>
      <c r="B6" s="363">
        <f>'表紙（GHG計画）'!L3</f>
        <v>0</v>
      </c>
      <c r="C6" s="363">
        <f>'表紙（GHG計画）'!N3</f>
        <v>0</v>
      </c>
      <c r="D6" s="363" t="str">
        <f>'表紙（GHG計画）'!I5</f>
        <v>○○県</v>
      </c>
      <c r="E6" s="363">
        <f>'表紙（GHG計画）'!J8</f>
        <v>0</v>
      </c>
      <c r="F6" s="363">
        <f>'表紙（GHG計画）'!J9</f>
        <v>0</v>
      </c>
      <c r="G6" s="363">
        <f>'表紙（GHG計画）'!J10</f>
        <v>0</v>
      </c>
      <c r="H6" s="363">
        <f>'表紙（GHG計画）'!F15</f>
        <v>0</v>
      </c>
      <c r="I6" s="363">
        <f>'表紙（GHG計画）'!K15</f>
        <v>0</v>
      </c>
      <c r="J6" s="363">
        <f>'表紙（GHG計画）'!F16</f>
        <v>0</v>
      </c>
      <c r="K6" s="363">
        <f>'表紙（GHG計画）'!K16</f>
        <v>0</v>
      </c>
      <c r="L6" s="363">
        <f>'表紙（GHG計画）'!F17</f>
        <v>0</v>
      </c>
      <c r="M6" s="363">
        <f>'表紙（GHG計画）'!K17</f>
        <v>0</v>
      </c>
      <c r="N6" s="363">
        <f>'表紙（GHG計画）'!F18</f>
        <v>0</v>
      </c>
      <c r="O6" s="363">
        <f>'表紙（GHG計画）'!F19</f>
        <v>0</v>
      </c>
      <c r="P6" s="363">
        <f>'表紙（GHG計画）'!F20</f>
        <v>0</v>
      </c>
      <c r="Q6" s="363">
        <f>'表紙（GHG計画）'!F21</f>
        <v>0</v>
      </c>
      <c r="R6" s="363" t="str">
        <f>'表紙（GHG計画）'!F37</f>
        <v>　-</v>
      </c>
      <c r="S6" s="363">
        <f>'表紙（GHG計画）'!F38</f>
        <v>0</v>
      </c>
      <c r="T6" s="363">
        <f>'表紙（GHG計画）'!F39</f>
        <v>0</v>
      </c>
      <c r="U6" s="363">
        <f>'表紙（GHG計画）'!K39</f>
        <v>0</v>
      </c>
      <c r="V6" s="363" t="str">
        <f>'表紙（GHG計画）'!F40</f>
        <v xml:space="preserve"> - -</v>
      </c>
      <c r="W6" s="363">
        <f>'表紙（GHG計画）'!F41</f>
        <v>0</v>
      </c>
      <c r="X6" s="363">
        <f>'別紙(工場) (R7)'!G4</f>
        <v>6</v>
      </c>
      <c r="Y6" s="363">
        <f>'別紙(工場) (R7)'!G5</f>
        <v>0</v>
      </c>
      <c r="Z6" s="363">
        <f>'別紙(工場) (R7)'!G6</f>
        <v>0</v>
      </c>
      <c r="AA6" s="363">
        <f>'別紙(工場) (R7)'!G7</f>
        <v>0</v>
      </c>
      <c r="AB6" s="363">
        <f>'別紙(工場) (R7)'!K4</f>
        <v>7</v>
      </c>
      <c r="AC6" s="363">
        <f>'別紙(工場) (R7)'!K5</f>
        <v>0</v>
      </c>
      <c r="AD6" s="363">
        <f>'別紙(工場) (R7)'!K6</f>
        <v>0</v>
      </c>
      <c r="AE6" s="363">
        <f>'別紙(工場) (R7)'!K7</f>
        <v>0</v>
      </c>
      <c r="AF6" s="363">
        <f>'別紙(工場) (R7)'!O4</f>
        <v>9</v>
      </c>
      <c r="AG6" s="363">
        <f>'別紙(工場) (R7)'!O5</f>
        <v>0</v>
      </c>
      <c r="AH6" s="363">
        <f>'別紙(工場) (R7)'!O6</f>
        <v>0</v>
      </c>
      <c r="AI6" s="363">
        <f>'別紙(工場) (R7)'!O7</f>
        <v>0</v>
      </c>
      <c r="AJ6" s="364" t="str">
        <f>'別紙(工場) (R7)'!I11</f>
        <v>C</v>
      </c>
      <c r="AK6" s="363">
        <f>'別紙(工場) (R7)'!D14</f>
        <v>0</v>
      </c>
      <c r="AL6" s="363">
        <f>'別紙(工場) (R7)'!E14</f>
        <v>0</v>
      </c>
      <c r="AM6" s="363">
        <f>'別紙(工場) (R7)'!F14</f>
        <v>0</v>
      </c>
      <c r="AN6" s="363">
        <f>'別紙(工場) (R7)'!G15</f>
        <v>0</v>
      </c>
      <c r="AO6" s="363">
        <f>'別紙(工場) (R7)'!D16</f>
        <v>0</v>
      </c>
      <c r="AP6" s="363">
        <f>'別紙(工場) (R7)'!E16</f>
        <v>0</v>
      </c>
      <c r="AQ6" s="363">
        <f>'別紙(工場) (R7)'!F16</f>
        <v>0</v>
      </c>
      <c r="AR6" s="363">
        <f>'別紙(工場) (R7)'!G17</f>
        <v>0</v>
      </c>
      <c r="AS6" s="363">
        <f>'別紙(工場) (R7)'!D18</f>
        <v>0</v>
      </c>
      <c r="AT6" s="363">
        <f>'別紙(工場) (R7)'!E18</f>
        <v>0</v>
      </c>
      <c r="AU6" s="363">
        <f>'別紙(工場) (R7)'!F18</f>
        <v>0</v>
      </c>
      <c r="AV6" s="363">
        <f>'別紙(工場) (R7)'!G19</f>
        <v>0</v>
      </c>
      <c r="AW6" s="363">
        <f>'別紙(工場) (R7)'!D20</f>
        <v>0</v>
      </c>
      <c r="AX6" s="363">
        <f>'別紙(工場) (R7)'!E20</f>
        <v>0</v>
      </c>
      <c r="AY6" s="363">
        <f>'別紙(工場) (R7)'!F20</f>
        <v>0</v>
      </c>
      <c r="AZ6" s="363">
        <f>'別紙(工場) (R7)'!G21</f>
        <v>0</v>
      </c>
      <c r="BA6" s="363">
        <f>'別紙(工場) (R7)'!D22</f>
        <v>0</v>
      </c>
      <c r="BB6" s="363">
        <f>'別紙(工場) (R7)'!E22</f>
        <v>0</v>
      </c>
      <c r="BC6" s="363">
        <f>'別紙(工場) (R7)'!F22</f>
        <v>0</v>
      </c>
      <c r="BD6" s="363">
        <f>'別紙(工場) (R7)'!G23</f>
        <v>0</v>
      </c>
      <c r="BE6" s="363">
        <f>'別紙(工場) (R7)'!D24</f>
        <v>0</v>
      </c>
      <c r="BF6" s="363">
        <f>'別紙(工場) (R7)'!E24</f>
        <v>0</v>
      </c>
      <c r="BG6" s="363">
        <f>'別紙(工場) (R7)'!F24</f>
        <v>0</v>
      </c>
      <c r="BH6" s="363">
        <f>'別紙(工場) (R7)'!G26</f>
        <v>0</v>
      </c>
      <c r="BI6" s="363">
        <f>'別紙(工場) (R7)'!D27</f>
        <v>0</v>
      </c>
      <c r="BJ6" s="363">
        <f>'別紙(工場) (R7)'!E27</f>
        <v>0</v>
      </c>
      <c r="BK6" s="363">
        <f>'別紙(工場) (R7)'!F27</f>
        <v>0</v>
      </c>
      <c r="BL6" s="363">
        <f>'別紙(工場) (R7)'!G29</f>
        <v>0</v>
      </c>
      <c r="BM6" s="363">
        <f>'別紙(工場) (R7)'!D30</f>
        <v>0</v>
      </c>
      <c r="BN6" s="363">
        <f>'別紙(工場) (R7)'!E30</f>
        <v>0</v>
      </c>
      <c r="BO6" s="363">
        <f>'別紙(工場) (R7)'!F30</f>
        <v>0</v>
      </c>
      <c r="BP6" s="363">
        <f>'別紙(工場) (R7)'!G31</f>
        <v>0</v>
      </c>
      <c r="BQ6" s="363">
        <f>'別紙(工場) (R7)'!D32</f>
        <v>0</v>
      </c>
      <c r="BR6" s="363">
        <f>'別紙(工場) (R7)'!E32</f>
        <v>0</v>
      </c>
      <c r="BS6" s="363">
        <f>'別紙(工場) (R7)'!F32</f>
        <v>0</v>
      </c>
      <c r="BT6" s="363">
        <f>'別紙(工場) (R7)'!G33</f>
        <v>0</v>
      </c>
      <c r="BU6" s="363">
        <f>'別紙(工場) (R7)'!D34</f>
        <v>0</v>
      </c>
      <c r="BV6" s="363">
        <f>'別紙(工場) (R7)'!E34</f>
        <v>0</v>
      </c>
      <c r="BW6" s="363">
        <f>'別紙(工場) (R7)'!F34</f>
        <v>0</v>
      </c>
      <c r="BX6" s="363">
        <f>'別紙(工場) (R7)'!G35</f>
        <v>0</v>
      </c>
      <c r="BY6" s="363">
        <f>'別紙(工場) (R7)'!D36</f>
        <v>0</v>
      </c>
      <c r="BZ6" s="363">
        <f>'別紙(工場) (R7)'!E36</f>
        <v>0</v>
      </c>
      <c r="CA6" s="363">
        <f>'別紙(工場) (R7)'!F36</f>
        <v>0</v>
      </c>
      <c r="CB6" s="363">
        <f>'別紙(工場) (R7)'!G37</f>
        <v>0</v>
      </c>
      <c r="CC6" s="363">
        <f>'別紙(工場) (R7)'!D38</f>
        <v>0</v>
      </c>
      <c r="CD6" s="363">
        <f>'別紙(工場) (R7)'!E38</f>
        <v>0</v>
      </c>
      <c r="CE6" s="363">
        <f>'別紙(工場) (R7)'!F38</f>
        <v>0</v>
      </c>
      <c r="CF6" s="363">
        <f>'別紙(工場) (R7)'!G39</f>
        <v>0</v>
      </c>
      <c r="CG6" s="363">
        <f>'別紙(工場) (R7)'!D40</f>
        <v>0</v>
      </c>
      <c r="CH6" s="363">
        <f>'別紙(工場) (R7)'!E40</f>
        <v>0</v>
      </c>
      <c r="CI6" s="363">
        <f>'別紙(工場) (R7)'!F40</f>
        <v>0</v>
      </c>
      <c r="CJ6" s="363">
        <f>'別紙(工場) (R7)'!G41</f>
        <v>0</v>
      </c>
      <c r="CK6" s="363">
        <f>'別紙(工場) (R7)'!D42</f>
        <v>0</v>
      </c>
      <c r="CL6" s="363">
        <f>'別紙(工場) (R7)'!E42</f>
        <v>0</v>
      </c>
      <c r="CM6" s="363">
        <f>'別紙(工場) (R7)'!F42</f>
        <v>0</v>
      </c>
      <c r="CN6" s="363">
        <f>'別紙(工場) (R7)'!G44</f>
        <v>0</v>
      </c>
      <c r="CO6" s="363">
        <f>'別紙(工場) (R7)'!D45</f>
        <v>0</v>
      </c>
      <c r="CP6" s="363">
        <f>'別紙(工場) (R7)'!E45</f>
        <v>0</v>
      </c>
      <c r="CQ6" s="363">
        <f>'別紙(工場) (R7)'!F45</f>
        <v>0</v>
      </c>
      <c r="CR6" s="363">
        <f>'別紙(工場) (R7)'!G47</f>
        <v>0</v>
      </c>
      <c r="CS6" s="363">
        <f>'別紙(工場) (R7)'!D48</f>
        <v>0</v>
      </c>
      <c r="CT6" s="363">
        <f>'別紙(工場) (R7)'!E48</f>
        <v>0</v>
      </c>
      <c r="CU6" s="363">
        <f>'別紙(工場) (R7)'!F48</f>
        <v>0</v>
      </c>
      <c r="CV6" s="363">
        <f>'別紙(工場) (R7)'!G49</f>
        <v>0</v>
      </c>
      <c r="CW6" s="363">
        <f>'別紙(工場) (R7)'!D52</f>
        <v>0</v>
      </c>
      <c r="CX6" s="363">
        <f>'別紙(工場) (R7)'!E52</f>
        <v>0</v>
      </c>
      <c r="CY6" s="363">
        <f>'別紙(工場) (R7)'!F52</f>
        <v>0</v>
      </c>
      <c r="CZ6" s="363">
        <f>'別紙(工場) (R7)'!G53</f>
        <v>0</v>
      </c>
      <c r="DA6" s="363">
        <f>'別紙(工場) (R7)'!D54</f>
        <v>0</v>
      </c>
      <c r="DB6" s="363">
        <f>'別紙(工場) (R7)'!E54</f>
        <v>0</v>
      </c>
      <c r="DC6" s="363">
        <f>'別紙(工場) (R7)'!F54</f>
        <v>0</v>
      </c>
      <c r="DD6" s="363">
        <f>'別紙(工場) (R7)'!G55</f>
        <v>0</v>
      </c>
      <c r="DE6" s="363">
        <f>'別紙(工場) (R7)'!D56</f>
        <v>0</v>
      </c>
      <c r="DF6" s="363">
        <f>'別紙(工場) (R7)'!E56</f>
        <v>0</v>
      </c>
      <c r="DG6" s="363">
        <f>'別紙(工場) (R7)'!F56</f>
        <v>0</v>
      </c>
      <c r="DH6" s="363">
        <f>'別紙(工場) (R7)'!G57</f>
        <v>0</v>
      </c>
      <c r="DI6" s="363">
        <f>'別紙(工場) (R7)'!D58</f>
        <v>0</v>
      </c>
      <c r="DJ6" s="363">
        <f>'別紙(工場) (R7)'!E58</f>
        <v>0</v>
      </c>
      <c r="DK6" s="363">
        <f>'別紙(工場) (R7)'!F58</f>
        <v>0</v>
      </c>
      <c r="DL6" s="363">
        <f>'別紙(工場) (R7)'!G60</f>
        <v>0</v>
      </c>
      <c r="DM6" s="363">
        <f>'別紙(工場) (R7)'!D61</f>
        <v>0</v>
      </c>
      <c r="DN6" s="363">
        <f>'別紙(工場) (R7)'!E61</f>
        <v>0</v>
      </c>
      <c r="DO6" s="363">
        <f>'別紙(工場) (R7)'!F61</f>
        <v>0</v>
      </c>
      <c r="DP6" s="363">
        <f>'別紙(工場) (R7)'!G63</f>
        <v>0</v>
      </c>
      <c r="DQ6" s="363">
        <f>'別紙(工場) (R7)'!D64</f>
        <v>0</v>
      </c>
      <c r="DR6" s="363">
        <f>'別紙(工場) (R7)'!E64</f>
        <v>0</v>
      </c>
      <c r="DS6" s="363">
        <f>'別紙(工場) (R7)'!F64</f>
        <v>0</v>
      </c>
      <c r="DT6" s="363">
        <f>'別紙(工場) (R7)'!G65</f>
        <v>0</v>
      </c>
      <c r="DU6" s="363">
        <f>'別紙(工場) (R7)'!D66</f>
        <v>0</v>
      </c>
      <c r="DV6" s="363">
        <f>'別紙(工場) (R7)'!E66</f>
        <v>0</v>
      </c>
      <c r="DW6" s="363">
        <f>'別紙(工場) (R7)'!F66</f>
        <v>0</v>
      </c>
      <c r="DX6" s="363">
        <f>'別紙(工場) (R7)'!G67</f>
        <v>0</v>
      </c>
      <c r="DY6" s="363">
        <f>'別紙(工場) (R7)'!D68</f>
        <v>0</v>
      </c>
      <c r="DZ6" s="363">
        <f>'別紙(工場) (R7)'!E68</f>
        <v>0</v>
      </c>
      <c r="EA6" s="363">
        <f>'別紙(工場) (R7)'!F68</f>
        <v>0</v>
      </c>
      <c r="EB6" s="363">
        <f>'別紙(工場) (R7)'!G69</f>
        <v>0</v>
      </c>
      <c r="EC6" s="363">
        <f>'別紙(工場) (R7)'!D70</f>
        <v>0</v>
      </c>
      <c r="ED6" s="363">
        <f>'別紙(工場) (R7)'!E70</f>
        <v>0</v>
      </c>
      <c r="EE6" s="363">
        <f>'別紙(工場) (R7)'!F70</f>
        <v>0</v>
      </c>
      <c r="EF6" s="363">
        <f>'別紙(工場) (R7)'!G71</f>
        <v>0</v>
      </c>
      <c r="EG6" s="363">
        <f>'別紙(工場) (R7)'!D72</f>
        <v>0</v>
      </c>
      <c r="EH6" s="363">
        <f>'別紙(工場) (R7)'!E72</f>
        <v>0</v>
      </c>
      <c r="EI6" s="363">
        <f>'別紙(工場) (R7)'!F72</f>
        <v>0</v>
      </c>
      <c r="EJ6" s="363">
        <f>'別紙(工場) (R7)'!G73</f>
        <v>0</v>
      </c>
      <c r="EK6" s="363">
        <f>'別紙(工場) (R7)'!D74</f>
        <v>0</v>
      </c>
      <c r="EL6" s="363">
        <f>'別紙(工場) (R7)'!E74</f>
        <v>0</v>
      </c>
      <c r="EM6" s="363">
        <f>'別紙(工場) (R7)'!F74</f>
        <v>0</v>
      </c>
      <c r="EN6" s="363">
        <f>'別紙(工場) (R7)'!G75</f>
        <v>0</v>
      </c>
      <c r="EO6" s="363">
        <f>'別紙(工場) (R7)'!D76</f>
        <v>0</v>
      </c>
      <c r="EP6" s="363">
        <f>'別紙(工場) (R7)'!E76</f>
        <v>0</v>
      </c>
      <c r="EQ6" s="363">
        <f>'別紙(工場) (R7)'!F76</f>
        <v>0</v>
      </c>
      <c r="ER6" s="363">
        <f>'別紙(工場) (R7)'!G77</f>
        <v>0</v>
      </c>
      <c r="ES6" s="363">
        <f>'別紙(工場) (R7)'!D78</f>
        <v>0</v>
      </c>
      <c r="ET6" s="363">
        <f>'別紙(工場) (R7)'!E78</f>
        <v>0</v>
      </c>
      <c r="EU6" s="363">
        <f>'別紙(工場) (R7)'!F78</f>
        <v>0</v>
      </c>
      <c r="EV6" s="363">
        <f>'別紙(工場) (R7)'!G79</f>
        <v>0</v>
      </c>
      <c r="EW6" s="363">
        <f>'別紙(工場) (R7)'!D80</f>
        <v>0</v>
      </c>
      <c r="EX6" s="363">
        <f>'別紙(工場) (R7)'!E80</f>
        <v>0</v>
      </c>
      <c r="EY6" s="363">
        <f>'別紙(工場) (R7)'!F80</f>
        <v>0</v>
      </c>
      <c r="EZ6" s="363">
        <f>'別紙(工場) (R7)'!G81</f>
        <v>0</v>
      </c>
      <c r="FA6" s="363">
        <f>'別紙(工場) (R7)'!D82</f>
        <v>0</v>
      </c>
      <c r="FB6" s="363">
        <f>'別紙(工場) (R7)'!E82</f>
        <v>0</v>
      </c>
      <c r="FC6" s="363">
        <f>'別紙(工場) (R7)'!F82</f>
        <v>0</v>
      </c>
      <c r="FD6" s="363">
        <f>'別紙(工場) (R7)'!G83</f>
        <v>0</v>
      </c>
      <c r="FE6" s="363">
        <f>'別紙(工場) (R7)'!D84</f>
        <v>0</v>
      </c>
      <c r="FF6" s="363">
        <f>'別紙(工場) (R7)'!E84</f>
        <v>0</v>
      </c>
      <c r="FG6" s="363">
        <f>'別紙(工場) (R7)'!F84</f>
        <v>0</v>
      </c>
      <c r="FH6" s="363">
        <f>'別紙(工場) (R7)'!G85</f>
        <v>0</v>
      </c>
      <c r="FI6" s="363">
        <f>'別紙(工場) (R7)'!D88</f>
        <v>0</v>
      </c>
      <c r="FJ6" s="363">
        <f>'別紙(工場) (R7)'!E88</f>
        <v>0</v>
      </c>
      <c r="FK6" s="363">
        <f>'別紙(工場) (R7)'!F88</f>
        <v>0</v>
      </c>
      <c r="FL6" s="363">
        <f>'別紙(工場) (R7)'!C88</f>
        <v>0</v>
      </c>
      <c r="FM6" s="363">
        <f>'別紙(工場) (R7)'!G89</f>
        <v>0</v>
      </c>
      <c r="FN6" s="363">
        <f>'別紙(工場) (R7)'!D90</f>
        <v>0</v>
      </c>
      <c r="FO6" s="363">
        <f>'別紙(工場) (R7)'!E90</f>
        <v>0</v>
      </c>
      <c r="FP6" s="363">
        <f>'別紙(工場) (R7)'!F90</f>
        <v>0</v>
      </c>
      <c r="FQ6" s="363">
        <f>'別紙(工場) (R7)'!C90</f>
        <v>0</v>
      </c>
      <c r="FR6" s="363">
        <f>'別紙(工場) (R7)'!G91</f>
        <v>0</v>
      </c>
      <c r="FS6" s="363">
        <f>'別紙(工場) (R7)'!D92</f>
        <v>0</v>
      </c>
      <c r="FT6" s="363">
        <f>'別紙(工場) (R7)'!E92</f>
        <v>0</v>
      </c>
      <c r="FU6" s="363">
        <f>'別紙(工場) (R7)'!F92</f>
        <v>0</v>
      </c>
      <c r="FV6" s="363">
        <f>'別紙(工場) (R7)'!C92</f>
        <v>0</v>
      </c>
      <c r="FW6" s="363">
        <f>'別紙(工場) (R7)'!G93</f>
        <v>0</v>
      </c>
      <c r="FX6" s="363">
        <f>'別紙(工場) (R7)'!D94</f>
        <v>0</v>
      </c>
      <c r="FY6" s="363">
        <f>'別紙(工場) (R7)'!E94</f>
        <v>0</v>
      </c>
      <c r="FZ6" s="363">
        <f>'別紙(工場) (R7)'!F94</f>
        <v>0</v>
      </c>
      <c r="GA6" s="363">
        <f>'別紙(工場) (R7)'!C94</f>
        <v>0</v>
      </c>
      <c r="GB6" s="363">
        <f>'別紙(工場) (R7)'!G95</f>
        <v>0</v>
      </c>
      <c r="GC6" s="363">
        <f>'別紙(工場) (R7)'!D96</f>
        <v>0</v>
      </c>
      <c r="GD6" s="363">
        <f>'別紙(工場) (R7)'!E96</f>
        <v>0</v>
      </c>
      <c r="GE6" s="363">
        <f>'別紙(工場) (R7)'!F96</f>
        <v>0</v>
      </c>
      <c r="GF6" s="363">
        <f>'別紙(工場) (R7)'!C96</f>
        <v>0</v>
      </c>
      <c r="GG6" s="363">
        <f>'別紙(工場) (R7)'!G97</f>
        <v>0</v>
      </c>
      <c r="GH6" s="363">
        <f>'別紙(工場) (R7)'!D98</f>
        <v>0</v>
      </c>
      <c r="GI6" s="363">
        <f>'別紙(工場) (R7)'!E98</f>
        <v>0</v>
      </c>
      <c r="GJ6" s="363">
        <f>'別紙(工場) (R7)'!F98</f>
        <v>0</v>
      </c>
      <c r="GK6" s="363">
        <f>'別紙(工場) (R7)'!C98</f>
        <v>0</v>
      </c>
      <c r="GL6" s="363">
        <f>'別紙(工場) (R7)'!G99</f>
        <v>0</v>
      </c>
      <c r="GM6" s="363">
        <f>'別紙(工場) (R7)'!D100</f>
        <v>0</v>
      </c>
      <c r="GN6" s="363">
        <f>'別紙(工場) (R7)'!E100</f>
        <v>0</v>
      </c>
      <c r="GO6" s="363">
        <f>'別紙(工場) (R7)'!F100</f>
        <v>0</v>
      </c>
      <c r="GP6" s="363">
        <f>'別紙(工場) (R7)'!C100</f>
        <v>0</v>
      </c>
      <c r="GQ6" s="363">
        <f>'別紙(工場) (R7)'!G101</f>
        <v>0</v>
      </c>
      <c r="GR6" s="363">
        <f>'別紙(工場) (R7)'!D102</f>
        <v>0</v>
      </c>
      <c r="GS6" s="363">
        <f>'別紙(工場) (R7)'!E102</f>
        <v>0</v>
      </c>
      <c r="GT6" s="363">
        <f>'別紙(工場) (R7)'!F102</f>
        <v>0</v>
      </c>
      <c r="GU6" s="363">
        <f>'別紙(工場) (R7)'!C102</f>
        <v>0</v>
      </c>
      <c r="GV6" s="363">
        <f>'別紙(工場) (R7)'!G103</f>
        <v>0</v>
      </c>
      <c r="GW6" s="363">
        <f>'別紙(工場) (R7)'!D104</f>
        <v>0</v>
      </c>
      <c r="GX6" s="363">
        <f>'別紙(工場) (R7)'!E104</f>
        <v>0</v>
      </c>
      <c r="GY6" s="363">
        <f>'別紙(工場) (R7)'!F104</f>
        <v>0</v>
      </c>
      <c r="GZ6" s="363">
        <f>'別紙(工場) (R7)'!C104</f>
        <v>0</v>
      </c>
      <c r="HA6" s="363">
        <f>'別紙(工場) (R7)'!G105</f>
        <v>0</v>
      </c>
      <c r="HB6" s="363">
        <f>'別紙(工場) (R7)'!D106</f>
        <v>0</v>
      </c>
      <c r="HC6" s="363">
        <f>'別紙(工場) (R7)'!E106</f>
        <v>0</v>
      </c>
      <c r="HD6" s="363">
        <f>'別紙(工場) (R7)'!F106</f>
        <v>0</v>
      </c>
      <c r="HE6" s="363">
        <f>'別紙(工場) (R7)'!C106</f>
        <v>0</v>
      </c>
      <c r="HF6" s="363">
        <f>'別紙(工場) (R7)'!G107</f>
        <v>0</v>
      </c>
      <c r="HG6" s="363">
        <f>'別紙(工場) (R7)'!D108</f>
        <v>0</v>
      </c>
      <c r="HH6" s="363">
        <f>'別紙(工場) (R7)'!E108</f>
        <v>0</v>
      </c>
      <c r="HI6" s="363">
        <f>'別紙(工場) (R7)'!F108</f>
        <v>0</v>
      </c>
      <c r="HJ6" s="363">
        <f>'別紙(工場) (R7)'!C115</f>
        <v>0</v>
      </c>
      <c r="HK6" s="363">
        <f>'別紙(工場) (R7)'!C117</f>
        <v>0</v>
      </c>
      <c r="HL6" s="363">
        <f>'別紙(工場) (R7)'!C122</f>
        <v>0</v>
      </c>
      <c r="HM6" s="363">
        <f>'別紙(工場) (R7)'!C124</f>
        <v>0</v>
      </c>
      <c r="HN6" s="363">
        <f>'別紙(工場) (R7)'!G129</f>
        <v>6</v>
      </c>
      <c r="HO6" s="363">
        <f>'別紙(工場) (R7)'!G130</f>
        <v>0</v>
      </c>
      <c r="HP6" s="363" t="e">
        <f>'別紙(工場) (R7)'!G132</f>
        <v>#DIV/0!</v>
      </c>
      <c r="HQ6" s="363">
        <f>'別紙(工場) (R7)'!K129</f>
        <v>7</v>
      </c>
      <c r="HR6" s="363">
        <f>'別紙(工場) (R7)'!K130</f>
        <v>0</v>
      </c>
      <c r="HS6" s="363" t="e">
        <f>'別紙(工場) (R7)'!J131</f>
        <v>#DIV/0!</v>
      </c>
      <c r="HT6" s="363" t="e">
        <f>'別紙(工場) (R7)'!M131</f>
        <v>#DIV/0!</v>
      </c>
      <c r="HU6" s="363" t="e">
        <f>'別紙(工場) (R7)'!K132</f>
        <v>#DIV/0!</v>
      </c>
      <c r="HV6" s="363" t="e">
        <f>'別紙(工場) (R7)'!J134</f>
        <v>#DIV/0!</v>
      </c>
      <c r="HW6" s="363" t="e">
        <f>'別紙(工場) (R7)'!M134</f>
        <v>#DIV/0!</v>
      </c>
      <c r="HX6" s="363">
        <f>'別紙(工場) (R7)'!O129</f>
        <v>9</v>
      </c>
      <c r="HY6" s="363">
        <f>'別紙(工場) (R7)'!O130</f>
        <v>0</v>
      </c>
      <c r="HZ6" s="363">
        <f>'別紙(工場) (R7)'!O131</f>
        <v>0</v>
      </c>
      <c r="IA6" s="363" t="e">
        <f>'別紙(工場) (R7)'!O132</f>
        <v>#DIV/0!</v>
      </c>
      <c r="IB6" s="363">
        <f>'別紙(工場) (R7)'!O134</f>
        <v>0</v>
      </c>
      <c r="IC6" s="363">
        <f>'別紙(工場) (R7)'!G146</f>
        <v>6</v>
      </c>
      <c r="ID6" s="363">
        <f>ROUND('別紙(工場) (R7)'!F147,0)</f>
        <v>0</v>
      </c>
      <c r="IE6" s="363">
        <f>'別紙(工場) (R7)'!F148</f>
        <v>0</v>
      </c>
      <c r="IF6" s="363">
        <f>'別紙(工場) (R7)'!G148</f>
        <v>0</v>
      </c>
      <c r="IG6" s="363">
        <f>'別紙(工場) (R7)'!I148</f>
        <v>0</v>
      </c>
      <c r="IH6" s="363">
        <f>'別紙(工場) (R7)'!F149</f>
        <v>0</v>
      </c>
      <c r="II6" s="363">
        <f>'別紙(工場) (R7)'!G149</f>
        <v>0</v>
      </c>
      <c r="IJ6" s="363">
        <f>'別紙(工場) (R7)'!F150</f>
        <v>0</v>
      </c>
      <c r="IK6" s="363">
        <f>ROUND('別紙(工場) (R7)'!G150,0)</f>
        <v>0</v>
      </c>
      <c r="IL6" s="363">
        <f>'別紙(工場) (R7)'!F151</f>
        <v>0</v>
      </c>
      <c r="IM6" s="363">
        <f>ROUND('別紙(工場) (R7)'!G151,0)</f>
        <v>0</v>
      </c>
      <c r="IN6" s="363">
        <f>'別紙(工場) (R7)'!I151</f>
        <v>0</v>
      </c>
      <c r="IO6" s="363">
        <f>'別紙(工場) (R7)'!F152</f>
        <v>0</v>
      </c>
      <c r="IP6" s="363">
        <f>ROUND('別紙(工場) (R7)'!G152,0)</f>
        <v>0</v>
      </c>
      <c r="IQ6" s="363">
        <f>'別紙(工場) (R7)'!F153</f>
        <v>0</v>
      </c>
      <c r="IR6" s="363">
        <f>ROUND('別紙(工場) (R7)'!G153,0)</f>
        <v>0</v>
      </c>
      <c r="IS6" s="363">
        <f>ROUND('別紙(工場) (R7)'!F154,0)</f>
        <v>0</v>
      </c>
      <c r="IT6" s="363" t="str">
        <f>'別紙(工場) (R7)'!I154</f>
        <v>ｔ</v>
      </c>
      <c r="IU6" s="363">
        <f>'別紙(工場) (R7)'!K146</f>
        <v>7</v>
      </c>
      <c r="IV6" s="365">
        <f>ROUND('別紙(工場) (R7)'!J147,0)</f>
        <v>0</v>
      </c>
      <c r="IW6" s="363">
        <f>'別紙(工場) (R7)'!J148</f>
        <v>0</v>
      </c>
      <c r="IX6" s="363">
        <f>ROUND('別紙(工場) (R7)'!K148,0)</f>
        <v>0</v>
      </c>
      <c r="IY6" s="363">
        <f>'別紙(工場) (R7)'!M148</f>
        <v>0</v>
      </c>
      <c r="IZ6" s="363">
        <f>'別紙(工場) (R7)'!J149</f>
        <v>0</v>
      </c>
      <c r="JA6" s="363">
        <f>ROUND('別紙(工場) (R7)'!K149,0)</f>
        <v>0</v>
      </c>
      <c r="JB6" s="363">
        <f>'別紙(工場) (R7)'!J150</f>
        <v>0</v>
      </c>
      <c r="JC6" s="363">
        <f>ROUND('別紙(工場) (R7)'!K150,0)</f>
        <v>0</v>
      </c>
      <c r="JD6" s="363">
        <f>'別紙(工場) (R7)'!J151</f>
        <v>0</v>
      </c>
      <c r="JE6" s="363">
        <f>ROUND('別紙(工場) (R7)'!K151,0)</f>
        <v>0</v>
      </c>
      <c r="JF6" s="363" t="str">
        <f>'別紙(工場) (R7)'!M151</f>
        <v>GJ</v>
      </c>
      <c r="JG6" s="363">
        <f>'別紙(工場) (R7)'!J152</f>
        <v>0</v>
      </c>
      <c r="JH6" s="363">
        <f>ROUND('別紙(工場) (R7)'!K152,0)</f>
        <v>0</v>
      </c>
      <c r="JI6" s="363">
        <f>'別紙(工場) (R7)'!J153</f>
        <v>0</v>
      </c>
      <c r="JJ6" s="363">
        <f>ROUND('別紙(工場) (R7)'!K153,0)</f>
        <v>0</v>
      </c>
      <c r="JK6" s="363">
        <f>ROUND('別紙(工場) (R7)'!J154,0)</f>
        <v>0</v>
      </c>
      <c r="JL6" s="363" t="str">
        <f>'別紙(工場) (R7)'!M154</f>
        <v>ｔ</v>
      </c>
      <c r="JM6" s="363">
        <f>'別紙(工場) (R7)'!O146</f>
        <v>9</v>
      </c>
      <c r="JN6" s="363">
        <f>ROUND('別紙(工場) (R7)'!N147,0)</f>
        <v>0</v>
      </c>
      <c r="JO6" s="363">
        <f>'別紙(工場) (R7)'!N148</f>
        <v>0</v>
      </c>
      <c r="JP6" s="363">
        <f>ROUND('別紙(工場) (R7)'!O148,0)</f>
        <v>0</v>
      </c>
      <c r="JQ6" s="363">
        <f>'別紙(工場) (R7)'!Q148</f>
        <v>0</v>
      </c>
      <c r="JR6" s="363">
        <f>'別紙(工場) (R7)'!N149</f>
        <v>0</v>
      </c>
      <c r="JS6" s="363">
        <f>ROUND('別紙(工場) (R7)'!O149,0)</f>
        <v>0</v>
      </c>
      <c r="JT6" s="363">
        <f>'別紙(工場) (R7)'!N150</f>
        <v>0</v>
      </c>
      <c r="JU6" s="363">
        <f>ROUND('別紙(工場) (R7)'!O150,0)</f>
        <v>0</v>
      </c>
      <c r="JV6" s="363">
        <f>'別紙(工場) (R7)'!N151</f>
        <v>0</v>
      </c>
      <c r="JW6" s="363">
        <f>ROUND('別紙(工場) (R7)'!O151,0)</f>
        <v>0</v>
      </c>
      <c r="JX6" s="363">
        <f>'別紙(工場) (R7)'!Q151</f>
        <v>0</v>
      </c>
      <c r="JY6" s="363">
        <f>'別紙(工場) (R7)'!N152</f>
        <v>0</v>
      </c>
      <c r="JZ6" s="363">
        <f>ROUND('別紙(工場) (R7)'!O152,0)</f>
        <v>0</v>
      </c>
      <c r="KA6" s="363">
        <f>'別紙(工場) (R7)'!N153</f>
        <v>0</v>
      </c>
      <c r="KB6" s="363">
        <f>ROUND('別紙(工場) (R7)'!O153,0)</f>
        <v>0</v>
      </c>
      <c r="KC6" s="363">
        <f>ROUND('別紙(工場) (R7)'!N154,0)</f>
        <v>0</v>
      </c>
      <c r="KD6" s="363" t="str">
        <f>'別紙(工場) (R7)'!Q154</f>
        <v>ｔ</v>
      </c>
      <c r="KE6" s="363">
        <f>'別紙(工場) (R7)'!A162</f>
        <v>0</v>
      </c>
      <c r="KF6" s="363" t="e">
        <f>'別紙(工場) (R7)'!D168</f>
        <v>#DIV/0!</v>
      </c>
      <c r="KG6" s="363" t="e">
        <f>'別紙(工場) (R7)'!D169</f>
        <v>#DIV/0!</v>
      </c>
      <c r="KH6" s="364" t="str">
        <f>'別紙(工場) (R7)'!D170</f>
        <v>C</v>
      </c>
      <c r="KI6" s="365">
        <f>ROUND('シート1-1（工場その他） (R7)'!F77,0)</f>
        <v>0</v>
      </c>
      <c r="KJ6" s="365">
        <f>ROUND('シート1-1（工場その他） (R7)'!H77,0)</f>
        <v>0</v>
      </c>
      <c r="KK6" s="365">
        <f>ROUND('シート1-1（工場その他） (R7)'!F78,0)</f>
        <v>0</v>
      </c>
      <c r="KL6" s="365">
        <f>ROUND('シート1-1（工場その他） (R7)'!F79,0)</f>
        <v>0</v>
      </c>
      <c r="KM6" s="365">
        <f>ROUND('シート1-1（工場その他） (R7)'!F61,0)</f>
        <v>0</v>
      </c>
      <c r="KN6" s="365">
        <f>ROUND('シート1-1（工場その他） (R7)'!F75,0)</f>
        <v>0</v>
      </c>
      <c r="KO6" s="365">
        <f>ROUND('シート1-1（工場その他） (R7)'!H61,0)</f>
        <v>0</v>
      </c>
      <c r="KP6" s="365">
        <f>ROUND('シート1-1（工場その他） (R7)'!H75,0)</f>
        <v>0</v>
      </c>
      <c r="KQ6" s="365">
        <f>ROUND('シート1-1（工場その他） (R7)'!F89,0)+ROUND('シート1-1（工場その他） (R7)'!F97,0)</f>
        <v>0</v>
      </c>
      <c r="KR6" s="365">
        <f>ROUND(SUM('シート1-1（工場その他） (R7)'!F90:'シート1-1（工場その他） (R7)'!F95),0)</f>
        <v>0</v>
      </c>
      <c r="KS6" s="365">
        <f>ROUND('シート1-1（工場その他） (R7)'!F89,0)</f>
        <v>0</v>
      </c>
      <c r="KT6" s="365">
        <f>ROUND('シート1-1（工場その他） (R7)'!F90,0)</f>
        <v>0</v>
      </c>
      <c r="KU6" s="365">
        <f>ROUND('シート1-1（工場その他） (R7)'!F91,0)</f>
        <v>0</v>
      </c>
      <c r="KV6" s="365">
        <f>ROUND('シート1-1（工場その他） (R7)'!F92,0)</f>
        <v>0</v>
      </c>
      <c r="KW6" s="365">
        <f>ROUND('シート1-1（工場その他） (R7)'!F93,0)</f>
        <v>0</v>
      </c>
      <c r="KX6" s="365">
        <f>ROUND('シート1-1（工場その他） (R7)'!F94,0)</f>
        <v>0</v>
      </c>
      <c r="KY6" s="365">
        <f>ROUND('シート1-1（工場その他） (R7)'!F95,0)</f>
        <v>0</v>
      </c>
      <c r="KZ6" s="365">
        <f>ROUND('シート1-1（工場その他） (R7)'!F96,0)</f>
        <v>0</v>
      </c>
      <c r="LA6" s="365">
        <f>ROUND('シート1-1（工場その他） (R7)'!F97,0)</f>
        <v>0</v>
      </c>
      <c r="LB6" s="365">
        <f>ROUND('シート２ (R7)'!D7,0)</f>
        <v>0</v>
      </c>
      <c r="LC6" s="365">
        <f>ROUND('シート２ (R7)'!D10,0)</f>
        <v>0</v>
      </c>
      <c r="LD6" s="365">
        <f>ROUND('シート２ (R7)'!D13,0)</f>
        <v>0</v>
      </c>
      <c r="LE6" s="365">
        <f>ROUND('シート２ (R7)'!D16,0)</f>
        <v>0</v>
      </c>
      <c r="LF6" s="365">
        <f>ROUND('シート２ (R7)'!D19,0)</f>
        <v>0</v>
      </c>
      <c r="LG6" s="365">
        <f>ROUND('シート２ (R7)'!D22,0)</f>
        <v>0</v>
      </c>
      <c r="LH6" s="365">
        <f>ROUND('シート２ (R7)'!D25,0)</f>
        <v>0</v>
      </c>
      <c r="LI6" s="365">
        <f>ROUND('シート２ (R7)'!D28,0)</f>
        <v>0</v>
      </c>
      <c r="LJ6" s="365">
        <f>'シート３，４ (R7)'!D3</f>
        <v>0</v>
      </c>
      <c r="LK6" s="365">
        <f>ROUND('シート３，４ (R7)'!D8,0)</f>
        <v>0</v>
      </c>
      <c r="LL6" s="365">
        <f>'シート３，４ (R7)'!E9</f>
        <v>0</v>
      </c>
      <c r="LM6" s="366" t="e">
        <f>ROUND('シート３，４ (R7)'!D10,3)</f>
        <v>#DIV/0!</v>
      </c>
      <c r="LN6" s="366" t="e">
        <f>ROUND('シート３，４ (R7)'!D12,3)</f>
        <v>#DIV/0!</v>
      </c>
      <c r="LO6" s="365">
        <f>ROUND('シート３，４ (R7)'!G8,0)</f>
        <v>0</v>
      </c>
      <c r="LP6" s="365" t="str">
        <f>'シート３，４ (R7)'!H9</f>
        <v/>
      </c>
      <c r="LQ6" s="366" t="e">
        <f>ROUND('シート３，４ (R7)'!G10,3)</f>
        <v>#DIV/0!</v>
      </c>
      <c r="LR6" s="366" t="e">
        <f>ROUND('シート３，４ (R7)'!G12,3)</f>
        <v>#DIV/0!</v>
      </c>
      <c r="LS6" s="365">
        <f>ROUND('シート３，４ (R7)'!J8,0)</f>
        <v>0</v>
      </c>
      <c r="LT6" s="365" t="str">
        <f>'シート３，４ (R7)'!K9</f>
        <v/>
      </c>
      <c r="LU6" s="366" t="e">
        <f>ROUND('シート３，４ (R7)'!J10,3)</f>
        <v>#DIV/0!</v>
      </c>
      <c r="LV6" s="366" t="e">
        <f>ROUND('シート３，４ (R7)'!J12,3)</f>
        <v>#DIV/0!</v>
      </c>
      <c r="LW6" s="365">
        <f>ROUND('シート３，４ (R7)'!D14,0)</f>
        <v>0</v>
      </c>
      <c r="LX6" s="363">
        <f>'シート３，４ (R7)'!E24</f>
        <v>0</v>
      </c>
      <c r="LY6" s="363">
        <f>'シート３，４ (R7)'!H24</f>
        <v>0</v>
      </c>
      <c r="LZ6" s="363">
        <f>'シート３，４ (R7)'!E26</f>
        <v>0</v>
      </c>
      <c r="MA6" s="363">
        <f>'シート３，４ (R7)'!H26</f>
        <v>0</v>
      </c>
      <c r="MB6" s="363">
        <f>'シート３，４ (R7)'!E28</f>
        <v>0</v>
      </c>
      <c r="MC6" s="363">
        <f>'シート３，４ (R7)'!E30</f>
        <v>0</v>
      </c>
      <c r="MD6" s="363">
        <f>'シート３，４ (R7)'!E32</f>
        <v>0</v>
      </c>
      <c r="ME6" s="365">
        <f>ROUND('シート1-1（工場その他） (R7)'!F79,0)</f>
        <v>0</v>
      </c>
      <c r="MF6" s="365">
        <f>ROUND('シート1-1（工場その他） (R7)'!F89,0)+ROUND('シート1-1（工場その他） (R7)'!F97,0)</f>
        <v>0</v>
      </c>
      <c r="MG6" s="365">
        <f>ROUND(SUM('シート1-1（工場その他） (R7)'!F90:'シート1-1（工場その他） (R7)'!F95),0)</f>
        <v>0</v>
      </c>
    </row>
    <row r="16" spans="1:345" ht="12.6" customHeight="1"/>
  </sheetData>
  <mergeCells count="1">
    <mergeCell ref="ME2:MG2"/>
  </mergeCells>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入力のご案内</vt:lpstr>
      <vt:lpstr>チェックシート</vt:lpstr>
      <vt:lpstr>表紙（GHG計画）</vt:lpstr>
      <vt:lpstr>別紙(工場) (R7)</vt:lpstr>
      <vt:lpstr>シート1-1（工場その他） (R7)</vt:lpstr>
      <vt:lpstr>シート２ (R7)</vt:lpstr>
      <vt:lpstr>シート３，４ (R7)</vt:lpstr>
      <vt:lpstr>右のシートは修正削除不可</vt:lpstr>
      <vt:lpstr>台帳DB入力データ (R7)（修正不可）</vt:lpstr>
      <vt:lpstr>（参考）別紙第１</vt:lpstr>
      <vt:lpstr>（参考）別紙第2</vt:lpstr>
      <vt:lpstr>（参考）業種コード</vt:lpstr>
      <vt:lpstr>（参考）再エネ種別・措置</vt:lpstr>
      <vt:lpstr>　</vt:lpstr>
      <vt:lpstr>'シート1-1（工場その他） (R7)'!Print_Area</vt:lpstr>
      <vt:lpstr>'シート２ (R7)'!Print_Area</vt:lpstr>
      <vt:lpstr>入力のご案内!Print_Area</vt:lpstr>
      <vt:lpstr>'表紙（GHG計画）'!Print_Area</vt:lpstr>
      <vt:lpstr>'別紙(工場) (R7)'!Print_Area</vt:lpstr>
      <vt:lpstr>業種コード</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塚本 貴紀</cp:lastModifiedBy>
  <cp:lastPrinted>2026-04-10T11:22:06Z</cp:lastPrinted>
  <dcterms:created xsi:type="dcterms:W3CDTF">2021-12-04T02:49:05Z</dcterms:created>
  <dcterms:modified xsi:type="dcterms:W3CDTF">2026-04-15T02:12:22Z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2024-02-22T10:17:05Z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9ed60acd-d3d9-4597-97ed-519615a9439b</vt:lpwstr>
  </property>
  <property fmtid="{D5CDD505-2E9C-101B-9397-08002B2CF9AE}" pid="8" name="MSIP_Label_defa4170-0d19-0005-0004-bc88714345d2_ContentBits">
    <vt:lpwstr>0</vt:lpwstr>
  </property>
</Properties>
</file>