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L-FILESV\home\財政課\■　財政20230515～\9.新地方公会計制度（財務４表）\3.調査関係\財政状況資料集\Ｒ８　\R6財政状況資料集（市町村依頼）\"/>
    </mc:Choice>
  </mc:AlternateContent>
  <xr:revisionPtr revIDLastSave="0" documentId="13_ncr:1_{19EDE13A-D314-408B-BF36-236A8E37B9E7}" xr6:coauthVersionLast="47" xr6:coauthVersionMax="47" xr10:uidLastSave="{00000000-0000-0000-0000-000000000000}"/>
  <bookViews>
    <workbookView xWindow="-108" yWindow="-108" windowWidth="23256" windowHeight="1245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E37" i="10"/>
  <c r="AM37" i="10"/>
  <c r="C37" i="10"/>
  <c r="BE36" i="10"/>
  <c r="AM36" i="10"/>
  <c r="C36" i="10"/>
  <c r="BE35" i="10"/>
  <c r="C35" i="10"/>
  <c r="BW34" i="10"/>
  <c r="U34" i="10"/>
  <c r="U35" i="10" s="1"/>
  <c r="U36" i="10" s="1"/>
  <c r="U37" i="10" s="1"/>
  <c r="U38" i="10" s="1"/>
  <c r="C34" i="10"/>
  <c r="BW35" i="10" l="1"/>
  <c r="BW36" i="10" s="1"/>
  <c r="BW37" i="10" s="1"/>
  <c r="BE34"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<sst xmlns="http://schemas.openxmlformats.org/spreadsheetml/2006/main" count="1123" uniqueCount="563">
  <si>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</si>
  <si>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</si>
  <si>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</si>
  <si>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</si>
  <si>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</si>
  <si>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</si>
  <si>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</si>
  <si>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</si>
  <si>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</si>
  <si>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</si>
  <si>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</si>
  <si>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</si>
  <si>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</si>
  <si>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</si>
  <si>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</si>
  <si>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</si>
  <si>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</si>
  <si>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</si>
  <si>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</si>
  <si>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</si>
  <si>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</si>
  <si>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</si>
  <si>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</si>
  <si>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</si>
  <si>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</si>
  <si>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</si>
  <si>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</si>
  <si>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</si>
  <si>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</si>
  <si>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</si>
  <si>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</si>
  <si>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</si>
  <si>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</si>
  <si>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</si>
  <si>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</si>
  <si>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</si>
  <si>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</si>
  <si>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</si>
  <si>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</si>
  <si>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</si>
  <si>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</si>
  <si>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</si>
  <si>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</si>
  <si>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</si>
  <si>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</si>
  <si>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</si>
  <si>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</si>
  <si>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</si>
  <si>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</si>
  <si>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</si>
  <si>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</si>
  <si>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</si>
  <si>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</si>
  <si>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</si>
  <si>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</si>
  <si>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</si>
  <si>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</si>
  <si>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</si>
  <si>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</si>
  <si>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</si>
  <si>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</si>
  <si>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</si>
  <si>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</si>
  <si>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</si>
  <si>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</si>
  <si>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</si>
  <si>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</si>
  <si>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</si>
  <si>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</si>
  <si>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</si>
  <si>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</si>
  <si>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</si>
  <si>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</si>
  <si>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</si>
  <si>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</si>
  <si>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</si>
  <si>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</si>
  <si>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</si>
  <si>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</si>
  <si>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</si>
  <si>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</si>
  <si>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</si>
  <si>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</si>
  <si>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</si>
  <si>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</si>
  <si>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</si>
  <si>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</si>
  <si>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</si>
  <si>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</si>
  <si>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</si>
  <si>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</si>
  <si>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</si>
  <si>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</si>
  <si>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</si>
  <si>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</si>
  <si>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</si>
  <si>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</si>
  <si>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</si>
  <si>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</si>
  <si>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</si>
  <si>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</si>
  <si>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</si>
  <si>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</si>
  <si>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</si>
  <si>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</si>
  <si>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</si>
  <si>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</si>
  <si>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</si>
  <si>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</si>
  <si>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</si>
  <si>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</si>
  <si>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</si>
  <si>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</si>
  <si>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</si>
  <si>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</si>
  <si>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</si>
  <si>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</si>
  <si>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</si>
  <si>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</si>
  <si>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</si>
  <si>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</si>
  <si>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</si>
  <si>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</si>
  <si>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</si>
  <si>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</si>
  <si>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</si>
  <si>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</si>
  <si>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</si>
  <si>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</si>
  <si>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</si>
  <si>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</si>
  <si>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</si>
  <si>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</si>
  <si>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</si>
  <si>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</si>
  <si>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</si>
  <si>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</si>
  <si>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</si>
  <si>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</si>
  <si>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</si>
  <si>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</si>
  <si>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</si>
  <si>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</si>
  <si>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</si>
  <si>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</si>
  <si>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</si>
  <si>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</si>
  <si>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</si>
  <si>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</si>
  <si>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</si>
  <si>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</si>
  <si>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</si>
  <si>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</si>
  <si>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</si>
  <si>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</si>
  <si>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</si>
  <si>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</si>
  <si>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</si>
  <si>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</si>
  <si>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</si>
  <si>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</si>
  <si>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</si>
  <si>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</si>
  <si>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</si>
  <si>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</si>
  <si>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</si>
  <si>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</si>
  <si>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</si>
  <si>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</si>
  <si>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</si>
  <si>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</si>
  <si>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</si>
  <si>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</si>
  <si>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</si>
  <si>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</si>
  <si>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</si>
  <si>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</si>
  <si>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</si>
  <si>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</si>
  <si>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</si>
  <si>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</si>
  <si>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</si>
  <si>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</si>
  <si>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</si>
  <si>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</si>
  <si>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</si>
  <si>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</si>
  <si>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</si>
  <si>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</si>
  <si>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</si>
  <si>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</si>
  <si>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</si>
  <si>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</si>
  <si>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</si>
  <si>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</si>
  <si>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</si>
  <si>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</si>
  <si>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</si>
  <si>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</si>
  <si>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</si>
  <si>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</si>
  <si>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</si>
  <si>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</si>
  <si>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岐阜県白川村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</si>
  <si>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</si>
  <si>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</si>
  <si>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</si>
  <si>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</si>
  <si>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</si>
  <si>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</si>
  <si>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</si>
  <si>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</si>
  <si>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</si>
  <si>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</si>
  <si>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</si>
  <si>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</si>
  <si>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</si>
  <si>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</si>
  <si>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</si>
  <si>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</si>
  <si>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</si>
  <si>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</si>
  <si>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</si>
  <si>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</si>
  <si>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</si>
  <si>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</si>
  <si>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</si>
  <si>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</si>
  <si>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</si>
  <si>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</si>
  <si>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</si>
  <si>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</si>
  <si>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</si>
  <si>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</si>
  <si>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</si>
  <si>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</si>
  <si>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</si>
  <si>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</si>
  <si>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</si>
  <si>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</si>
  <si>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</si>
  <si>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</si>
  <si>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</si>
  <si>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</si>
  <si>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</si>
  <si>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</si>
  <si>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</si>
  <si>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</si>
  <si>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</si>
  <si>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</si>
  <si>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</si>
  <si>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</si>
  <si>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</si>
  <si>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</si>
  <si>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</si>
  <si>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</si>
  <si>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</si>
  <si>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</si>
  <si>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</si>
  <si>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</si>
  <si>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</si>
  <si>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</si>
  <si>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</si>
  <si>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</si>
  <si>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</si>
  <si>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</si>
  <si>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</si>
  <si>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</si>
  <si>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</si>
  <si>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</si>
  <si>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</si>
  <si>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</si>
  <si>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</si>
  <si>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</si>
  <si>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</si>
  <si>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</si>
  <si>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</si>
  <si>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</si>
  <si>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</si>
  <si>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</si>
  <si>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</si>
  <si>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</si>
  <si>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</si>
  <si>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</si>
  <si>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</si>
  <si>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</si>
  <si>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</si>
  <si>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</si>
  <si>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</si>
  <si>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</si>
  <si>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</si>
  <si>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</si>
  <si>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</si>
  <si>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</si>
  <si>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</si>
  <si>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</si>
  <si>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</si>
  <si>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</si>
  <si>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</si>
  <si>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</si>
  <si>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</si>
  <si>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</si>
  <si>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</si>
  <si>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</si>
  <si>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</si>
  <si>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</si>
  <si>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</si>
  <si>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</si>
  <si>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</si>
  <si>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</si>
  <si>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</si>
  <si>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</si>
  <si>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</si>
  <si>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</si>
  <si>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</si>
  <si>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</si>
  <si>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</si>
  <si>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</si>
  <si>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</si>
  <si>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</si>
  <si>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</si>
  <si>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</si>
  <si>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</si>
  <si>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</si>
  <si>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</si>
  <si>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</si>
  <si>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</si>
  <si>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</si>
  <si>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</si>
  <si>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</si>
  <si>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</si>
  <si>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</si>
  <si>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</si>
  <si>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</si>
  <si>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</si>
  <si>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</si>
  <si>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</si>
  <si>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</si>
  <si>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</si>
  <si>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</si>
  <si>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</si>
  <si>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</si>
  <si>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</si>
  <si>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</si>
  <si>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</si>
  <si>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</si>
  <si>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</si>
  <si>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</si>
  <si>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</si>
  <si>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</si>
  <si>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</si>
  <si>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</si>
  <si>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</si>
  <si>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</si>
  <si>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岐阜県白川村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</si>
  <si>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</si>
  <si>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</si>
  <si>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</si>
  <si>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</si>
  <si>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</si>
  <si>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</si>
  <si>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</si>
  <si>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</si>
  <si>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</si>
  <si>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</si>
  <si>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</si>
  <si>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</si>
  <si>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</si>
  <si>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</si>
  <si>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</si>
  <si>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</si>
  <si>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</si>
  <si>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</si>
  <si>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</si>
  <si>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</si>
  <si>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</si>
  <si>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</si>
  <si>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</si>
  <si>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</si>
  <si>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</si>
  <si>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</si>
  <si>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</si>
  <si>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</si>
  <si>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</si>
  <si>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</si>
  <si>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</si>
  <si>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</si>
  <si>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</si>
  <si>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国民健康保険特別会計事業勘定の部</t>
    <phoneticPr fontId="5"/>
  </si>
  <si>
    <t>国民健康保険特別会計直営診療施設勘定の部</t>
    <phoneticPr fontId="5"/>
  </si>
  <si>
    <t>介護保険特別会計保険事業勘定の部</t>
    <phoneticPr fontId="5"/>
  </si>
  <si>
    <t>介護保険特別会計介護サービス事業勘定の部</t>
    <phoneticPr fontId="5"/>
  </si>
  <si>
    <t>後期高齢者医療特別会計</t>
    <phoneticPr fontId="5"/>
  </si>
  <si>
    <t>簡易水道事業会計</t>
    <phoneticPr fontId="5"/>
  </si>
  <si>
    <t>法適用企業</t>
    <phoneticPr fontId="5"/>
  </si>
  <si>
    <t>公共下水道事業会計</t>
    <phoneticPr fontId="5"/>
  </si>
  <si>
    <t>温泉開発特別会計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</si>
  <si>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</si>
  <si>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</si>
  <si>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</si>
  <si>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</si>
  <si>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</si>
  <si>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</si>
  <si>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</si>
  <si>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</si>
  <si>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</si>
  <si>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</si>
  <si>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</si>
  <si>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</si>
  <si>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</si>
  <si>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</si>
  <si>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</si>
  <si>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</si>
  <si>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</si>
  <si>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</si>
  <si>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</si>
  <si>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</si>
  <si>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</si>
  <si>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</si>
  <si>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</si>
  <si>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</si>
  <si>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</si>
  <si>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</si>
  <si>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</si>
  <si>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</si>
  <si>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</si>
  <si>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</si>
  <si>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</si>
  <si>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</si>
  <si>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</si>
  <si>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</si>
  <si>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</si>
  <si>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</si>
  <si>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</si>
  <si>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</si>
  <si>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</si>
  <si>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</si>
  <si>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</si>
  <si>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</si>
  <si>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</si>
  <si>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</si>
  <si>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</si>
  <si>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</si>
  <si>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</si>
  <si>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</si>
  <si>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</si>
  <si>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</si>
  <si>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</si>
  <si>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</si>
  <si>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</si>
  <si>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</si>
  <si>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</si>
  <si>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</si>
  <si>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</si>
  <si>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</si>
  <si>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</si>
  <si>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</si>
  <si>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</si>
  <si>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</si>
  <si>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</si>
  <si>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</si>
  <si>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</si>
  <si>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</si>
  <si>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</si>
  <si>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</si>
  <si>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</si>
  <si>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</si>
  <si>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</si>
  <si>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</si>
  <si>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</si>
  <si>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</si>
  <si>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</si>
  <si>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</si>
  <si>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</si>
  <si>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</si>
  <si>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</si>
  <si>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</si>
  <si>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</si>
  <si>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</si>
  <si>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</si>
  <si>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</si>
  <si>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</si>
  <si>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</si>
  <si>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</si>
  <si>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</si>
  <si>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</si>
  <si>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</si>
  <si>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</si>
  <si>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</si>
  <si>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</si>
  <si>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</si>
  <si>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</si>
  <si>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</si>
  <si>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</si>
  <si>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</si>
  <si>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</si>
  <si>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</si>
  <si>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</si>
  <si>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</si>
  <si>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</si>
  <si>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</si>
  <si>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</si>
  <si>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</si>
  <si>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</si>
  <si>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</si>
  <si>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</si>
  <si>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</si>
  <si>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</si>
  <si>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</si>
  <si>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</si>
  <si>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</si>
  <si>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</si>
  <si>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</si>
  <si>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</si>
  <si>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</si>
  <si>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</si>
  <si>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</si>
  <si>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</si>
  <si>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</si>
  <si>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</si>
  <si>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</si>
  <si>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</si>
  <si>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</si>
  <si>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</si>
  <si>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</si>
  <si>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</si>
  <si>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</si>
  <si>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</si>
  <si>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</si>
  <si>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</si>
  <si>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</si>
  <si>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</si>
  <si>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</si>
  <si>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76.17</t>
  </si>
  <si>
    <t>▲ 7.64</t>
  </si>
  <si>
    <t>一般会計</t>
  </si>
  <si>
    <t>国民健康保険特別会計事業勘定の部</t>
  </si>
  <si>
    <t>公共下水道事業会計</t>
  </si>
  <si>
    <t>介護保険特別会計保険事業勘定の部</t>
  </si>
  <si>
    <t>簡易水道事業会計</t>
  </si>
  <si>
    <t>国民健康保険特別会計直営診療施設勘定の部</t>
  </si>
  <si>
    <t>後期高齢者医療特別会計</t>
  </si>
  <si>
    <t>温泉開発特別会計</t>
  </si>
  <si>
    <t>その他会計（赤字）</t>
  </si>
  <si>
    <t>その他会計（黒字）</t>
  </si>
  <si>
    <t>R02</t>
    <phoneticPr fontId="5"/>
  </si>
  <si>
    <t>R03</t>
    <phoneticPr fontId="5"/>
  </si>
  <si>
    <t>R04</t>
    <phoneticPr fontId="5"/>
  </si>
  <si>
    <t>R05</t>
    <phoneticPr fontId="5"/>
  </si>
  <si>
    <t>R06</t>
    <phoneticPr fontId="5"/>
  </si>
  <si>
    <t>白川村緑地資源開発公社</t>
  </si>
  <si>
    <t>飯島観光開発</t>
  </si>
  <si>
    <t>世界遺産白川郷合掌造り保存財団</t>
  </si>
  <si>
    <t>大白川温泉観光</t>
  </si>
  <si>
    <t>庁舎建設基金</t>
  </si>
  <si>
    <t>新産業応援基金</t>
    <rPh sb="0" eb="7">
      <t>シンサンギョウオウエンキキン</t>
    </rPh>
    <phoneticPr fontId="5"/>
  </si>
  <si>
    <t>学校施設整備基金</t>
  </si>
  <si>
    <t>世界遺産合掌造り集落保存協力基金</t>
  </si>
  <si>
    <t>災害基金</t>
    <phoneticPr fontId="39"/>
  </si>
  <si>
    <t>岐阜県市町村会館組合</t>
    <rPh sb="0" eb="8">
      <t>ギフケンシチョウソンカイカン</t>
    </rPh>
    <rPh sb="8" eb="10">
      <t>クミアイ</t>
    </rPh>
    <phoneticPr fontId="2"/>
  </si>
  <si>
    <t>岐阜県市町村職員退職手当組合</t>
    <rPh sb="0" eb="10">
      <t>ギフケンシチョウソンショクインタイショク</t>
    </rPh>
    <rPh sb="10" eb="14">
      <t>テアテクミアイ</t>
    </rPh>
    <phoneticPr fontId="2"/>
  </si>
  <si>
    <t>後期高齢者医療連合会（一般会計分）</t>
    <rPh sb="0" eb="2">
      <t>コウキ</t>
    </rPh>
    <rPh sb="2" eb="5">
      <t>コウレイシャ</t>
    </rPh>
    <rPh sb="5" eb="7">
      <t>イリョウ</t>
    </rPh>
    <rPh sb="7" eb="10">
      <t>レンゴウカイ</t>
    </rPh>
    <rPh sb="11" eb="13">
      <t>イッパン</t>
    </rPh>
    <rPh sb="13" eb="15">
      <t>カイケイ</t>
    </rPh>
    <rPh sb="15" eb="16">
      <t>ブン</t>
    </rPh>
    <phoneticPr fontId="2"/>
  </si>
  <si>
    <t>後期高齢者医療連合会（特別会計分）</t>
    <rPh sb="0" eb="2">
      <t>コウキ</t>
    </rPh>
    <rPh sb="2" eb="5">
      <t>コウレイシャ</t>
    </rPh>
    <rPh sb="5" eb="7">
      <t>イリョウ</t>
    </rPh>
    <rPh sb="7" eb="10">
      <t>レンゴウカイ</t>
    </rPh>
    <rPh sb="11" eb="16">
      <t>トクベツカイケイブン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</si>
</sst>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ADA328AA-BA15-4463-8541-142C006A9CF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4AB8BED-56B3-418A-8FAE-F8A3A54593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A218-40D9-B801-4B10F3454F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328018</c:v>
                </c:pt>
                <c:pt idx="1">
                  <c:v>474547</c:v>
                </c:pt>
                <c:pt idx="2">
                  <c:v>367612</c:v>
                </c:pt>
                <c:pt idx="3">
                  <c:v>315058</c:v>
                </c:pt>
                <c:pt idx="4">
                  <c:v>451269</c:v>
                </c:pt>
              </c:numCache>
            </c:numRef>
          </c:val>
          <c:smooth val="0"/>
          <c:extLst>
            <c:ext xmlns:c16="http://schemas.microsoft.com/office/drawing/2014/chart" uri="{C3380CC4-5D6E-409C-BE32-E72D297353CC}">
              <c16:uniqueId val="{00000001-A218-40D9-B801-4B10F3454F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6.46</c:v>
                </c:pt>
                <c:pt idx="1">
                  <c:v>4.53</c:v>
                </c:pt>
                <c:pt idx="2">
                  <c:v>26.84</c:v>
                </c:pt>
                <c:pt idx="3">
                  <c:v>32.729999999999997</c:v>
                </c:pt>
                <c:pt idx="4">
                  <c:v>8.27</c:v>
                </c:pt>
              </c:numCache>
            </c:numRef>
          </c:val>
          <c:extLst>
            <c:ext xmlns:c16="http://schemas.microsoft.com/office/drawing/2014/chart" uri="{C3380CC4-5D6E-409C-BE32-E72D297353CC}">
              <c16:uniqueId val="{00000000-2EEC-405F-A907-50BF86D7CA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79.739999999999995</c:v>
                </c:pt>
                <c:pt idx="1">
                  <c:v>72.84</c:v>
                </c:pt>
                <c:pt idx="2">
                  <c:v>73.98</c:v>
                </c:pt>
                <c:pt idx="3">
                  <c:v>74.3</c:v>
                </c:pt>
                <c:pt idx="4">
                  <c:v>89.37</c:v>
                </c:pt>
              </c:numCache>
            </c:numRef>
          </c:val>
          <c:extLst>
            <c:ext xmlns:c16="http://schemas.microsoft.com/office/drawing/2014/chart" uri="{C3380CC4-5D6E-409C-BE32-E72D297353CC}">
              <c16:uniqueId val="{00000001-2EEC-405F-A907-50BF86D7CA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-76.17</c:v>
                </c:pt>
                <c:pt idx="1">
                  <c:v>1.65</c:v>
                </c:pt>
                <c:pt idx="2">
                  <c:v>22.25</c:v>
                </c:pt>
                <c:pt idx="3">
                  <c:v>5.93</c:v>
                </c:pt>
                <c:pt idx="4">
                  <c:v>-7.64</c:v>
                </c:pt>
              </c:numCache>
            </c:numRef>
          </c:val>
          <c:smooth val="0"/>
          <c:extLst>
            <c:ext xmlns:c16="http://schemas.microsoft.com/office/drawing/2014/chart" uri="{C3380CC4-5D6E-409C-BE32-E72D297353CC}">
              <c16:uniqueId val="{00000002-2EEC-405F-A907-50BF86D7CA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0.51</c:v>
                </c:pt>
                <c:pt idx="2">
                  <c:v>#N/A</c:v>
                </c:pt>
                <c:pt idx="3">
                  <c:v>0.23</c:v>
                </c:pt>
                <c:pt idx="4">
                  <c:v>#N/A</c:v>
                </c:pt>
                <c:pt idx="5">
                  <c:v>1.3</c:v>
                </c:pt>
                <c:pt idx="6">
                  <c:v>#N/A</c:v>
                </c:pt>
                <c:pt idx="7">
                  <c:v>2.2999999999999998</c:v>
                </c:pt>
                <c:pt idx="8">
                  <c:v>#N/A</c:v>
                </c:pt>
                <c:pt idx="9">
                  <c:v>0.17</c:v>
                </c:pt>
              </c:numCache>
            </c:numRef>
          </c:val>
          <c:extLst>
            <c:ext xmlns:c16="http://schemas.microsoft.com/office/drawing/2014/chart" uri="{C3380CC4-5D6E-409C-BE32-E72D297353CC}">
              <c16:uniqueId val="{00000000-F199-431E-B49C-6CF7F420F1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99-431E-B49C-6CF7F420F13A}"/>
            </c:ext>
          </c:extLst>
        </c:ser>
        <c:ser>
          <c:idx val="2"/>
          <c:order val="2"/>
          <c:tx>
            <c:strRef>
              <c:f>データシート!$A$29</c:f>
              <c:strCache>
                <c:ptCount val="1"/>
                <c:pt idx="0">
                  <c:v>温泉開発特別会計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0.2</c:v>
                </c:pt>
                <c:pt idx="4">
                  <c:v>#N/A</c:v>
                </c:pt>
                <c:pt idx="5">
                  <c:v>0.1</c:v>
                </c:pt>
                <c:pt idx="6">
                  <c:v>#N/A</c:v>
                </c:pt>
                <c:pt idx="7">
                  <c:v>0</c:v>
                </c:pt>
                <c:pt idx="8">
                  <c:v>#N/A</c:v>
                </c:pt>
                <c:pt idx="9">
                  <c:v>0.18</c:v>
                </c:pt>
              </c:numCache>
            </c:numRef>
          </c:val>
          <c:extLst>
            <c:ext xmlns:c16="http://schemas.microsoft.com/office/drawing/2014/chart" uri="{C3380CC4-5D6E-409C-BE32-E72D297353CC}">
              <c16:uniqueId val="{00000002-F199-431E-B49C-6CF7F420F13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0.19</c:v>
                </c:pt>
                <c:pt idx="2">
                  <c:v>#N/A</c:v>
                </c:pt>
                <c:pt idx="3">
                  <c:v>0.18</c:v>
                </c:pt>
                <c:pt idx="4">
                  <c:v>#N/A</c:v>
                </c:pt>
                <c:pt idx="5">
                  <c:v>0.31</c:v>
                </c:pt>
                <c:pt idx="6">
                  <c:v>#N/A</c:v>
                </c:pt>
                <c:pt idx="7">
                  <c:v>0.27</c:v>
                </c:pt>
                <c:pt idx="8">
                  <c:v>#N/A</c:v>
                </c:pt>
                <c:pt idx="9">
                  <c:v>0.25</c:v>
                </c:pt>
              </c:numCache>
            </c:numRef>
          </c:val>
          <c:extLst>
            <c:ext xmlns:c16="http://schemas.microsoft.com/office/drawing/2014/chart" uri="{C3380CC4-5D6E-409C-BE32-E72D297353CC}">
              <c16:uniqueId val="{00000003-F199-431E-B49C-6CF7F420F13A}"/>
            </c:ext>
          </c:extLst>
        </c:ser>
        <c:ser>
          <c:idx val="4"/>
          <c:order val="4"/>
          <c:tx>
            <c:strRef>
              <c:f>データシート!$A$31</c:f>
              <c:strCache>
                <c:ptCount val="1"/>
                <c:pt idx="0">
                  <c:v>国民健康保険特別会計直営診療施設勘定の部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0.57999999999999996</c:v>
                </c:pt>
                <c:pt idx="2">
                  <c:v>#N/A</c:v>
                </c:pt>
                <c:pt idx="3">
                  <c:v>0.59</c:v>
                </c:pt>
                <c:pt idx="4">
                  <c:v>#N/A</c:v>
                </c:pt>
                <c:pt idx="5">
                  <c:v>0.44</c:v>
                </c:pt>
                <c:pt idx="6">
                  <c:v>#N/A</c:v>
                </c:pt>
                <c:pt idx="7">
                  <c:v>0.5</c:v>
                </c:pt>
                <c:pt idx="8">
                  <c:v>#N/A</c:v>
                </c:pt>
                <c:pt idx="9">
                  <c:v>0.53</c:v>
                </c:pt>
              </c:numCache>
            </c:numRef>
          </c:val>
          <c:extLst>
            <c:ext xmlns:c16="http://schemas.microsoft.com/office/drawing/2014/chart" uri="{C3380CC4-5D6E-409C-BE32-E72D297353CC}">
              <c16:uniqueId val="{00000004-F199-431E-B49C-6CF7F420F13A}"/>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0.88</c:v>
                </c:pt>
              </c:numCache>
            </c:numRef>
          </c:val>
          <c:extLst>
            <c:ext xmlns:c16="http://schemas.microsoft.com/office/drawing/2014/chart" uri="{C3380CC4-5D6E-409C-BE32-E72D297353CC}">
              <c16:uniqueId val="{00000005-F199-431E-B49C-6CF7F420F13A}"/>
            </c:ext>
          </c:extLst>
        </c:ser>
        <c:ser>
          <c:idx val="6"/>
          <c:order val="6"/>
          <c:tx>
            <c:strRef>
              <c:f>データシート!$A$33</c:f>
              <c:strCache>
                <c:ptCount val="1"/>
                <c:pt idx="0">
                  <c:v>介護保険特別会計保険事業勘定の部</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2.96</c:v>
                </c:pt>
                <c:pt idx="2">
                  <c:v>#N/A</c:v>
                </c:pt>
                <c:pt idx="3">
                  <c:v>2.11</c:v>
                </c:pt>
                <c:pt idx="4">
                  <c:v>#N/A</c:v>
                </c:pt>
                <c:pt idx="5">
                  <c:v>2.41</c:v>
                </c:pt>
                <c:pt idx="6">
                  <c:v>#N/A</c:v>
                </c:pt>
                <c:pt idx="7">
                  <c:v>1.98</c:v>
                </c:pt>
                <c:pt idx="8">
                  <c:v>#N/A</c:v>
                </c:pt>
                <c:pt idx="9">
                  <c:v>1.23</c:v>
                </c:pt>
              </c:numCache>
            </c:numRef>
          </c:val>
          <c:extLst>
            <c:ext xmlns:c16="http://schemas.microsoft.com/office/drawing/2014/chart" uri="{C3380CC4-5D6E-409C-BE32-E72D297353CC}">
              <c16:uniqueId val="{00000006-F199-431E-B49C-6CF7F420F13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1.77</c:v>
                </c:pt>
              </c:numCache>
            </c:numRef>
          </c:val>
          <c:extLst>
            <c:ext xmlns:c16="http://schemas.microsoft.com/office/drawing/2014/chart" uri="{C3380CC4-5D6E-409C-BE32-E72D297353CC}">
              <c16:uniqueId val="{00000007-F199-431E-B49C-6CF7F420F13A}"/>
            </c:ext>
          </c:extLst>
        </c:ser>
        <c:ser>
          <c:idx val="8"/>
          <c:order val="8"/>
          <c:tx>
            <c:strRef>
              <c:f>データシート!$A$35</c:f>
              <c:strCache>
                <c:ptCount val="1"/>
                <c:pt idx="0">
                  <c:v>国民健康保険特別会計事業勘定の部</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3.19</c:v>
                </c:pt>
                <c:pt idx="2">
                  <c:v>#N/A</c:v>
                </c:pt>
                <c:pt idx="3">
                  <c:v>1.9</c:v>
                </c:pt>
                <c:pt idx="4">
                  <c:v>#N/A</c:v>
                </c:pt>
                <c:pt idx="5">
                  <c:v>2.4900000000000002</c:v>
                </c:pt>
                <c:pt idx="6">
                  <c:v>#N/A</c:v>
                </c:pt>
                <c:pt idx="7">
                  <c:v>1.9</c:v>
                </c:pt>
                <c:pt idx="8">
                  <c:v>#N/A</c:v>
                </c:pt>
                <c:pt idx="9">
                  <c:v>2.85</c:v>
                </c:pt>
              </c:numCache>
            </c:numRef>
          </c:val>
          <c:extLst>
            <c:ext xmlns:c16="http://schemas.microsoft.com/office/drawing/2014/chart" uri="{C3380CC4-5D6E-409C-BE32-E72D297353CC}">
              <c16:uniqueId val="{00000008-F199-431E-B49C-6CF7F420F1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6.45</c:v>
                </c:pt>
                <c:pt idx="2">
                  <c:v>#N/A</c:v>
                </c:pt>
                <c:pt idx="3">
                  <c:v>4.5199999999999996</c:v>
                </c:pt>
                <c:pt idx="4">
                  <c:v>#N/A</c:v>
                </c:pt>
                <c:pt idx="5">
                  <c:v>26.84</c:v>
                </c:pt>
                <c:pt idx="6">
                  <c:v>#N/A</c:v>
                </c:pt>
                <c:pt idx="7">
                  <c:v>32.729999999999997</c:v>
                </c:pt>
                <c:pt idx="8">
                  <c:v>#N/A</c:v>
                </c:pt>
                <c:pt idx="9">
                  <c:v>8.27</c:v>
                </c:pt>
              </c:numCache>
            </c:numRef>
          </c:val>
          <c:extLst>
            <c:ext xmlns:c16="http://schemas.microsoft.com/office/drawing/2014/chart" uri="{C3380CC4-5D6E-409C-BE32-E72D297353CC}">
              <c16:uniqueId val="{00000009-F199-431E-B49C-6CF7F420F1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388</c:v>
                </c:pt>
                <c:pt idx="5">
                  <c:v>405</c:v>
                </c:pt>
                <c:pt idx="8">
                  <c:v>378</c:v>
                </c:pt>
                <c:pt idx="11">
                  <c:v>374</c:v>
                </c:pt>
                <c:pt idx="14">
                  <c:v>360</c:v>
                </c:pt>
              </c:numCache>
            </c:numRef>
          </c:val>
          <c:extLst>
            <c:ext xmlns:c16="http://schemas.microsoft.com/office/drawing/2014/chart" uri="{C3380CC4-5D6E-409C-BE32-E72D297353CC}">
              <c16:uniqueId val="{00000000-798F-43FF-9C65-661D42B0B0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8F-43FF-9C65-661D42B0B0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98F-43FF-9C65-661D42B0B0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8F-43FF-9C65-661D42B0B0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c:v>
                </c:pt>
                <c:pt idx="3">
                  <c:v>46</c:v>
                </c:pt>
                <c:pt idx="6">
                  <c:v>51</c:v>
                </c:pt>
                <c:pt idx="9">
                  <c:v>51</c:v>
                </c:pt>
                <c:pt idx="12">
                  <c:v>59</c:v>
                </c:pt>
              </c:numCache>
            </c:numRef>
          </c:val>
          <c:extLst>
            <c:ext xmlns:c16="http://schemas.microsoft.com/office/drawing/2014/chart" uri="{C3380CC4-5D6E-409C-BE32-E72D297353CC}">
              <c16:uniqueId val="{00000004-798F-43FF-9C65-661D42B0B0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8F-43FF-9C65-661D42B0B0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8F-43FF-9C65-661D42B0B0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372</c:v>
                </c:pt>
                <c:pt idx="3">
                  <c:v>383</c:v>
                </c:pt>
                <c:pt idx="6">
                  <c:v>381</c:v>
                </c:pt>
                <c:pt idx="9">
                  <c:v>397</c:v>
                </c:pt>
                <c:pt idx="12">
                  <c:v>408</c:v>
                </c:pt>
              </c:numCache>
            </c:numRef>
          </c:val>
          <c:extLst>
            <c:ext xmlns:c16="http://schemas.microsoft.com/office/drawing/2014/chart" uri="{C3380CC4-5D6E-409C-BE32-E72D297353CC}">
              <c16:uniqueId val="{00000007-798F-43FF-9C65-661D42B0B0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c:v>
                </c:pt>
                <c:pt idx="2">
                  <c:v>#N/A</c:v>
                </c:pt>
                <c:pt idx="3">
                  <c:v>#N/A</c:v>
                </c:pt>
                <c:pt idx="4">
                  <c:v>24</c:v>
                </c:pt>
                <c:pt idx="5">
                  <c:v>#N/A</c:v>
                </c:pt>
                <c:pt idx="6">
                  <c:v>#N/A</c:v>
                </c:pt>
                <c:pt idx="7">
                  <c:v>54</c:v>
                </c:pt>
                <c:pt idx="8">
                  <c:v>#N/A</c:v>
                </c:pt>
                <c:pt idx="9">
                  <c:v>#N/A</c:v>
                </c:pt>
                <c:pt idx="10">
                  <c:v>74</c:v>
                </c:pt>
                <c:pt idx="11">
                  <c:v>#N/A</c:v>
                </c:pt>
                <c:pt idx="12">
                  <c:v>#N/A</c:v>
                </c:pt>
                <c:pt idx="13">
                  <c:v>107</c:v>
                </c:pt>
                <c:pt idx="14">
                  <c:v>#N/A</c:v>
                </c:pt>
              </c:numCache>
            </c:numRef>
          </c:val>
          <c:smooth val="0"/>
          <c:extLst>
            <c:ext xmlns:c16="http://schemas.microsoft.com/office/drawing/2014/chart" uri="{C3380CC4-5D6E-409C-BE32-E72D297353CC}">
              <c16:uniqueId val="{00000008-798F-43FF-9C65-661D42B0B0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3372</c:v>
                </c:pt>
                <c:pt idx="5">
                  <c:v>3451</c:v>
                </c:pt>
                <c:pt idx="8">
                  <c:v>3384</c:v>
                </c:pt>
                <c:pt idx="11">
                  <c:v>3227</c:v>
                </c:pt>
                <c:pt idx="14">
                  <c:v>3044</c:v>
                </c:pt>
              </c:numCache>
            </c:numRef>
          </c:val>
          <c:extLst>
            <c:ext xmlns:c16="http://schemas.microsoft.com/office/drawing/2014/chart" uri="{C3380CC4-5D6E-409C-BE32-E72D297353CC}">
              <c16:uniqueId val="{00000000-394A-45B0-8311-9C93E588B4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94A-45B0-8311-9C93E588B4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4169</c:v>
                </c:pt>
                <c:pt idx="5">
                  <c:v>4783</c:v>
                </c:pt>
                <c:pt idx="8">
                  <c:v>5084</c:v>
                </c:pt>
                <c:pt idx="11">
                  <c:v>5875</c:v>
                </c:pt>
                <c:pt idx="14">
                  <c:v>6406</c:v>
                </c:pt>
              </c:numCache>
            </c:numRef>
          </c:val>
          <c:extLst>
            <c:ext xmlns:c16="http://schemas.microsoft.com/office/drawing/2014/chart" uri="{C3380CC4-5D6E-409C-BE32-E72D297353CC}">
              <c16:uniqueId val="{00000002-394A-45B0-8311-9C93E588B4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4A-45B0-8311-9C93E588B4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4A-45B0-8311-9C93E588B4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4A-45B0-8311-9C93E588B4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331</c:v>
                </c:pt>
                <c:pt idx="3">
                  <c:v>347</c:v>
                </c:pt>
                <c:pt idx="6">
                  <c:v>352</c:v>
                </c:pt>
                <c:pt idx="9">
                  <c:v>410</c:v>
                </c:pt>
                <c:pt idx="12">
                  <c:v>389</c:v>
                </c:pt>
              </c:numCache>
            </c:numRef>
          </c:val>
          <c:extLst>
            <c:ext xmlns:c16="http://schemas.microsoft.com/office/drawing/2014/chart" uri="{C3380CC4-5D6E-409C-BE32-E72D297353CC}">
              <c16:uniqueId val="{00000006-394A-45B0-8311-9C93E588B4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94A-45B0-8311-9C93E588B4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505</c:v>
                </c:pt>
                <c:pt idx="3">
                  <c:v>463</c:v>
                </c:pt>
                <c:pt idx="6">
                  <c:v>421</c:v>
                </c:pt>
                <c:pt idx="9">
                  <c:v>371</c:v>
                </c:pt>
                <c:pt idx="12">
                  <c:v>333</c:v>
                </c:pt>
              </c:numCache>
            </c:numRef>
          </c:val>
          <c:extLst>
            <c:ext xmlns:c16="http://schemas.microsoft.com/office/drawing/2014/chart" uri="{C3380CC4-5D6E-409C-BE32-E72D297353CC}">
              <c16:uniqueId val="{00000008-394A-45B0-8311-9C93E588B4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394A-45B0-8311-9C93E588B4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3646</c:v>
                </c:pt>
                <c:pt idx="3">
                  <c:v>3825</c:v>
                </c:pt>
                <c:pt idx="6">
                  <c:v>3884</c:v>
                </c:pt>
                <c:pt idx="9">
                  <c:v>3668</c:v>
                </c:pt>
                <c:pt idx="12">
                  <c:v>3452</c:v>
                </c:pt>
              </c:numCache>
            </c:numRef>
          </c:val>
          <c:extLst>
            <c:ext xmlns:c16="http://schemas.microsoft.com/office/drawing/2014/chart" uri="{C3380CC4-5D6E-409C-BE32-E72D297353CC}">
              <c16:uniqueId val="{0000000A-394A-45B0-8311-9C93E588B4B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94A-45B0-8311-9C93E588B4B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1436</c:v>
                </c:pt>
                <c:pt idx="1">
                  <c:v>1436</c:v>
                </c:pt>
                <c:pt idx="2">
                  <c:v>1756</c:v>
                </c:pt>
              </c:numCache>
            </c:numRef>
          </c:val>
          <c:extLst>
            <c:ext xmlns:c16="http://schemas.microsoft.com/office/drawing/2014/chart" uri="{C3380CC4-5D6E-409C-BE32-E72D297353CC}">
              <c16:uniqueId val="{00000000-BE13-43D7-9193-7E244200AF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754</c:v>
                </c:pt>
                <c:pt idx="1">
                  <c:v>754</c:v>
                </c:pt>
                <c:pt idx="2">
                  <c:v>754</c:v>
                </c:pt>
              </c:numCache>
            </c:numRef>
          </c:val>
          <c:extLst>
            <c:ext xmlns:c16="http://schemas.microsoft.com/office/drawing/2014/chart" uri="{C3380CC4-5D6E-409C-BE32-E72D297353CC}">
              <c16:uniqueId val="{00000001-BE13-43D7-9193-7E244200AF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2795</c:v>
                </c:pt>
                <c:pt idx="1">
                  <c:v>3598</c:v>
                </c:pt>
                <c:pt idx="2">
                  <c:v>4509</c:v>
                </c:pt>
              </c:numCache>
            </c:numRef>
          </c:val>
          <c:extLst>
            <c:ext xmlns:c16="http://schemas.microsoft.com/office/drawing/2014/chart" uri="{C3380CC4-5D6E-409C-BE32-E72D297353CC}">
              <c16:uniqueId val="{00000002-BE13-43D7-9193-7E244200AF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については、財政健全化に向け地方債残高を抑制するための繰上償還を実施した経緯もあり、借入額の抑制に努め計画的な借入を進めている。また、交付税算入率の高い地方債の借入を進めていることが分子の抑制に繋がっている。</a:t>
          </a:r>
          <a:r>
            <a:rPr kumimoji="1" lang="ja-JP" altLang="en-US" sz="1100">
              <a:solidFill>
                <a:schemeClr val="dk1"/>
              </a:solidFill>
              <a:effectLst/>
              <a:latin typeface="+mn-lt"/>
              <a:ea typeface="+mn-ea"/>
              <a:cs typeface="+mn-cs"/>
            </a:rPr>
            <a:t>一方起債頼りの大きな事業が今後控えていること、金利の上昇が将来への負担となる。</a:t>
          </a:r>
          <a:endParaRPr lang="ja-JP" altLang="ja-JP" sz="1400">
            <a:effectLst/>
          </a:endParaRPr>
        </a:p>
        <a:p>
          <a:r>
            <a:rPr kumimoji="1" lang="ja-JP" altLang="ja-JP" sz="1100">
              <a:solidFill>
                <a:schemeClr val="dk1"/>
              </a:solidFill>
              <a:effectLst/>
              <a:latin typeface="+mn-lt"/>
              <a:ea typeface="+mn-ea"/>
              <a:cs typeface="+mn-cs"/>
            </a:rPr>
            <a:t>　公営企業債の元利償還に対する繰入金については、公共下水道事業において平成２５年度から平成２９年度までの間に施設の長定命化計画に基づく設備改修等を実施したことにより償還が始まっており、令和６年度をピークに増加が見込まれるものの、過去の施設整備に要した償還が終了するため大きな影響はないものと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将来に係る実質的な財政負担は皆無となっており、一般会計に係る地方債残高と公営企業債繰入見込額に占める基準財政需要額算入見込額の割合が高いことが要因となっている。</a:t>
          </a:r>
          <a:endParaRPr lang="ja-JP" altLang="ja-JP" sz="1400">
            <a:effectLst/>
          </a:endParaRPr>
        </a:p>
        <a:p>
          <a:r>
            <a:rPr kumimoji="1" lang="ja-JP" altLang="ja-JP" sz="1100">
              <a:solidFill>
                <a:schemeClr val="dk1"/>
              </a:solidFill>
              <a:effectLst/>
              <a:latin typeface="+mn-lt"/>
              <a:ea typeface="+mn-ea"/>
              <a:cs typeface="+mn-cs"/>
            </a:rPr>
            <a:t>　また、充当可能財源等は前年度と比較して</a:t>
          </a:r>
          <a:r>
            <a:rPr kumimoji="1" lang="en-US" altLang="ja-JP" sz="1100">
              <a:solidFill>
                <a:schemeClr val="dk1"/>
              </a:solidFill>
              <a:effectLst/>
              <a:latin typeface="+mn-lt"/>
              <a:ea typeface="+mn-ea"/>
              <a:cs typeface="+mn-cs"/>
            </a:rPr>
            <a:t>531</a:t>
          </a:r>
          <a:r>
            <a:rPr kumimoji="1" lang="ja-JP" altLang="ja-JP" sz="1100">
              <a:solidFill>
                <a:schemeClr val="dk1"/>
              </a:solidFill>
              <a:effectLst/>
              <a:latin typeface="+mn-lt"/>
              <a:ea typeface="+mn-ea"/>
              <a:cs typeface="+mn-cs"/>
            </a:rPr>
            <a:t>百万円増加するなど、これまでも安定して増えており、財政調整基金など充当可能基金の保有額が大きいことが一つの要因となっている。</a:t>
          </a:r>
          <a:r>
            <a:rPr kumimoji="1" lang="ja-JP" altLang="en-US" sz="1100">
              <a:solidFill>
                <a:schemeClr val="dk1"/>
              </a:solidFill>
              <a:effectLst/>
              <a:latin typeface="+mn-lt"/>
              <a:ea typeface="+mn-ea"/>
              <a:cs typeface="+mn-cs"/>
            </a:rPr>
            <a:t>また、基金に国債等満期までに期間を要する債券が多く残るため額面どおりの現金にならない事も留意する必要がある。</a:t>
          </a:r>
          <a:endParaRPr lang="ja-JP" altLang="ja-JP" sz="1400">
            <a:effectLst/>
          </a:endParaRPr>
        </a:p>
        <a:p>
          <a:r>
            <a:rPr kumimoji="1" lang="ja-JP" altLang="ja-JP" sz="1100">
              <a:solidFill>
                <a:schemeClr val="dk1"/>
              </a:solidFill>
              <a:effectLst/>
              <a:latin typeface="+mn-lt"/>
              <a:ea typeface="+mn-ea"/>
              <a:cs typeface="+mn-cs"/>
            </a:rPr>
            <a:t>　財政規模が小さい状況にあるため、大規模な公共事業を実施するに要する地方債の借入が大きく影響を及ぼす危険性があり、借入にあたり交付税の参入率の高い地方債を選択するなど将来負担に影響を及ぼさないよう努め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岐阜県白川村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基金保有額は全体で</a:t>
          </a:r>
          <a:r>
            <a:rPr kumimoji="1" lang="ja-JP" altLang="en-US" sz="1300">
              <a:solidFill>
                <a:schemeClr val="dk1"/>
              </a:solidFill>
              <a:effectLst/>
              <a:latin typeface="+mn-lt"/>
              <a:ea typeface="+mn-ea"/>
              <a:cs typeface="+mn-cs"/>
            </a:rPr>
            <a:t>７，０１９</a:t>
          </a:r>
          <a:r>
            <a:rPr kumimoji="1" lang="ja-JP" altLang="ja-JP" sz="1300">
              <a:solidFill>
                <a:schemeClr val="dk1"/>
              </a:solidFill>
              <a:effectLst/>
              <a:latin typeface="+mn-lt"/>
              <a:ea typeface="+mn-ea"/>
              <a:cs typeface="+mn-cs"/>
            </a:rPr>
            <a:t>百万円の前年比</a:t>
          </a:r>
          <a:r>
            <a:rPr kumimoji="1" lang="ja-JP" altLang="en-US" sz="1300">
              <a:solidFill>
                <a:schemeClr val="dk1"/>
              </a:solidFill>
              <a:effectLst/>
              <a:latin typeface="+mn-lt"/>
              <a:ea typeface="+mn-ea"/>
              <a:cs typeface="+mn-cs"/>
            </a:rPr>
            <a:t>１，２３１</a:t>
          </a:r>
          <a:r>
            <a:rPr kumimoji="1" lang="ja-JP" altLang="ja-JP" sz="1300">
              <a:solidFill>
                <a:schemeClr val="dk1"/>
              </a:solidFill>
              <a:effectLst/>
              <a:latin typeface="+mn-lt"/>
              <a:ea typeface="+mn-ea"/>
              <a:cs typeface="+mn-cs"/>
            </a:rPr>
            <a:t>百万円増となっている。</a:t>
          </a:r>
          <a:endParaRPr lang="ja-JP" altLang="ja-JP" sz="1300">
            <a:effectLst/>
          </a:endParaRPr>
        </a:p>
        <a:p>
          <a:r>
            <a:rPr kumimoji="1" lang="ja-JP" altLang="ja-JP" sz="1300">
              <a:solidFill>
                <a:schemeClr val="dk1"/>
              </a:solidFill>
              <a:effectLst/>
              <a:latin typeface="+mn-lt"/>
              <a:ea typeface="+mn-ea"/>
              <a:cs typeface="+mn-cs"/>
            </a:rPr>
            <a:t>　　（増額となった基金）</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①</a:t>
          </a:r>
          <a:r>
            <a:rPr kumimoji="1" lang="ja-JP" altLang="ja-JP" sz="1300">
              <a:solidFill>
                <a:schemeClr val="dk1"/>
              </a:solidFill>
              <a:effectLst/>
              <a:latin typeface="+mn-lt"/>
              <a:ea typeface="+mn-ea"/>
              <a:cs typeface="+mn-cs"/>
            </a:rPr>
            <a:t>　新産業応援基金</a:t>
          </a:r>
          <a:r>
            <a:rPr kumimoji="1" lang="ja-JP" altLang="en-US" sz="1300">
              <a:solidFill>
                <a:schemeClr val="dk1"/>
              </a:solidFill>
              <a:effectLst/>
              <a:latin typeface="+mn-lt"/>
              <a:ea typeface="+mn-ea"/>
              <a:cs typeface="+mn-cs"/>
            </a:rPr>
            <a:t>　４９０</a:t>
          </a:r>
          <a:r>
            <a:rPr kumimoji="1" lang="ja-JP" altLang="ja-JP" sz="1300">
              <a:solidFill>
                <a:schemeClr val="dk1"/>
              </a:solidFill>
              <a:effectLst/>
              <a:latin typeface="+mn-lt"/>
              <a:ea typeface="+mn-ea"/>
              <a:cs typeface="+mn-cs"/>
            </a:rPr>
            <a:t>百万円増：企業誘致に伴う事業者支援等のために備えふるさと納税を活用し増額</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②</a:t>
          </a:r>
          <a:r>
            <a:rPr kumimoji="1" lang="ja-JP" altLang="ja-JP" sz="1300">
              <a:solidFill>
                <a:schemeClr val="dk1"/>
              </a:solidFill>
              <a:effectLst/>
              <a:latin typeface="+mn-lt"/>
              <a:ea typeface="+mn-ea"/>
              <a:cs typeface="+mn-cs"/>
            </a:rPr>
            <a:t>　白川村新庁舎建設基金費</a:t>
          </a:r>
          <a:r>
            <a:rPr kumimoji="1" lang="ja-JP" altLang="en-US" sz="1300">
              <a:solidFill>
                <a:schemeClr val="dk1"/>
              </a:solidFill>
              <a:effectLst/>
              <a:latin typeface="+mn-lt"/>
              <a:ea typeface="+mn-ea"/>
              <a:cs typeface="+mn-cs"/>
            </a:rPr>
            <a:t>　３２９</a:t>
          </a:r>
          <a:r>
            <a:rPr kumimoji="1" lang="ja-JP" altLang="ja-JP" sz="1300">
              <a:solidFill>
                <a:schemeClr val="dk1"/>
              </a:solidFill>
              <a:effectLst/>
              <a:latin typeface="+mn-lt"/>
              <a:ea typeface="+mn-ea"/>
              <a:cs typeface="+mn-cs"/>
            </a:rPr>
            <a:t>百万円増：新庁舎建設に備え増額</a:t>
          </a:r>
          <a:endParaRPr lang="ja-JP" altLang="ja-JP" sz="1300">
            <a:effectLst/>
          </a:endParaRPr>
        </a:p>
        <a:p>
          <a:r>
            <a:rPr kumimoji="1" lang="ja-JP" altLang="ja-JP" sz="1300">
              <a:solidFill>
                <a:schemeClr val="dk1"/>
              </a:solidFill>
              <a:effectLst/>
              <a:latin typeface="+mn-lt"/>
              <a:ea typeface="+mn-ea"/>
              <a:cs typeface="+mn-cs"/>
            </a:rPr>
            <a:t>　　③　せせらぎ公園小呂駐車場整備基金</a:t>
          </a:r>
          <a:r>
            <a:rPr kumimoji="1" lang="ja-JP" altLang="en-US" sz="1300">
              <a:solidFill>
                <a:schemeClr val="dk1"/>
              </a:solidFill>
              <a:effectLst/>
              <a:latin typeface="+mn-lt"/>
              <a:ea typeface="+mn-ea"/>
              <a:cs typeface="+mn-cs"/>
            </a:rPr>
            <a:t>　３８</a:t>
          </a:r>
          <a:r>
            <a:rPr kumimoji="1" lang="ja-JP" altLang="ja-JP" sz="1300">
              <a:solidFill>
                <a:schemeClr val="dk1"/>
              </a:solidFill>
              <a:effectLst/>
              <a:latin typeface="+mn-lt"/>
              <a:ea typeface="+mn-ea"/>
              <a:cs typeface="+mn-cs"/>
            </a:rPr>
            <a:t>万円増：観光客の入込回復による収入増と今後の舗装更新のため増額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（減額となった基金）</a:t>
          </a:r>
          <a:endParaRPr lang="ja-JP" altLang="ja-JP" sz="1300">
            <a:effectLst/>
          </a:endParaRPr>
        </a:p>
        <a:p>
          <a:r>
            <a:rPr kumimoji="1" lang="ja-JP" altLang="ja-JP" sz="1300">
              <a:solidFill>
                <a:schemeClr val="dk1"/>
              </a:solidFill>
              <a:effectLst/>
              <a:latin typeface="+mn-lt"/>
              <a:ea typeface="+mn-ea"/>
              <a:cs typeface="+mn-cs"/>
            </a:rPr>
            <a:t>　　①　</a:t>
          </a:r>
          <a:r>
            <a:rPr kumimoji="1" lang="ja-JP" altLang="en-US" sz="1300">
              <a:solidFill>
                <a:schemeClr val="dk1"/>
              </a:solidFill>
              <a:effectLst/>
              <a:latin typeface="+mn-lt"/>
              <a:ea typeface="+mn-ea"/>
              <a:cs typeface="+mn-cs"/>
            </a:rPr>
            <a:t>白川村未来を担う人材育成基金　１</a:t>
          </a:r>
          <a:r>
            <a:rPr kumimoji="1" lang="ja-JP" altLang="ja-JP" sz="1300">
              <a:solidFill>
                <a:schemeClr val="dk1"/>
              </a:solidFill>
              <a:effectLst/>
              <a:latin typeface="+mn-lt"/>
              <a:ea typeface="+mn-ea"/>
              <a:cs typeface="+mn-cs"/>
            </a:rPr>
            <a:t>百万円減：事業実施に伴う基金の取崩しによる減額</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庁舎建設基金及び学校施設整備基金にあっては、物価高騰の影響により当初計画を上回る費用負担が予想されるため増額する必要がある。各種基金における、積立目標金額の設定並びに活用計画を明確にし効果的かつ効率的な運用を図るため具体的な基金管理計画を定め進め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ja-JP" altLang="ja-JP" sz="1100">
              <a:solidFill>
                <a:schemeClr val="dk1"/>
              </a:solidFill>
              <a:effectLst/>
              <a:latin typeface="+mn-lt"/>
              <a:ea typeface="+mn-ea"/>
              <a:cs typeface="+mn-cs"/>
            </a:rPr>
            <a:t>増減理由</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・災害基金：災害の応急対策及び被災者の支援並びに見舞金や弔慰金の支給のため基金を積み立てる。</a:t>
          </a:r>
          <a:endParaRPr lang="ja-JP" altLang="ja-JP" sz="1400">
            <a:effectLst/>
          </a:endParaRPr>
        </a:p>
        <a:p>
          <a:r>
            <a:rPr kumimoji="1" lang="ja-JP" altLang="ja-JP" sz="1100">
              <a:solidFill>
                <a:schemeClr val="dk1"/>
              </a:solidFill>
              <a:effectLst/>
              <a:latin typeface="+mn-lt"/>
              <a:ea typeface="+mn-ea"/>
              <a:cs typeface="+mn-cs"/>
            </a:rPr>
            <a:t>・ふるさと農村活性化基金：土地改良施設等の利活用に係る集落共同生活支援をはじめ、村の活性化を図るための基金を積立てる。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・せせらぎ公園小呂駐車場整備基金：せせらぎ公園小呂駐車場の維持管理経費及び駐車場の円滑な運営を図るため基金を積み立てる。</a:t>
          </a:r>
          <a:endParaRPr lang="ja-JP" altLang="ja-JP">
            <a:effectLst/>
          </a:endParaRPr>
        </a:p>
        <a:p>
          <a:r>
            <a:rPr kumimoji="1" lang="ja-JP" altLang="en-US" sz="1100">
              <a:solidFill>
                <a:schemeClr val="dk1"/>
              </a:solidFill>
              <a:effectLst/>
              <a:latin typeface="+mn-lt"/>
              <a:ea typeface="+mn-ea"/>
              <a:cs typeface="+mn-cs"/>
            </a:rPr>
            <a:t>・奨学資金給付基金：奨学の為に村に寄付された資金等を積み立て運用する。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・小坂育英資金交付基金：育英目的の寄付金を積み立て運用する。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・坂本育英振興基金：寄付された資金及び有価証券の利益金を教育振興に積み立て運用する。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・少年スポーツ振興基金：寄付された資金の利益金を少年ｽﾎﾟｰﾂ振興に積み立て運用する。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・世界遺産合掌造り集落保存基金：世界遺産白川郷合掌造り集落の保存と活用を図るため必要な経費を積み立てる。</a:t>
          </a:r>
          <a:r>
            <a:rPr kumimoji="1" lang="ja-JP" altLang="en-US" sz="1100">
              <a:solidFill>
                <a:schemeClr val="dk1"/>
              </a:solidFill>
              <a:effectLst/>
              <a:latin typeface="+mn-lt"/>
              <a:ea typeface="+mn-ea"/>
              <a:cs typeface="+mn-cs"/>
            </a:rPr>
            <a:t>　３７百万増</a:t>
          </a:r>
          <a:endParaRPr lang="ja-JP" altLang="ja-JP" sz="1400">
            <a:effectLst/>
          </a:endParaRPr>
        </a:p>
        <a:p>
          <a:r>
            <a:rPr kumimoji="1" lang="ja-JP" altLang="en-US" sz="1100">
              <a:solidFill>
                <a:schemeClr val="dk1"/>
              </a:solidFill>
              <a:effectLst/>
              <a:latin typeface="+mn-lt"/>
              <a:ea typeface="+mn-ea"/>
              <a:cs typeface="+mn-cs"/>
            </a:rPr>
            <a:t>・小水力自家発電所基金：小水力自家発電施設のメンテナンスに要する資金</a:t>
          </a:r>
          <a:r>
            <a:rPr kumimoji="1" lang="ja-JP" altLang="ja-JP" sz="1100">
              <a:solidFill>
                <a:schemeClr val="dk1"/>
              </a:solidFill>
              <a:effectLst/>
              <a:latin typeface="+mn-lt"/>
              <a:ea typeface="+mn-ea"/>
              <a:cs typeface="+mn-cs"/>
            </a:rPr>
            <a:t>に充てるため売電収入の一部を基金に積み立てる</a:t>
          </a:r>
          <a:r>
            <a:rPr kumimoji="1" lang="ja-JP" altLang="en-US" sz="1100">
              <a:solidFill>
                <a:schemeClr val="dk1"/>
              </a:solidFill>
              <a:effectLst/>
              <a:latin typeface="+mn-lt"/>
              <a:ea typeface="+mn-ea"/>
              <a:cs typeface="+mn-cs"/>
            </a:rPr>
            <a:t>。　５百万増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・学校施設整備基金：村が所管する学校施設の整備並びに維持管理に必要な基金を積み立てる。</a:t>
          </a:r>
          <a:r>
            <a:rPr kumimoji="1" lang="ja-JP" altLang="en-US" sz="1100">
              <a:solidFill>
                <a:schemeClr val="dk1"/>
              </a:solidFill>
              <a:effectLst/>
              <a:latin typeface="+mn-lt"/>
              <a:ea typeface="+mn-ea"/>
              <a:cs typeface="+mn-cs"/>
            </a:rPr>
            <a:t>　２百万増</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・庁舎建設基金：新庁舎整備に必要な経費に充てるための基金を積み立てる。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３２９百万増</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・戸ヶ野用水清流発電所基金：小水力自家発電施設のメンテナンスに要する資金に充てるため売電収入の一部を基金に積み立てる。</a:t>
          </a:r>
          <a:r>
            <a:rPr kumimoji="1" lang="ja-JP" altLang="en-US" sz="1100">
              <a:solidFill>
                <a:schemeClr val="dk1"/>
              </a:solidFill>
              <a:effectLst/>
              <a:latin typeface="+mn-lt"/>
              <a:ea typeface="+mn-ea"/>
              <a:cs typeface="+mn-cs"/>
            </a:rPr>
            <a:t>　６百万増</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・森崎育英交付基金：教育活動等に充てる基金を積み立てる。</a:t>
          </a:r>
          <a:endParaRPr lang="ja-JP" altLang="ja-JP">
            <a:effectLst/>
          </a:endParaRPr>
        </a:p>
        <a:p>
          <a:r>
            <a:rPr kumimoji="1" lang="ja-JP" altLang="en-US" sz="1100">
              <a:solidFill>
                <a:schemeClr val="dk1"/>
              </a:solidFill>
              <a:effectLst/>
              <a:latin typeface="+mn-lt"/>
              <a:ea typeface="+mn-ea"/>
              <a:cs typeface="+mn-cs"/>
            </a:rPr>
            <a:t>・森林環境整備基金：森林整備及びその促進に要する経費に充当するため森林環境譲与税を積み立て運用する。</a:t>
          </a:r>
          <a:r>
            <a:rPr kumimoji="1" lang="ja-JP" altLang="ja-JP" sz="1100">
              <a:solidFill>
                <a:schemeClr val="dk1"/>
              </a:solidFill>
              <a:effectLst/>
              <a:latin typeface="+mn-lt"/>
              <a:ea typeface="+mn-ea"/>
              <a:cs typeface="+mn-cs"/>
            </a:rPr>
            <a:t>　５百万増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・未来を担う人材育成基金：企業版ふるさと納税により育英目的のために寄付された資金を効果的に運用するために基金を積み立てる。　１百万減</a:t>
          </a:r>
          <a:endParaRPr lang="ja-JP" altLang="ja-JP" sz="1400">
            <a:effectLst/>
          </a:endParaRPr>
        </a:p>
        <a:p>
          <a:r>
            <a:rPr kumimoji="1" lang="ja-JP" altLang="ja-JP" sz="1100">
              <a:solidFill>
                <a:schemeClr val="dk1"/>
              </a:solidFill>
              <a:effectLst/>
              <a:latin typeface="+mn-lt"/>
              <a:ea typeface="+mn-ea"/>
              <a:cs typeface="+mn-cs"/>
            </a:rPr>
            <a:t>・新産業応援基金：帰村や移住を望む者の就職する場所の多様化、拡大のための企業誘致に必要な基金を積み立てる。</a:t>
          </a:r>
          <a:r>
            <a:rPr kumimoji="1" lang="ja-JP" altLang="en-US" sz="1100">
              <a:solidFill>
                <a:schemeClr val="dk1"/>
              </a:solidFill>
              <a:effectLst/>
              <a:latin typeface="+mn-lt"/>
              <a:ea typeface="+mn-ea"/>
              <a:cs typeface="+mn-cs"/>
            </a:rPr>
            <a:t>４９０百万増</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庁舎建設基金にあっては、物価高騰の影響により当初計画を上回る費用負担が予想されるため増額する必要がある。各種基金における、積立目標金額の設定並びに活用計画を明確にし効果的かつ効率的な運用を図るため具体的な基金管理計画を定め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平成３０年度以降、計画的に各種目的基金保有額の見直しを進めている。財政調整基金を取崩し各目的金への組替等を進めたことにより１，０２１百万円を減額し１，４３６百万円と</a:t>
          </a:r>
          <a:r>
            <a:rPr kumimoji="1" lang="ja-JP" altLang="en-US" sz="1300">
              <a:solidFill>
                <a:schemeClr val="dk1"/>
              </a:solidFill>
              <a:effectLst/>
              <a:latin typeface="+mn-lt"/>
              <a:ea typeface="+mn-ea"/>
              <a:cs typeface="+mn-cs"/>
            </a:rPr>
            <a:t>していた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今後の資金不足等を鑑み前年度繰越額から積み立てなければならない３２０百万円計上されたものを取崩しに回すことなく積立てを行った</a:t>
          </a:r>
          <a:r>
            <a:rPr kumimoji="1" lang="ja-JP" altLang="ja-JP" sz="1300">
              <a:solidFill>
                <a:schemeClr val="dk1"/>
              </a:solidFill>
              <a:effectLst/>
              <a:latin typeface="+mn-lt"/>
              <a:ea typeface="+mn-ea"/>
              <a:cs typeface="+mn-cs"/>
            </a:rPr>
            <a:t>。　</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基金管理計画の策定を進め、同計画に基づき運用を図る。</a:t>
          </a:r>
          <a:endParaRPr lang="ja-JP" altLang="ja-JP" sz="1300">
            <a:effectLst/>
          </a:endParaRPr>
        </a:p>
        <a:p>
          <a:r>
            <a:rPr kumimoji="1" lang="ja-JP" altLang="ja-JP" sz="1300">
              <a:solidFill>
                <a:schemeClr val="dk1"/>
              </a:solidFill>
              <a:effectLst/>
              <a:latin typeface="+mn-lt"/>
              <a:ea typeface="+mn-ea"/>
              <a:cs typeface="+mn-cs"/>
            </a:rPr>
            <a:t>　今後、庁舎建設や学校施設の改修工事等にかかる基金への組替えを進める。　</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減債基金は令和３年度において、地方債借入額が増加傾向にあるため償還財源の確保並びに健全財政の運営に資するため４９０百万円の増額を行った。本年度においては増減は行っていない。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基金管理計画の策定を進め、同計画に基づき運用を図る。</a:t>
          </a:r>
        </a:p>
        <a:p>
          <a:r>
            <a:rPr kumimoji="1" lang="ja-JP" altLang="en-US" sz="1300">
              <a:solidFill>
                <a:schemeClr val="dk1"/>
              </a:solidFill>
              <a:effectLst/>
              <a:latin typeface="+mn-ea"/>
              <a:ea typeface="+mn-ea"/>
              <a:cs typeface="+mn-cs"/>
            </a:rPr>
            <a:t>　地方債の償還計画を踏まえ、現在の保有金額を維持する予定である。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1,432
356.64
5,632,231
5,432,167
162,532
1,964,889
3,452,452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財政力指数は、前年度</a:t>
          </a:r>
          <a:r>
            <a:rPr kumimoji="1" lang="ja-JP" altLang="en-US" sz="1100">
              <a:solidFill>
                <a:schemeClr val="dk1"/>
              </a:solidFill>
              <a:effectLst/>
              <a:latin typeface="+mn-lt"/>
              <a:ea typeface="+mn-ea"/>
              <a:cs typeface="+mn-cs"/>
            </a:rPr>
            <a:t>と同じ</a:t>
          </a:r>
          <a:r>
            <a:rPr kumimoji="1" lang="en-US" altLang="ja-JP" sz="1100">
              <a:solidFill>
                <a:schemeClr val="dk1"/>
              </a:solidFill>
              <a:effectLst/>
              <a:latin typeface="+mn-lt"/>
              <a:ea typeface="+mn-ea"/>
              <a:cs typeface="+mn-cs"/>
            </a:rPr>
            <a:t>0.32</a:t>
          </a:r>
          <a:r>
            <a:rPr kumimoji="1" lang="ja-JP" altLang="ja-JP" sz="1100">
              <a:solidFill>
                <a:schemeClr val="dk1"/>
              </a:solidFill>
              <a:effectLst/>
              <a:latin typeface="+mn-lt"/>
              <a:ea typeface="+mn-ea"/>
              <a:cs typeface="+mn-cs"/>
            </a:rPr>
            <a:t>であるが、類似団体と比較して高い値となっている。村税は全体収入の</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％を占めており内</a:t>
          </a:r>
          <a:r>
            <a:rPr kumimoji="1" lang="en-US" altLang="ja-JP" sz="1100">
              <a:solidFill>
                <a:schemeClr val="dk1"/>
              </a:solidFill>
              <a:effectLst/>
              <a:latin typeface="+mn-lt"/>
              <a:ea typeface="+mn-ea"/>
              <a:cs typeface="+mn-cs"/>
            </a:rPr>
            <a:t>80.7</a:t>
          </a:r>
          <a:r>
            <a:rPr kumimoji="1" lang="ja-JP" altLang="ja-JP" sz="1100">
              <a:solidFill>
                <a:schemeClr val="dk1"/>
              </a:solidFill>
              <a:effectLst/>
              <a:latin typeface="+mn-lt"/>
              <a:ea typeface="+mn-ea"/>
              <a:cs typeface="+mn-cs"/>
            </a:rPr>
            <a:t>％が大規模償却資産税</a:t>
          </a:r>
          <a:r>
            <a:rPr kumimoji="1" lang="ja-JP" altLang="en-US" sz="1100">
              <a:solidFill>
                <a:schemeClr val="dk1"/>
              </a:solidFill>
              <a:effectLst/>
              <a:latin typeface="+mn-lt"/>
              <a:ea typeface="+mn-ea"/>
              <a:cs typeface="+mn-cs"/>
            </a:rPr>
            <a:t>を含む固定資産税</a:t>
          </a:r>
          <a:r>
            <a:rPr kumimoji="1" lang="ja-JP" altLang="ja-JP" sz="1100">
              <a:solidFill>
                <a:schemeClr val="dk1"/>
              </a:solidFill>
              <a:effectLst/>
              <a:latin typeface="+mn-lt"/>
              <a:ea typeface="+mn-ea"/>
              <a:cs typeface="+mn-cs"/>
            </a:rPr>
            <a:t>であり税収の要因となっている。</a:t>
          </a:r>
          <a:r>
            <a:rPr kumimoji="1" lang="ja-JP" altLang="en-US" sz="1100">
              <a:solidFill>
                <a:schemeClr val="dk1"/>
              </a:solidFill>
              <a:effectLst/>
              <a:latin typeface="+mn-lt"/>
              <a:ea typeface="+mn-ea"/>
              <a:cs typeface="+mn-cs"/>
            </a:rPr>
            <a:t>経済的な不安材料が</a:t>
          </a:r>
          <a:r>
            <a:rPr kumimoji="1" lang="ja-JP" altLang="ja-JP" sz="1100">
              <a:solidFill>
                <a:schemeClr val="dk1"/>
              </a:solidFill>
              <a:effectLst/>
              <a:latin typeface="+mn-lt"/>
              <a:ea typeface="+mn-ea"/>
              <a:cs typeface="+mn-cs"/>
            </a:rPr>
            <a:t>コロナ禍</a:t>
          </a:r>
          <a:r>
            <a:rPr kumimoji="1" lang="ja-JP" altLang="en-US" sz="1100">
              <a:solidFill>
                <a:schemeClr val="dk1"/>
              </a:solidFill>
              <a:effectLst/>
              <a:latin typeface="+mn-lt"/>
              <a:ea typeface="+mn-ea"/>
              <a:cs typeface="+mn-cs"/>
            </a:rPr>
            <a:t>から世界的な情勢不安と物価高</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移行す</a:t>
          </a:r>
          <a:r>
            <a:rPr kumimoji="1" lang="ja-JP" altLang="ja-JP" sz="1100">
              <a:solidFill>
                <a:schemeClr val="dk1"/>
              </a:solidFill>
              <a:effectLst/>
              <a:latin typeface="+mn-lt"/>
              <a:ea typeface="+mn-ea"/>
              <a:cs typeface="+mn-cs"/>
            </a:rPr>
            <a:t>る中で</a:t>
          </a:r>
          <a:r>
            <a:rPr kumimoji="1" lang="ja-JP" altLang="en-US" sz="1100">
              <a:solidFill>
                <a:schemeClr val="dk1"/>
              </a:solidFill>
              <a:effectLst/>
              <a:latin typeface="+mn-lt"/>
              <a:ea typeface="+mn-ea"/>
              <a:cs typeface="+mn-cs"/>
            </a:rPr>
            <a:t>あるが</a:t>
          </a:r>
          <a:r>
            <a:rPr kumimoji="1" lang="ja-JP" altLang="ja-JP" sz="1100">
              <a:solidFill>
                <a:schemeClr val="dk1"/>
              </a:solidFill>
              <a:effectLst/>
              <a:latin typeface="+mn-lt"/>
              <a:ea typeface="+mn-ea"/>
              <a:cs typeface="+mn-cs"/>
            </a:rPr>
            <a:t>、ふるさと納税に係る寄付金</a:t>
          </a:r>
          <a:r>
            <a:rPr kumimoji="1" lang="ja-JP" altLang="en-US" sz="1100">
              <a:solidFill>
                <a:schemeClr val="dk1"/>
              </a:solidFill>
              <a:effectLst/>
              <a:latin typeface="+mn-lt"/>
              <a:ea typeface="+mn-ea"/>
              <a:cs typeface="+mn-cs"/>
            </a:rPr>
            <a:t>収入が安定している</a:t>
          </a:r>
          <a:r>
            <a:rPr kumimoji="1" lang="ja-JP" altLang="ja-JP" sz="1100">
              <a:solidFill>
                <a:schemeClr val="dk1"/>
              </a:solidFill>
              <a:effectLst/>
              <a:latin typeface="+mn-lt"/>
              <a:ea typeface="+mn-ea"/>
              <a:cs typeface="+mn-cs"/>
            </a:rPr>
            <a:t>。こうした有効な財源を活用し安定した財政運営を進めるとともに第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次総合戦略に掲げた「人口は維持以上を目指し、持続可能な村を創る」の目標に向けた福祉充実をはじめ安心安全な地域づくりを進めるとともに地域ブランドを高め産業振興の発展に繋げていく。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27686</xdr:rowOff>
    </xdr:from>
    <xdr:to>
      <xdr:col>23</xdr:col>
      <xdr:colOff>133350</xdr:colOff>
      <xdr:row>43</xdr:row>
      <xdr:rowOff>27686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0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18034</xdr:rowOff>
    </xdr:from>
    <xdr:to>
      <xdr:col>19</xdr:col>
      <xdr:colOff>133350</xdr:colOff>
      <xdr:row>43</xdr:row>
      <xdr:rowOff>27686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8382</xdr:rowOff>
    </xdr:from>
    <xdr:to>
      <xdr:col>15</xdr:col>
      <xdr:colOff>82550</xdr:colOff>
      <xdr:row>43</xdr:row>
      <xdr:rowOff>18034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3807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160528</xdr:rowOff>
    </xdr:from>
    <xdr:to>
      <xdr:col>11</xdr:col>
      <xdr:colOff>31750</xdr:colOff>
      <xdr:row>43</xdr:row>
      <xdr:rowOff>8382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3614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148336</xdr:rowOff>
    </xdr:from>
    <xdr:to>
      <xdr:col>23</xdr:col>
      <xdr:colOff>184150</xdr:colOff>
      <xdr:row>43</xdr:row>
      <xdr:rowOff>78486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164863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148336</xdr:rowOff>
    </xdr:from>
    <xdr:to>
      <xdr:col>19</xdr:col>
      <xdr:colOff>184150</xdr:colOff>
      <xdr:row>43</xdr:row>
      <xdr:rowOff>78486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88663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1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138684</xdr:rowOff>
    </xdr:from>
    <xdr:to>
      <xdr:col>15</xdr:col>
      <xdr:colOff>133350</xdr:colOff>
      <xdr:row>43</xdr:row>
      <xdr:rowOff>68834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79011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0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129032</xdr:rowOff>
    </xdr:from>
    <xdr:to>
      <xdr:col>11</xdr:col>
      <xdr:colOff>82550</xdr:colOff>
      <xdr:row>43</xdr:row>
      <xdr:rowOff>59182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69359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109728</xdr:rowOff>
    </xdr:from>
    <xdr:to>
      <xdr:col>7</xdr:col>
      <xdr:colOff>31750</xdr:colOff>
      <xdr:row>43</xdr:row>
      <xdr:rowOff>39878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50055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経常収支比率は、前年度より</a:t>
          </a:r>
          <a:r>
            <a:rPr kumimoji="1" lang="en-US" altLang="ja-JP" sz="1100" b="0">
              <a:solidFill>
                <a:schemeClr val="dk1"/>
              </a:solidFill>
              <a:effectLst/>
              <a:latin typeface="+mn-lt"/>
              <a:ea typeface="+mn-ea"/>
              <a:cs typeface="+mn-cs"/>
            </a:rPr>
            <a:t>13.7</a:t>
          </a:r>
          <a:r>
            <a:rPr kumimoji="1" lang="ja-JP" altLang="ja-JP" sz="1100" b="0">
              <a:solidFill>
                <a:schemeClr val="dk1"/>
              </a:solidFill>
              <a:effectLst/>
              <a:latin typeface="+mn-lt"/>
              <a:ea typeface="+mn-ea"/>
              <a:cs typeface="+mn-cs"/>
            </a:rPr>
            <a:t>ポイント</a:t>
          </a:r>
          <a:r>
            <a:rPr kumimoji="1" lang="ja-JP" altLang="en-US" sz="1100" b="0">
              <a:solidFill>
                <a:schemeClr val="dk1"/>
              </a:solidFill>
              <a:effectLst/>
              <a:latin typeface="+mn-lt"/>
              <a:ea typeface="+mn-ea"/>
              <a:cs typeface="+mn-cs"/>
            </a:rPr>
            <a:t>上昇</a:t>
          </a:r>
          <a:r>
            <a:rPr kumimoji="1" lang="ja-JP" altLang="ja-JP" sz="1100" b="0">
              <a:solidFill>
                <a:schemeClr val="dk1"/>
              </a:solidFill>
              <a:effectLst/>
              <a:latin typeface="+mn-lt"/>
              <a:ea typeface="+mn-ea"/>
              <a:cs typeface="+mn-cs"/>
            </a:rPr>
            <a:t>し</a:t>
          </a:r>
          <a:r>
            <a:rPr kumimoji="1" lang="en-US" altLang="ja-JP" sz="1100" b="0">
              <a:solidFill>
                <a:schemeClr val="dk1"/>
              </a:solidFill>
              <a:effectLst/>
              <a:latin typeface="+mn-lt"/>
              <a:ea typeface="+mn-ea"/>
              <a:cs typeface="+mn-cs"/>
            </a:rPr>
            <a:t>77.9</a:t>
          </a:r>
          <a:r>
            <a:rPr kumimoji="1" lang="ja-JP" altLang="ja-JP" sz="1100" b="0">
              <a:solidFill>
                <a:schemeClr val="dk1"/>
              </a:solidFill>
              <a:effectLst/>
              <a:latin typeface="+mn-lt"/>
              <a:ea typeface="+mn-ea"/>
              <a:cs typeface="+mn-cs"/>
            </a:rPr>
            <a:t>となったが、類似団体に比べ低い水準となっている。歳入面では、地方交付税が</a:t>
          </a:r>
          <a:r>
            <a:rPr kumimoji="1" lang="ja-JP" altLang="en-US" sz="1100" b="0">
              <a:solidFill>
                <a:schemeClr val="dk1"/>
              </a:solidFill>
              <a:effectLst/>
              <a:latin typeface="+mn-lt"/>
              <a:ea typeface="+mn-ea"/>
              <a:cs typeface="+mn-cs"/>
            </a:rPr>
            <a:t>豪雪対応等もあり</a:t>
          </a:r>
          <a:r>
            <a:rPr kumimoji="1" lang="ja-JP" altLang="ja-JP" sz="1100" b="0">
              <a:solidFill>
                <a:schemeClr val="dk1"/>
              </a:solidFill>
              <a:effectLst/>
              <a:latin typeface="+mn-lt"/>
              <a:ea typeface="+mn-ea"/>
              <a:cs typeface="+mn-cs"/>
            </a:rPr>
            <a:t>前年度比</a:t>
          </a:r>
          <a:r>
            <a:rPr kumimoji="1" lang="en-US" altLang="ja-JP" sz="1100" b="0">
              <a:solidFill>
                <a:schemeClr val="dk1"/>
              </a:solidFill>
              <a:effectLst/>
              <a:latin typeface="+mn-lt"/>
              <a:ea typeface="+mn-ea"/>
              <a:cs typeface="+mn-cs"/>
            </a:rPr>
            <a:t>5.9</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増加</a:t>
          </a:r>
          <a:r>
            <a:rPr kumimoji="1" lang="ja-JP" altLang="ja-JP" sz="1100" b="0">
              <a:solidFill>
                <a:schemeClr val="dk1"/>
              </a:solidFill>
              <a:effectLst/>
              <a:latin typeface="+mn-lt"/>
              <a:ea typeface="+mn-ea"/>
              <a:cs typeface="+mn-cs"/>
            </a:rPr>
            <a:t>した。地方債は</a:t>
          </a:r>
          <a:r>
            <a:rPr kumimoji="1" lang="en-US" altLang="ja-JP" sz="1100" b="0">
              <a:solidFill>
                <a:schemeClr val="dk1"/>
              </a:solidFill>
              <a:effectLst/>
              <a:latin typeface="+mn-lt"/>
              <a:ea typeface="+mn-ea"/>
              <a:cs typeface="+mn-cs"/>
            </a:rPr>
            <a:t>6</a:t>
          </a:r>
          <a:r>
            <a:rPr kumimoji="1" lang="ja-JP" altLang="en-US" sz="1100" b="0">
              <a:solidFill>
                <a:schemeClr val="dk1"/>
              </a:solidFill>
              <a:effectLst/>
              <a:latin typeface="+mn-lt"/>
              <a:ea typeface="+mn-ea"/>
              <a:cs typeface="+mn-cs"/>
            </a:rPr>
            <a:t>年度新規に発生した緊急浚渫推進事業と臨財債の分が増加した</a:t>
          </a:r>
          <a:r>
            <a:rPr kumimoji="1" lang="ja-JP" altLang="ja-JP" sz="1100" b="0">
              <a:solidFill>
                <a:schemeClr val="dk1"/>
              </a:solidFill>
              <a:effectLst/>
              <a:latin typeface="+mn-lt"/>
              <a:ea typeface="+mn-ea"/>
              <a:cs typeface="+mn-cs"/>
            </a:rPr>
            <a:t>。諸収入では、東海北陸自動車道</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車線化に向けた受託事業収入</a:t>
          </a:r>
          <a:r>
            <a:rPr kumimoji="1" lang="ja-JP" altLang="en-US" sz="1100" b="0">
              <a:solidFill>
                <a:schemeClr val="dk1"/>
              </a:solidFill>
              <a:effectLst/>
              <a:latin typeface="+mn-lt"/>
              <a:ea typeface="+mn-ea"/>
              <a:cs typeface="+mn-cs"/>
            </a:rPr>
            <a:t>など</a:t>
          </a:r>
          <a:r>
            <a:rPr kumimoji="1" lang="ja-JP" altLang="ja-JP" sz="1100" b="0">
              <a:solidFill>
                <a:schemeClr val="dk1"/>
              </a:solidFill>
              <a:effectLst/>
              <a:latin typeface="+mn-lt"/>
              <a:ea typeface="+mn-ea"/>
              <a:cs typeface="+mn-cs"/>
            </a:rPr>
            <a:t>により</a:t>
          </a:r>
          <a:r>
            <a:rPr kumimoji="1" lang="en-US" altLang="ja-JP" sz="1100" b="0">
              <a:solidFill>
                <a:schemeClr val="dk1"/>
              </a:solidFill>
              <a:effectLst/>
              <a:latin typeface="+mn-lt"/>
              <a:ea typeface="+mn-ea"/>
              <a:cs typeface="+mn-cs"/>
            </a:rPr>
            <a:t>33.7</a:t>
          </a:r>
          <a:r>
            <a:rPr kumimoji="1" lang="ja-JP" altLang="ja-JP" sz="1100" b="0">
              <a:solidFill>
                <a:schemeClr val="dk1"/>
              </a:solidFill>
              <a:effectLst/>
              <a:latin typeface="+mn-lt"/>
              <a:ea typeface="+mn-ea"/>
              <a:cs typeface="+mn-cs"/>
            </a:rPr>
            <a:t>％増加した。寄付金収入では</a:t>
          </a:r>
          <a:r>
            <a:rPr kumimoji="1" lang="ja-JP" altLang="en-US" sz="1100" b="0">
              <a:solidFill>
                <a:schemeClr val="dk1"/>
              </a:solidFill>
              <a:effectLst/>
              <a:latin typeface="+mn-lt"/>
              <a:ea typeface="+mn-ea"/>
              <a:cs typeface="+mn-cs"/>
            </a:rPr>
            <a:t>企業版</a:t>
          </a:r>
          <a:r>
            <a:rPr kumimoji="1" lang="ja-JP" altLang="ja-JP" sz="1100" b="0">
              <a:solidFill>
                <a:schemeClr val="dk1"/>
              </a:solidFill>
              <a:effectLst/>
              <a:latin typeface="+mn-lt"/>
              <a:ea typeface="+mn-ea"/>
              <a:cs typeface="+mn-cs"/>
            </a:rPr>
            <a:t>ふるさと納税</a:t>
          </a:r>
          <a:r>
            <a:rPr kumimoji="1" lang="ja-JP" altLang="en-US" sz="1100" b="0">
              <a:solidFill>
                <a:schemeClr val="dk1"/>
              </a:solidFill>
              <a:effectLst/>
              <a:latin typeface="+mn-lt"/>
              <a:ea typeface="+mn-ea"/>
              <a:cs typeface="+mn-cs"/>
            </a:rPr>
            <a:t>・駐車場収入に伴うものなど</a:t>
          </a:r>
          <a:r>
            <a:rPr kumimoji="1" lang="ja-JP" altLang="ja-JP" sz="1100" b="0">
              <a:solidFill>
                <a:schemeClr val="dk1"/>
              </a:solidFill>
              <a:effectLst/>
              <a:latin typeface="+mn-lt"/>
              <a:ea typeface="+mn-ea"/>
              <a:cs typeface="+mn-cs"/>
            </a:rPr>
            <a:t>により</a:t>
          </a:r>
          <a:r>
            <a:rPr kumimoji="1" lang="en-US" altLang="ja-JP" sz="1100" b="0">
              <a:solidFill>
                <a:schemeClr val="dk1"/>
              </a:solidFill>
              <a:effectLst/>
              <a:latin typeface="+mn-lt"/>
              <a:ea typeface="+mn-ea"/>
              <a:cs typeface="+mn-cs"/>
            </a:rPr>
            <a:t>16.9</a:t>
          </a:r>
          <a:r>
            <a:rPr kumimoji="1" lang="ja-JP" altLang="ja-JP" sz="1100" b="0">
              <a:solidFill>
                <a:schemeClr val="dk1"/>
              </a:solidFill>
              <a:effectLst/>
              <a:latin typeface="+mn-lt"/>
              <a:ea typeface="+mn-ea"/>
              <a:cs typeface="+mn-cs"/>
            </a:rPr>
            <a:t>％増加した。歳出面では、扶助費</a:t>
          </a:r>
          <a:r>
            <a:rPr kumimoji="1" lang="ja-JP" altLang="en-US" sz="1100" b="0">
              <a:solidFill>
                <a:schemeClr val="dk1"/>
              </a:solidFill>
              <a:effectLst/>
              <a:latin typeface="+mn-lt"/>
              <a:ea typeface="+mn-ea"/>
              <a:cs typeface="+mn-cs"/>
            </a:rPr>
            <a:t>が一昨年程度への増</a:t>
          </a:r>
          <a:r>
            <a:rPr kumimoji="1" lang="ja-JP" altLang="ja-JP" sz="1100" b="0">
              <a:solidFill>
                <a:schemeClr val="dk1"/>
              </a:solidFill>
              <a:effectLst/>
              <a:latin typeface="+mn-lt"/>
              <a:ea typeface="+mn-ea"/>
              <a:cs typeface="+mn-cs"/>
            </a:rPr>
            <a:t>。維持補修費は</a:t>
          </a:r>
          <a:r>
            <a:rPr kumimoji="1" lang="ja-JP" altLang="en-US" sz="1100" b="0">
              <a:solidFill>
                <a:schemeClr val="dk1"/>
              </a:solidFill>
              <a:effectLst/>
              <a:latin typeface="+mn-lt"/>
              <a:ea typeface="+mn-ea"/>
              <a:cs typeface="+mn-cs"/>
            </a:rPr>
            <a:t>記録的な大雪により</a:t>
          </a:r>
          <a:r>
            <a:rPr kumimoji="1" lang="ja-JP" altLang="ja-JP" sz="1100" b="0">
              <a:solidFill>
                <a:schemeClr val="dk1"/>
              </a:solidFill>
              <a:effectLst/>
              <a:latin typeface="+mn-lt"/>
              <a:ea typeface="+mn-ea"/>
              <a:cs typeface="+mn-cs"/>
            </a:rPr>
            <a:t>除雪経費が</a:t>
          </a:r>
          <a:r>
            <a:rPr kumimoji="1" lang="ja-JP" altLang="en-US" sz="1100" b="0">
              <a:solidFill>
                <a:schemeClr val="dk1"/>
              </a:solidFill>
              <a:effectLst/>
              <a:latin typeface="+mn-lt"/>
              <a:ea typeface="+mn-ea"/>
              <a:cs typeface="+mn-cs"/>
            </a:rPr>
            <a:t>高騰</a:t>
          </a:r>
          <a:r>
            <a:rPr kumimoji="1" lang="ja-JP" altLang="ja-JP" sz="1100" b="0">
              <a:solidFill>
                <a:schemeClr val="dk1"/>
              </a:solidFill>
              <a:effectLst/>
              <a:latin typeface="+mn-lt"/>
              <a:ea typeface="+mn-ea"/>
              <a:cs typeface="+mn-cs"/>
            </a:rPr>
            <a:t>している。</a:t>
          </a:r>
          <a:r>
            <a:rPr kumimoji="1" lang="ja-JP" altLang="en-US" sz="1100" b="0">
              <a:solidFill>
                <a:schemeClr val="dk1"/>
              </a:solidFill>
              <a:effectLst/>
              <a:latin typeface="+mn-lt"/>
              <a:ea typeface="+mn-ea"/>
              <a:cs typeface="+mn-cs"/>
            </a:rPr>
            <a:t>また、</a:t>
          </a:r>
          <a:r>
            <a:rPr kumimoji="1" lang="ja-JP" altLang="ja-JP" sz="1100" b="0">
              <a:solidFill>
                <a:schemeClr val="dk1"/>
              </a:solidFill>
              <a:effectLst/>
              <a:latin typeface="+mn-lt"/>
              <a:ea typeface="+mn-ea"/>
              <a:cs typeface="+mn-cs"/>
            </a:rPr>
            <a:t>人件費が</a:t>
          </a:r>
          <a:r>
            <a:rPr kumimoji="1" lang="en-US" altLang="ja-JP" sz="1100" b="0">
              <a:solidFill>
                <a:schemeClr val="dk1"/>
              </a:solidFill>
              <a:effectLst/>
              <a:latin typeface="+mn-lt"/>
              <a:ea typeface="+mn-ea"/>
              <a:cs typeface="+mn-cs"/>
            </a:rPr>
            <a:t>5.2</a:t>
          </a:r>
          <a:r>
            <a:rPr kumimoji="1" lang="ja-JP" altLang="ja-JP" sz="1100" b="0">
              <a:solidFill>
                <a:schemeClr val="dk1"/>
              </a:solidFill>
              <a:effectLst/>
              <a:latin typeface="+mn-lt"/>
              <a:ea typeface="+mn-ea"/>
              <a:cs typeface="+mn-cs"/>
            </a:rPr>
            <a:t>％増加した。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18838</xdr:rowOff>
    </xdr:from>
    <xdr:to>
      <xdr:col>23</xdr:col>
      <xdr:colOff>133350</xdr:colOff>
      <xdr:row>62</xdr:row>
      <xdr:rowOff>122872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77288"/>
          <a:ext cx="838200" cy="2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18838</xdr:rowOff>
    </xdr:from>
    <xdr:to>
      <xdr:col>19</xdr:col>
      <xdr:colOff>133350</xdr:colOff>
      <xdr:row>61</xdr:row>
      <xdr:rowOff>145521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477288"/>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109326</xdr:rowOff>
    </xdr:from>
    <xdr:to>
      <xdr:col>15</xdr:col>
      <xdr:colOff>82550</xdr:colOff>
      <xdr:row>61</xdr:row>
      <xdr:rowOff>145521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6777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109326</xdr:rowOff>
    </xdr:from>
    <xdr:to>
      <xdr:col>11</xdr:col>
      <xdr:colOff>31750</xdr:colOff>
      <xdr:row>62</xdr:row>
      <xdr:rowOff>6244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67776"/>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139488</xdr:rowOff>
    </xdr:from>
    <xdr:to>
      <xdr:col>19</xdr:col>
      <xdr:colOff>184150</xdr:colOff>
      <xdr:row>61</xdr:row>
      <xdr:rowOff>69638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79815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94721</xdr:rowOff>
    </xdr:from>
    <xdr:to>
      <xdr:col>15</xdr:col>
      <xdr:colOff>133350</xdr:colOff>
      <xdr:row>62</xdr:row>
      <xdr:rowOff>24871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35048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2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58526</xdr:rowOff>
    </xdr:from>
    <xdr:to>
      <xdr:col>11</xdr:col>
      <xdr:colOff>82550</xdr:colOff>
      <xdr:row>61</xdr:row>
      <xdr:rowOff>160126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170303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126894</xdr:rowOff>
    </xdr:from>
    <xdr:to>
      <xdr:col>7</xdr:col>
      <xdr:colOff>31750</xdr:colOff>
      <xdr:row>62</xdr:row>
      <xdr:rowOff>57044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67221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5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[1,578,350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人当たりの人件費、物件費は類似団体と比較して</a:t>
          </a:r>
          <a:r>
            <a:rPr kumimoji="1" lang="en-US" altLang="ja-JP" sz="1100">
              <a:solidFill>
                <a:schemeClr val="dk1"/>
              </a:solidFill>
              <a:effectLst/>
              <a:latin typeface="+mn-lt"/>
              <a:ea typeface="+mn-ea"/>
              <a:cs typeface="+mn-cs"/>
            </a:rPr>
            <a:t>931,649</a:t>
          </a:r>
          <a:r>
            <a:rPr kumimoji="1" lang="ja-JP" altLang="ja-JP" sz="1100">
              <a:solidFill>
                <a:schemeClr val="dk1"/>
              </a:solidFill>
              <a:effectLst/>
              <a:latin typeface="+mn-lt"/>
              <a:ea typeface="+mn-ea"/>
              <a:cs typeface="+mn-cs"/>
            </a:rPr>
            <a:t>円上回る値となっている。本村は全国的にみて人口が少なく基本的行政サービスを担う上で必要範囲での定員適正化計画に基づく職員数の確保に努めている。人件費は前年度と比較して</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の増となり、</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が特定財源を持つものが主であるが</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人口は自然減により緩やかに減少しており、人口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人当たりの行政コストは高くなるものと予想している。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55947</xdr:rowOff>
    </xdr:from>
    <xdr:to>
      <xdr:col>23</xdr:col>
      <xdr:colOff>133350</xdr:colOff>
      <xdr:row>84</xdr:row>
      <xdr:rowOff>33626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86297"/>
          <a:ext cx="838200" cy="14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8871</xdr:rowOff>
    </xdr:from>
    <xdr:to>
      <xdr:col>19</xdr:col>
      <xdr:colOff>133350</xdr:colOff>
      <xdr:row>83</xdr:row>
      <xdr:rowOff>55947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39221"/>
          <a:ext cx="889000" cy="4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160547</xdr:rowOff>
    </xdr:from>
    <xdr:to>
      <xdr:col>15</xdr:col>
      <xdr:colOff>82550</xdr:colOff>
      <xdr:row>83</xdr:row>
      <xdr:rowOff>8871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944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147061</xdr:rowOff>
    </xdr:from>
    <xdr:to>
      <xdr:col>11</xdr:col>
      <xdr:colOff>31750</xdr:colOff>
      <xdr:row>82</xdr:row>
      <xdr:rowOff>160547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05961"/>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154276</xdr:rowOff>
    </xdr:from>
    <xdr:to>
      <xdr:col>23</xdr:col>
      <xdr:colOff>184150</xdr:colOff>
      <xdr:row>84</xdr:row>
      <xdr:rowOff>84426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126353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5147</xdr:rowOff>
    </xdr:from>
    <xdr:to>
      <xdr:col>19</xdr:col>
      <xdr:colOff>184150</xdr:colOff>
      <xdr:row>83</xdr:row>
      <xdr:rowOff>106747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91524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21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129521</xdr:rowOff>
    </xdr:from>
    <xdr:to>
      <xdr:col>15</xdr:col>
      <xdr:colOff>133350</xdr:colOff>
      <xdr:row>83</xdr:row>
      <xdr:rowOff>59671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44448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7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109747</xdr:rowOff>
    </xdr:from>
    <xdr:to>
      <xdr:col>11</xdr:col>
      <xdr:colOff>82550</xdr:colOff>
      <xdr:row>83</xdr:row>
      <xdr:rowOff>39897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96261</xdr:rowOff>
    </xdr:from>
    <xdr:to>
      <xdr:col>7</xdr:col>
      <xdr:colOff>31750</xdr:colOff>
      <xdr:row>83</xdr:row>
      <xdr:rowOff>26411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ラスパイレス指数は、類似団体と比較して同数値となっている。</a:t>
          </a:r>
          <a:endParaRPr lang="ja-JP" altLang="ja-JP" sz="1400">
            <a:effectLst/>
          </a:endParaRPr>
        </a:p>
        <a:p>
          <a:r>
            <a:rPr kumimoji="1" lang="ja-JP" altLang="ja-JP" sz="1100">
              <a:solidFill>
                <a:schemeClr val="dk1"/>
              </a:solidFill>
              <a:effectLst/>
              <a:latin typeface="+mn-lt"/>
              <a:ea typeface="+mn-ea"/>
              <a:cs typeface="+mn-cs"/>
            </a:rPr>
            <a:t>　人事院勧告に基づく給与改定を進めており、人事評価制度による昇給制度を進めるなど今後も適正な給与水準を維持していく。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86</xdr:row>
      <xdr:rowOff>161925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7646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2539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066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119698</xdr:rowOff>
    </xdr:from>
    <xdr:to>
      <xdr:col>72</xdr:col>
      <xdr:colOff>203200</xdr:colOff>
      <xdr:row>87</xdr:row>
      <xdr:rowOff>2539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6439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119698</xdr:rowOff>
    </xdr:from>
    <xdr:to>
      <xdr:col>68</xdr:col>
      <xdr:colOff>152400</xdr:colOff>
      <xdr:row>87</xdr:row>
      <xdr:rowOff>80963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86439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53040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人口千人当たりの職員数は、類似団体と比較して</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人多い。本村は分母に当たる人口が少なく、分子に当たる職員数は定員適正化計画に基づき計画的な職員採用を進めている。職員の平均年齢が高く若年層の確保や専門職の確保が課題となっている。</a:t>
          </a:r>
          <a:endParaRPr lang="ja-JP" altLang="ja-JP" sz="1400">
            <a:effectLst/>
          </a:endParaRPr>
        </a:p>
        <a:p>
          <a:r>
            <a:rPr kumimoji="1" lang="ja-JP" altLang="ja-JP" sz="1100">
              <a:solidFill>
                <a:schemeClr val="dk1"/>
              </a:solidFill>
              <a:effectLst/>
              <a:latin typeface="+mn-lt"/>
              <a:ea typeface="+mn-ea"/>
              <a:cs typeface="+mn-cs"/>
            </a:rPr>
            <a:t>　今後も人口増加に向け産業振興や雇用対策を進め人口の増加を図るとともに自治体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を進めるなど業務の効率化を図るなど、村民への行政サービスの向上に努める。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54701</xdr:rowOff>
    </xdr:from>
    <xdr:to>
      <xdr:col>81</xdr:col>
      <xdr:colOff>44450</xdr:colOff>
      <xdr:row>60</xdr:row>
      <xdr:rowOff>60446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41701"/>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48726</xdr:rowOff>
    </xdr:from>
    <xdr:to>
      <xdr:col>77</xdr:col>
      <xdr:colOff>44450</xdr:colOff>
      <xdr:row>60</xdr:row>
      <xdr:rowOff>54701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35726"/>
          <a:ext cx="889000" cy="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19080</xdr:rowOff>
    </xdr:from>
    <xdr:to>
      <xdr:col>72</xdr:col>
      <xdr:colOff>203200</xdr:colOff>
      <xdr:row>60</xdr:row>
      <xdr:rowOff>48726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06080"/>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11726</xdr:rowOff>
    </xdr:from>
    <xdr:to>
      <xdr:col>68</xdr:col>
      <xdr:colOff>152400</xdr:colOff>
      <xdr:row>60</xdr:row>
      <xdr:rowOff>19080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98726"/>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9646</xdr:rowOff>
    </xdr:from>
    <xdr:to>
      <xdr:col>81</xdr:col>
      <xdr:colOff>95250</xdr:colOff>
      <xdr:row>60</xdr:row>
      <xdr:rowOff>111246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153173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6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3901</xdr:rowOff>
    </xdr:from>
    <xdr:to>
      <xdr:col>77</xdr:col>
      <xdr:colOff>95250</xdr:colOff>
      <xdr:row>60</xdr:row>
      <xdr:rowOff>105501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90278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7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169376</xdr:rowOff>
    </xdr:from>
    <xdr:to>
      <xdr:col>73</xdr:col>
      <xdr:colOff>44450</xdr:colOff>
      <xdr:row>60</xdr:row>
      <xdr:rowOff>99526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84303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139730</xdr:rowOff>
    </xdr:from>
    <xdr:to>
      <xdr:col>68</xdr:col>
      <xdr:colOff>203200</xdr:colOff>
      <xdr:row>60</xdr:row>
      <xdr:rowOff>69880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54657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4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132376</xdr:rowOff>
    </xdr:from>
    <xdr:to>
      <xdr:col>64</xdr:col>
      <xdr:colOff>152400</xdr:colOff>
      <xdr:row>60</xdr:row>
      <xdr:rowOff>62526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47303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3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実質公債費比率は、類似団体と比較して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ポイント低</a:t>
          </a:r>
          <a:r>
            <a:rPr kumimoji="1" lang="ja-JP" altLang="en-US" sz="1100">
              <a:solidFill>
                <a:schemeClr val="dk1"/>
              </a:solidFill>
              <a:effectLst/>
              <a:latin typeface="+mn-lt"/>
              <a:ea typeface="+mn-ea"/>
              <a:cs typeface="+mn-cs"/>
            </a:rPr>
            <a:t>いが上昇傾向にある</a:t>
          </a:r>
          <a:r>
            <a:rPr kumimoji="1" lang="ja-JP" altLang="ja-JP" sz="1100">
              <a:solidFill>
                <a:schemeClr val="dk1"/>
              </a:solidFill>
              <a:effectLst/>
              <a:latin typeface="+mn-lt"/>
              <a:ea typeface="+mn-ea"/>
              <a:cs typeface="+mn-cs"/>
            </a:rPr>
            <a:t>。本村は豪雪地帯に位置し村道除雪により舗装面の破損修復や雪崩及び落石防止等による村道維持経費に係る地方債の借入が継続的に必要となる。公共施設等総合管理計画に基づき公共施設の長寿命化を中心に進めるにあたり地方債の借入に頼ることなるが、計画的な借入を進め財政安定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118956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4022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153670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105410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517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65194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7437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借入は過疎対策事業債をはじめ基準財政需要見込額に算入される地方債を中心に借入ており、地方債残高等の将来負担額よりも充当可能財源等が上回っているため、将来負担比率は算定されていない。</a:t>
          </a:r>
          <a:endParaRPr lang="ja-JP" altLang="ja-JP" sz="1400">
            <a:effectLst/>
          </a:endParaRPr>
        </a:p>
        <a:p>
          <a:r>
            <a:rPr kumimoji="1" lang="ja-JP" altLang="ja-JP" sz="1100">
              <a:solidFill>
                <a:schemeClr val="dk1"/>
              </a:solidFill>
              <a:effectLst/>
              <a:latin typeface="+mn-lt"/>
              <a:ea typeface="+mn-ea"/>
              <a:cs typeface="+mn-cs"/>
            </a:rPr>
            <a:t>　地方債の借入に対しては有利な地方債を優先するなど計画的な借入を行い、後世に負担を残さないよう財政健全化に努める。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1,432
356.64
5,632,231
5,432,167
162,532
1,964,889
3,452,452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人件費に係る経常収支比率は類似団体と比較して</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ポイント下回っている。定員適正化計画に基づき職員採用を行っているが新卒・中途ともに応募が少なく、</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中途退職者が</a:t>
          </a:r>
          <a:r>
            <a:rPr kumimoji="1" lang="ja-JP" altLang="en-US" sz="1100">
              <a:solidFill>
                <a:schemeClr val="dk1"/>
              </a:solidFill>
              <a:effectLst/>
              <a:latin typeface="+mn-lt"/>
              <a:ea typeface="+mn-ea"/>
              <a:cs typeface="+mn-cs"/>
            </a:rPr>
            <a:t>少なからず</a:t>
          </a:r>
          <a:r>
            <a:rPr kumimoji="1" lang="ja-JP" altLang="ja-JP" sz="1100">
              <a:solidFill>
                <a:schemeClr val="dk1"/>
              </a:solidFill>
              <a:effectLst/>
              <a:latin typeface="+mn-lt"/>
              <a:ea typeface="+mn-ea"/>
              <a:cs typeface="+mn-cs"/>
            </a:rPr>
            <a:t>あ</a:t>
          </a:r>
          <a:r>
            <a:rPr kumimoji="1" lang="ja-JP" altLang="en-US" sz="1100">
              <a:solidFill>
                <a:schemeClr val="dk1"/>
              </a:solidFill>
              <a:effectLst/>
              <a:latin typeface="+mn-lt"/>
              <a:ea typeface="+mn-ea"/>
              <a:cs typeface="+mn-cs"/>
            </a:rPr>
            <a:t>ることから、必要な</a:t>
          </a:r>
          <a:r>
            <a:rPr kumimoji="1" lang="ja-JP" altLang="ja-JP" sz="1100">
              <a:solidFill>
                <a:schemeClr val="dk1"/>
              </a:solidFill>
              <a:effectLst/>
              <a:latin typeface="+mn-lt"/>
              <a:ea typeface="+mn-ea"/>
              <a:cs typeface="+mn-cs"/>
            </a:rPr>
            <a:t>職員数の確保ができていない。再雇用の実施や専門職を中心とした会計年度任用職員の採用により人件費が低く抑えられている。　社会人経験者採用を含め職員数の確保を進めるとともに、自治体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を推進し行政サービスの確保に努める。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115570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4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115570</xdr:rowOff>
    </xdr:from>
    <xdr:to>
      <xdr:col>19</xdr:col>
      <xdr:colOff>187325</xdr:colOff>
      <xdr:row>34</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4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34</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15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1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64770</xdr:rowOff>
    </xdr:from>
    <xdr:to>
      <xdr:col>20</xdr:col>
      <xdr:colOff>38100</xdr:colOff>
      <xdr:row>34</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2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102870</xdr:rowOff>
    </xdr:from>
    <xdr:to>
      <xdr:col>15</xdr:col>
      <xdr:colOff>149225</xdr:colOff>
      <xdr:row>35</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物件費に係る経常収支比率については、類似団体と比べ</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近隣自治体へのゴミの処分費用や常備消防費用等に係る委託費のほか、高齢者外出支援事業や給食センター管理業務等の委託費が大規模な委託としてあり、今後自治体情報システムの標準化に係る経費が懸念材料となっている。また、燃料の高騰化を原因とする経費の上昇が見込まれ、今後も行政改革をはじめ節減対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108712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924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51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83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57912</xdr:rowOff>
    </xdr:from>
    <xdr:to>
      <xdr:col>78</xdr:col>
      <xdr:colOff>120650</xdr:colOff>
      <xdr:row>16</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169689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ポイント下回っており、例年低い値を推移している。</a:t>
          </a:r>
          <a:endParaRPr lang="ja-JP" altLang="ja-JP" sz="1400">
            <a:effectLst/>
          </a:endParaRPr>
        </a:p>
        <a:p>
          <a:r>
            <a:rPr kumimoji="1" lang="ja-JP" altLang="ja-JP" sz="1100">
              <a:solidFill>
                <a:schemeClr val="dk1"/>
              </a:solidFill>
              <a:effectLst/>
              <a:latin typeface="+mn-lt"/>
              <a:ea typeface="+mn-ea"/>
              <a:cs typeface="+mn-cs"/>
            </a:rPr>
            <a:t>　主に生活保護世帯が少なく費用負担が低く抑えられていることが要因である。前年度に比べ下降した要因としては全体的な減少によるもので、今後さらに積極的な少子化対策をはじめ高齢者福祉対策等を進めていくため、計画的な事業展開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20865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0913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077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33762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141515</xdr:rowOff>
    </xdr:from>
    <xdr:to>
      <xdr:col>20</xdr:col>
      <xdr:colOff>38100</xdr:colOff>
      <xdr:row>53</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その他経費に係る経常収支比率は予算規模が小さく、他会計繰出金等の財政負担、臨経見直しが影響することから変動幅が大きなものとなっている。</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年度は企業会計移行に伴う簡水・下水の操出金増が影響したと考えられる。</a:t>
          </a:r>
          <a:endParaRPr lang="ja-JP" altLang="ja-JP" sz="1400">
            <a:effectLst/>
          </a:endParaRPr>
        </a:p>
        <a:p>
          <a:r>
            <a:rPr kumimoji="1" lang="ja-JP" altLang="ja-JP" sz="1100">
              <a:solidFill>
                <a:schemeClr val="dk1"/>
              </a:solidFill>
              <a:effectLst/>
              <a:latin typeface="+mn-lt"/>
              <a:ea typeface="+mn-ea"/>
              <a:cs typeface="+mn-cs"/>
            </a:rPr>
            <a:t>　特別会計の独立採算を基本とし使用料等の見直しを進めるなど一般会計の財政負担の軽減に努める。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42418</xdr:rowOff>
    </xdr:from>
    <xdr:to>
      <xdr:col>82</xdr:col>
      <xdr:colOff>107950</xdr:colOff>
      <xdr:row>60</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15068"/>
          <a:ext cx="838200" cy="6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59</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15068"/>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145288</xdr:rowOff>
    </xdr:from>
    <xdr:to>
      <xdr:col>73</xdr:col>
      <xdr:colOff>180975</xdr:colOff>
      <xdr:row>59</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893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145288</xdr:rowOff>
    </xdr:from>
    <xdr:to>
      <xdr:col>69</xdr:col>
      <xdr:colOff>92075</xdr:colOff>
      <xdr:row>60</xdr:row>
      <xdr:rowOff>67564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8938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99060</xdr:rowOff>
    </xdr:from>
    <xdr:to>
      <xdr:col>82</xdr:col>
      <xdr:colOff>158750</xdr:colOff>
      <xdr:row>61</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71137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163068</xdr:rowOff>
    </xdr:from>
    <xdr:to>
      <xdr:col>78</xdr:col>
      <xdr:colOff>120650</xdr:colOff>
      <xdr:row>57</xdr:row>
      <xdr:rowOff>93218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103395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94488</xdr:rowOff>
    </xdr:from>
    <xdr:to>
      <xdr:col>69</xdr:col>
      <xdr:colOff>142875</xdr:colOff>
      <xdr:row>59</xdr:row>
      <xdr:rowOff>24638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34815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0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16764</xdr:rowOff>
    </xdr:from>
    <xdr:to>
      <xdr:col>65</xdr:col>
      <xdr:colOff>53975</xdr:colOff>
      <xdr:row>60</xdr:row>
      <xdr:rowOff>118364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103141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上回り急上昇した</a:t>
          </a:r>
          <a:r>
            <a:rPr kumimoji="1" lang="ja-JP" altLang="ja-JP" sz="1100">
              <a:solidFill>
                <a:schemeClr val="dk1"/>
              </a:solidFill>
              <a:effectLst/>
              <a:latin typeface="+mn-lt"/>
              <a:ea typeface="+mn-ea"/>
              <a:cs typeface="+mn-cs"/>
            </a:rPr>
            <a:t>。予算規模が小さいため</a:t>
          </a:r>
          <a:r>
            <a:rPr kumimoji="1" lang="ja-JP" altLang="en-US" sz="1100">
              <a:solidFill>
                <a:schemeClr val="dk1"/>
              </a:solidFill>
              <a:effectLst/>
              <a:latin typeface="+mn-lt"/>
              <a:ea typeface="+mn-ea"/>
              <a:cs typeface="+mn-cs"/>
            </a:rPr>
            <a:t>豪雪による除雪費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維持修繕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が突出したことで</a:t>
          </a:r>
          <a:r>
            <a:rPr kumimoji="1" lang="ja-JP" altLang="ja-JP" sz="1100">
              <a:solidFill>
                <a:schemeClr val="dk1"/>
              </a:solidFill>
              <a:effectLst/>
              <a:latin typeface="+mn-lt"/>
              <a:ea typeface="+mn-ea"/>
              <a:cs typeface="+mn-cs"/>
            </a:rPr>
            <a:t>一時的に増加した</a:t>
          </a:r>
          <a:r>
            <a:rPr kumimoji="1" lang="ja-JP" altLang="en-US" sz="1100">
              <a:solidFill>
                <a:schemeClr val="dk1"/>
              </a:solidFill>
              <a:effectLst/>
              <a:latin typeface="+mn-lt"/>
              <a:ea typeface="+mn-ea"/>
              <a:cs typeface="+mn-cs"/>
            </a:rPr>
            <a:t>と考えられる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経年的な補助事業の必要性や費用対効果等を検証するなどの見直しを進めるなど経費節減に努める。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37</xdr:row>
      <xdr:rowOff>83566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56884"/>
          <a:ext cx="8382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56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35</xdr:row>
      <xdr:rowOff>97282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84657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公債費に係る経常収支比率は、類似団体と比較して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、ほぼ同数値を推移している。地方債の発行は公共施設等総合管理計画等に基づき計画的に借入を進めている。</a:t>
          </a:r>
          <a:endParaRPr lang="ja-JP" altLang="ja-JP" sz="1400">
            <a:effectLst/>
          </a:endParaRPr>
        </a:p>
        <a:p>
          <a:r>
            <a:rPr kumimoji="1" lang="ja-JP" altLang="ja-JP" sz="1100">
              <a:solidFill>
                <a:schemeClr val="dk1"/>
              </a:solidFill>
              <a:effectLst/>
              <a:latin typeface="+mn-lt"/>
              <a:ea typeface="+mn-ea"/>
              <a:cs typeface="+mn-cs"/>
            </a:rPr>
            <a:t>　地方債の借入は、</a:t>
          </a:r>
          <a:r>
            <a:rPr kumimoji="1" lang="ja-JP" altLang="en-US" sz="1100">
              <a:solidFill>
                <a:schemeClr val="dk1"/>
              </a:solidFill>
              <a:effectLst/>
              <a:latin typeface="+mn-lt"/>
              <a:ea typeface="+mn-ea"/>
              <a:cs typeface="+mn-cs"/>
            </a:rPr>
            <a:t>道路等の改良や教育関連施設の改修</a:t>
          </a:r>
          <a:r>
            <a:rPr kumimoji="1" lang="ja-JP" altLang="ja-JP" sz="1100">
              <a:solidFill>
                <a:schemeClr val="dk1"/>
              </a:solidFill>
              <a:effectLst/>
              <a:latin typeface="+mn-lt"/>
              <a:ea typeface="+mn-ea"/>
              <a:cs typeface="+mn-cs"/>
            </a:rPr>
            <a:t>を継続的に進めてい</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突発的な防災関連の大型更新が予定され</a:t>
          </a:r>
          <a:r>
            <a:rPr kumimoji="1" lang="ja-JP" altLang="ja-JP" sz="1100">
              <a:solidFill>
                <a:schemeClr val="dk1"/>
              </a:solidFill>
              <a:effectLst/>
              <a:latin typeface="+mn-lt"/>
              <a:ea typeface="+mn-ea"/>
              <a:cs typeface="+mn-cs"/>
            </a:rPr>
            <a:t>財政負担が大きくなることから、補助事業等の確保や基金の活用等により借入の抑制に努める。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48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25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6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06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公債費の項目を除き各費用に係る経常収支比率は</a:t>
          </a:r>
          <a:r>
            <a:rPr kumimoji="1" lang="en-US" altLang="ja-JP" sz="1100">
              <a:solidFill>
                <a:schemeClr val="dk1"/>
              </a:solidFill>
              <a:effectLst/>
              <a:latin typeface="+mn-lt"/>
              <a:ea typeface="+mn-ea"/>
              <a:cs typeface="+mn-cs"/>
            </a:rPr>
            <a:t>13.8</a:t>
          </a:r>
          <a:r>
            <a:rPr kumimoji="1" lang="ja-JP" altLang="en-US" sz="1100">
              <a:solidFill>
                <a:schemeClr val="dk1"/>
              </a:solidFill>
              <a:effectLst/>
              <a:latin typeface="+mn-lt"/>
              <a:ea typeface="+mn-ea"/>
              <a:cs typeface="+mn-cs"/>
            </a:rPr>
            <a:t>ポイント上昇したものの</a:t>
          </a:r>
          <a:r>
            <a:rPr kumimoji="1" lang="ja-JP" altLang="ja-JP" sz="1100">
              <a:solidFill>
                <a:schemeClr val="dk1"/>
              </a:solidFill>
              <a:effectLst/>
              <a:latin typeface="+mn-lt"/>
              <a:ea typeface="+mn-ea"/>
              <a:cs typeface="+mn-cs"/>
            </a:rPr>
            <a:t>、類似団体と比べ</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ポイント下回り低い値を</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今後も行政改革に取り組み、義務的経費の費用対効果を高めるよう努める。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22497</xdr:rowOff>
    </xdr:from>
    <xdr:to>
      <xdr:col>82</xdr:col>
      <xdr:colOff>107950</xdr:colOff>
      <xdr:row>82</xdr:row>
      <xdr:rowOff>35561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09797"/>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108874</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5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22497</xdr:rowOff>
    </xdr:from>
    <xdr:to>
      <xdr:col>82</xdr:col>
      <xdr:colOff>196850</xdr:colOff>
      <xdr:row>74</xdr:row>
      <xdr:rowOff>22497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09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76</xdr:row>
      <xdr:rowOff>29029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08560"/>
          <a:ext cx="838200" cy="45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98896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00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126819</xdr:rowOff>
    </xdr:from>
    <xdr:to>
      <xdr:col>82</xdr:col>
      <xdr:colOff>158750</xdr:colOff>
      <xdr:row>78</xdr:row>
      <xdr:rowOff>56969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2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149860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6085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74568</xdr:rowOff>
    </xdr:from>
    <xdr:to>
      <xdr:col>78</xdr:col>
      <xdr:colOff>120650</xdr:colOff>
      <xdr:row>78</xdr:row>
      <xdr:rowOff>4718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160945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6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107406</xdr:rowOff>
    </xdr:from>
    <xdr:to>
      <xdr:col>73</xdr:col>
      <xdr:colOff>180975</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7947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25581</xdr:rowOff>
    </xdr:from>
    <xdr:to>
      <xdr:col>74</xdr:col>
      <xdr:colOff>31750</xdr:colOff>
      <xdr:row>77</xdr:row>
      <xdr:rowOff>127181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111958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107406</xdr:rowOff>
    </xdr:from>
    <xdr:to>
      <xdr:col>69</xdr:col>
      <xdr:colOff>92075</xdr:colOff>
      <xdr:row>74</xdr:row>
      <xdr:rowOff>153126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947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68036</xdr:rowOff>
    </xdr:from>
    <xdr:to>
      <xdr:col>65</xdr:col>
      <xdr:colOff>53975</xdr:colOff>
      <xdr:row>77</xdr:row>
      <xdr:rowOff>169636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154413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149679</xdr:rowOff>
    </xdr:from>
    <xdr:to>
      <xdr:col>82</xdr:col>
      <xdr:colOff>158750</xdr:colOff>
      <xdr:row>76</xdr:row>
      <xdr:rowOff>79829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166205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41910</xdr:rowOff>
    </xdr:from>
    <xdr:to>
      <xdr:col>78</xdr:col>
      <xdr:colOff>120650</xdr:colOff>
      <xdr:row>73</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153687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56606</xdr:rowOff>
    </xdr:from>
    <xdr:to>
      <xdr:col>69</xdr:col>
      <xdr:colOff>142875</xdr:colOff>
      <xdr:row>74</xdr:row>
      <xdr:rowOff>158206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168383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102326</xdr:rowOff>
    </xdr:from>
    <xdr:to>
      <xdr:col>65</xdr:col>
      <xdr:colOff>53975</xdr:colOff>
      <xdr:row>75</xdr:row>
      <xdr:rowOff>32476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42653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152047</xdr:rowOff>
    </xdr:from>
    <xdr:to>
      <xdr:col>29</xdr:col>
      <xdr:colOff>127000</xdr:colOff>
      <xdr:row>18</xdr:row>
      <xdr:rowOff>10038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14322"/>
          <a:ext cx="647700" cy="2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136824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99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10038</xdr:rowOff>
    </xdr:from>
    <xdr:to>
      <xdr:col>26</xdr:col>
      <xdr:colOff>50800</xdr:colOff>
      <xdr:row>18</xdr:row>
      <xdr:rowOff>12908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3763"/>
          <a:ext cx="698500" cy="2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12908</xdr:rowOff>
    </xdr:from>
    <xdr:to>
      <xdr:col>22</xdr:col>
      <xdr:colOff>114300</xdr:colOff>
      <xdr:row>18</xdr:row>
      <xdr:rowOff>25112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46633"/>
          <a:ext cx="698500" cy="1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25112</xdr:rowOff>
    </xdr:from>
    <xdr:to>
      <xdr:col>18</xdr:col>
      <xdr:colOff>177800</xdr:colOff>
      <xdr:row>18</xdr:row>
      <xdr:rowOff>49840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58837"/>
          <a:ext cx="698500" cy="2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101247</xdr:rowOff>
    </xdr:from>
    <xdr:to>
      <xdr:col>29</xdr:col>
      <xdr:colOff>177800</xdr:colOff>
      <xdr:row>18</xdr:row>
      <xdr:rowOff>31397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63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117774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0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130688</xdr:rowOff>
    </xdr:from>
    <xdr:to>
      <xdr:col>26</xdr:col>
      <xdr:colOff>101600</xdr:colOff>
      <xdr:row>18</xdr:row>
      <xdr:rowOff>60838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71015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61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133558</xdr:rowOff>
    </xdr:from>
    <xdr:to>
      <xdr:col>22</xdr:col>
      <xdr:colOff>165100</xdr:colOff>
      <xdr:row>18</xdr:row>
      <xdr:rowOff>63708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9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73885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6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145762</xdr:rowOff>
    </xdr:from>
    <xdr:to>
      <xdr:col>19</xdr:col>
      <xdr:colOff>38100</xdr:colOff>
      <xdr:row>18</xdr:row>
      <xdr:rowOff>75912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0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86089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7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170490</xdr:rowOff>
    </xdr:from>
    <xdr:to>
      <xdr:col>15</xdr:col>
      <xdr:colOff>101600</xdr:colOff>
      <xdr:row>18</xdr:row>
      <xdr:rowOff>100640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32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110817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0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288837</xdr:rowOff>
    </xdr:from>
    <xdr:to>
      <xdr:col>29</xdr:col>
      <xdr:colOff>127000</xdr:colOff>
      <xdr:row>36</xdr:row>
      <xdr:rowOff>31468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99187"/>
          <a:ext cx="647700" cy="85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31468</xdr:rowOff>
    </xdr:from>
    <xdr:to>
      <xdr:col>26</xdr:col>
      <xdr:colOff>50800</xdr:colOff>
      <xdr:row>36</xdr:row>
      <xdr:rowOff>87402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84718"/>
          <a:ext cx="698500" cy="5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87402</xdr:rowOff>
    </xdr:from>
    <xdr:to>
      <xdr:col>22</xdr:col>
      <xdr:colOff>114300</xdr:colOff>
      <xdr:row>36</xdr:row>
      <xdr:rowOff>161682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40652"/>
          <a:ext cx="698500" cy="7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126177</xdr:rowOff>
    </xdr:from>
    <xdr:to>
      <xdr:col>18</xdr:col>
      <xdr:colOff>177800</xdr:colOff>
      <xdr:row>36</xdr:row>
      <xdr:rowOff>161682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79427"/>
          <a:ext cx="698500" cy="3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238037</xdr:rowOff>
    </xdr:from>
    <xdr:to>
      <xdr:col>29</xdr:col>
      <xdr:colOff>177800</xdr:colOff>
      <xdr:row>35</xdr:row>
      <xdr:rowOff>339637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4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83114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9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323568</xdr:rowOff>
    </xdr:from>
    <xdr:to>
      <xdr:col>26</xdr:col>
      <xdr:colOff>101600</xdr:colOff>
      <xdr:row>36</xdr:row>
      <xdr:rowOff>82268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3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67045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36602</xdr:rowOff>
    </xdr:from>
    <xdr:to>
      <xdr:col>22</xdr:col>
      <xdr:colOff>165100</xdr:colOff>
      <xdr:row>36</xdr:row>
      <xdr:rowOff>138202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8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122979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7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110882</xdr:rowOff>
    </xdr:from>
    <xdr:to>
      <xdr:col>19</xdr:col>
      <xdr:colOff>38100</xdr:colOff>
      <xdr:row>37</xdr:row>
      <xdr:rowOff>41032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25809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75377</xdr:rowOff>
    </xdr:from>
    <xdr:to>
      <xdr:col>15</xdr:col>
      <xdr:colOff>101600</xdr:colOff>
      <xdr:row>37</xdr:row>
      <xdr:rowOff>5527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8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161754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1,432
356.64
5,632,231
5,432,167
162,532
1,964,889
3,452,452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129906</xdr:rowOff>
    </xdr:from>
    <xdr:to>
      <xdr:col>24</xdr:col>
      <xdr:colOff>63500</xdr:colOff>
      <xdr:row>36</xdr:row>
      <xdr:rowOff>156934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2106"/>
          <a:ext cx="838200" cy="2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156934</xdr:rowOff>
    </xdr:from>
    <xdr:to>
      <xdr:col>19</xdr:col>
      <xdr:colOff>177800</xdr:colOff>
      <xdr:row>36</xdr:row>
      <xdr:rowOff>162697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29134"/>
          <a:ext cx="889000" cy="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162697</xdr:rowOff>
    </xdr:from>
    <xdr:to>
      <xdr:col>15</xdr:col>
      <xdr:colOff>50800</xdr:colOff>
      <xdr:row>37</xdr:row>
      <xdr:rowOff>9208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489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9208</xdr:rowOff>
    </xdr:from>
    <xdr:to>
      <xdr:col>10</xdr:col>
      <xdr:colOff>114300</xdr:colOff>
      <xdr:row>37</xdr:row>
      <xdr:rowOff>25322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52858"/>
          <a:ext cx="889000" cy="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79106</xdr:rowOff>
    </xdr:from>
    <xdr:to>
      <xdr:col>24</xdr:col>
      <xdr:colOff>114300</xdr:colOff>
      <xdr:row>37</xdr:row>
      <xdr:rowOff>9256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101983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0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106134</xdr:rowOff>
    </xdr:from>
    <xdr:to>
      <xdr:col>20</xdr:col>
      <xdr:colOff>38100</xdr:colOff>
      <xdr:row>37</xdr:row>
      <xdr:rowOff>36284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52811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5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111897</xdr:rowOff>
    </xdr:from>
    <xdr:to>
      <xdr:col>15</xdr:col>
      <xdr:colOff>101600</xdr:colOff>
      <xdr:row>37</xdr:row>
      <xdr:rowOff>42047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58574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5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129858</xdr:rowOff>
    </xdr:from>
    <xdr:to>
      <xdr:col>10</xdr:col>
      <xdr:colOff>165100</xdr:colOff>
      <xdr:row>37</xdr:row>
      <xdr:rowOff>60008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76535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145972</xdr:rowOff>
    </xdr:from>
    <xdr:to>
      <xdr:col>6</xdr:col>
      <xdr:colOff>38100</xdr:colOff>
      <xdr:row>37</xdr:row>
      <xdr:rowOff>76122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92649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9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39473</xdr:rowOff>
    </xdr:from>
    <xdr:to>
      <xdr:col>24</xdr:col>
      <xdr:colOff>63500</xdr:colOff>
      <xdr:row>56</xdr:row>
      <xdr:rowOff>114656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40673"/>
          <a:ext cx="838200" cy="7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114656</xdr:rowOff>
    </xdr:from>
    <xdr:to>
      <xdr:col>19</xdr:col>
      <xdr:colOff>177800</xdr:colOff>
      <xdr:row>57</xdr:row>
      <xdr:rowOff>3634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15856"/>
          <a:ext cx="889000" cy="6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3634</xdr:rowOff>
    </xdr:from>
    <xdr:to>
      <xdr:col>15</xdr:col>
      <xdr:colOff>50800</xdr:colOff>
      <xdr:row>57</xdr:row>
      <xdr:rowOff>60588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6284"/>
          <a:ext cx="889000" cy="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46041</xdr:rowOff>
    </xdr:from>
    <xdr:to>
      <xdr:col>10</xdr:col>
      <xdr:colOff>114300</xdr:colOff>
      <xdr:row>57</xdr:row>
      <xdr:rowOff>60588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18691"/>
          <a:ext cx="889000" cy="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160123</xdr:rowOff>
    </xdr:from>
    <xdr:to>
      <xdr:col>24</xdr:col>
      <xdr:colOff>114300</xdr:colOff>
      <xdr:row>56</xdr:row>
      <xdr:rowOff>90273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11550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63856</xdr:rowOff>
    </xdr:from>
    <xdr:to>
      <xdr:col>20</xdr:col>
      <xdr:colOff>38100</xdr:colOff>
      <xdr:row>56</xdr:row>
      <xdr:rowOff>165456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10533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4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124284</xdr:rowOff>
    </xdr:from>
    <xdr:to>
      <xdr:col>15</xdr:col>
      <xdr:colOff>101600</xdr:colOff>
      <xdr:row>57</xdr:row>
      <xdr:rowOff>54434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70961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0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9788</xdr:rowOff>
    </xdr:from>
    <xdr:to>
      <xdr:col>10</xdr:col>
      <xdr:colOff>165100</xdr:colOff>
      <xdr:row>57</xdr:row>
      <xdr:rowOff>111388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127915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166691</xdr:rowOff>
    </xdr:from>
    <xdr:to>
      <xdr:col>6</xdr:col>
      <xdr:colOff>38100</xdr:colOff>
      <xdr:row>57</xdr:row>
      <xdr:rowOff>96841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113368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4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147640</xdr:rowOff>
    </xdr:from>
    <xdr:to>
      <xdr:col>24</xdr:col>
      <xdr:colOff>63500</xdr:colOff>
      <xdr:row>76</xdr:row>
      <xdr:rowOff>166122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492040"/>
          <a:ext cx="838200" cy="70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104198</xdr:rowOff>
    </xdr:from>
    <xdr:to>
      <xdr:col>19</xdr:col>
      <xdr:colOff>177800</xdr:colOff>
      <xdr:row>76</xdr:row>
      <xdr:rowOff>166122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34398"/>
          <a:ext cx="8890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116329</xdr:rowOff>
    </xdr:from>
    <xdr:to>
      <xdr:col>15</xdr:col>
      <xdr:colOff>50800</xdr:colOff>
      <xdr:row>76</xdr:row>
      <xdr:rowOff>104198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803629"/>
          <a:ext cx="889000" cy="3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116329</xdr:rowOff>
    </xdr:from>
    <xdr:to>
      <xdr:col>10</xdr:col>
      <xdr:colOff>114300</xdr:colOff>
      <xdr:row>75</xdr:row>
      <xdr:rowOff>130080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803629"/>
          <a:ext cx="889000" cy="18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96840</xdr:rowOff>
    </xdr:from>
    <xdr:to>
      <xdr:col>24</xdr:col>
      <xdr:colOff>114300</xdr:colOff>
      <xdr:row>73</xdr:row>
      <xdr:rowOff>26990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4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119717</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29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115322</xdr:rowOff>
    </xdr:from>
    <xdr:to>
      <xdr:col>20</xdr:col>
      <xdr:colOff>38100</xdr:colOff>
      <xdr:row>77</xdr:row>
      <xdr:rowOff>45472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61999</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92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53398</xdr:rowOff>
    </xdr:from>
    <xdr:to>
      <xdr:col>15</xdr:col>
      <xdr:colOff>101600</xdr:colOff>
      <xdr:row>76</xdr:row>
      <xdr:rowOff>154998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85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65529</xdr:rowOff>
    </xdr:from>
    <xdr:to>
      <xdr:col>10</xdr:col>
      <xdr:colOff>165100</xdr:colOff>
      <xdr:row>74</xdr:row>
      <xdr:rowOff>167129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12206</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52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79280</xdr:rowOff>
    </xdr:from>
    <xdr:to>
      <xdr:col>6</xdr:col>
      <xdr:colOff>38100</xdr:colOff>
      <xdr:row>76</xdr:row>
      <xdr:rowOff>9429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38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25957</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71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149324</xdr:rowOff>
    </xdr:from>
    <xdr:to>
      <xdr:col>24</xdr:col>
      <xdr:colOff>63500</xdr:colOff>
      <xdr:row>97</xdr:row>
      <xdr:rowOff>9444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08524"/>
          <a:ext cx="8382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160426</xdr:rowOff>
    </xdr:from>
    <xdr:to>
      <xdr:col>19</xdr:col>
      <xdr:colOff>177800</xdr:colOff>
      <xdr:row>97</xdr:row>
      <xdr:rowOff>9444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19626"/>
          <a:ext cx="8890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88196</xdr:rowOff>
    </xdr:from>
    <xdr:to>
      <xdr:col>15</xdr:col>
      <xdr:colOff>50800</xdr:colOff>
      <xdr:row>96</xdr:row>
      <xdr:rowOff>160426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47396"/>
          <a:ext cx="889000" cy="7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88196</xdr:rowOff>
    </xdr:from>
    <xdr:to>
      <xdr:col>10</xdr:col>
      <xdr:colOff>114300</xdr:colOff>
      <xdr:row>97</xdr:row>
      <xdr:rowOff>72141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47396"/>
          <a:ext cx="889000" cy="15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98524</xdr:rowOff>
    </xdr:from>
    <xdr:to>
      <xdr:col>24</xdr:col>
      <xdr:colOff>114300</xdr:colOff>
      <xdr:row>97</xdr:row>
      <xdr:rowOff>28674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5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76951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3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130094</xdr:rowOff>
    </xdr:from>
    <xdr:to>
      <xdr:col>20</xdr:col>
      <xdr:colOff>38100</xdr:colOff>
      <xdr:row>97</xdr:row>
      <xdr:rowOff>60244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51371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109626</xdr:rowOff>
    </xdr:from>
    <xdr:to>
      <xdr:col>15</xdr:col>
      <xdr:colOff>101600</xdr:colOff>
      <xdr:row>97</xdr:row>
      <xdr:rowOff>39776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30903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37396</xdr:rowOff>
    </xdr:from>
    <xdr:to>
      <xdr:col>10</xdr:col>
      <xdr:colOff>165100</xdr:colOff>
      <xdr:row>96</xdr:row>
      <xdr:rowOff>138996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21341</xdr:rowOff>
    </xdr:from>
    <xdr:to>
      <xdr:col>6</xdr:col>
      <xdr:colOff>38100</xdr:colOff>
      <xdr:row>97</xdr:row>
      <xdr:rowOff>122941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114068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82573</xdr:rowOff>
    </xdr:from>
    <xdr:to>
      <xdr:col>55</xdr:col>
      <xdr:colOff>0</xdr:colOff>
      <xdr:row>38</xdr:row>
      <xdr:rowOff>349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26223"/>
          <a:ext cx="838200" cy="8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169705</xdr:rowOff>
    </xdr:from>
    <xdr:to>
      <xdr:col>50</xdr:col>
      <xdr:colOff>114300</xdr:colOff>
      <xdr:row>38</xdr:row>
      <xdr:rowOff>349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13355"/>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169705</xdr:rowOff>
    </xdr:from>
    <xdr:to>
      <xdr:col>45</xdr:col>
      <xdr:colOff>177800</xdr:colOff>
      <xdr:row>38</xdr:row>
      <xdr:rowOff>7203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13355"/>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167869</xdr:rowOff>
    </xdr:from>
    <xdr:to>
      <xdr:col>41</xdr:col>
      <xdr:colOff>50800</xdr:colOff>
      <xdr:row>38</xdr:row>
      <xdr:rowOff>7203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40069"/>
          <a:ext cx="889000" cy="18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31773</xdr:rowOff>
    </xdr:from>
    <xdr:to>
      <xdr:col>55</xdr:col>
      <xdr:colOff>50800</xdr:colOff>
      <xdr:row>37</xdr:row>
      <xdr:rowOff>133373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7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54650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120999</xdr:rowOff>
    </xdr:from>
    <xdr:to>
      <xdr:col>50</xdr:col>
      <xdr:colOff>165100</xdr:colOff>
      <xdr:row>38</xdr:row>
      <xdr:rowOff>51149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67676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118906</xdr:rowOff>
    </xdr:from>
    <xdr:to>
      <xdr:col>46</xdr:col>
      <xdr:colOff>38100</xdr:colOff>
      <xdr:row>38</xdr:row>
      <xdr:rowOff>49056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65583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3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127852</xdr:rowOff>
    </xdr:from>
    <xdr:to>
      <xdr:col>41</xdr:col>
      <xdr:colOff>101600</xdr:colOff>
      <xdr:row>38</xdr:row>
      <xdr:rowOff>58003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71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74529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4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117069</xdr:rowOff>
    </xdr:from>
    <xdr:to>
      <xdr:col>36</xdr:col>
      <xdr:colOff>165100</xdr:colOff>
      <xdr:row>37</xdr:row>
      <xdr:rowOff>47219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63746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6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122957</xdr:rowOff>
    </xdr:from>
    <xdr:to>
      <xdr:col>55</xdr:col>
      <xdr:colOff>0</xdr:colOff>
      <xdr:row>58</xdr:row>
      <xdr:rowOff>167439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67057"/>
          <a:ext cx="838200" cy="4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150277</xdr:rowOff>
    </xdr:from>
    <xdr:to>
      <xdr:col>50</xdr:col>
      <xdr:colOff>114300</xdr:colOff>
      <xdr:row>58</xdr:row>
      <xdr:rowOff>167439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94377"/>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115355</xdr:rowOff>
    </xdr:from>
    <xdr:to>
      <xdr:col>45</xdr:col>
      <xdr:colOff>177800</xdr:colOff>
      <xdr:row>58</xdr:row>
      <xdr:rowOff>150277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59455"/>
          <a:ext cx="889000" cy="3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115355</xdr:rowOff>
    </xdr:from>
    <xdr:to>
      <xdr:col>41</xdr:col>
      <xdr:colOff>50800</xdr:colOff>
      <xdr:row>58</xdr:row>
      <xdr:rowOff>163207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59455"/>
          <a:ext cx="889000" cy="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72157</xdr:rowOff>
    </xdr:from>
    <xdr:to>
      <xdr:col>55</xdr:col>
      <xdr:colOff>50800</xdr:colOff>
      <xdr:row>59</xdr:row>
      <xdr:rowOff>2307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95034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6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116639</xdr:rowOff>
    </xdr:from>
    <xdr:to>
      <xdr:col>50</xdr:col>
      <xdr:colOff>165100</xdr:colOff>
      <xdr:row>59</xdr:row>
      <xdr:rowOff>46789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63316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3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99477</xdr:rowOff>
    </xdr:from>
    <xdr:to>
      <xdr:col>46</xdr:col>
      <xdr:colOff>38100</xdr:colOff>
      <xdr:row>59</xdr:row>
      <xdr:rowOff>29627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46154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1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64555</xdr:rowOff>
    </xdr:from>
    <xdr:to>
      <xdr:col>41</xdr:col>
      <xdr:colOff>101600</xdr:colOff>
      <xdr:row>58</xdr:row>
      <xdr:rowOff>166155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11232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8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112407</xdr:rowOff>
    </xdr:from>
    <xdr:to>
      <xdr:col>36</xdr:col>
      <xdr:colOff>165100</xdr:colOff>
      <xdr:row>59</xdr:row>
      <xdr:rowOff>42557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33684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4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72003</xdr:rowOff>
    </xdr:from>
    <xdr:to>
      <xdr:col>55</xdr:col>
      <xdr:colOff>0</xdr:colOff>
      <xdr:row>78</xdr:row>
      <xdr:rowOff>125802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45103"/>
          <a:ext cx="838200" cy="5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72003</xdr:rowOff>
    </xdr:from>
    <xdr:to>
      <xdr:col>50</xdr:col>
      <xdr:colOff>114300</xdr:colOff>
      <xdr:row>79</xdr:row>
      <xdr:rowOff>27572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45103"/>
          <a:ext cx="889000" cy="1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19534</xdr:rowOff>
    </xdr:from>
    <xdr:to>
      <xdr:col>45</xdr:col>
      <xdr:colOff>177800</xdr:colOff>
      <xdr:row>79</xdr:row>
      <xdr:rowOff>27572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64084"/>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19534</xdr:rowOff>
    </xdr:from>
    <xdr:to>
      <xdr:col>41</xdr:col>
      <xdr:colOff>50800</xdr:colOff>
      <xdr:row>79</xdr:row>
      <xdr:rowOff>28950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4084"/>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75002</xdr:rowOff>
    </xdr:from>
    <xdr:to>
      <xdr:col>55</xdr:col>
      <xdr:colOff>50800</xdr:colOff>
      <xdr:row>79</xdr:row>
      <xdr:rowOff>5152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161379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21203</xdr:rowOff>
    </xdr:from>
    <xdr:to>
      <xdr:col>50</xdr:col>
      <xdr:colOff>165100</xdr:colOff>
      <xdr:row>78</xdr:row>
      <xdr:rowOff>122803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113930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4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148222</xdr:rowOff>
    </xdr:from>
    <xdr:to>
      <xdr:col>46</xdr:col>
      <xdr:colOff>38100</xdr:colOff>
      <xdr:row>79</xdr:row>
      <xdr:rowOff>78372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69499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140184</xdr:rowOff>
    </xdr:from>
    <xdr:to>
      <xdr:col>41</xdr:col>
      <xdr:colOff>101600</xdr:colOff>
      <xdr:row>79</xdr:row>
      <xdr:rowOff>70334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61461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149600</xdr:rowOff>
    </xdr:from>
    <xdr:to>
      <xdr:col>36</xdr:col>
      <xdr:colOff>165100</xdr:colOff>
      <xdr:row>79</xdr:row>
      <xdr:rowOff>79750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70877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71791</xdr:rowOff>
    </xdr:from>
    <xdr:to>
      <xdr:col>55</xdr:col>
      <xdr:colOff>0</xdr:colOff>
      <xdr:row>98</xdr:row>
      <xdr:rowOff>76708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3891"/>
          <a:ext cx="8382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11655</xdr:rowOff>
    </xdr:from>
    <xdr:to>
      <xdr:col>50</xdr:col>
      <xdr:colOff>114300</xdr:colOff>
      <xdr:row>98</xdr:row>
      <xdr:rowOff>76708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13755"/>
          <a:ext cx="8890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140746</xdr:rowOff>
    </xdr:from>
    <xdr:to>
      <xdr:col>45</xdr:col>
      <xdr:colOff>177800</xdr:colOff>
      <xdr:row>98</xdr:row>
      <xdr:rowOff>11655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71396"/>
          <a:ext cx="8890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140746</xdr:rowOff>
    </xdr:from>
    <xdr:to>
      <xdr:col>41</xdr:col>
      <xdr:colOff>50800</xdr:colOff>
      <xdr:row>98</xdr:row>
      <xdr:rowOff>33150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71396"/>
          <a:ext cx="889000" cy="6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20991</xdr:rowOff>
    </xdr:from>
    <xdr:to>
      <xdr:col>55</xdr:col>
      <xdr:colOff>50800</xdr:colOff>
      <xdr:row>98</xdr:row>
      <xdr:rowOff>122591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25908</xdr:rowOff>
    </xdr:from>
    <xdr:to>
      <xdr:col>50</xdr:col>
      <xdr:colOff>165100</xdr:colOff>
      <xdr:row>98</xdr:row>
      <xdr:rowOff>127508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118635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132305</xdr:rowOff>
    </xdr:from>
    <xdr:to>
      <xdr:col>46</xdr:col>
      <xdr:colOff>38100</xdr:colOff>
      <xdr:row>98</xdr:row>
      <xdr:rowOff>62455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78982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3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89946</xdr:rowOff>
    </xdr:from>
    <xdr:to>
      <xdr:col>41</xdr:col>
      <xdr:colOff>101600</xdr:colOff>
      <xdr:row>98</xdr:row>
      <xdr:rowOff>20096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36623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9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153800</xdr:rowOff>
    </xdr:from>
    <xdr:to>
      <xdr:col>36</xdr:col>
      <xdr:colOff>165100</xdr:colOff>
      <xdr:row>98</xdr:row>
      <xdr:rowOff>83950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100477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5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30951</xdr:rowOff>
    </xdr:from>
    <xdr:to>
      <xdr:col>85</xdr:col>
      <xdr:colOff>127000</xdr:colOff>
      <xdr:row>39</xdr:row>
      <xdr:rowOff>44385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17501"/>
          <a:ext cx="838200" cy="1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76122</xdr:rowOff>
    </xdr:from>
    <xdr:to>
      <xdr:col>81</xdr:col>
      <xdr:colOff>50800</xdr:colOff>
      <xdr:row>39</xdr:row>
      <xdr:rowOff>44385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19772"/>
          <a:ext cx="889000" cy="3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76122</xdr:rowOff>
    </xdr:from>
    <xdr:to>
      <xdr:col>76</xdr:col>
      <xdr:colOff>114300</xdr:colOff>
      <xdr:row>38</xdr:row>
      <xdr:rowOff>170907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19772"/>
          <a:ext cx="889000" cy="26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170907</xdr:rowOff>
    </xdr:from>
    <xdr:to>
      <xdr:col>71</xdr:col>
      <xdr:colOff>177800</xdr:colOff>
      <xdr:row>39</xdr:row>
      <xdr:rowOff>44393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86007"/>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151601</xdr:rowOff>
    </xdr:from>
    <xdr:to>
      <xdr:col>85</xdr:col>
      <xdr:colOff>177800</xdr:colOff>
      <xdr:row>39</xdr:row>
      <xdr:rowOff>81751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165035</xdr:rowOff>
    </xdr:from>
    <xdr:to>
      <xdr:col>81</xdr:col>
      <xdr:colOff>101600</xdr:colOff>
      <xdr:row>39</xdr:row>
      <xdr:rowOff>95185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86312</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772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25322</xdr:rowOff>
    </xdr:from>
    <xdr:to>
      <xdr:col>76</xdr:col>
      <xdr:colOff>165100</xdr:colOff>
      <xdr:row>37</xdr:row>
      <xdr:rowOff>126922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143449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1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120107</xdr:rowOff>
    </xdr:from>
    <xdr:to>
      <xdr:col>72</xdr:col>
      <xdr:colOff>38100</xdr:colOff>
      <xdr:row>39</xdr:row>
      <xdr:rowOff>50257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41384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165043</xdr:rowOff>
    </xdr:from>
    <xdr:to>
      <xdr:col>67</xdr:col>
      <xdr:colOff>101600</xdr:colOff>
      <xdr:row>39</xdr:row>
      <xdr:rowOff>95193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86320</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77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30634</xdr:rowOff>
    </xdr:from>
    <xdr:to>
      <xdr:col>85</xdr:col>
      <xdr:colOff>127000</xdr:colOff>
      <xdr:row>76</xdr:row>
      <xdr:rowOff>51727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60834"/>
          <a:ext cx="838200" cy="2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51727</xdr:rowOff>
    </xdr:from>
    <xdr:to>
      <xdr:col>81</xdr:col>
      <xdr:colOff>50800</xdr:colOff>
      <xdr:row>76</xdr:row>
      <xdr:rowOff>78617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1927"/>
          <a:ext cx="889000" cy="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78617</xdr:rowOff>
    </xdr:from>
    <xdr:to>
      <xdr:col>76</xdr:col>
      <xdr:colOff>114300</xdr:colOff>
      <xdr:row>76</xdr:row>
      <xdr:rowOff>85638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0881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85638</xdr:rowOff>
    </xdr:from>
    <xdr:to>
      <xdr:col>71</xdr:col>
      <xdr:colOff>177800</xdr:colOff>
      <xdr:row>76</xdr:row>
      <xdr:rowOff>107446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15838"/>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151284</xdr:rowOff>
    </xdr:from>
    <xdr:to>
      <xdr:col>85</xdr:col>
      <xdr:colOff>177800</xdr:colOff>
      <xdr:row>76</xdr:row>
      <xdr:rowOff>81434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2710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6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927</xdr:rowOff>
    </xdr:from>
    <xdr:to>
      <xdr:col>81</xdr:col>
      <xdr:colOff>101600</xdr:colOff>
      <xdr:row>76</xdr:row>
      <xdr:rowOff>102527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119054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0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27817</xdr:rowOff>
    </xdr:from>
    <xdr:to>
      <xdr:col>76</xdr:col>
      <xdr:colOff>165100</xdr:colOff>
      <xdr:row>76</xdr:row>
      <xdr:rowOff>129417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145943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3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34838</xdr:rowOff>
    </xdr:from>
    <xdr:to>
      <xdr:col>72</xdr:col>
      <xdr:colOff>38100</xdr:colOff>
      <xdr:row>76</xdr:row>
      <xdr:rowOff>136438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152965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4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56646</xdr:rowOff>
    </xdr:from>
    <xdr:to>
      <xdr:col>67</xdr:col>
      <xdr:colOff>101600</xdr:colOff>
      <xdr:row>76</xdr:row>
      <xdr:rowOff>158246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3323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6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45228</xdr:rowOff>
    </xdr:from>
    <xdr:to>
      <xdr:col>85</xdr:col>
      <xdr:colOff>127000</xdr:colOff>
      <xdr:row>95</xdr:row>
      <xdr:rowOff>154271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161528"/>
          <a:ext cx="838200" cy="2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154271</xdr:rowOff>
    </xdr:from>
    <xdr:to>
      <xdr:col>81</xdr:col>
      <xdr:colOff>50800</xdr:colOff>
      <xdr:row>97</xdr:row>
      <xdr:rowOff>128952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442021"/>
          <a:ext cx="889000" cy="3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143661</xdr:rowOff>
    </xdr:from>
    <xdr:to>
      <xdr:col>76</xdr:col>
      <xdr:colOff>114300</xdr:colOff>
      <xdr:row>97</xdr:row>
      <xdr:rowOff>128952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02861"/>
          <a:ext cx="889000" cy="15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97875</xdr:rowOff>
    </xdr:from>
    <xdr:to>
      <xdr:col>71</xdr:col>
      <xdr:colOff>177800</xdr:colOff>
      <xdr:row>96</xdr:row>
      <xdr:rowOff>143661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042725"/>
          <a:ext cx="889000" cy="56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165878</xdr:rowOff>
    </xdr:from>
    <xdr:to>
      <xdr:col>85</xdr:col>
      <xdr:colOff>177800</xdr:colOff>
      <xdr:row>94</xdr:row>
      <xdr:rowOff>96028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11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17305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596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103471</xdr:rowOff>
    </xdr:from>
    <xdr:to>
      <xdr:col>81</xdr:col>
      <xdr:colOff>101600</xdr:colOff>
      <xdr:row>96</xdr:row>
      <xdr:rowOff>33621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3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50148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16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78152</xdr:rowOff>
    </xdr:from>
    <xdr:to>
      <xdr:col>76</xdr:col>
      <xdr:colOff>165100</xdr:colOff>
      <xdr:row>98</xdr:row>
      <xdr:rowOff>8302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24829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92861</xdr:rowOff>
    </xdr:from>
    <xdr:to>
      <xdr:col>72</xdr:col>
      <xdr:colOff>38100</xdr:colOff>
      <xdr:row>97</xdr:row>
      <xdr:rowOff>23011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39538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32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47075</xdr:rowOff>
    </xdr:from>
    <xdr:to>
      <xdr:col>67</xdr:col>
      <xdr:colOff>101600</xdr:colOff>
      <xdr:row>93</xdr:row>
      <xdr:rowOff>148675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59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165202</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576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113378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9200228"/>
          <a:ext cx="1269" cy="101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119814</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353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60055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97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113378</xdr:rowOff>
    </xdr:from>
    <xdr:to>
      <xdr:col>116</xdr:col>
      <xdr:colOff>152400</xdr:colOff>
      <xdr:row>53</xdr:row>
      <xdr:rowOff>113378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920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10291</xdr:rowOff>
    </xdr:from>
    <xdr:to>
      <xdr:col>116</xdr:col>
      <xdr:colOff>63500</xdr:colOff>
      <xdr:row>58</xdr:row>
      <xdr:rowOff>48173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8754241"/>
          <a:ext cx="838200" cy="123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164264</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10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14387</xdr:rowOff>
    </xdr:from>
    <xdr:to>
      <xdr:col>116</xdr:col>
      <xdr:colOff>114300</xdr:colOff>
      <xdr:row>59</xdr:row>
      <xdr:rowOff>115987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10291</xdr:rowOff>
    </xdr:from>
    <xdr:to>
      <xdr:col>111</xdr:col>
      <xdr:colOff>177800</xdr:colOff>
      <xdr:row>51</xdr:row>
      <xdr:rowOff>31517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875424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157697</xdr:rowOff>
    </xdr:from>
    <xdr:to>
      <xdr:col>112</xdr:col>
      <xdr:colOff>38100</xdr:colOff>
      <xdr:row>59</xdr:row>
      <xdr:rowOff>87847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78974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31517</xdr:rowOff>
    </xdr:from>
    <xdr:to>
      <xdr:col>107</xdr:col>
      <xdr:colOff>50800</xdr:colOff>
      <xdr:row>51</xdr:row>
      <xdr:rowOff>57665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8775467"/>
          <a:ext cx="8890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628</xdr:rowOff>
    </xdr:from>
    <xdr:to>
      <xdr:col>107</xdr:col>
      <xdr:colOff>101600</xdr:colOff>
      <xdr:row>59</xdr:row>
      <xdr:rowOff>102228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93355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2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57665</xdr:rowOff>
    </xdr:from>
    <xdr:to>
      <xdr:col>102</xdr:col>
      <xdr:colOff>114300</xdr:colOff>
      <xdr:row>51</xdr:row>
      <xdr:rowOff>85533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8801615"/>
          <a:ext cx="889000" cy="2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7551</xdr:rowOff>
    </xdr:from>
    <xdr:to>
      <xdr:col>102</xdr:col>
      <xdr:colOff>165100</xdr:colOff>
      <xdr:row>59</xdr:row>
      <xdr:rowOff>109151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100278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147444</xdr:rowOff>
    </xdr:from>
    <xdr:to>
      <xdr:col>98</xdr:col>
      <xdr:colOff>38100</xdr:colOff>
      <xdr:row>59</xdr:row>
      <xdr:rowOff>77594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68721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168823</xdr:rowOff>
    </xdr:from>
    <xdr:to>
      <xdr:col>116</xdr:col>
      <xdr:colOff>114300</xdr:colOff>
      <xdr:row>58</xdr:row>
      <xdr:rowOff>98973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4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20250</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9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130941</xdr:rowOff>
    </xdr:from>
    <xdr:to>
      <xdr:col>112</xdr:col>
      <xdr:colOff>38100</xdr:colOff>
      <xdr:row>51</xdr:row>
      <xdr:rowOff>61091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87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49</xdr:row>
      <xdr:rowOff>77618</xdr:rowOff>
    </xdr:from>
    <xdr:ext cx="59901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23795" y="847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152167</xdr:rowOff>
    </xdr:from>
    <xdr:to>
      <xdr:col>107</xdr:col>
      <xdr:colOff>101600</xdr:colOff>
      <xdr:row>51</xdr:row>
      <xdr:rowOff>82317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87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49</xdr:row>
      <xdr:rowOff>98844</xdr:rowOff>
    </xdr:from>
    <xdr:ext cx="59901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34795" y="849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6865</xdr:rowOff>
    </xdr:from>
    <xdr:to>
      <xdr:col>102</xdr:col>
      <xdr:colOff>165100</xdr:colOff>
      <xdr:row>51</xdr:row>
      <xdr:rowOff>108465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875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49</xdr:row>
      <xdr:rowOff>124992</xdr:rowOff>
    </xdr:from>
    <xdr:ext cx="59901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45795" y="85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34733</xdr:rowOff>
    </xdr:from>
    <xdr:to>
      <xdr:col>98</xdr:col>
      <xdr:colOff>38100</xdr:colOff>
      <xdr:row>51</xdr:row>
      <xdr:rowOff>136333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877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152860</xdr:rowOff>
    </xdr:from>
    <xdr:ext cx="59901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56795" y="855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131993</xdr:rowOff>
    </xdr:from>
    <xdr:to>
      <xdr:col>116</xdr:col>
      <xdr:colOff>63500</xdr:colOff>
      <xdr:row>76</xdr:row>
      <xdr:rowOff>135889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90743"/>
          <a:ext cx="838200" cy="17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131993</xdr:rowOff>
    </xdr:from>
    <xdr:to>
      <xdr:col>111</xdr:col>
      <xdr:colOff>177800</xdr:colOff>
      <xdr:row>75</xdr:row>
      <xdr:rowOff>154037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90743"/>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154037</xdr:rowOff>
    </xdr:from>
    <xdr:to>
      <xdr:col>107</xdr:col>
      <xdr:colOff>50800</xdr:colOff>
      <xdr:row>76</xdr:row>
      <xdr:rowOff>9440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12787"/>
          <a:ext cx="889000" cy="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114165</xdr:rowOff>
    </xdr:from>
    <xdr:to>
      <xdr:col>102</xdr:col>
      <xdr:colOff>114300</xdr:colOff>
      <xdr:row>76</xdr:row>
      <xdr:rowOff>9440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72915"/>
          <a:ext cx="889000" cy="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85089</xdr:rowOff>
    </xdr:from>
    <xdr:to>
      <xdr:col>116</xdr:col>
      <xdr:colOff>114300</xdr:colOff>
      <xdr:row>77</xdr:row>
      <xdr:rowOff>15239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107967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81193</xdr:rowOff>
    </xdr:from>
    <xdr:to>
      <xdr:col>112</xdr:col>
      <xdr:colOff>38100</xdr:colOff>
      <xdr:row>76</xdr:row>
      <xdr:rowOff>11342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399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27870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1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103237</xdr:rowOff>
    </xdr:from>
    <xdr:to>
      <xdr:col>107</xdr:col>
      <xdr:colOff>101600</xdr:colOff>
      <xdr:row>76</xdr:row>
      <xdr:rowOff>33387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6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49914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3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130090</xdr:rowOff>
    </xdr:from>
    <xdr:to>
      <xdr:col>102</xdr:col>
      <xdr:colOff>165100</xdr:colOff>
      <xdr:row>76</xdr:row>
      <xdr:rowOff>60240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76767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6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63365</xdr:rowOff>
    </xdr:from>
    <xdr:to>
      <xdr:col>98</xdr:col>
      <xdr:colOff>38100</xdr:colOff>
      <xdr:row>75</xdr:row>
      <xdr:rowOff>164965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10042</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9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変動が大きいものについて、維持補修費が豪雪に伴う除雪費の増、新庁舎建設や企業誘致に向けた基金積立の増、商工業振興資金預託金貸付金の減等により大きな変動が生じている。縦軸の間隔もあるが、人口が少ない事でそれほど大きくない額の変動でも振り幅が大きくならざるを得ない部分もあるが、前述のもの以外はおおむね平均値と並行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1,432
356.64
5,632,231
5,432,167
162,532
1,964,889
3,452,452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165103</xdr:rowOff>
    </xdr:from>
    <xdr:to>
      <xdr:col>24</xdr:col>
      <xdr:colOff>63500</xdr:colOff>
      <xdr:row>37</xdr:row>
      <xdr:rowOff>168518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08753"/>
          <a:ext cx="8382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168518</xdr:rowOff>
    </xdr:from>
    <xdr:to>
      <xdr:col>19</xdr:col>
      <xdr:colOff>177800</xdr:colOff>
      <xdr:row>38</xdr:row>
      <xdr:rowOff>6955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12168"/>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6955</xdr:rowOff>
    </xdr:from>
    <xdr:to>
      <xdr:col>15</xdr:col>
      <xdr:colOff>50800</xdr:colOff>
      <xdr:row>38</xdr:row>
      <xdr:rowOff>19185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22055"/>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19185</xdr:rowOff>
    </xdr:from>
    <xdr:to>
      <xdr:col>10</xdr:col>
      <xdr:colOff>114300</xdr:colOff>
      <xdr:row>38</xdr:row>
      <xdr:rowOff>30487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34285"/>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114303</xdr:rowOff>
    </xdr:from>
    <xdr:to>
      <xdr:col>24</xdr:col>
      <xdr:colOff>114300</xdr:colOff>
      <xdr:row>38</xdr:row>
      <xdr:rowOff>44453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137180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117718</xdr:rowOff>
    </xdr:from>
    <xdr:to>
      <xdr:col>20</xdr:col>
      <xdr:colOff>38100</xdr:colOff>
      <xdr:row>38</xdr:row>
      <xdr:rowOff>47868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64395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3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127605</xdr:rowOff>
    </xdr:from>
    <xdr:to>
      <xdr:col>15</xdr:col>
      <xdr:colOff>101600</xdr:colOff>
      <xdr:row>38</xdr:row>
      <xdr:rowOff>57755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74282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139835</xdr:rowOff>
    </xdr:from>
    <xdr:to>
      <xdr:col>10</xdr:col>
      <xdr:colOff>165100</xdr:colOff>
      <xdr:row>38</xdr:row>
      <xdr:rowOff>69985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86512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5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151137</xdr:rowOff>
    </xdr:from>
    <xdr:to>
      <xdr:col>6</xdr:col>
      <xdr:colOff>38100</xdr:colOff>
      <xdr:row>38</xdr:row>
      <xdr:rowOff>81287</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97814</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7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43711</xdr:rowOff>
    </xdr:from>
    <xdr:to>
      <xdr:col>24</xdr:col>
      <xdr:colOff>63500</xdr:colOff>
      <xdr:row>56</xdr:row>
      <xdr:rowOff>94496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44911"/>
          <a:ext cx="838200" cy="5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94496</xdr:rowOff>
    </xdr:from>
    <xdr:to>
      <xdr:col>19</xdr:col>
      <xdr:colOff>177800</xdr:colOff>
      <xdr:row>57</xdr:row>
      <xdr:rowOff>138154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95696"/>
          <a:ext cx="889000" cy="21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3835</xdr:rowOff>
    </xdr:from>
    <xdr:to>
      <xdr:col>15</xdr:col>
      <xdr:colOff>50800</xdr:colOff>
      <xdr:row>57</xdr:row>
      <xdr:rowOff>138154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76485"/>
          <a:ext cx="889000" cy="1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162856</xdr:rowOff>
    </xdr:from>
    <xdr:to>
      <xdr:col>10</xdr:col>
      <xdr:colOff>114300</xdr:colOff>
      <xdr:row>57</xdr:row>
      <xdr:rowOff>3835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592606"/>
          <a:ext cx="889000" cy="18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164361</xdr:rowOff>
    </xdr:from>
    <xdr:to>
      <xdr:col>24</xdr:col>
      <xdr:colOff>114300</xdr:colOff>
      <xdr:row>56</xdr:row>
      <xdr:rowOff>94511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15788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4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43696</xdr:rowOff>
    </xdr:from>
    <xdr:to>
      <xdr:col>20</xdr:col>
      <xdr:colOff>38100</xdr:colOff>
      <xdr:row>56</xdr:row>
      <xdr:rowOff>145296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161823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2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87354</xdr:rowOff>
    </xdr:from>
    <xdr:to>
      <xdr:col>15</xdr:col>
      <xdr:colOff>101600</xdr:colOff>
      <xdr:row>58</xdr:row>
      <xdr:rowOff>17504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8631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5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124485</xdr:rowOff>
    </xdr:from>
    <xdr:to>
      <xdr:col>10</xdr:col>
      <xdr:colOff>165100</xdr:colOff>
      <xdr:row>57</xdr:row>
      <xdr:rowOff>54635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71162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0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112056</xdr:rowOff>
    </xdr:from>
    <xdr:to>
      <xdr:col>6</xdr:col>
      <xdr:colOff>38100</xdr:colOff>
      <xdr:row>56</xdr:row>
      <xdr:rowOff>42206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58733</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3170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152566</xdr:rowOff>
    </xdr:from>
    <xdr:to>
      <xdr:col>24</xdr:col>
      <xdr:colOff>63500</xdr:colOff>
      <xdr:row>78</xdr:row>
      <xdr:rowOff>157869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525666"/>
          <a:ext cx="8382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81167</xdr:rowOff>
    </xdr:from>
    <xdr:to>
      <xdr:col>19</xdr:col>
      <xdr:colOff>177800</xdr:colOff>
      <xdr:row>78</xdr:row>
      <xdr:rowOff>157869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454267"/>
          <a:ext cx="889000" cy="7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72839</xdr:rowOff>
    </xdr:from>
    <xdr:to>
      <xdr:col>15</xdr:col>
      <xdr:colOff>50800</xdr:colOff>
      <xdr:row>78</xdr:row>
      <xdr:rowOff>81167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45939"/>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73971</xdr:rowOff>
    </xdr:from>
    <xdr:to>
      <xdr:col>10</xdr:col>
      <xdr:colOff>114300</xdr:colOff>
      <xdr:row>78</xdr:row>
      <xdr:rowOff>72839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75621"/>
          <a:ext cx="889000" cy="1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101766</xdr:rowOff>
    </xdr:from>
    <xdr:to>
      <xdr:col>24</xdr:col>
      <xdr:colOff>114300</xdr:colOff>
      <xdr:row>79</xdr:row>
      <xdr:rowOff>31916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16693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107069</xdr:rowOff>
    </xdr:from>
    <xdr:to>
      <xdr:col>20</xdr:col>
      <xdr:colOff>38100</xdr:colOff>
      <xdr:row>79</xdr:row>
      <xdr:rowOff>37219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28346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30367</xdr:rowOff>
    </xdr:from>
    <xdr:to>
      <xdr:col>15</xdr:col>
      <xdr:colOff>101600</xdr:colOff>
      <xdr:row>78</xdr:row>
      <xdr:rowOff>131967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123094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9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22039</xdr:rowOff>
    </xdr:from>
    <xdr:to>
      <xdr:col>10</xdr:col>
      <xdr:colOff>165100</xdr:colOff>
      <xdr:row>78</xdr:row>
      <xdr:rowOff>123639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114766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8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23171</xdr:rowOff>
    </xdr:from>
    <xdr:to>
      <xdr:col>6</xdr:col>
      <xdr:colOff>38100</xdr:colOff>
      <xdr:row>77</xdr:row>
      <xdr:rowOff>124771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141298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0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147376</xdr:rowOff>
    </xdr:from>
    <xdr:to>
      <xdr:col>24</xdr:col>
      <xdr:colOff>63500</xdr:colOff>
      <xdr:row>98</xdr:row>
      <xdr:rowOff>10037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78026"/>
          <a:ext cx="838200" cy="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10037</xdr:rowOff>
    </xdr:from>
    <xdr:to>
      <xdr:col>19</xdr:col>
      <xdr:colOff>177800</xdr:colOff>
      <xdr:row>98</xdr:row>
      <xdr:rowOff>10978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12137"/>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6979</xdr:rowOff>
    </xdr:from>
    <xdr:to>
      <xdr:col>15</xdr:col>
      <xdr:colOff>50800</xdr:colOff>
      <xdr:row>98</xdr:row>
      <xdr:rowOff>10978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09079"/>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138083</xdr:rowOff>
    </xdr:from>
    <xdr:to>
      <xdr:col>10</xdr:col>
      <xdr:colOff>114300</xdr:colOff>
      <xdr:row>98</xdr:row>
      <xdr:rowOff>6979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68733"/>
          <a:ext cx="889000" cy="4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96576</xdr:rowOff>
    </xdr:from>
    <xdr:to>
      <xdr:col>24</xdr:col>
      <xdr:colOff>114300</xdr:colOff>
      <xdr:row>98</xdr:row>
      <xdr:rowOff>26726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75003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130687</xdr:rowOff>
    </xdr:from>
    <xdr:to>
      <xdr:col>20</xdr:col>
      <xdr:colOff>38100</xdr:colOff>
      <xdr:row>98</xdr:row>
      <xdr:rowOff>60837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51964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131628</xdr:rowOff>
    </xdr:from>
    <xdr:to>
      <xdr:col>15</xdr:col>
      <xdr:colOff>101600</xdr:colOff>
      <xdr:row>98</xdr:row>
      <xdr:rowOff>61778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52905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5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127629</xdr:rowOff>
    </xdr:from>
    <xdr:to>
      <xdr:col>10</xdr:col>
      <xdr:colOff>165100</xdr:colOff>
      <xdr:row>98</xdr:row>
      <xdr:rowOff>57779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48906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5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87283</xdr:rowOff>
    </xdr:from>
    <xdr:to>
      <xdr:col>6</xdr:col>
      <xdr:colOff>38100</xdr:colOff>
      <xdr:row>98</xdr:row>
      <xdr:rowOff>17433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8560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1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164903</xdr:rowOff>
    </xdr:from>
    <xdr:to>
      <xdr:col>55</xdr:col>
      <xdr:colOff>0</xdr:colOff>
      <xdr:row>36</xdr:row>
      <xdr:rowOff>66548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165653"/>
          <a:ext cx="838200" cy="7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66548</xdr:rowOff>
    </xdr:from>
    <xdr:to>
      <xdr:col>50</xdr:col>
      <xdr:colOff>114300</xdr:colOff>
      <xdr:row>36</xdr:row>
      <xdr:rowOff>107848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38748"/>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68643</xdr:rowOff>
    </xdr:from>
    <xdr:to>
      <xdr:col>45</xdr:col>
      <xdr:colOff>177800</xdr:colOff>
      <xdr:row>36</xdr:row>
      <xdr:rowOff>107848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40843"/>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68643</xdr:rowOff>
    </xdr:from>
    <xdr:to>
      <xdr:col>41</xdr:col>
      <xdr:colOff>50800</xdr:colOff>
      <xdr:row>36</xdr:row>
      <xdr:rowOff>122003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240843"/>
          <a:ext cx="889000" cy="5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114103</xdr:rowOff>
    </xdr:from>
    <xdr:to>
      <xdr:col>55</xdr:col>
      <xdr:colOff>50800</xdr:colOff>
      <xdr:row>36</xdr:row>
      <xdr:rowOff>44253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136980</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96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15748</xdr:rowOff>
    </xdr:from>
    <xdr:to>
      <xdr:col>50</xdr:col>
      <xdr:colOff>165100</xdr:colOff>
      <xdr:row>36</xdr:row>
      <xdr:rowOff>117348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133875</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596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57048</xdr:rowOff>
    </xdr:from>
    <xdr:to>
      <xdr:col>46</xdr:col>
      <xdr:colOff>38100</xdr:colOff>
      <xdr:row>36</xdr:row>
      <xdr:rowOff>158648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3725</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17843</xdr:rowOff>
    </xdr:from>
    <xdr:to>
      <xdr:col>41</xdr:col>
      <xdr:colOff>101600</xdr:colOff>
      <xdr:row>36</xdr:row>
      <xdr:rowOff>119443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135970</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96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71203</xdr:rowOff>
    </xdr:from>
    <xdr:to>
      <xdr:col>36</xdr:col>
      <xdr:colOff>165100</xdr:colOff>
      <xdr:row>37</xdr:row>
      <xdr:rowOff>1353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17880</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60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31140</xdr:rowOff>
    </xdr:from>
    <xdr:to>
      <xdr:col>55</xdr:col>
      <xdr:colOff>0</xdr:colOff>
      <xdr:row>57</xdr:row>
      <xdr:rowOff>65085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3790"/>
          <a:ext cx="838200" cy="3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25684</xdr:rowOff>
    </xdr:from>
    <xdr:to>
      <xdr:col>50</xdr:col>
      <xdr:colOff>114300</xdr:colOff>
      <xdr:row>57</xdr:row>
      <xdr:rowOff>65085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98334"/>
          <a:ext cx="889000" cy="3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25684</xdr:rowOff>
    </xdr:from>
    <xdr:to>
      <xdr:col>45</xdr:col>
      <xdr:colOff>177800</xdr:colOff>
      <xdr:row>57</xdr:row>
      <xdr:rowOff>101988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98334"/>
          <a:ext cx="889000" cy="7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37438</xdr:rowOff>
    </xdr:from>
    <xdr:to>
      <xdr:col>41</xdr:col>
      <xdr:colOff>50800</xdr:colOff>
      <xdr:row>57</xdr:row>
      <xdr:rowOff>101988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10088"/>
          <a:ext cx="889000" cy="6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151790</xdr:rowOff>
    </xdr:from>
    <xdr:to>
      <xdr:col>55</xdr:col>
      <xdr:colOff>50800</xdr:colOff>
      <xdr:row>57</xdr:row>
      <xdr:rowOff>81940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3217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14285</xdr:rowOff>
    </xdr:from>
    <xdr:to>
      <xdr:col>50</xdr:col>
      <xdr:colOff>165100</xdr:colOff>
      <xdr:row>57</xdr:row>
      <xdr:rowOff>115885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132412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6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146334</xdr:rowOff>
    </xdr:from>
    <xdr:to>
      <xdr:col>46</xdr:col>
      <xdr:colOff>38100</xdr:colOff>
      <xdr:row>57</xdr:row>
      <xdr:rowOff>76484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93011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2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51188</xdr:rowOff>
    </xdr:from>
    <xdr:to>
      <xdr:col>41</xdr:col>
      <xdr:colOff>101600</xdr:colOff>
      <xdr:row>57</xdr:row>
      <xdr:rowOff>152788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2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169315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9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158088</xdr:rowOff>
    </xdr:from>
    <xdr:to>
      <xdr:col>36</xdr:col>
      <xdr:colOff>165100</xdr:colOff>
      <xdr:row>57</xdr:row>
      <xdr:rowOff>88238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104765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3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126782</xdr:rowOff>
    </xdr:from>
    <xdr:to>
      <xdr:col>55</xdr:col>
      <xdr:colOff>0</xdr:colOff>
      <xdr:row>75</xdr:row>
      <xdr:rowOff>96067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14082"/>
          <a:ext cx="838200" cy="14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96067</xdr:rowOff>
    </xdr:from>
    <xdr:to>
      <xdr:col>50</xdr:col>
      <xdr:colOff>114300</xdr:colOff>
      <xdr:row>76</xdr:row>
      <xdr:rowOff>160874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54817"/>
          <a:ext cx="889000" cy="23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160874</xdr:rowOff>
    </xdr:from>
    <xdr:to>
      <xdr:col>45</xdr:col>
      <xdr:colOff>177800</xdr:colOff>
      <xdr:row>76</xdr:row>
      <xdr:rowOff>162210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91074"/>
          <a:ext cx="889000" cy="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38281</xdr:rowOff>
    </xdr:from>
    <xdr:to>
      <xdr:col>41</xdr:col>
      <xdr:colOff>50800</xdr:colOff>
      <xdr:row>76</xdr:row>
      <xdr:rowOff>162210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68481"/>
          <a:ext cx="889000" cy="1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75982</xdr:rowOff>
    </xdr:from>
    <xdr:to>
      <xdr:col>55</xdr:col>
      <xdr:colOff>50800</xdr:colOff>
      <xdr:row>75</xdr:row>
      <xdr:rowOff>6132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7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98859</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1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45267</xdr:rowOff>
    </xdr:from>
    <xdr:to>
      <xdr:col>50</xdr:col>
      <xdr:colOff>165100</xdr:colOff>
      <xdr:row>75</xdr:row>
      <xdr:rowOff>146867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0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163394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67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110074</xdr:rowOff>
    </xdr:from>
    <xdr:to>
      <xdr:col>46</xdr:col>
      <xdr:colOff>38100</xdr:colOff>
      <xdr:row>77</xdr:row>
      <xdr:rowOff>40224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56751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91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111410</xdr:rowOff>
    </xdr:from>
    <xdr:to>
      <xdr:col>41</xdr:col>
      <xdr:colOff>101600</xdr:colOff>
      <xdr:row>77</xdr:row>
      <xdr:rowOff>41560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58087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291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158931</xdr:rowOff>
    </xdr:from>
    <xdr:to>
      <xdr:col>36</xdr:col>
      <xdr:colOff>165100</xdr:colOff>
      <xdr:row>76</xdr:row>
      <xdr:rowOff>89081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105609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7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151983</xdr:rowOff>
    </xdr:from>
    <xdr:to>
      <xdr:col>55</xdr:col>
      <xdr:colOff>0</xdr:colOff>
      <xdr:row>98</xdr:row>
      <xdr:rowOff>2947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1183"/>
          <a:ext cx="838200" cy="1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152839</xdr:rowOff>
    </xdr:from>
    <xdr:to>
      <xdr:col>50</xdr:col>
      <xdr:colOff>114300</xdr:colOff>
      <xdr:row>98</xdr:row>
      <xdr:rowOff>2947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3489"/>
          <a:ext cx="889000" cy="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94498</xdr:rowOff>
    </xdr:from>
    <xdr:to>
      <xdr:col>45</xdr:col>
      <xdr:colOff>177800</xdr:colOff>
      <xdr:row>97</xdr:row>
      <xdr:rowOff>152839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25148"/>
          <a:ext cx="889000" cy="5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94498</xdr:rowOff>
    </xdr:from>
    <xdr:to>
      <xdr:col>41</xdr:col>
      <xdr:colOff>50800</xdr:colOff>
      <xdr:row>97</xdr:row>
      <xdr:rowOff>147419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25148"/>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101183</xdr:rowOff>
    </xdr:from>
    <xdr:to>
      <xdr:col>55</xdr:col>
      <xdr:colOff>50800</xdr:colOff>
      <xdr:row>97</xdr:row>
      <xdr:rowOff>31333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124060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123597</xdr:rowOff>
    </xdr:from>
    <xdr:to>
      <xdr:col>50</xdr:col>
      <xdr:colOff>165100</xdr:colOff>
      <xdr:row>98</xdr:row>
      <xdr:rowOff>53747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70274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102039</xdr:rowOff>
    </xdr:from>
    <xdr:to>
      <xdr:col>46</xdr:col>
      <xdr:colOff>38100</xdr:colOff>
      <xdr:row>98</xdr:row>
      <xdr:rowOff>32189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48716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0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43698</xdr:rowOff>
    </xdr:from>
    <xdr:to>
      <xdr:col>41</xdr:col>
      <xdr:colOff>101600</xdr:colOff>
      <xdr:row>97</xdr:row>
      <xdr:rowOff>145298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161825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96619</xdr:rowOff>
    </xdr:from>
    <xdr:to>
      <xdr:col>36</xdr:col>
      <xdr:colOff>165100</xdr:colOff>
      <xdr:row>98</xdr:row>
      <xdr:rowOff>26769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43296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0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26470</xdr:rowOff>
    </xdr:from>
    <xdr:to>
      <xdr:col>85</xdr:col>
      <xdr:colOff>127000</xdr:colOff>
      <xdr:row>36</xdr:row>
      <xdr:rowOff>83377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98670"/>
          <a:ext cx="838200" cy="5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64795</xdr:rowOff>
    </xdr:from>
    <xdr:to>
      <xdr:col>81</xdr:col>
      <xdr:colOff>50800</xdr:colOff>
      <xdr:row>36</xdr:row>
      <xdr:rowOff>83377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065545"/>
          <a:ext cx="889000" cy="19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43318</xdr:rowOff>
    </xdr:from>
    <xdr:to>
      <xdr:col>76</xdr:col>
      <xdr:colOff>114300</xdr:colOff>
      <xdr:row>35</xdr:row>
      <xdr:rowOff>64795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044068"/>
          <a:ext cx="889000" cy="2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43318</xdr:rowOff>
    </xdr:from>
    <xdr:to>
      <xdr:col>71</xdr:col>
      <xdr:colOff>177800</xdr:colOff>
      <xdr:row>36</xdr:row>
      <xdr:rowOff>11787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044068"/>
          <a:ext cx="889000" cy="13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147120</xdr:rowOff>
    </xdr:from>
    <xdr:to>
      <xdr:col>85</xdr:col>
      <xdr:colOff>177800</xdr:colOff>
      <xdr:row>36</xdr:row>
      <xdr:rowOff>77270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169997</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9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32577</xdr:rowOff>
    </xdr:from>
    <xdr:to>
      <xdr:col>81</xdr:col>
      <xdr:colOff>101600</xdr:colOff>
      <xdr:row>36</xdr:row>
      <xdr:rowOff>134177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150704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8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13995</xdr:rowOff>
    </xdr:from>
    <xdr:to>
      <xdr:col>76</xdr:col>
      <xdr:colOff>165100</xdr:colOff>
      <xdr:row>35</xdr:row>
      <xdr:rowOff>115595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132122</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78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163968</xdr:rowOff>
    </xdr:from>
    <xdr:to>
      <xdr:col>72</xdr:col>
      <xdr:colOff>38100</xdr:colOff>
      <xdr:row>35</xdr:row>
      <xdr:rowOff>94118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110645</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76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132437</xdr:rowOff>
    </xdr:from>
    <xdr:to>
      <xdr:col>67</xdr:col>
      <xdr:colOff>101600</xdr:colOff>
      <xdr:row>36</xdr:row>
      <xdr:rowOff>62587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79114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90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43202</xdr:rowOff>
    </xdr:from>
    <xdr:to>
      <xdr:col>85</xdr:col>
      <xdr:colOff>127000</xdr:colOff>
      <xdr:row>56</xdr:row>
      <xdr:rowOff>78346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44402"/>
          <a:ext cx="838200" cy="3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18772</xdr:rowOff>
    </xdr:from>
    <xdr:to>
      <xdr:col>81</xdr:col>
      <xdr:colOff>50800</xdr:colOff>
      <xdr:row>56</xdr:row>
      <xdr:rowOff>78346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448522"/>
          <a:ext cx="889000" cy="2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18772</xdr:rowOff>
    </xdr:from>
    <xdr:to>
      <xdr:col>76</xdr:col>
      <xdr:colOff>114300</xdr:colOff>
      <xdr:row>57</xdr:row>
      <xdr:rowOff>8150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448522"/>
          <a:ext cx="889000" cy="3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143415</xdr:rowOff>
    </xdr:from>
    <xdr:to>
      <xdr:col>71</xdr:col>
      <xdr:colOff>177800</xdr:colOff>
      <xdr:row>57</xdr:row>
      <xdr:rowOff>8150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73165"/>
          <a:ext cx="889000" cy="20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163852</xdr:rowOff>
    </xdr:from>
    <xdr:to>
      <xdr:col>85</xdr:col>
      <xdr:colOff>177800</xdr:colOff>
      <xdr:row>56</xdr:row>
      <xdr:rowOff>94002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15279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4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27546</xdr:rowOff>
    </xdr:from>
    <xdr:to>
      <xdr:col>81</xdr:col>
      <xdr:colOff>101600</xdr:colOff>
      <xdr:row>56</xdr:row>
      <xdr:rowOff>129146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145673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0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139422</xdr:rowOff>
    </xdr:from>
    <xdr:to>
      <xdr:col>76</xdr:col>
      <xdr:colOff>165100</xdr:colOff>
      <xdr:row>55</xdr:row>
      <xdr:rowOff>69572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86099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1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128800</xdr:rowOff>
    </xdr:from>
    <xdr:to>
      <xdr:col>72</xdr:col>
      <xdr:colOff>38100</xdr:colOff>
      <xdr:row>57</xdr:row>
      <xdr:rowOff>58950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3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75477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0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92615</xdr:rowOff>
    </xdr:from>
    <xdr:to>
      <xdr:col>67</xdr:col>
      <xdr:colOff>101600</xdr:colOff>
      <xdr:row>56</xdr:row>
      <xdr:rowOff>22765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39292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29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30952</xdr:rowOff>
    </xdr:from>
    <xdr:to>
      <xdr:col>85</xdr:col>
      <xdr:colOff>127000</xdr:colOff>
      <xdr:row>79</xdr:row>
      <xdr:rowOff>44385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75502"/>
          <a:ext cx="8382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76122</xdr:rowOff>
    </xdr:from>
    <xdr:to>
      <xdr:col>81</xdr:col>
      <xdr:colOff>50800</xdr:colOff>
      <xdr:row>79</xdr:row>
      <xdr:rowOff>44385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277772"/>
          <a:ext cx="889000" cy="3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76122</xdr:rowOff>
    </xdr:from>
    <xdr:to>
      <xdr:col>76</xdr:col>
      <xdr:colOff>114300</xdr:colOff>
      <xdr:row>78</xdr:row>
      <xdr:rowOff>170907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277772"/>
          <a:ext cx="889000" cy="26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170907</xdr:rowOff>
    </xdr:from>
    <xdr:to>
      <xdr:col>71</xdr:col>
      <xdr:colOff>177800</xdr:colOff>
      <xdr:row>79</xdr:row>
      <xdr:rowOff>44393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44007"/>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151602</xdr:rowOff>
    </xdr:from>
    <xdr:to>
      <xdr:col>85</xdr:col>
      <xdr:colOff>177800</xdr:colOff>
      <xdr:row>79</xdr:row>
      <xdr:rowOff>81752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165035</xdr:rowOff>
    </xdr:from>
    <xdr:to>
      <xdr:col>81</xdr:col>
      <xdr:colOff>101600</xdr:colOff>
      <xdr:row>79</xdr:row>
      <xdr:rowOff>95185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86312</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630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25322</xdr:rowOff>
    </xdr:from>
    <xdr:to>
      <xdr:col>76</xdr:col>
      <xdr:colOff>165100</xdr:colOff>
      <xdr:row>77</xdr:row>
      <xdr:rowOff>126922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143449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00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120107</xdr:rowOff>
    </xdr:from>
    <xdr:to>
      <xdr:col>72</xdr:col>
      <xdr:colOff>38100</xdr:colOff>
      <xdr:row>79</xdr:row>
      <xdr:rowOff>50257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41384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165043</xdr:rowOff>
    </xdr:from>
    <xdr:to>
      <xdr:col>67</xdr:col>
      <xdr:colOff>101600</xdr:colOff>
      <xdr:row>79</xdr:row>
      <xdr:rowOff>95193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86320</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57333" y="1363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30634</xdr:rowOff>
    </xdr:from>
    <xdr:to>
      <xdr:col>85</xdr:col>
      <xdr:colOff>127000</xdr:colOff>
      <xdr:row>96</xdr:row>
      <xdr:rowOff>51727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89834"/>
          <a:ext cx="838200" cy="2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51727</xdr:rowOff>
    </xdr:from>
    <xdr:to>
      <xdr:col>81</xdr:col>
      <xdr:colOff>50800</xdr:colOff>
      <xdr:row>96</xdr:row>
      <xdr:rowOff>78617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0927"/>
          <a:ext cx="889000" cy="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78617</xdr:rowOff>
    </xdr:from>
    <xdr:to>
      <xdr:col>76</xdr:col>
      <xdr:colOff>114300</xdr:colOff>
      <xdr:row>96</xdr:row>
      <xdr:rowOff>85638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3781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85638</xdr:rowOff>
    </xdr:from>
    <xdr:to>
      <xdr:col>71</xdr:col>
      <xdr:colOff>177800</xdr:colOff>
      <xdr:row>96</xdr:row>
      <xdr:rowOff>107446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44838"/>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151284</xdr:rowOff>
    </xdr:from>
    <xdr:to>
      <xdr:col>85</xdr:col>
      <xdr:colOff>177800</xdr:colOff>
      <xdr:row>96</xdr:row>
      <xdr:rowOff>81434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3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2711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9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927</xdr:rowOff>
    </xdr:from>
    <xdr:to>
      <xdr:col>81</xdr:col>
      <xdr:colOff>101600</xdr:colOff>
      <xdr:row>96</xdr:row>
      <xdr:rowOff>102527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119054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27817</xdr:rowOff>
    </xdr:from>
    <xdr:to>
      <xdr:col>76</xdr:col>
      <xdr:colOff>165100</xdr:colOff>
      <xdr:row>96</xdr:row>
      <xdr:rowOff>129417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145944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34838</xdr:rowOff>
    </xdr:from>
    <xdr:to>
      <xdr:col>72</xdr:col>
      <xdr:colOff>38100</xdr:colOff>
      <xdr:row>96</xdr:row>
      <xdr:rowOff>136438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152965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56646</xdr:rowOff>
    </xdr:from>
    <xdr:to>
      <xdr:col>67</xdr:col>
      <xdr:colOff>101600</xdr:colOff>
      <xdr:row>96</xdr:row>
      <xdr:rowOff>158246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3323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9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変動が大きいものについて、</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費が豪雪に伴う除雪費</a:t>
          </a:r>
          <a:r>
            <a:rPr kumimoji="1" lang="ja-JP" altLang="en-US" sz="1100">
              <a:solidFill>
                <a:schemeClr val="dk1"/>
              </a:solidFill>
              <a:effectLst/>
              <a:latin typeface="+mn-lt"/>
              <a:ea typeface="+mn-ea"/>
              <a:cs typeface="+mn-cs"/>
            </a:rPr>
            <a:t>・受託事業</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総務費が</a:t>
          </a: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関連の増、商工費が</a:t>
          </a:r>
          <a:r>
            <a:rPr kumimoji="1" lang="ja-JP" altLang="ja-JP" sz="1100">
              <a:solidFill>
                <a:schemeClr val="dk1"/>
              </a:solidFill>
              <a:effectLst/>
              <a:latin typeface="+mn-lt"/>
              <a:ea typeface="+mn-ea"/>
              <a:cs typeface="+mn-cs"/>
            </a:rPr>
            <a:t>企業誘致</a:t>
          </a:r>
          <a:r>
            <a:rPr kumimoji="1" lang="ja-JP" altLang="en-US" sz="1100">
              <a:solidFill>
                <a:schemeClr val="dk1"/>
              </a:solidFill>
              <a:effectLst/>
              <a:latin typeface="+mn-lt"/>
              <a:ea typeface="+mn-ea"/>
              <a:cs typeface="+mn-cs"/>
            </a:rPr>
            <a:t>関連</a:t>
          </a:r>
          <a:r>
            <a:rPr kumimoji="1" lang="ja-JP" altLang="ja-JP" sz="1100">
              <a:solidFill>
                <a:schemeClr val="dk1"/>
              </a:solidFill>
              <a:effectLst/>
              <a:latin typeface="+mn-lt"/>
              <a:ea typeface="+mn-ea"/>
              <a:cs typeface="+mn-cs"/>
            </a:rPr>
            <a:t>の増等により大きな変動が生じている。</a:t>
          </a:r>
          <a:r>
            <a:rPr kumimoji="1" lang="ja-JP" altLang="en-US" sz="1100">
              <a:solidFill>
                <a:schemeClr val="dk1"/>
              </a:solidFill>
              <a:effectLst/>
              <a:latin typeface="+mn-lt"/>
              <a:ea typeface="+mn-ea"/>
              <a:cs typeface="+mn-cs"/>
            </a:rPr>
            <a:t>性質別でもあげているように、</a:t>
          </a:r>
          <a:r>
            <a:rPr kumimoji="1" lang="ja-JP" altLang="ja-JP" sz="1100">
              <a:solidFill>
                <a:schemeClr val="dk1"/>
              </a:solidFill>
              <a:effectLst/>
              <a:latin typeface="+mn-lt"/>
              <a:ea typeface="+mn-ea"/>
              <a:cs typeface="+mn-cs"/>
            </a:rPr>
            <a:t>縦軸の間隔もあるが、人口が少ない事でそれほど大きくない額の変動でも振り幅が大きくならざるを得ない部分もあるが、前述のもの以外はおおむね平均値と並行している。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財政調整基金残高については、前年度繰越額</a:t>
          </a:r>
          <a:r>
            <a:rPr kumimoji="1" lang="ja-JP" altLang="en-US" sz="1100">
              <a:solidFill>
                <a:schemeClr val="dk1"/>
              </a:solidFill>
              <a:effectLst/>
              <a:latin typeface="+mn-lt"/>
              <a:ea typeface="+mn-ea"/>
              <a:cs typeface="+mn-cs"/>
            </a:rPr>
            <a:t>に対し取崩しが無いため</a:t>
          </a:r>
          <a:r>
            <a:rPr kumimoji="1" lang="ja-JP" altLang="ja-JP" sz="1100">
              <a:solidFill>
                <a:schemeClr val="dk1"/>
              </a:solidFill>
              <a:effectLst/>
              <a:latin typeface="+mn-lt"/>
              <a:ea typeface="+mn-ea"/>
              <a:cs typeface="+mn-cs"/>
            </a:rPr>
            <a:t>増額となった。</a:t>
          </a:r>
          <a:endParaRPr lang="ja-JP" altLang="ja-JP" sz="1400">
            <a:effectLst/>
          </a:endParaRPr>
        </a:p>
        <a:p>
          <a:r>
            <a:rPr kumimoji="1" lang="ja-JP" altLang="ja-JP" sz="1100">
              <a:solidFill>
                <a:schemeClr val="dk1"/>
              </a:solidFill>
              <a:effectLst/>
              <a:latin typeface="+mn-lt"/>
              <a:ea typeface="+mn-ea"/>
              <a:cs typeface="+mn-cs"/>
            </a:rPr>
            <a:t>　実質収支については、</a:t>
          </a:r>
          <a:r>
            <a:rPr kumimoji="1" lang="ja-JP" altLang="en-US" sz="1100">
              <a:solidFill>
                <a:schemeClr val="dk1"/>
              </a:solidFill>
              <a:effectLst/>
              <a:latin typeface="+mn-lt"/>
              <a:ea typeface="+mn-ea"/>
              <a:cs typeface="+mn-cs"/>
            </a:rPr>
            <a:t>目的基金への積立てを行い繰越額を減らしたため意図的な減少となり、</a:t>
          </a:r>
          <a:r>
            <a:rPr kumimoji="1" lang="ja-JP" altLang="ja-JP" sz="1100">
              <a:solidFill>
                <a:schemeClr val="dk1"/>
              </a:solidFill>
              <a:effectLst/>
              <a:latin typeface="+mn-lt"/>
              <a:ea typeface="+mn-ea"/>
              <a:cs typeface="+mn-cs"/>
            </a:rPr>
            <a:t>実質単年度収支について</a:t>
          </a:r>
          <a:r>
            <a:rPr kumimoji="1" lang="ja-JP" altLang="en-US" sz="1100">
              <a:solidFill>
                <a:schemeClr val="dk1"/>
              </a:solidFill>
              <a:effectLst/>
              <a:latin typeface="+mn-lt"/>
              <a:ea typeface="+mn-ea"/>
              <a:cs typeface="+mn-cs"/>
            </a:rPr>
            <a:t>も連動して減額となる。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一般会計については、地方交付税が収入額の</a:t>
          </a:r>
          <a:r>
            <a:rPr kumimoji="1" lang="en-US" altLang="ja-JP" sz="1100">
              <a:solidFill>
                <a:schemeClr val="dk1"/>
              </a:solidFill>
              <a:effectLst/>
              <a:latin typeface="+mn-lt"/>
              <a:ea typeface="+mn-ea"/>
              <a:cs typeface="+mn-cs"/>
            </a:rPr>
            <a:t>27.0</a:t>
          </a:r>
          <a:r>
            <a:rPr kumimoji="1" lang="ja-JP" altLang="ja-JP" sz="1100">
              <a:solidFill>
                <a:schemeClr val="dk1"/>
              </a:solidFill>
              <a:effectLst/>
              <a:latin typeface="+mn-lt"/>
              <a:ea typeface="+mn-ea"/>
              <a:cs typeface="+mn-cs"/>
            </a:rPr>
            <a:t>％を占めており、交付税に依存した財政運営となっている。各種事業においては国庫支出金のほか特定財源の確保に努めており、ふるさと納税等に係る寄付金</a:t>
          </a:r>
          <a:r>
            <a:rPr kumimoji="1" lang="ja-JP" altLang="en-US" sz="1100">
              <a:solidFill>
                <a:schemeClr val="dk1"/>
              </a:solidFill>
              <a:effectLst/>
              <a:latin typeface="+mn-lt"/>
              <a:ea typeface="+mn-ea"/>
              <a:cs typeface="+mn-cs"/>
            </a:rPr>
            <a:t>が安定してある</a:t>
          </a:r>
          <a:r>
            <a:rPr kumimoji="1" lang="ja-JP" altLang="ja-JP" sz="1100">
              <a:solidFill>
                <a:schemeClr val="dk1"/>
              </a:solidFill>
              <a:effectLst/>
              <a:latin typeface="+mn-lt"/>
              <a:ea typeface="+mn-ea"/>
              <a:cs typeface="+mn-cs"/>
            </a:rPr>
            <a:t>ほか諸収入が増加するなどにより実質収支は黒字となっている。</a:t>
          </a:r>
          <a:endParaRPr lang="ja-JP" altLang="ja-JP" sz="1400">
            <a:effectLst/>
          </a:endParaRPr>
        </a:p>
        <a:p>
          <a:r>
            <a:rPr kumimoji="1" lang="ja-JP" altLang="ja-JP" sz="1100">
              <a:solidFill>
                <a:schemeClr val="dk1"/>
              </a:solidFill>
              <a:effectLst/>
              <a:latin typeface="+mn-lt"/>
              <a:ea typeface="+mn-ea"/>
              <a:cs typeface="+mn-cs"/>
            </a:rPr>
            <a:t>　全ての特別会計で赤字を出していないものの、各特別会計の財政規模が小規模であり一般会計からの繰入金に頼らざるを得ない状況にある中で、収入金額の根幹である利用料の見直しを図り、独立採算の原則に沿った経営に努める必要がある。一方、特別会計が保有する上・下水施設や観光関連施設の長寿命化が課題となっており、計画的な施設修繕を進め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S1" workbookViewId="0">
      <selection activeCell="CD7" sqref="CD7:CS7"/>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5632231</v>
      </c>
      <c r="BO4" s="436"/>
      <c r="BP4" s="436"/>
      <c r="BQ4" s="436"/>
      <c r="BR4" s="436"/>
      <c r="BS4" s="436"/>
      <c r="BT4" s="436"/>
      <c r="BU4" s="437"/>
      <c r="BV4" s="435">
        <v>5034349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8.3000000000000007</v>
      </c>
      <c r="CU4" s="576"/>
      <c r="CV4" s="576"/>
      <c r="CW4" s="576"/>
      <c r="CX4" s="576"/>
      <c r="CY4" s="576"/>
      <c r="CZ4" s="576"/>
      <c r="DA4" s="577"/>
      <c r="DB4" s="575">
        <v>32.700000000000003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5432167</v>
      </c>
      <c r="BO5" s="407"/>
      <c r="BP5" s="407"/>
      <c r="BQ5" s="407"/>
      <c r="BR5" s="407"/>
      <c r="BS5" s="407"/>
      <c r="BT5" s="407"/>
      <c r="BU5" s="408"/>
      <c r="BV5" s="406">
        <v>4384824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77.900000000000006</v>
      </c>
      <c r="CU5" s="404"/>
      <c r="CV5" s="404"/>
      <c r="CW5" s="404"/>
      <c r="CX5" s="404"/>
      <c r="CY5" s="404"/>
      <c r="CZ5" s="404"/>
      <c r="DA5" s="405"/>
      <c r="DB5" s="403">
        <v>64.2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200064</v>
      </c>
      <c r="BO6" s="407"/>
      <c r="BP6" s="407"/>
      <c r="BQ6" s="407"/>
      <c r="BR6" s="407"/>
      <c r="BS6" s="407"/>
      <c r="BT6" s="407"/>
      <c r="BU6" s="408"/>
      <c r="BV6" s="406">
        <v>649525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78</v>
      </c>
      <c r="CU6" s="550"/>
      <c r="CV6" s="550"/>
      <c r="CW6" s="550"/>
      <c r="CX6" s="550"/>
      <c r="CY6" s="550"/>
      <c r="CZ6" s="550"/>
      <c r="DA6" s="551"/>
      <c r="DB6" s="549">
        <v>64.2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37532</v>
      </c>
      <c r="BO7" s="407"/>
      <c r="BP7" s="407"/>
      <c r="BQ7" s="407"/>
      <c r="BR7" s="407"/>
      <c r="BS7" s="407"/>
      <c r="BT7" s="407"/>
      <c r="BU7" s="408"/>
      <c r="BV7" s="406">
        <v>16937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1964889</v>
      </c>
      <c r="CU7" s="407"/>
      <c r="CV7" s="407"/>
      <c r="CW7" s="407"/>
      <c r="CX7" s="407"/>
      <c r="CY7" s="407"/>
      <c r="CZ7" s="407"/>
      <c r="DA7" s="408"/>
      <c r="DB7" s="406">
        <v>1932611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162532</v>
      </c>
      <c r="BO8" s="407"/>
      <c r="BP8" s="407"/>
      <c r="BQ8" s="407"/>
      <c r="BR8" s="407"/>
      <c r="BS8" s="407"/>
      <c r="BT8" s="407"/>
      <c r="BU8" s="408"/>
      <c r="BV8" s="406">
        <v>632588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1511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-470056</v>
      </c>
      <c r="BO9" s="407"/>
      <c r="BP9" s="407"/>
      <c r="BQ9" s="407"/>
      <c r="BR9" s="407"/>
      <c r="BS9" s="407"/>
      <c r="BT9" s="407"/>
      <c r="BU9" s="408"/>
      <c r="BV9" s="406">
        <v>114611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12.2</v>
      </c>
      <c r="CU9" s="404"/>
      <c r="CV9" s="404"/>
      <c r="CW9" s="404"/>
      <c r="CX9" s="404"/>
      <c r="CY9" s="404"/>
      <c r="CZ9" s="404"/>
      <c r="DA9" s="405"/>
      <c r="DB9" s="403">
        <v>12.3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1609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110</v>
      </c>
      <c r="AV10" s="465"/>
      <c r="AW10" s="465"/>
      <c r="AX10" s="465"/>
      <c r="AY10" s="420" t="s">
        <v>115</v>
      </c>
      <c r="AZ10" s="421"/>
      <c r="BA10" s="421"/>
      <c r="BB10" s="421"/>
      <c r="BC10" s="421"/>
      <c r="BD10" s="421"/>
      <c r="BE10" s="421"/>
      <c r="BF10" s="421"/>
      <c r="BG10" s="421"/>
      <c r="BH10" s="421"/>
      <c r="BI10" s="421"/>
      <c r="BJ10" s="421"/>
      <c r="BK10" s="421"/>
      <c r="BL10" s="421"/>
      <c r="BM10" s="422"/>
      <c r="BN10" s="406">
        <v>320000</v>
      </c>
      <c r="BO10" s="407"/>
      <c r="BP10" s="407"/>
      <c r="BQ10" s="407"/>
      <c r="BR10" s="407"/>
      <c r="BS10" s="407"/>
      <c r="BT10" s="407"/>
      <c r="BU10" s="408"/>
      <c r="BV10" s="406">
        <v>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1470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1432</v>
      </c>
      <c r="S13" s="494"/>
      <c r="T13" s="494"/>
      <c r="U13" s="494"/>
      <c r="V13" s="495"/>
      <c r="W13" s="496" t="s">
        <v>131</v>
      </c>
      <c r="X13" s="392"/>
      <c r="Y13" s="392"/>
      <c r="Z13" s="392"/>
      <c r="AA13" s="392"/>
      <c r="AB13" s="393"/>
      <c r="AC13" s="359">
        <v>25</v>
      </c>
      <c r="AD13" s="360"/>
      <c r="AE13" s="360"/>
      <c r="AF13" s="360"/>
      <c r="AG13" s="361"/>
      <c r="AH13" s="359">
        <v>22</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-150056</v>
      </c>
      <c r="BO13" s="407"/>
      <c r="BP13" s="407"/>
      <c r="BQ13" s="407"/>
      <c r="BR13" s="407"/>
      <c r="BS13" s="407"/>
      <c r="BT13" s="407"/>
      <c r="BU13" s="408"/>
      <c r="BV13" s="406">
        <v>114611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4.9000000000000004</v>
      </c>
      <c r="CU13" s="404"/>
      <c r="CV13" s="404"/>
      <c r="CW13" s="404"/>
      <c r="CX13" s="404"/>
      <c r="CY13" s="404"/>
      <c r="CZ13" s="404"/>
      <c r="DA13" s="405"/>
      <c r="DB13" s="403">
        <v>3.2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1491</v>
      </c>
      <c r="S14" s="494"/>
      <c r="T14" s="494"/>
      <c r="U14" s="494"/>
      <c r="V14" s="495"/>
      <c r="W14" s="497"/>
      <c r="X14" s="395"/>
      <c r="Y14" s="395"/>
      <c r="Z14" s="395"/>
      <c r="AA14" s="395"/>
      <c r="AB14" s="396"/>
      <c r="AC14" s="486">
        <v>2.7</v>
      </c>
      <c r="AD14" s="487"/>
      <c r="AE14" s="487"/>
      <c r="AF14" s="487"/>
      <c r="AG14" s="488"/>
      <c r="AH14" s="486">
        <v>2.2999999999999998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1462</v>
      </c>
      <c r="S15" s="494"/>
      <c r="T15" s="494"/>
      <c r="U15" s="494"/>
      <c r="V15" s="495"/>
      <c r="W15" s="496" t="s">
        <v>137</v>
      </c>
      <c r="X15" s="392"/>
      <c r="Y15" s="392"/>
      <c r="Z15" s="392"/>
      <c r="AA15" s="392"/>
      <c r="AB15" s="393"/>
      <c r="AC15" s="359">
        <v>216</v>
      </c>
      <c r="AD15" s="360"/>
      <c r="AE15" s="360"/>
      <c r="AF15" s="360"/>
      <c r="AG15" s="361"/>
      <c r="AH15" s="359">
        <v>207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546796</v>
      </c>
      <c r="BO15" s="436"/>
      <c r="BP15" s="436"/>
      <c r="BQ15" s="436"/>
      <c r="BR15" s="436"/>
      <c r="BS15" s="436"/>
      <c r="BT15" s="436"/>
      <c r="BU15" s="437"/>
      <c r="BV15" s="435">
        <v>555889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1799361</v>
      </c>
      <c r="BO16" s="407"/>
      <c r="BP16" s="407"/>
      <c r="BQ16" s="407"/>
      <c r="BR16" s="407"/>
      <c r="BS16" s="407"/>
      <c r="BT16" s="407"/>
      <c r="BU16" s="408"/>
      <c r="BV16" s="406">
        <v>1757174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699</v>
      </c>
      <c r="AD17" s="360"/>
      <c r="AE17" s="360"/>
      <c r="AF17" s="360"/>
      <c r="AG17" s="361"/>
      <c r="AH17" s="359">
        <v>743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707564</v>
      </c>
      <c r="BO17" s="407"/>
      <c r="BP17" s="407"/>
      <c r="BQ17" s="407"/>
      <c r="BR17" s="407"/>
      <c r="BS17" s="407"/>
      <c r="BT17" s="407"/>
      <c r="BU17" s="408"/>
      <c r="BV17" s="406">
        <v>720947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356.64</v>
      </c>
      <c r="M18" s="459"/>
      <c r="N18" s="459"/>
      <c r="O18" s="459"/>
      <c r="P18" s="459"/>
      <c r="Q18" s="459"/>
      <c r="R18" s="460"/>
      <c r="S18" s="460"/>
      <c r="T18" s="460"/>
      <c r="U18" s="460"/>
      <c r="V18" s="461"/>
      <c r="W18" s="477"/>
      <c r="X18" s="478"/>
      <c r="Y18" s="478"/>
      <c r="Z18" s="478"/>
      <c r="AA18" s="478"/>
      <c r="AB18" s="502"/>
      <c r="AC18" s="376">
        <v>74.400000000000006</v>
      </c>
      <c r="AD18" s="377"/>
      <c r="AE18" s="377"/>
      <c r="AF18" s="377"/>
      <c r="AG18" s="462"/>
      <c r="AH18" s="376">
        <v>76.400000000000006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1638043</v>
      </c>
      <c r="BO18" s="407"/>
      <c r="BP18" s="407"/>
      <c r="BQ18" s="407"/>
      <c r="BR18" s="407"/>
      <c r="BS18" s="407"/>
      <c r="BT18" s="407"/>
      <c r="BU18" s="408"/>
      <c r="BV18" s="406">
        <v>1309294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3346244</v>
      </c>
      <c r="BO19" s="407"/>
      <c r="BP19" s="407"/>
      <c r="BQ19" s="407"/>
      <c r="BR19" s="407"/>
      <c r="BS19" s="407"/>
      <c r="BT19" s="407"/>
      <c r="BU19" s="408"/>
      <c r="BV19" s="406">
        <v>3228673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580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3452452</v>
      </c>
      <c r="BO22" s="436"/>
      <c r="BP22" s="436"/>
      <c r="BQ22" s="436"/>
      <c r="BR22" s="436"/>
      <c r="BS22" s="436"/>
      <c r="BT22" s="436"/>
      <c r="BU22" s="437"/>
      <c r="BV22" s="435">
        <v>3667597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3390687</v>
      </c>
      <c r="BO23" s="407"/>
      <c r="BP23" s="407"/>
      <c r="BQ23" s="407"/>
      <c r="BR23" s="407"/>
      <c r="BS23" s="407"/>
      <c r="BT23" s="407"/>
      <c r="BU23" s="408"/>
      <c r="BV23" s="406">
        <v>3602954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7000</v>
      </c>
      <c r="R24" s="360"/>
      <c r="S24" s="360"/>
      <c r="T24" s="360"/>
      <c r="U24" s="360"/>
      <c r="V24" s="361"/>
      <c r="W24" s="449"/>
      <c r="X24" s="386"/>
      <c r="Y24" s="387"/>
      <c r="Z24" s="362" t="s">
        <v>162</v>
      </c>
      <c r="AA24" s="363"/>
      <c r="AB24" s="363"/>
      <c r="AC24" s="363"/>
      <c r="AD24" s="363"/>
      <c r="AE24" s="363"/>
      <c r="AF24" s="363"/>
      <c r="AG24" s="364"/>
      <c r="AH24" s="359">
        <v>53</v>
      </c>
      <c r="AI24" s="360"/>
      <c r="AJ24" s="360"/>
      <c r="AK24" s="360"/>
      <c r="AL24" s="361"/>
      <c r="AM24" s="359">
        <v>153965</v>
      </c>
      <c r="AN24" s="360"/>
      <c r="AO24" s="360"/>
      <c r="AP24" s="360"/>
      <c r="AQ24" s="360"/>
      <c r="AR24" s="361"/>
      <c r="AS24" s="359">
        <v>2905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2581629</v>
      </c>
      <c r="BO24" s="407"/>
      <c r="BP24" s="407"/>
      <c r="BQ24" s="407"/>
      <c r="BR24" s="407"/>
      <c r="BS24" s="407"/>
      <c r="BT24" s="407"/>
      <c r="BU24" s="408"/>
      <c r="BV24" s="406">
        <v>2703770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5600</v>
      </c>
      <c r="R25" s="360"/>
      <c r="S25" s="360"/>
      <c r="T25" s="360"/>
      <c r="U25" s="360"/>
      <c r="V25" s="361"/>
      <c r="W25" s="449"/>
      <c r="X25" s="386"/>
      <c r="Y25" s="387"/>
      <c r="Z25" s="362" t="s">
        <v>165</v>
      </c>
      <c r="AA25" s="363"/>
      <c r="AB25" s="363"/>
      <c r="AC25" s="363"/>
      <c r="AD25" s="363"/>
      <c r="AE25" s="363"/>
      <c r="AF25" s="363"/>
      <c r="AG25" s="364"/>
      <c r="AH25" s="359">
        <v>9</v>
      </c>
      <c r="AI25" s="360"/>
      <c r="AJ25" s="360"/>
      <c r="AK25" s="360"/>
      <c r="AL25" s="361"/>
      <c r="AM25" s="359">
        <v>21492</v>
      </c>
      <c r="AN25" s="360"/>
      <c r="AO25" s="360"/>
      <c r="AP25" s="360"/>
      <c r="AQ25" s="360"/>
      <c r="AR25" s="361"/>
      <c r="AS25" s="359">
        <v>2388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5000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2600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1756000</v>
      </c>
      <c r="BO28" s="436"/>
      <c r="BP28" s="436"/>
      <c r="BQ28" s="436"/>
      <c r="BR28" s="436"/>
      <c r="BS28" s="436"/>
      <c r="BT28" s="436"/>
      <c r="BU28" s="437"/>
      <c r="BV28" s="435">
        <v>1436000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5</v>
      </c>
      <c r="M29" s="360"/>
      <c r="N29" s="360"/>
      <c r="O29" s="360"/>
      <c r="P29" s="361"/>
      <c r="Q29" s="359">
        <v>1800</v>
      </c>
      <c r="R29" s="360"/>
      <c r="S29" s="360"/>
      <c r="T29" s="360"/>
      <c r="U29" s="360"/>
      <c r="V29" s="361"/>
      <c r="W29" s="450"/>
      <c r="X29" s="451"/>
      <c r="Y29" s="452"/>
      <c r="Z29" s="362" t="s">
        <v>177</v>
      </c>
      <c r="AA29" s="363"/>
      <c r="AB29" s="363"/>
      <c r="AC29" s="363"/>
      <c r="AD29" s="363"/>
      <c r="AE29" s="363"/>
      <c r="AF29" s="363"/>
      <c r="AG29" s="364"/>
      <c r="AH29" s="359">
        <v>53</v>
      </c>
      <c r="AI29" s="360"/>
      <c r="AJ29" s="360"/>
      <c r="AK29" s="360"/>
      <c r="AL29" s="361"/>
      <c r="AM29" s="359">
        <v>153965</v>
      </c>
      <c r="AN29" s="360"/>
      <c r="AO29" s="360"/>
      <c r="AP29" s="360"/>
      <c r="AQ29" s="360"/>
      <c r="AR29" s="361"/>
      <c r="AS29" s="359">
        <v>2905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754000</v>
      </c>
      <c r="BO29" s="407"/>
      <c r="BP29" s="407"/>
      <c r="BQ29" s="407"/>
      <c r="BR29" s="407"/>
      <c r="BS29" s="407"/>
      <c r="BT29" s="407"/>
      <c r="BU29" s="408"/>
      <c r="BV29" s="406">
        <v>754000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4509249</v>
      </c>
      <c r="BO30" s="441"/>
      <c r="BP30" s="441"/>
      <c r="BQ30" s="441"/>
      <c r="BR30" s="441"/>
      <c r="BS30" s="441"/>
      <c r="BT30" s="441"/>
      <c r="BU30" s="442"/>
      <c r="BV30" s="440">
        <v>3598339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国民健康保険特別会計事業勘定の部</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簡易水道事業会計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温泉開発特別会計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岐阜県市町村会館組合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白川村緑地資源開発公社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国民健康保険特別会計直営診療施設勘定の部</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岐阜県市町村職員退職手当組合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飯島観光開発</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介護保険特別会計保険事業勘定の部</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後期高齢者医療連合会（一般会計分）</v>
      </c>
      <c r="BZ36" s="355"/>
      <c r="CA36" s="355"/>
      <c r="CB36" s="355"/>
      <c r="CC36" s="355"/>
      <c r="CD36" s="355"/>
      <c r="CE36" s="355"/>
      <c r="CF36" s="355"/>
      <c r="CG36" s="355"/>
      <c r="CH36" s="355"/>
      <c r="CI36" s="355"/>
      <c r="CJ36" s="355"/>
      <c r="CK36" s="355"/>
      <c r="CL36" s="355"/>
      <c r="CM36" s="355"/>
      <c r="CN36" s="163"/>
      <c r="CO36" s="354">
        <f t="shared" si="3"/>
        <v>16</v>
      </c>
      <c r="CP36" s="354"/>
      <c r="CQ36" s="355" t="str">
        <f>IF('各会計、関係団体の財政状況及び健全化判断比率'!BS9="","",'各会計、関係団体の財政状況及び健全化判断比率'!BS9)</f>
        <v>世界遺産白川郷合掌造り保存財団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介護保険特別会計介護サービス事業勘定の部</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後期高齢者医療連合会（特別会計分）</v>
      </c>
      <c r="BZ37" s="355"/>
      <c r="CA37" s="355"/>
      <c r="CB37" s="355"/>
      <c r="CC37" s="355"/>
      <c r="CD37" s="355"/>
      <c r="CE37" s="355"/>
      <c r="CF37" s="355"/>
      <c r="CG37" s="355"/>
      <c r="CH37" s="355"/>
      <c r="CI37" s="355"/>
      <c r="CJ37" s="355"/>
      <c r="CK37" s="355"/>
      <c r="CL37" s="355"/>
      <c r="CM37" s="355"/>
      <c r="CN37" s="163"/>
      <c r="CO37" s="354">
        <f t="shared" si="3"/>
        <v>17</v>
      </c>
      <c r="CP37" s="354"/>
      <c r="CQ37" s="355" t="str">
        <f>IF('各会計、関係団体の財政状況及び健全化判断比率'!BS10="","",'各会計、関係団体の財政状況及び健全化判断比率'!BS10)</f>
        <v>大白川温泉観光</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pVzHwJFKTNISvqJ5oYYjZPRT+NfFbZ/hYZ2HIoK5CktjkMEzGGfO8xHGyWI1Nk5f+qtDovjmZi8qn3PDdWNkUQ==" saltValue="CvEaHpsI1HMBo5/4I4A5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70" zoomScaleNormal="70" zoomScaleSheetLayoutView="100" workbookViewId="0">
      <selection activeCell="J34" sqref="J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6.45</v>
      </c>
      <c r="G34" s="33">
        <v>4.5199999999999996</v>
      </c>
      <c r="H34" s="33">
        <v>26.84</v>
      </c>
      <c r="I34" s="33">
        <v>32.729999999999997</v>
      </c>
      <c r="J34" s="34">
        <v>8.27</v>
      </c>
      <c r="K34" s="22"/>
      <c r="L34" s="22"/>
      <c r="M34" s="22"/>
      <c r="N34" s="22"/>
      <c r="O34" s="22"/>
      <c r="P34" s="22"/>
    </row>
    <row r="35" spans="1:16" ht="39" customHeight="1" x14ac:dyDescent="0.2">
      <c r="A35" s="22"/>
      <c r="B35" s="35"/>
      <c r="C35" s="1132" t="s">
        <v>536</v>
      </c>
      <c r="D35" s="1132"/>
      <c r="E35" s="1133"/>
      <c r="F35" s="36">
        <v>3.19</v>
      </c>
      <c r="G35" s="37">
        <v>1.9</v>
      </c>
      <c r="H35" s="37">
        <v>2.4900000000000002</v>
      </c>
      <c r="I35" s="37">
        <v>1.9</v>
      </c>
      <c r="J35" s="38">
        <v>2.85</v>
      </c>
      <c r="K35" s="22"/>
      <c r="L35" s="22"/>
      <c r="M35" s="22"/>
      <c r="N35" s="22"/>
      <c r="O35" s="22"/>
      <c r="P35" s="22"/>
    </row>
    <row r="36" spans="1:16" ht="39" customHeight="1" x14ac:dyDescent="0.2">
      <c r="A36" s="22"/>
      <c r="B36" s="35"/>
      <c r="C36" s="1132" t="s">
        <v>537</v>
      </c>
      <c r="D36" s="1132"/>
      <c r="E36" s="1133"/>
      <c r="F36" s="36" t="s">
        <v>489</v>
      </c>
      <c r="G36" s="37" t="s">
        <v>489</v>
      </c>
      <c r="H36" s="37" t="s">
        <v>489</v>
      </c>
      <c r="I36" s="37" t="s">
        <v>489</v>
      </c>
      <c r="J36" s="38">
        <v>1.77</v>
      </c>
      <c r="K36" s="22"/>
      <c r="L36" s="22"/>
      <c r="M36" s="22"/>
      <c r="N36" s="22"/>
      <c r="O36" s="22"/>
      <c r="P36" s="22"/>
    </row>
    <row r="37" spans="1:16" ht="39" customHeight="1" x14ac:dyDescent="0.2">
      <c r="A37" s="22"/>
      <c r="B37" s="35"/>
      <c r="C37" s="1132" t="s">
        <v>538</v>
      </c>
      <c r="D37" s="1132"/>
      <c r="E37" s="1133"/>
      <c r="F37" s="36">
        <v>2.96</v>
      </c>
      <c r="G37" s="37">
        <v>2.11</v>
      </c>
      <c r="H37" s="37">
        <v>2.41</v>
      </c>
      <c r="I37" s="37">
        <v>1.98</v>
      </c>
      <c r="J37" s="38">
        <v>1.23</v>
      </c>
      <c r="K37" s="22"/>
      <c r="L37" s="22"/>
      <c r="M37" s="22"/>
      <c r="N37" s="22"/>
      <c r="O37" s="22"/>
      <c r="P37" s="22"/>
    </row>
    <row r="38" spans="1:16" ht="39" customHeight="1" x14ac:dyDescent="0.2">
      <c r="A38" s="22"/>
      <c r="B38" s="35"/>
      <c r="C38" s="1132" t="s">
        <v>539</v>
      </c>
      <c r="D38" s="1132"/>
      <c r="E38" s="1133"/>
      <c r="F38" s="36" t="s">
        <v>489</v>
      </c>
      <c r="G38" s="37" t="s">
        <v>489</v>
      </c>
      <c r="H38" s="37" t="s">
        <v>489</v>
      </c>
      <c r="I38" s="37" t="s">
        <v>489</v>
      </c>
      <c r="J38" s="38">
        <v>0.88</v>
      </c>
      <c r="K38" s="22"/>
      <c r="L38" s="22"/>
      <c r="M38" s="22"/>
      <c r="N38" s="22"/>
      <c r="O38" s="22"/>
      <c r="P38" s="22"/>
    </row>
    <row r="39" spans="1:16" ht="39" customHeight="1" x14ac:dyDescent="0.2">
      <c r="A39" s="22"/>
      <c r="B39" s="35"/>
      <c r="C39" s="1132" t="s">
        <v>540</v>
      </c>
      <c r="D39" s="1132"/>
      <c r="E39" s="1133"/>
      <c r="F39" s="36">
        <v>0.57999999999999996</v>
      </c>
      <c r="G39" s="37">
        <v>0.59</v>
      </c>
      <c r="H39" s="37">
        <v>0.44</v>
      </c>
      <c r="I39" s="37">
        <v>0.5</v>
      </c>
      <c r="J39" s="38">
        <v>0.53</v>
      </c>
      <c r="K39" s="22"/>
      <c r="L39" s="22"/>
      <c r="M39" s="22"/>
      <c r="N39" s="22"/>
      <c r="O39" s="22"/>
      <c r="P39" s="22"/>
    </row>
    <row r="40" spans="1:16" ht="39" customHeight="1" x14ac:dyDescent="0.2">
      <c r="A40" s="22"/>
      <c r="B40" s="35"/>
      <c r="C40" s="1132" t="s">
        <v>541</v>
      </c>
      <c r="D40" s="1132"/>
      <c r="E40" s="1133"/>
      <c r="F40" s="36">
        <v>0.19</v>
      </c>
      <c r="G40" s="37">
        <v>0.18</v>
      </c>
      <c r="H40" s="37">
        <v>0.31</v>
      </c>
      <c r="I40" s="37">
        <v>0.27</v>
      </c>
      <c r="J40" s="38">
        <v>0.25</v>
      </c>
      <c r="K40" s="22"/>
      <c r="L40" s="22"/>
      <c r="M40" s="22"/>
      <c r="N40" s="22"/>
      <c r="O40" s="22"/>
      <c r="P40" s="22"/>
    </row>
    <row r="41" spans="1:16" ht="39" customHeight="1" x14ac:dyDescent="0.2">
      <c r="A41" s="22"/>
      <c r="B41" s="35"/>
      <c r="C41" s="1132" t="s">
        <v>542</v>
      </c>
      <c r="D41" s="1132"/>
      <c r="E41" s="1133"/>
      <c r="F41" s="36">
        <v>7.0000000000000007E-2</v>
      </c>
      <c r="G41" s="37">
        <v>0.2</v>
      </c>
      <c r="H41" s="37">
        <v>0.1</v>
      </c>
      <c r="I41" s="37">
        <v>0</v>
      </c>
      <c r="J41" s="38">
        <v>0.18</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0.51</v>
      </c>
      <c r="G43" s="42">
        <v>0.23</v>
      </c>
      <c r="H43" s="42">
        <v>1.3</v>
      </c>
      <c r="I43" s="42">
        <v>2.2999999999999998</v>
      </c>
      <c r="J43" s="43">
        <v>0.17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jcWR28m22nZ9QFZ9kVVRED9WRQFYsL4h61uk4PKHTwsTP1YTkplBwmpeFFruz9ZgGZnZh6dVy2YIOdRLkOkGQ==" saltValue="f5tsrWWcCWJpXgxh1Yte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51"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372</v>
      </c>
      <c r="L45" s="58">
        <v>383</v>
      </c>
      <c r="M45" s="58">
        <v>381</v>
      </c>
      <c r="N45" s="58">
        <v>397</v>
      </c>
      <c r="O45" s="59">
        <v>408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55</v>
      </c>
      <c r="L48" s="62">
        <v>46</v>
      </c>
      <c r="M48" s="62">
        <v>51</v>
      </c>
      <c r="N48" s="62">
        <v>51</v>
      </c>
      <c r="O48" s="63">
        <v>59</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489</v>
      </c>
      <c r="L49" s="62" t="s">
        <v>489</v>
      </c>
      <c r="M49" s="62" t="s">
        <v>489</v>
      </c>
      <c r="N49" s="62" t="s">
        <v>489</v>
      </c>
      <c r="O49" s="63" t="s">
        <v>489</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388</v>
      </c>
      <c r="L52" s="62">
        <v>405</v>
      </c>
      <c r="M52" s="62">
        <v>378</v>
      </c>
      <c r="N52" s="62">
        <v>374</v>
      </c>
      <c r="O52" s="63">
        <v>360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40</v>
      </c>
      <c r="L53" s="67">
        <v>24</v>
      </c>
      <c r="M53" s="67">
        <v>54</v>
      </c>
      <c r="N53" s="67">
        <v>74</v>
      </c>
      <c r="O53" s="68">
        <v>107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mW1mgXexDbu30pVLX5790GIqqmhGHGCDfmFzQdmnQ49pb3Pg86y1p4TX+u5A2R3U2zTXxi5zf0Ht+JMj62xwg==" saltValue="HQ4uJVSkCQppt2KoT2bx0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46"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3646</v>
      </c>
      <c r="J41" s="331">
        <v>3825</v>
      </c>
      <c r="K41" s="331">
        <v>3884</v>
      </c>
      <c r="L41" s="331">
        <v>3668</v>
      </c>
      <c r="M41" s="332">
        <v>3452</v>
      </c>
    </row>
    <row r="42" spans="2:13" ht="27.75" customHeight="1" x14ac:dyDescent="0.2">
      <c r="B42" s="1171"/>
      <c r="C42" s="1172"/>
      <c r="D42" s="104"/>
      <c r="E42" s="1175" t="s">
        <v>32</v>
      </c>
      <c r="F42" s="1175"/>
      <c r="G42" s="1175"/>
      <c r="H42" s="1176"/>
      <c r="I42" s="333">
        <v>1</v>
      </c>
      <c r="J42" s="334" t="s">
        <v>489</v>
      </c>
      <c r="K42" s="334" t="s">
        <v>489</v>
      </c>
      <c r="L42" s="334" t="s">
        <v>489</v>
      </c>
      <c r="M42" s="335" t="s">
        <v>489</v>
      </c>
    </row>
    <row r="43" spans="2:13" ht="27.75" customHeight="1" x14ac:dyDescent="0.2">
      <c r="B43" s="1171"/>
      <c r="C43" s="1172"/>
      <c r="D43" s="104"/>
      <c r="E43" s="1175" t="s">
        <v>33</v>
      </c>
      <c r="F43" s="1175"/>
      <c r="G43" s="1175"/>
      <c r="H43" s="1176"/>
      <c r="I43" s="333">
        <v>505</v>
      </c>
      <c r="J43" s="334">
        <v>463</v>
      </c>
      <c r="K43" s="334">
        <v>421</v>
      </c>
      <c r="L43" s="334">
        <v>371</v>
      </c>
      <c r="M43" s="335">
        <v>333</v>
      </c>
    </row>
    <row r="44" spans="2:13" ht="27.75" customHeight="1" x14ac:dyDescent="0.2">
      <c r="B44" s="1171"/>
      <c r="C44" s="1172"/>
      <c r="D44" s="104"/>
      <c r="E44" s="1175" t="s">
        <v>34</v>
      </c>
      <c r="F44" s="1175"/>
      <c r="G44" s="1175"/>
      <c r="H44" s="1176"/>
      <c r="I44" s="333" t="s">
        <v>489</v>
      </c>
      <c r="J44" s="334" t="s">
        <v>489</v>
      </c>
      <c r="K44" s="334" t="s">
        <v>489</v>
      </c>
      <c r="L44" s="334" t="s">
        <v>489</v>
      </c>
      <c r="M44" s="335" t="s">
        <v>489</v>
      </c>
    </row>
    <row r="45" spans="2:13" ht="27.75" customHeight="1" x14ac:dyDescent="0.2">
      <c r="B45" s="1171"/>
      <c r="C45" s="1172"/>
      <c r="D45" s="104"/>
      <c r="E45" s="1175" t="s">
        <v>35</v>
      </c>
      <c r="F45" s="1175"/>
      <c r="G45" s="1175"/>
      <c r="H45" s="1176"/>
      <c r="I45" s="333">
        <v>331</v>
      </c>
      <c r="J45" s="334">
        <v>347</v>
      </c>
      <c r="K45" s="334">
        <v>352</v>
      </c>
      <c r="L45" s="334">
        <v>410</v>
      </c>
      <c r="M45" s="335">
        <v>389</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4169</v>
      </c>
      <c r="J50" s="334">
        <v>4783</v>
      </c>
      <c r="K50" s="334">
        <v>5084</v>
      </c>
      <c r="L50" s="334">
        <v>5875</v>
      </c>
      <c r="M50" s="335">
        <v>6406</v>
      </c>
    </row>
    <row r="51" spans="2:13" ht="27.75" customHeight="1" x14ac:dyDescent="0.2">
      <c r="B51" s="1171"/>
      <c r="C51" s="1172"/>
      <c r="D51" s="104"/>
      <c r="E51" s="1175" t="s">
        <v>42</v>
      </c>
      <c r="F51" s="1175"/>
      <c r="G51" s="1175"/>
      <c r="H51" s="1176"/>
      <c r="I51" s="333" t="s">
        <v>489</v>
      </c>
      <c r="J51" s="334" t="s">
        <v>489</v>
      </c>
      <c r="K51" s="334" t="s">
        <v>489</v>
      </c>
      <c r="L51" s="334" t="s">
        <v>489</v>
      </c>
      <c r="M51" s="335" t="s">
        <v>489</v>
      </c>
    </row>
    <row r="52" spans="2:13" ht="27.75" customHeight="1" x14ac:dyDescent="0.2">
      <c r="B52" s="1173"/>
      <c r="C52" s="1174"/>
      <c r="D52" s="104"/>
      <c r="E52" s="1175" t="s">
        <v>43</v>
      </c>
      <c r="F52" s="1175"/>
      <c r="G52" s="1175"/>
      <c r="H52" s="1176"/>
      <c r="I52" s="333">
        <v>3372</v>
      </c>
      <c r="J52" s="334">
        <v>3451</v>
      </c>
      <c r="K52" s="334">
        <v>3384</v>
      </c>
      <c r="L52" s="334">
        <v>3227</v>
      </c>
      <c r="M52" s="335">
        <v>3044</v>
      </c>
    </row>
    <row r="53" spans="2:13" ht="27.75" customHeight="1" thickBot="1" x14ac:dyDescent="0.25">
      <c r="B53" s="1177" t="s">
        <v>19</v>
      </c>
      <c r="C53" s="1178"/>
      <c r="D53" s="108"/>
      <c r="E53" s="1179" t="s">
        <v>44</v>
      </c>
      <c r="F53" s="1179"/>
      <c r="G53" s="1179"/>
      <c r="H53" s="1180"/>
      <c r="I53" s="336">
        <v>-3057</v>
      </c>
      <c r="J53" s="337">
        <v>-3598</v>
      </c>
      <c r="K53" s="337">
        <v>-3811</v>
      </c>
      <c r="L53" s="337">
        <v>-4653</v>
      </c>
      <c r="M53" s="338">
        <v>-5275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eP2Ppa/9OMPo0+PmeoUSx6fVC9ZLE47xFZIZqH0TpCXHYSHkr4UebVX/93i/7QN8tQcXZarsyVAOtuPdFQejQ==" saltValue="b28XOG4XeY9U/Fn5o0pg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D55" zoomScale="70" zoomScaleNormal="70" zoomScaleSheetLayoutView="100" workbookViewId="0">
      <selection activeCell="F60" sqref="F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1436</v>
      </c>
      <c r="G55" s="339">
        <v>1436</v>
      </c>
      <c r="H55" s="340">
        <v>1756</v>
      </c>
    </row>
    <row r="56" spans="2:8" ht="52.5" customHeight="1" x14ac:dyDescent="0.2">
      <c r="B56" s="120"/>
      <c r="C56" s="1198" t="s">
        <v>47</v>
      </c>
      <c r="D56" s="1198"/>
      <c r="E56" s="1199"/>
      <c r="F56" s="341">
        <v>754</v>
      </c>
      <c r="G56" s="341">
        <v>754</v>
      </c>
      <c r="H56" s="342">
        <v>754</v>
      </c>
    </row>
    <row r="57" spans="2:8" ht="53.25" customHeight="1" x14ac:dyDescent="0.2">
      <c r="B57" s="120"/>
      <c r="C57" s="1200" t="s">
        <v>48</v>
      </c>
      <c r="D57" s="1200"/>
      <c r="E57" s="1201"/>
      <c r="F57" s="343">
        <v>2795</v>
      </c>
      <c r="G57" s="343">
        <v>3598</v>
      </c>
      <c r="H57" s="344">
        <v>4509</v>
      </c>
    </row>
    <row r="58" spans="2:8" ht="45.75" customHeight="1" x14ac:dyDescent="0.2">
      <c r="B58" s="121"/>
      <c r="C58" s="1188" t="s">
        <v>554</v>
      </c>
      <c r="D58" s="1189"/>
      <c r="E58" s="1190"/>
      <c r="F58" s="345">
        <v>1564</v>
      </c>
      <c r="G58" s="345">
        <v>2115</v>
      </c>
      <c r="H58" s="346">
        <v>2443</v>
      </c>
    </row>
    <row r="59" spans="2:8" ht="45.75" customHeight="1" x14ac:dyDescent="0.2">
      <c r="B59" s="121"/>
      <c r="C59" s="1188" t="s">
        <v>555</v>
      </c>
      <c r="D59" s="1189"/>
      <c r="E59" s="1190"/>
      <c r="F59" s="345">
        <v>0</v>
      </c>
      <c r="G59" s="345">
        <v>113</v>
      </c>
      <c r="H59" s="346">
        <v>603</v>
      </c>
    </row>
    <row r="60" spans="2:8" ht="45.75" customHeight="1" x14ac:dyDescent="0.2">
      <c r="B60" s="121"/>
      <c r="C60" s="1188" t="s">
        <v>556</v>
      </c>
      <c r="D60" s="1189"/>
      <c r="E60" s="1190"/>
      <c r="F60" s="345">
        <v>401</v>
      </c>
      <c r="G60" s="345">
        <v>403</v>
      </c>
      <c r="H60" s="346">
        <v>404</v>
      </c>
    </row>
    <row r="61" spans="2:8" ht="45.75" customHeight="1" x14ac:dyDescent="0.2">
      <c r="B61" s="121"/>
      <c r="C61" s="1188" t="s">
        <v>557</v>
      </c>
      <c r="D61" s="1189"/>
      <c r="E61" s="1190"/>
      <c r="F61" s="345">
        <v>132</v>
      </c>
      <c r="G61" s="345">
        <v>175</v>
      </c>
      <c r="H61" s="346">
        <v>212</v>
      </c>
    </row>
    <row r="62" spans="2:8" ht="45.75" customHeight="1" thickBot="1" x14ac:dyDescent="0.25">
      <c r="B62" s="122"/>
      <c r="C62" s="1191" t="s">
        <v>558</v>
      </c>
      <c r="D62" s="1192"/>
      <c r="E62" s="1193"/>
      <c r="F62" s="347">
        <v>210</v>
      </c>
      <c r="G62" s="347">
        <v>210</v>
      </c>
      <c r="H62" s="348">
        <v>210</v>
      </c>
    </row>
    <row r="63" spans="2:8" ht="52.5" customHeight="1" thickBot="1" x14ac:dyDescent="0.25">
      <c r="B63" s="123"/>
      <c r="C63" s="1194" t="s">
        <v>49</v>
      </c>
      <c r="D63" s="1194"/>
      <c r="E63" s="1195"/>
      <c r="F63" s="349">
        <v>4985</v>
      </c>
      <c r="G63" s="349">
        <v>5788</v>
      </c>
      <c r="H63" s="350">
        <v>7019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fIZz1za+jTvpJSg0tmPXfacq1ek0X+VvXz/I0dAJcKvI90VSmpBm9cmhUSqUw9YAiRAU3zoBfblr/h4ZW+8Aig==" saltValue="WDa+jlITzXrIc5QZSf4r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328018</v>
      </c>
      <c r="E3" s="142"/>
      <c r="F3" s="143">
        <v>332350</v>
      </c>
      <c r="G3" s="144"/>
      <c r="H3" s="145"/>
    </row>
    <row r="4" spans="1:8" x14ac:dyDescent="0.2">
      <c r="A4" s="146"/>
      <c r="B4" s="147"/>
      <c r="C4" s="148"/>
      <c r="D4" s="149">
        <v>158303</v>
      </c>
      <c r="E4" s="150"/>
      <c r="F4" s="151">
        <v>200453</v>
      </c>
      <c r="G4" s="152"/>
      <c r="H4" s="153"/>
    </row>
    <row r="5" spans="1:8" x14ac:dyDescent="0.2">
      <c r="A5" s="134" t="s">
        <v>522</v>
      </c>
      <c r="B5" s="139"/>
      <c r="C5" s="140"/>
      <c r="D5" s="141">
        <v>474547</v>
      </c>
      <c r="E5" s="142"/>
      <c r="F5" s="143">
        <v>362690</v>
      </c>
      <c r="G5" s="144"/>
      <c r="H5" s="145"/>
    </row>
    <row r="6" spans="1:8" x14ac:dyDescent="0.2">
      <c r="A6" s="146"/>
      <c r="B6" s="147"/>
      <c r="C6" s="148"/>
      <c r="D6" s="149">
        <v>292432</v>
      </c>
      <c r="E6" s="150"/>
      <c r="F6" s="151">
        <v>172580</v>
      </c>
      <c r="G6" s="152"/>
      <c r="H6" s="153"/>
    </row>
    <row r="7" spans="1:8" x14ac:dyDescent="0.2">
      <c r="A7" s="134" t="s">
        <v>523</v>
      </c>
      <c r="B7" s="139"/>
      <c r="C7" s="140"/>
      <c r="D7" s="141">
        <v>367612</v>
      </c>
      <c r="E7" s="142"/>
      <c r="F7" s="143">
        <v>296093</v>
      </c>
      <c r="G7" s="144"/>
      <c r="H7" s="145"/>
    </row>
    <row r="8" spans="1:8" x14ac:dyDescent="0.2">
      <c r="A8" s="146"/>
      <c r="B8" s="147"/>
      <c r="C8" s="148"/>
      <c r="D8" s="149">
        <v>243040</v>
      </c>
      <c r="E8" s="150"/>
      <c r="F8" s="151">
        <v>140545</v>
      </c>
      <c r="G8" s="152"/>
      <c r="H8" s="153"/>
    </row>
    <row r="9" spans="1:8" x14ac:dyDescent="0.2">
      <c r="A9" s="134" t="s">
        <v>524</v>
      </c>
      <c r="B9" s="139"/>
      <c r="C9" s="140"/>
      <c r="D9" s="141">
        <v>315058</v>
      </c>
      <c r="E9" s="142"/>
      <c r="F9" s="143">
        <v>308655</v>
      </c>
      <c r="G9" s="144"/>
      <c r="H9" s="145"/>
    </row>
    <row r="10" spans="1:8" x14ac:dyDescent="0.2">
      <c r="A10" s="146"/>
      <c r="B10" s="147"/>
      <c r="C10" s="148"/>
      <c r="D10" s="149">
        <v>230983</v>
      </c>
      <c r="E10" s="150"/>
      <c r="F10" s="151">
        <v>169887</v>
      </c>
      <c r="G10" s="152"/>
      <c r="H10" s="153"/>
    </row>
    <row r="11" spans="1:8" x14ac:dyDescent="0.2">
      <c r="A11" s="134" t="s">
        <v>525</v>
      </c>
      <c r="B11" s="139"/>
      <c r="C11" s="140"/>
      <c r="D11" s="141">
        <v>451269</v>
      </c>
      <c r="E11" s="142"/>
      <c r="F11" s="143">
        <v>325476</v>
      </c>
      <c r="G11" s="144"/>
      <c r="H11" s="145"/>
    </row>
    <row r="12" spans="1:8" x14ac:dyDescent="0.2">
      <c r="A12" s="146"/>
      <c r="B12" s="147"/>
      <c r="C12" s="154"/>
      <c r="D12" s="149">
        <v>378220</v>
      </c>
      <c r="E12" s="150"/>
      <c r="F12" s="151">
        <v>190204</v>
      </c>
      <c r="G12" s="152"/>
      <c r="H12" s="153"/>
    </row>
    <row r="13" spans="1:8" x14ac:dyDescent="0.2">
      <c r="A13" s="134"/>
      <c r="B13" s="139"/>
      <c r="C13" s="140"/>
      <c r="D13" s="141">
        <v>387301</v>
      </c>
      <c r="E13" s="142"/>
      <c r="F13" s="143">
        <v>325053</v>
      </c>
      <c r="G13" s="155"/>
      <c r="H13" s="145"/>
    </row>
    <row r="14" spans="1:8" x14ac:dyDescent="0.2">
      <c r="A14" s="146"/>
      <c r="B14" s="147"/>
      <c r="C14" s="148"/>
      <c r="D14" s="149">
        <v>260596</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6.46</v>
      </c>
      <c r="C19" s="156">
        <f>ROUND(VALUE(SUBSTITUTE(実質収支比率等に係る経年分析!G$48,"▲","-")),2)</f>
        <v>4.53</v>
      </c>
      <c r="D19" s="156">
        <f>ROUND(VALUE(SUBSTITUTE(実質収支比率等に係る経年分析!H$48,"▲","-")),2)</f>
        <v>26.84</v>
      </c>
      <c r="E19" s="156">
        <f>ROUND(VALUE(SUBSTITUTE(実質収支比率等に係る経年分析!I$48,"▲","-")),2)</f>
        <v>32.729999999999997</v>
      </c>
      <c r="F19" s="156">
        <f>ROUND(VALUE(SUBSTITUTE(実質収支比率等に係る経年分析!J$48,"▲","-")),2)</f>
        <v>8.27</v>
      </c>
    </row>
    <row r="20" spans="1:11" x14ac:dyDescent="0.2">
      <c r="A20" s="156" t="s">
        <v>53</v>
      </c>
      <c r="B20" s="156">
        <f>ROUND(VALUE(SUBSTITUTE(実質収支比率等に係る経年分析!F$47,"▲","-")),2)</f>
        <v>79.739999999999995</v>
      </c>
      <c r="C20" s="156">
        <f>ROUND(VALUE(SUBSTITUTE(実質収支比率等に係る経年分析!G$47,"▲","-")),2)</f>
        <v>72.84</v>
      </c>
      <c r="D20" s="156">
        <f>ROUND(VALUE(SUBSTITUTE(実質収支比率等に係る経年分析!H$47,"▲","-")),2)</f>
        <v>73.98</v>
      </c>
      <c r="E20" s="156">
        <f>ROUND(VALUE(SUBSTITUTE(実質収支比率等に係る経年分析!I$47,"▲","-")),2)</f>
        <v>74.3</v>
      </c>
      <c r="F20" s="156">
        <f>ROUND(VALUE(SUBSTITUTE(実質収支比率等に係る経年分析!J$47,"▲","-")),2)</f>
        <v>89.37</v>
      </c>
    </row>
    <row r="21" spans="1:11" x14ac:dyDescent="0.2">
      <c r="A21" s="156" t="s">
        <v>54</v>
      </c>
      <c r="B21" s="156">
        <f>IF(ISNUMBER(VALUE(SUBSTITUTE(実質収支比率等に係る経年分析!F$49,"▲","-"))),ROUND(VALUE(SUBSTITUTE(実質収支比率等に係る経年分析!F$49,"▲","-")),2),NA())</f>
        <v>-76.17</v>
      </c>
      <c r="C21" s="156">
        <f>IF(ISNUMBER(VALUE(SUBSTITUTE(実質収支比率等に係る経年分析!G$49,"▲","-"))),ROUND(VALUE(SUBSTITUTE(実質収支比率等に係る経年分析!G$49,"▲","-")),2),NA())</f>
        <v>1.65</v>
      </c>
      <c r="D21" s="156">
        <f>IF(ISNUMBER(VALUE(SUBSTITUTE(実質収支比率等に係る経年分析!H$49,"▲","-"))),ROUND(VALUE(SUBSTITUTE(実質収支比率等に係る経年分析!H$49,"▲","-")),2),NA())</f>
        <v>22.25</v>
      </c>
      <c r="E21" s="156">
        <f>IF(ISNUMBER(VALUE(SUBSTITUTE(実質収支比率等に係る経年分析!I$49,"▲","-"))),ROUND(VALUE(SUBSTITUTE(実質収支比率等に係る経年分析!I$49,"▲","-")),2),NA())</f>
        <v>5.93</v>
      </c>
      <c r="F21" s="156">
        <f>IF(ISNUMBER(VALUE(SUBSTITUTE(実質収支比率等に係る経年分析!J$49,"▲","-"))),ROUND(VALUE(SUBSTITUTE(実質収支比率等に係る経年分析!J$49,"▲","-")),2),NA())</f>
        <v>-7.64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2.2999999999999998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0.17</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温泉開発特別会計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7.0000000000000007E-2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0.18</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0.25</v>
      </c>
    </row>
    <row r="31" spans="1:11" x14ac:dyDescent="0.2">
      <c r="A31" s="157" t="str">
        <f>IF(連結実質赤字比率に係る赤字・黒字の構成分析!C$39="",NA(),連結実質赤字比率に係る赤字・黒字の構成分析!C$39)</f>
        <v>国民健康保険特別会計直営診療施設勘定の部</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0.57999999999999996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0.53</v>
      </c>
    </row>
    <row r="32" spans="1:11" x14ac:dyDescent="0.2">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0.88</v>
      </c>
    </row>
    <row r="33" spans="1:16" x14ac:dyDescent="0.2">
      <c r="A33" s="157" t="str">
        <f>IF(連結実質赤字比率に係る赤字・黒字の構成分析!C$37="",NA(),連結実質赤字比率に係る赤字・黒字の構成分析!C$37)</f>
        <v>介護保険特別会計保険事業勘定の部</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1.23</v>
      </c>
    </row>
    <row r="34" spans="1:16" x14ac:dyDescent="0.2">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1.77</v>
      </c>
    </row>
    <row r="35" spans="1:16" x14ac:dyDescent="0.2">
      <c r="A35" s="157" t="str">
        <f>IF(連結実質赤字比率に係る赤字・黒字の構成分析!C$35="",NA(),連結実質赤字比率に係る赤字・黒字の構成分析!C$35)</f>
        <v>国民健康保険特別会計事業勘定の部</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2.4900000000000002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4.5199999999999996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26.84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32.729999999999997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388</v>
      </c>
      <c r="E42" s="158"/>
      <c r="F42" s="158"/>
      <c r="G42" s="158">
        <f>'実質公債費比率（分子）の構造'!L$52</f>
        <v>405</v>
      </c>
      <c r="H42" s="158"/>
      <c r="I42" s="158"/>
      <c r="J42" s="158">
        <f>'実質公債費比率（分子）の構造'!M$52</f>
        <v>378</v>
      </c>
      <c r="K42" s="158"/>
      <c r="L42" s="158"/>
      <c r="M42" s="158">
        <f>'実質公債費比率（分子）の構造'!N$52</f>
        <v>374</v>
      </c>
      <c r="N42" s="158"/>
      <c r="O42" s="158"/>
      <c r="P42" s="158">
        <f>'実質公債費比率（分子）の構造'!O$52</f>
        <v>360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55</v>
      </c>
      <c r="C46" s="158"/>
      <c r="D46" s="158"/>
      <c r="E46" s="158">
        <f>'実質公債費比率（分子）の構造'!L$48</f>
        <v>46</v>
      </c>
      <c r="F46" s="158"/>
      <c r="G46" s="158"/>
      <c r="H46" s="158">
        <f>'実質公債費比率（分子）の構造'!M$48</f>
        <v>51</v>
      </c>
      <c r="I46" s="158"/>
      <c r="J46" s="158"/>
      <c r="K46" s="158">
        <f>'実質公債費比率（分子）の構造'!N$48</f>
        <v>51</v>
      </c>
      <c r="L46" s="158"/>
      <c r="M46" s="158"/>
      <c r="N46" s="158">
        <f>'実質公債費比率（分子）の構造'!O$48</f>
        <v>59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372</v>
      </c>
      <c r="C49" s="158"/>
      <c r="D49" s="158"/>
      <c r="E49" s="158">
        <f>'実質公債費比率（分子）の構造'!L$45</f>
        <v>383</v>
      </c>
      <c r="F49" s="158"/>
      <c r="G49" s="158"/>
      <c r="H49" s="158">
        <f>'実質公債費比率（分子）の構造'!M$45</f>
        <v>381</v>
      </c>
      <c r="I49" s="158"/>
      <c r="J49" s="158"/>
      <c r="K49" s="158">
        <f>'実質公債費比率（分子）の構造'!N$45</f>
        <v>397</v>
      </c>
      <c r="L49" s="158"/>
      <c r="M49" s="158"/>
      <c r="N49" s="158">
        <f>'実質公債費比率（分子）の構造'!O$45</f>
        <v>408</v>
      </c>
      <c r="O49" s="158"/>
      <c r="P49" s="158"/>
    </row>
    <row r="50" spans="1:16" x14ac:dyDescent="0.2">
      <c r="A50" s="158" t="s">
        <v>67</v>
      </c>
      <c r="B50" s="158" t="e">
        <f>NA()</f>
        <v>#N/A</v>
      </c>
      <c r="C50" s="158">
        <f>IF(ISNUMBER('実質公債費比率（分子）の構造'!K$53),'実質公債費比率（分子）の構造'!K$53,NA())</f>
        <v>40</v>
      </c>
      <c r="D50" s="158" t="e">
        <f>NA()</f>
        <v>#N/A</v>
      </c>
      <c r="E50" s="158" t="e">
        <f>NA()</f>
        <v>#N/A</v>
      </c>
      <c r="F50" s="158">
        <f>IF(ISNUMBER('実質公債費比率（分子）の構造'!L$53),'実質公債費比率（分子）の構造'!L$53,NA())</f>
        <v>24</v>
      </c>
      <c r="G50" s="158" t="e">
        <f>NA()</f>
        <v>#N/A</v>
      </c>
      <c r="H50" s="158" t="e">
        <f>NA()</f>
        <v>#N/A</v>
      </c>
      <c r="I50" s="158">
        <f>IF(ISNUMBER('実質公債費比率（分子）の構造'!M$53),'実質公債費比率（分子）の構造'!M$53,NA())</f>
        <v>54</v>
      </c>
      <c r="J50" s="158" t="e">
        <f>NA()</f>
        <v>#N/A</v>
      </c>
      <c r="K50" s="158" t="e">
        <f>NA()</f>
        <v>#N/A</v>
      </c>
      <c r="L50" s="158">
        <f>IF(ISNUMBER('実質公債費比率（分子）の構造'!N$53),'実質公債費比率（分子）の構造'!N$53,NA())</f>
        <v>74</v>
      </c>
      <c r="M50" s="158" t="e">
        <f>NA()</f>
        <v>#N/A</v>
      </c>
      <c r="N50" s="158" t="e">
        <f>NA()</f>
        <v>#N/A</v>
      </c>
      <c r="O50" s="158">
        <f>IF(ISNUMBER('実質公債費比率（分子）の構造'!O$53),'実質公債費比率（分子）の構造'!O$53,NA())</f>
        <v>107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3372</v>
      </c>
      <c r="E56" s="157"/>
      <c r="F56" s="157"/>
      <c r="G56" s="157">
        <f>'将来負担比率（分子）の構造'!J$52</f>
        <v>3451</v>
      </c>
      <c r="H56" s="157"/>
      <c r="I56" s="157"/>
      <c r="J56" s="157">
        <f>'将来負担比率（分子）の構造'!K$52</f>
        <v>3384</v>
      </c>
      <c r="K56" s="157"/>
      <c r="L56" s="157"/>
      <c r="M56" s="157">
        <f>'将来負担比率（分子）の構造'!L$52</f>
        <v>3227</v>
      </c>
      <c r="N56" s="157"/>
      <c r="O56" s="157"/>
      <c r="P56" s="157">
        <f>'将来負担比率（分子）の構造'!M$52</f>
        <v>3044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4169</v>
      </c>
      <c r="E58" s="157"/>
      <c r="F58" s="157"/>
      <c r="G58" s="157">
        <f>'将来負担比率（分子）の構造'!J$50</f>
        <v>4783</v>
      </c>
      <c r="H58" s="157"/>
      <c r="I58" s="157"/>
      <c r="J58" s="157">
        <f>'将来負担比率（分子）の構造'!K$50</f>
        <v>5084</v>
      </c>
      <c r="K58" s="157"/>
      <c r="L58" s="157"/>
      <c r="M58" s="157">
        <f>'将来負担比率（分子）の構造'!L$50</f>
        <v>5875</v>
      </c>
      <c r="N58" s="157"/>
      <c r="O58" s="157"/>
      <c r="P58" s="157">
        <f>'将来負担比率（分子）の構造'!M$50</f>
        <v>6406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331</v>
      </c>
      <c r="C62" s="157"/>
      <c r="D62" s="157"/>
      <c r="E62" s="157">
        <f>'将来負担比率（分子）の構造'!J$45</f>
        <v>347</v>
      </c>
      <c r="F62" s="157"/>
      <c r="G62" s="157"/>
      <c r="H62" s="157">
        <f>'将来負担比率（分子）の構造'!K$45</f>
        <v>352</v>
      </c>
      <c r="I62" s="157"/>
      <c r="J62" s="157"/>
      <c r="K62" s="157">
        <f>'将来負担比率（分子）の構造'!L$45</f>
        <v>410</v>
      </c>
      <c r="L62" s="157"/>
      <c r="M62" s="157"/>
      <c r="N62" s="157">
        <f>'将来負担比率（分子）の構造'!M$45</f>
        <v>389</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505</v>
      </c>
      <c r="C64" s="157"/>
      <c r="D64" s="157"/>
      <c r="E64" s="157">
        <f>'将来負担比率（分子）の構造'!J$43</f>
        <v>463</v>
      </c>
      <c r="F64" s="157"/>
      <c r="G64" s="157"/>
      <c r="H64" s="157">
        <f>'将来負担比率（分子）の構造'!K$43</f>
        <v>421</v>
      </c>
      <c r="I64" s="157"/>
      <c r="J64" s="157"/>
      <c r="K64" s="157">
        <f>'将来負担比率（分子）の構造'!L$43</f>
        <v>371</v>
      </c>
      <c r="L64" s="157"/>
      <c r="M64" s="157"/>
      <c r="N64" s="157">
        <f>'将来負担比率（分子）の構造'!M$43</f>
        <v>333</v>
      </c>
      <c r="O64" s="157"/>
      <c r="P64" s="157"/>
    </row>
    <row r="65" spans="1:16" x14ac:dyDescent="0.2">
      <c r="A65" s="157" t="s">
        <v>32</v>
      </c>
      <c r="B65" s="157">
        <f>'将来負担比率（分子）の構造'!I$42</f>
        <v>1</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3646</v>
      </c>
      <c r="C66" s="157"/>
      <c r="D66" s="157"/>
      <c r="E66" s="157">
        <f>'将来負担比率（分子）の構造'!J$41</f>
        <v>3825</v>
      </c>
      <c r="F66" s="157"/>
      <c r="G66" s="157"/>
      <c r="H66" s="157">
        <f>'将来負担比率（分子）の構造'!K$41</f>
        <v>3884</v>
      </c>
      <c r="I66" s="157"/>
      <c r="J66" s="157"/>
      <c r="K66" s="157">
        <f>'将来負担比率（分子）の構造'!L$41</f>
        <v>3668</v>
      </c>
      <c r="L66" s="157"/>
      <c r="M66" s="157"/>
      <c r="N66" s="157">
        <f>'将来負担比率（分子）の構造'!M$41</f>
        <v>3452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1436</v>
      </c>
      <c r="C72" s="161">
        <f>基金残高に係る経年分析!G55</f>
        <v>1436</v>
      </c>
      <c r="D72" s="161">
        <f>基金残高に係る経年分析!H55</f>
        <v>1756</v>
      </c>
    </row>
    <row r="73" spans="1:16" x14ac:dyDescent="0.2">
      <c r="A73" s="160" t="s">
        <v>74</v>
      </c>
      <c r="B73" s="161">
        <f>基金残高に係る経年分析!F56</f>
        <v>754</v>
      </c>
      <c r="C73" s="161">
        <f>基金残高に係る経年分析!G56</f>
        <v>754</v>
      </c>
      <c r="D73" s="161">
        <f>基金残高に係る経年分析!H56</f>
        <v>754</v>
      </c>
    </row>
    <row r="74" spans="1:16" x14ac:dyDescent="0.2">
      <c r="A74" s="160" t="s">
        <v>75</v>
      </c>
      <c r="B74" s="161">
        <f>基金残高に係る経年分析!F57</f>
        <v>2795</v>
      </c>
      <c r="C74" s="161">
        <f>基金残高に係る経年分析!G57</f>
        <v>3598</v>
      </c>
      <c r="D74" s="161">
        <f>基金残高に係る経年分析!H57</f>
        <v>4509</v>
      </c>
    </row>
  </sheetData>
  <sheetProtection algorithmName="SHA-512" hashValue="RP7vtLm4L3ZdDwHEJQCFqBQayMCq2uFNBgiXC8DiA5idwRLQeZa/OFDjCEB31LI7wh7AzutVuALz3X/oZjUQIg==" saltValue="i99P8XFLEUkET4BB3f41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AZ37" sqref="AZ37:BF37"/>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752724</v>
      </c>
      <c r="S5" s="661"/>
      <c r="T5" s="661"/>
      <c r="U5" s="661"/>
      <c r="V5" s="661"/>
      <c r="W5" s="661"/>
      <c r="X5" s="661"/>
      <c r="Y5" s="689"/>
      <c r="Z5" s="702">
        <v>13.4</v>
      </c>
      <c r="AA5" s="702"/>
      <c r="AB5" s="702"/>
      <c r="AC5" s="702"/>
      <c r="AD5" s="703">
        <v>752724</v>
      </c>
      <c r="AE5" s="703"/>
      <c r="AF5" s="703"/>
      <c r="AG5" s="703"/>
      <c r="AH5" s="703"/>
      <c r="AI5" s="703"/>
      <c r="AJ5" s="703"/>
      <c r="AK5" s="703"/>
      <c r="AL5" s="690">
        <v>35.9</v>
      </c>
      <c r="AM5" s="672"/>
      <c r="AN5" s="672"/>
      <c r="AO5" s="691"/>
      <c r="AP5" s="663" t="s">
        <v>216</v>
      </c>
      <c r="AQ5" s="664"/>
      <c r="AR5" s="664"/>
      <c r="AS5" s="664"/>
      <c r="AT5" s="664"/>
      <c r="AU5" s="664"/>
      <c r="AV5" s="664"/>
      <c r="AW5" s="664"/>
      <c r="AX5" s="664"/>
      <c r="AY5" s="664"/>
      <c r="AZ5" s="664"/>
      <c r="BA5" s="664"/>
      <c r="BB5" s="664"/>
      <c r="BC5" s="664"/>
      <c r="BD5" s="664"/>
      <c r="BE5" s="664"/>
      <c r="BF5" s="665"/>
      <c r="BG5" s="608">
        <v>741325</v>
      </c>
      <c r="BH5" s="609"/>
      <c r="BI5" s="609"/>
      <c r="BJ5" s="609"/>
      <c r="BK5" s="609"/>
      <c r="BL5" s="609"/>
      <c r="BM5" s="609"/>
      <c r="BN5" s="610"/>
      <c r="BO5" s="646">
        <v>98.5</v>
      </c>
      <c r="BP5" s="646"/>
      <c r="BQ5" s="646"/>
      <c r="BR5" s="646"/>
      <c r="BS5" s="647">
        <v>101383</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27244</v>
      </c>
      <c r="S6" s="609"/>
      <c r="T6" s="609"/>
      <c r="U6" s="609"/>
      <c r="V6" s="609"/>
      <c r="W6" s="609"/>
      <c r="X6" s="609"/>
      <c r="Y6" s="610"/>
      <c r="Z6" s="646">
        <v>0.5</v>
      </c>
      <c r="AA6" s="646"/>
      <c r="AB6" s="646"/>
      <c r="AC6" s="646"/>
      <c r="AD6" s="647">
        <v>27244</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741325</v>
      </c>
      <c r="BH6" s="609"/>
      <c r="BI6" s="609"/>
      <c r="BJ6" s="609"/>
      <c r="BK6" s="609"/>
      <c r="BL6" s="609"/>
      <c r="BM6" s="609"/>
      <c r="BN6" s="610"/>
      <c r="BO6" s="646">
        <v>98.5</v>
      </c>
      <c r="BP6" s="646"/>
      <c r="BQ6" s="646"/>
      <c r="BR6" s="646"/>
      <c r="BS6" s="647">
        <v>101383</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32666</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32666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100</v>
      </c>
      <c r="S7" s="609"/>
      <c r="T7" s="609"/>
      <c r="U7" s="609"/>
      <c r="V7" s="609"/>
      <c r="W7" s="609"/>
      <c r="X7" s="609"/>
      <c r="Y7" s="610"/>
      <c r="Z7" s="646">
        <v>0</v>
      </c>
      <c r="AA7" s="646"/>
      <c r="AB7" s="646"/>
      <c r="AC7" s="646"/>
      <c r="AD7" s="647">
        <v>100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118504</v>
      </c>
      <c r="BH7" s="609"/>
      <c r="BI7" s="609"/>
      <c r="BJ7" s="609"/>
      <c r="BK7" s="609"/>
      <c r="BL7" s="609"/>
      <c r="BM7" s="609"/>
      <c r="BN7" s="610"/>
      <c r="BO7" s="646">
        <v>15.7</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1411126</v>
      </c>
      <c r="CS7" s="609"/>
      <c r="CT7" s="609"/>
      <c r="CU7" s="609"/>
      <c r="CV7" s="609"/>
      <c r="CW7" s="609"/>
      <c r="CX7" s="609"/>
      <c r="CY7" s="610"/>
      <c r="CZ7" s="646">
        <v>26</v>
      </c>
      <c r="DA7" s="646"/>
      <c r="DB7" s="646"/>
      <c r="DC7" s="646"/>
      <c r="DD7" s="614">
        <v>2600</v>
      </c>
      <c r="DE7" s="609"/>
      <c r="DF7" s="609"/>
      <c r="DG7" s="609"/>
      <c r="DH7" s="609"/>
      <c r="DI7" s="609"/>
      <c r="DJ7" s="609"/>
      <c r="DK7" s="609"/>
      <c r="DL7" s="609"/>
      <c r="DM7" s="609"/>
      <c r="DN7" s="609"/>
      <c r="DO7" s="609"/>
      <c r="DP7" s="610"/>
      <c r="DQ7" s="614">
        <v>1289423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2144</v>
      </c>
      <c r="S8" s="609"/>
      <c r="T8" s="609"/>
      <c r="U8" s="609"/>
      <c r="V8" s="609"/>
      <c r="W8" s="609"/>
      <c r="X8" s="609"/>
      <c r="Y8" s="610"/>
      <c r="Z8" s="646">
        <v>0</v>
      </c>
      <c r="AA8" s="646"/>
      <c r="AB8" s="646"/>
      <c r="AC8" s="646"/>
      <c r="AD8" s="647">
        <v>2144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2646</v>
      </c>
      <c r="BH8" s="609"/>
      <c r="BI8" s="609"/>
      <c r="BJ8" s="609"/>
      <c r="BK8" s="609"/>
      <c r="BL8" s="609"/>
      <c r="BM8" s="609"/>
      <c r="BN8" s="610"/>
      <c r="BO8" s="646">
        <v>0.4</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285727</v>
      </c>
      <c r="CS8" s="609"/>
      <c r="CT8" s="609"/>
      <c r="CU8" s="609"/>
      <c r="CV8" s="609"/>
      <c r="CW8" s="609"/>
      <c r="CX8" s="609"/>
      <c r="CY8" s="610"/>
      <c r="CZ8" s="646">
        <v>5.3</v>
      </c>
      <c r="DA8" s="646"/>
      <c r="DB8" s="646"/>
      <c r="DC8" s="646"/>
      <c r="DD8" s="614" t="s">
        <v>122</v>
      </c>
      <c r="DE8" s="609"/>
      <c r="DF8" s="609"/>
      <c r="DG8" s="609"/>
      <c r="DH8" s="609"/>
      <c r="DI8" s="609"/>
      <c r="DJ8" s="609"/>
      <c r="DK8" s="609"/>
      <c r="DL8" s="609"/>
      <c r="DM8" s="609"/>
      <c r="DN8" s="609"/>
      <c r="DO8" s="609"/>
      <c r="DP8" s="610"/>
      <c r="DQ8" s="614">
        <v>148173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2741</v>
      </c>
      <c r="S9" s="609"/>
      <c r="T9" s="609"/>
      <c r="U9" s="609"/>
      <c r="V9" s="609"/>
      <c r="W9" s="609"/>
      <c r="X9" s="609"/>
      <c r="Y9" s="610"/>
      <c r="Z9" s="646">
        <v>0</v>
      </c>
      <c r="AA9" s="646"/>
      <c r="AB9" s="646"/>
      <c r="AC9" s="646"/>
      <c r="AD9" s="647">
        <v>2741</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93020</v>
      </c>
      <c r="BH9" s="609"/>
      <c r="BI9" s="609"/>
      <c r="BJ9" s="609"/>
      <c r="BK9" s="609"/>
      <c r="BL9" s="609"/>
      <c r="BM9" s="609"/>
      <c r="BN9" s="610"/>
      <c r="BO9" s="646">
        <v>12.4</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185177</v>
      </c>
      <c r="CS9" s="609"/>
      <c r="CT9" s="609"/>
      <c r="CU9" s="609"/>
      <c r="CV9" s="609"/>
      <c r="CW9" s="609"/>
      <c r="CX9" s="609"/>
      <c r="CY9" s="610"/>
      <c r="CZ9" s="646">
        <v>3.4</v>
      </c>
      <c r="DA9" s="646"/>
      <c r="DB9" s="646"/>
      <c r="DC9" s="646"/>
      <c r="DD9" s="614" t="s">
        <v>122</v>
      </c>
      <c r="DE9" s="609"/>
      <c r="DF9" s="609"/>
      <c r="DG9" s="609"/>
      <c r="DH9" s="609"/>
      <c r="DI9" s="609"/>
      <c r="DJ9" s="609"/>
      <c r="DK9" s="609"/>
      <c r="DL9" s="609"/>
      <c r="DM9" s="609"/>
      <c r="DN9" s="609"/>
      <c r="DO9" s="609"/>
      <c r="DP9" s="610"/>
      <c r="DQ9" s="614">
        <v>122595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10576</v>
      </c>
      <c r="BH10" s="609"/>
      <c r="BI10" s="609"/>
      <c r="BJ10" s="609"/>
      <c r="BK10" s="609"/>
      <c r="BL10" s="609"/>
      <c r="BM10" s="609"/>
      <c r="BN10" s="610"/>
      <c r="BO10" s="646">
        <v>1.4</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43625</v>
      </c>
      <c r="CS10" s="609"/>
      <c r="CT10" s="609"/>
      <c r="CU10" s="609"/>
      <c r="CV10" s="609"/>
      <c r="CW10" s="609"/>
      <c r="CX10" s="609"/>
      <c r="CY10" s="610"/>
      <c r="CZ10" s="646">
        <v>0.8</v>
      </c>
      <c r="DA10" s="646"/>
      <c r="DB10" s="646"/>
      <c r="DC10" s="646"/>
      <c r="DD10" s="614" t="s">
        <v>122</v>
      </c>
      <c r="DE10" s="609"/>
      <c r="DF10" s="609"/>
      <c r="DG10" s="609"/>
      <c r="DH10" s="609"/>
      <c r="DI10" s="609"/>
      <c r="DJ10" s="609"/>
      <c r="DK10" s="609"/>
      <c r="DL10" s="609"/>
      <c r="DM10" s="609"/>
      <c r="DN10" s="609"/>
      <c r="DO10" s="609"/>
      <c r="DP10" s="610"/>
      <c r="DQ10" s="614">
        <v>26129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44002</v>
      </c>
      <c r="S11" s="609"/>
      <c r="T11" s="609"/>
      <c r="U11" s="609"/>
      <c r="V11" s="609"/>
      <c r="W11" s="609"/>
      <c r="X11" s="609"/>
      <c r="Y11" s="610"/>
      <c r="Z11" s="611">
        <v>0.8</v>
      </c>
      <c r="AA11" s="612"/>
      <c r="AB11" s="612"/>
      <c r="AC11" s="613"/>
      <c r="AD11" s="614">
        <v>44002</v>
      </c>
      <c r="AE11" s="609"/>
      <c r="AF11" s="609"/>
      <c r="AG11" s="609"/>
      <c r="AH11" s="609"/>
      <c r="AI11" s="609"/>
      <c r="AJ11" s="609"/>
      <c r="AK11" s="610"/>
      <c r="AL11" s="611">
        <v>2.1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12262</v>
      </c>
      <c r="BH11" s="609"/>
      <c r="BI11" s="609"/>
      <c r="BJ11" s="609"/>
      <c r="BK11" s="609"/>
      <c r="BL11" s="609"/>
      <c r="BM11" s="609"/>
      <c r="BN11" s="610"/>
      <c r="BO11" s="646">
        <v>1.6</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274871</v>
      </c>
      <c r="CS11" s="609"/>
      <c r="CT11" s="609"/>
      <c r="CU11" s="609"/>
      <c r="CV11" s="609"/>
      <c r="CW11" s="609"/>
      <c r="CX11" s="609"/>
      <c r="CY11" s="610"/>
      <c r="CZ11" s="646">
        <v>5.0999999999999996</v>
      </c>
      <c r="DA11" s="646"/>
      <c r="DB11" s="646"/>
      <c r="DC11" s="646"/>
      <c r="DD11" s="614">
        <v>54428</v>
      </c>
      <c r="DE11" s="609"/>
      <c r="DF11" s="609"/>
      <c r="DG11" s="609"/>
      <c r="DH11" s="609"/>
      <c r="DI11" s="609"/>
      <c r="DJ11" s="609"/>
      <c r="DK11" s="609"/>
      <c r="DL11" s="609"/>
      <c r="DM11" s="609"/>
      <c r="DN11" s="609"/>
      <c r="DO11" s="609"/>
      <c r="DP11" s="610"/>
      <c r="DQ11" s="614">
        <v>79677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607247</v>
      </c>
      <c r="BH12" s="609"/>
      <c r="BI12" s="609"/>
      <c r="BJ12" s="609"/>
      <c r="BK12" s="609"/>
      <c r="BL12" s="609"/>
      <c r="BM12" s="609"/>
      <c r="BN12" s="610"/>
      <c r="BO12" s="646">
        <v>80.7</v>
      </c>
      <c r="BP12" s="646"/>
      <c r="BQ12" s="646"/>
      <c r="BR12" s="646"/>
      <c r="BS12" s="647">
        <v>101383</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1119945</v>
      </c>
      <c r="CS12" s="609"/>
      <c r="CT12" s="609"/>
      <c r="CU12" s="609"/>
      <c r="CV12" s="609"/>
      <c r="CW12" s="609"/>
      <c r="CX12" s="609"/>
      <c r="CY12" s="610"/>
      <c r="CZ12" s="646">
        <v>20.6</v>
      </c>
      <c r="DA12" s="646"/>
      <c r="DB12" s="646"/>
      <c r="DC12" s="646"/>
      <c r="DD12" s="614">
        <v>114927</v>
      </c>
      <c r="DE12" s="609"/>
      <c r="DF12" s="609"/>
      <c r="DG12" s="609"/>
      <c r="DH12" s="609"/>
      <c r="DI12" s="609"/>
      <c r="DJ12" s="609"/>
      <c r="DK12" s="609"/>
      <c r="DL12" s="609"/>
      <c r="DM12" s="609"/>
      <c r="DN12" s="609"/>
      <c r="DO12" s="609"/>
      <c r="DP12" s="610"/>
      <c r="DQ12" s="614">
        <v>216666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212</v>
      </c>
      <c r="S13" s="609"/>
      <c r="T13" s="609"/>
      <c r="U13" s="609"/>
      <c r="V13" s="609"/>
      <c r="W13" s="609"/>
      <c r="X13" s="609"/>
      <c r="Y13" s="610"/>
      <c r="Z13" s="646">
        <v>0</v>
      </c>
      <c r="AA13" s="646"/>
      <c r="AB13" s="646"/>
      <c r="AC13" s="646"/>
      <c r="AD13" s="647">
        <v>212</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566931</v>
      </c>
      <c r="BH13" s="609"/>
      <c r="BI13" s="609"/>
      <c r="BJ13" s="609"/>
      <c r="BK13" s="609"/>
      <c r="BL13" s="609"/>
      <c r="BM13" s="609"/>
      <c r="BN13" s="610"/>
      <c r="BO13" s="646">
        <v>75.3</v>
      </c>
      <c r="BP13" s="646"/>
      <c r="BQ13" s="646"/>
      <c r="BR13" s="646"/>
      <c r="BS13" s="647">
        <v>101383</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1063010</v>
      </c>
      <c r="CS13" s="609"/>
      <c r="CT13" s="609"/>
      <c r="CU13" s="609"/>
      <c r="CV13" s="609"/>
      <c r="CW13" s="609"/>
      <c r="CX13" s="609"/>
      <c r="CY13" s="610"/>
      <c r="CZ13" s="646">
        <v>19.600000000000001</v>
      </c>
      <c r="DA13" s="646"/>
      <c r="DB13" s="646"/>
      <c r="DC13" s="646"/>
      <c r="DD13" s="614">
        <v>384851</v>
      </c>
      <c r="DE13" s="609"/>
      <c r="DF13" s="609"/>
      <c r="DG13" s="609"/>
      <c r="DH13" s="609"/>
      <c r="DI13" s="609"/>
      <c r="DJ13" s="609"/>
      <c r="DK13" s="609"/>
      <c r="DL13" s="609"/>
      <c r="DM13" s="609"/>
      <c r="DN13" s="609"/>
      <c r="DO13" s="609"/>
      <c r="DP13" s="610"/>
      <c r="DQ13" s="614">
        <v>508911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6991</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205387</v>
      </c>
      <c r="CS14" s="609"/>
      <c r="CT14" s="609"/>
      <c r="CU14" s="609"/>
      <c r="CV14" s="609"/>
      <c r="CW14" s="609"/>
      <c r="CX14" s="609"/>
      <c r="CY14" s="610"/>
      <c r="CZ14" s="646">
        <v>3.8</v>
      </c>
      <c r="DA14" s="646"/>
      <c r="DB14" s="646"/>
      <c r="DC14" s="646"/>
      <c r="DD14" s="614">
        <v>3281</v>
      </c>
      <c r="DE14" s="609"/>
      <c r="DF14" s="609"/>
      <c r="DG14" s="609"/>
      <c r="DH14" s="609"/>
      <c r="DI14" s="609"/>
      <c r="DJ14" s="609"/>
      <c r="DK14" s="609"/>
      <c r="DL14" s="609"/>
      <c r="DM14" s="609"/>
      <c r="DN14" s="609"/>
      <c r="DO14" s="609"/>
      <c r="DP14" s="610"/>
      <c r="DQ14" s="614">
        <v>147369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3597</v>
      </c>
      <c r="S15" s="609"/>
      <c r="T15" s="609"/>
      <c r="U15" s="609"/>
      <c r="V15" s="609"/>
      <c r="W15" s="609"/>
      <c r="X15" s="609"/>
      <c r="Y15" s="610"/>
      <c r="Z15" s="646">
        <v>0.1</v>
      </c>
      <c r="AA15" s="646"/>
      <c r="AB15" s="646"/>
      <c r="AC15" s="646"/>
      <c r="AD15" s="647">
        <v>3597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8583</v>
      </c>
      <c r="BH15" s="609"/>
      <c r="BI15" s="609"/>
      <c r="BJ15" s="609"/>
      <c r="BK15" s="609"/>
      <c r="BL15" s="609"/>
      <c r="BM15" s="609"/>
      <c r="BN15" s="610"/>
      <c r="BO15" s="646">
        <v>1.1000000000000001</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397863</v>
      </c>
      <c r="CS15" s="609"/>
      <c r="CT15" s="609"/>
      <c r="CU15" s="609"/>
      <c r="CV15" s="609"/>
      <c r="CW15" s="609"/>
      <c r="CX15" s="609"/>
      <c r="CY15" s="610"/>
      <c r="CZ15" s="646">
        <v>7.3</v>
      </c>
      <c r="DA15" s="646"/>
      <c r="DB15" s="646"/>
      <c r="DC15" s="646"/>
      <c r="DD15" s="614">
        <v>103278</v>
      </c>
      <c r="DE15" s="609"/>
      <c r="DF15" s="609"/>
      <c r="DG15" s="609"/>
      <c r="DH15" s="609"/>
      <c r="DI15" s="609"/>
      <c r="DJ15" s="609"/>
      <c r="DK15" s="609"/>
      <c r="DL15" s="609"/>
      <c r="DM15" s="609"/>
      <c r="DN15" s="609"/>
      <c r="DO15" s="609"/>
      <c r="DP15" s="610"/>
      <c r="DQ15" s="614">
        <v>161801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5376</v>
      </c>
      <c r="S16" s="609"/>
      <c r="T16" s="609"/>
      <c r="U16" s="609"/>
      <c r="V16" s="609"/>
      <c r="W16" s="609"/>
      <c r="X16" s="609"/>
      <c r="Y16" s="610"/>
      <c r="Z16" s="646">
        <v>0.1</v>
      </c>
      <c r="AA16" s="646"/>
      <c r="AB16" s="646"/>
      <c r="AC16" s="646"/>
      <c r="AD16" s="647">
        <v>5376</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5208</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5208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8421</v>
      </c>
      <c r="S17" s="609"/>
      <c r="T17" s="609"/>
      <c r="U17" s="609"/>
      <c r="V17" s="609"/>
      <c r="W17" s="609"/>
      <c r="X17" s="609"/>
      <c r="Y17" s="610"/>
      <c r="Z17" s="646">
        <v>0.1</v>
      </c>
      <c r="AA17" s="646"/>
      <c r="AB17" s="646"/>
      <c r="AC17" s="646"/>
      <c r="AD17" s="647">
        <v>8421</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407562</v>
      </c>
      <c r="CS17" s="609"/>
      <c r="CT17" s="609"/>
      <c r="CU17" s="609"/>
      <c r="CV17" s="609"/>
      <c r="CW17" s="609"/>
      <c r="CX17" s="609"/>
      <c r="CY17" s="610"/>
      <c r="CZ17" s="646">
        <v>7.5</v>
      </c>
      <c r="DA17" s="646"/>
      <c r="DB17" s="646"/>
      <c r="DC17" s="646"/>
      <c r="DD17" s="614" t="s">
        <v>122</v>
      </c>
      <c r="DE17" s="609"/>
      <c r="DF17" s="609"/>
      <c r="DG17" s="609"/>
      <c r="DH17" s="609"/>
      <c r="DI17" s="609"/>
      <c r="DJ17" s="609"/>
      <c r="DK17" s="609"/>
      <c r="DL17" s="609"/>
      <c r="DM17" s="609"/>
      <c r="DN17" s="609"/>
      <c r="DO17" s="609"/>
      <c r="DP17" s="610"/>
      <c r="DQ17" s="614">
        <v>407562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727</v>
      </c>
      <c r="S18" s="609"/>
      <c r="T18" s="609"/>
      <c r="U18" s="609"/>
      <c r="V18" s="609"/>
      <c r="W18" s="609"/>
      <c r="X18" s="609"/>
      <c r="Y18" s="610"/>
      <c r="Z18" s="646">
        <v>0</v>
      </c>
      <c r="AA18" s="646"/>
      <c r="AB18" s="646"/>
      <c r="AC18" s="646"/>
      <c r="AD18" s="647">
        <v>727</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7399</v>
      </c>
      <c r="S19" s="609"/>
      <c r="T19" s="609"/>
      <c r="U19" s="609"/>
      <c r="V19" s="609"/>
      <c r="W19" s="609"/>
      <c r="X19" s="609"/>
      <c r="Y19" s="610"/>
      <c r="Z19" s="646">
        <v>0.1</v>
      </c>
      <c r="AA19" s="646"/>
      <c r="AB19" s="646"/>
      <c r="AC19" s="646"/>
      <c r="AD19" s="647">
        <v>7399</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11399</v>
      </c>
      <c r="BH19" s="609"/>
      <c r="BI19" s="609"/>
      <c r="BJ19" s="609"/>
      <c r="BK19" s="609"/>
      <c r="BL19" s="609"/>
      <c r="BM19" s="609"/>
      <c r="BN19" s="610"/>
      <c r="BO19" s="646">
        <v>1.5</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295</v>
      </c>
      <c r="S20" s="609"/>
      <c r="T20" s="609"/>
      <c r="U20" s="609"/>
      <c r="V20" s="609"/>
      <c r="W20" s="609"/>
      <c r="X20" s="609"/>
      <c r="Y20" s="610"/>
      <c r="Z20" s="646">
        <v>0</v>
      </c>
      <c r="AA20" s="646"/>
      <c r="AB20" s="646"/>
      <c r="AC20" s="646"/>
      <c r="AD20" s="647">
        <v>295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11399</v>
      </c>
      <c r="BH20" s="609"/>
      <c r="BI20" s="609"/>
      <c r="BJ20" s="609"/>
      <c r="BK20" s="609"/>
      <c r="BL20" s="609"/>
      <c r="BM20" s="609"/>
      <c r="BN20" s="610"/>
      <c r="BO20" s="646">
        <v>1.5</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5432167</v>
      </c>
      <c r="CS20" s="609"/>
      <c r="CT20" s="609"/>
      <c r="CU20" s="609"/>
      <c r="CV20" s="609"/>
      <c r="CW20" s="609"/>
      <c r="CX20" s="609"/>
      <c r="CY20" s="610"/>
      <c r="CZ20" s="646">
        <v>100</v>
      </c>
      <c r="DA20" s="646"/>
      <c r="DB20" s="646"/>
      <c r="DC20" s="646"/>
      <c r="DD20" s="614">
        <v>663365</v>
      </c>
      <c r="DE20" s="609"/>
      <c r="DF20" s="609"/>
      <c r="DG20" s="609"/>
      <c r="DH20" s="609"/>
      <c r="DI20" s="609"/>
      <c r="DJ20" s="609"/>
      <c r="DK20" s="609"/>
      <c r="DL20" s="609"/>
      <c r="DM20" s="609"/>
      <c r="DN20" s="609"/>
      <c r="DO20" s="609"/>
      <c r="DP20" s="610"/>
      <c r="DQ20" s="614">
        <v>3146180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1523006</v>
      </c>
      <c r="S21" s="609"/>
      <c r="T21" s="609"/>
      <c r="U21" s="609"/>
      <c r="V21" s="609"/>
      <c r="W21" s="609"/>
      <c r="X21" s="609"/>
      <c r="Y21" s="610"/>
      <c r="Z21" s="646">
        <v>27</v>
      </c>
      <c r="AA21" s="646"/>
      <c r="AB21" s="646"/>
      <c r="AC21" s="646"/>
      <c r="AD21" s="647">
        <v>1252565</v>
      </c>
      <c r="AE21" s="647"/>
      <c r="AF21" s="647"/>
      <c r="AG21" s="647"/>
      <c r="AH21" s="647"/>
      <c r="AI21" s="647"/>
      <c r="AJ21" s="647"/>
      <c r="AK21" s="647"/>
      <c r="AL21" s="611">
        <v>59.7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11399</v>
      </c>
      <c r="BH21" s="609"/>
      <c r="BI21" s="609"/>
      <c r="BJ21" s="609"/>
      <c r="BK21" s="609"/>
      <c r="BL21" s="609"/>
      <c r="BM21" s="609"/>
      <c r="BN21" s="610"/>
      <c r="BO21" s="646">
        <v>1.5</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1252565</v>
      </c>
      <c r="S22" s="609"/>
      <c r="T22" s="609"/>
      <c r="U22" s="609"/>
      <c r="V22" s="609"/>
      <c r="W22" s="609"/>
      <c r="X22" s="609"/>
      <c r="Y22" s="610"/>
      <c r="Z22" s="646">
        <v>22.2</v>
      </c>
      <c r="AA22" s="646"/>
      <c r="AB22" s="646"/>
      <c r="AC22" s="646"/>
      <c r="AD22" s="647">
        <v>1252565</v>
      </c>
      <c r="AE22" s="647"/>
      <c r="AF22" s="647"/>
      <c r="AG22" s="647"/>
      <c r="AH22" s="647"/>
      <c r="AI22" s="647"/>
      <c r="AJ22" s="647"/>
      <c r="AK22" s="647"/>
      <c r="AL22" s="611">
        <v>59.7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270441</v>
      </c>
      <c r="S23" s="609"/>
      <c r="T23" s="609"/>
      <c r="U23" s="609"/>
      <c r="V23" s="609"/>
      <c r="W23" s="609"/>
      <c r="X23" s="609"/>
      <c r="Y23" s="610"/>
      <c r="Z23" s="646">
        <v>4.8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982992</v>
      </c>
      <c r="CS24" s="661"/>
      <c r="CT24" s="661"/>
      <c r="CU24" s="661"/>
      <c r="CV24" s="661"/>
      <c r="CW24" s="661"/>
      <c r="CX24" s="661"/>
      <c r="CY24" s="689"/>
      <c r="CZ24" s="690">
        <v>18.100000000000001</v>
      </c>
      <c r="DA24" s="672"/>
      <c r="DB24" s="672"/>
      <c r="DC24" s="692"/>
      <c r="DD24" s="688">
        <v>830261</v>
      </c>
      <c r="DE24" s="661"/>
      <c r="DF24" s="661"/>
      <c r="DG24" s="661"/>
      <c r="DH24" s="661"/>
      <c r="DI24" s="661"/>
      <c r="DJ24" s="661"/>
      <c r="DK24" s="689"/>
      <c r="DL24" s="688">
        <v>794308</v>
      </c>
      <c r="DM24" s="661"/>
      <c r="DN24" s="661"/>
      <c r="DO24" s="661"/>
      <c r="DP24" s="661"/>
      <c r="DQ24" s="661"/>
      <c r="DR24" s="661"/>
      <c r="DS24" s="661"/>
      <c r="DT24" s="661"/>
      <c r="DU24" s="661"/>
      <c r="DV24" s="689"/>
      <c r="DW24" s="690">
        <v>37.799999999999997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2369567</v>
      </c>
      <c r="S25" s="609"/>
      <c r="T25" s="609"/>
      <c r="U25" s="609"/>
      <c r="V25" s="609"/>
      <c r="W25" s="609"/>
      <c r="X25" s="609"/>
      <c r="Y25" s="610"/>
      <c r="Z25" s="646">
        <v>42.1</v>
      </c>
      <c r="AA25" s="646"/>
      <c r="AB25" s="646"/>
      <c r="AC25" s="646"/>
      <c r="AD25" s="647">
        <v>2099126</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496437</v>
      </c>
      <c r="CS25" s="621"/>
      <c r="CT25" s="621"/>
      <c r="CU25" s="621"/>
      <c r="CV25" s="621"/>
      <c r="CW25" s="621"/>
      <c r="CX25" s="621"/>
      <c r="CY25" s="622"/>
      <c r="CZ25" s="611">
        <v>9.1</v>
      </c>
      <c r="DA25" s="623"/>
      <c r="DB25" s="623"/>
      <c r="DC25" s="624"/>
      <c r="DD25" s="614">
        <v>408700</v>
      </c>
      <c r="DE25" s="621"/>
      <c r="DF25" s="621"/>
      <c r="DG25" s="621"/>
      <c r="DH25" s="621"/>
      <c r="DI25" s="621"/>
      <c r="DJ25" s="621"/>
      <c r="DK25" s="622"/>
      <c r="DL25" s="614">
        <v>378062</v>
      </c>
      <c r="DM25" s="621"/>
      <c r="DN25" s="621"/>
      <c r="DO25" s="621"/>
      <c r="DP25" s="621"/>
      <c r="DQ25" s="621"/>
      <c r="DR25" s="621"/>
      <c r="DS25" s="621"/>
      <c r="DT25" s="621"/>
      <c r="DU25" s="621"/>
      <c r="DV25" s="622"/>
      <c r="DW25" s="611">
        <v>18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296684</v>
      </c>
      <c r="CS26" s="609"/>
      <c r="CT26" s="609"/>
      <c r="CU26" s="609"/>
      <c r="CV26" s="609"/>
      <c r="CW26" s="609"/>
      <c r="CX26" s="609"/>
      <c r="CY26" s="610"/>
      <c r="CZ26" s="611">
        <v>5.5</v>
      </c>
      <c r="DA26" s="623"/>
      <c r="DB26" s="623"/>
      <c r="DC26" s="624"/>
      <c r="DD26" s="614">
        <v>229678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55812</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752724</v>
      </c>
      <c r="BH27" s="609"/>
      <c r="BI27" s="609"/>
      <c r="BJ27" s="609"/>
      <c r="BK27" s="609"/>
      <c r="BL27" s="609"/>
      <c r="BM27" s="609"/>
      <c r="BN27" s="610"/>
      <c r="BO27" s="646">
        <v>100</v>
      </c>
      <c r="BP27" s="646"/>
      <c r="BQ27" s="646"/>
      <c r="BR27" s="646"/>
      <c r="BS27" s="647">
        <v>101383</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78993</v>
      </c>
      <c r="CS27" s="621"/>
      <c r="CT27" s="621"/>
      <c r="CU27" s="621"/>
      <c r="CV27" s="621"/>
      <c r="CW27" s="621"/>
      <c r="CX27" s="621"/>
      <c r="CY27" s="622"/>
      <c r="CZ27" s="611">
        <v>1.5</v>
      </c>
      <c r="DA27" s="623"/>
      <c r="DB27" s="623"/>
      <c r="DC27" s="624"/>
      <c r="DD27" s="614">
        <v>13999</v>
      </c>
      <c r="DE27" s="621"/>
      <c r="DF27" s="621"/>
      <c r="DG27" s="621"/>
      <c r="DH27" s="621"/>
      <c r="DI27" s="621"/>
      <c r="DJ27" s="621"/>
      <c r="DK27" s="622"/>
      <c r="DL27" s="614">
        <v>8684</v>
      </c>
      <c r="DM27" s="621"/>
      <c r="DN27" s="621"/>
      <c r="DO27" s="621"/>
      <c r="DP27" s="621"/>
      <c r="DQ27" s="621"/>
      <c r="DR27" s="621"/>
      <c r="DS27" s="621"/>
      <c r="DT27" s="621"/>
      <c r="DU27" s="621"/>
      <c r="DV27" s="622"/>
      <c r="DW27" s="611">
        <v>0.4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294965</v>
      </c>
      <c r="S28" s="609"/>
      <c r="T28" s="609"/>
      <c r="U28" s="609"/>
      <c r="V28" s="609"/>
      <c r="W28" s="609"/>
      <c r="X28" s="609"/>
      <c r="Y28" s="610"/>
      <c r="Z28" s="646">
        <v>5.2</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407562</v>
      </c>
      <c r="CS28" s="609"/>
      <c r="CT28" s="609"/>
      <c r="CU28" s="609"/>
      <c r="CV28" s="609"/>
      <c r="CW28" s="609"/>
      <c r="CX28" s="609"/>
      <c r="CY28" s="610"/>
      <c r="CZ28" s="611">
        <v>7.5</v>
      </c>
      <c r="DA28" s="623"/>
      <c r="DB28" s="623"/>
      <c r="DC28" s="624"/>
      <c r="DD28" s="614">
        <v>407562</v>
      </c>
      <c r="DE28" s="609"/>
      <c r="DF28" s="609"/>
      <c r="DG28" s="609"/>
      <c r="DH28" s="609"/>
      <c r="DI28" s="609"/>
      <c r="DJ28" s="609"/>
      <c r="DK28" s="610"/>
      <c r="DL28" s="614">
        <v>407562</v>
      </c>
      <c r="DM28" s="609"/>
      <c r="DN28" s="609"/>
      <c r="DO28" s="609"/>
      <c r="DP28" s="609"/>
      <c r="DQ28" s="609"/>
      <c r="DR28" s="609"/>
      <c r="DS28" s="609"/>
      <c r="DT28" s="609"/>
      <c r="DU28" s="609"/>
      <c r="DV28" s="610"/>
      <c r="DW28" s="611">
        <v>19.399999999999999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7082</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407562</v>
      </c>
      <c r="CS29" s="621"/>
      <c r="CT29" s="621"/>
      <c r="CU29" s="621"/>
      <c r="CV29" s="621"/>
      <c r="CW29" s="621"/>
      <c r="CX29" s="621"/>
      <c r="CY29" s="622"/>
      <c r="CZ29" s="611">
        <v>7.5</v>
      </c>
      <c r="DA29" s="623"/>
      <c r="DB29" s="623"/>
      <c r="DC29" s="624"/>
      <c r="DD29" s="614">
        <v>407562</v>
      </c>
      <c r="DE29" s="621"/>
      <c r="DF29" s="621"/>
      <c r="DG29" s="621"/>
      <c r="DH29" s="621"/>
      <c r="DI29" s="621"/>
      <c r="DJ29" s="621"/>
      <c r="DK29" s="622"/>
      <c r="DL29" s="614">
        <v>407562</v>
      </c>
      <c r="DM29" s="621"/>
      <c r="DN29" s="621"/>
      <c r="DO29" s="621"/>
      <c r="DP29" s="621"/>
      <c r="DQ29" s="621"/>
      <c r="DR29" s="621"/>
      <c r="DS29" s="621"/>
      <c r="DT29" s="621"/>
      <c r="DU29" s="621"/>
      <c r="DV29" s="622"/>
      <c r="DW29" s="611">
        <v>19.399999999999999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347903</v>
      </c>
      <c r="S30" s="609"/>
      <c r="T30" s="609"/>
      <c r="U30" s="609"/>
      <c r="V30" s="609"/>
      <c r="W30" s="609"/>
      <c r="X30" s="609"/>
      <c r="Y30" s="610"/>
      <c r="Z30" s="646">
        <v>6.2</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399625</v>
      </c>
      <c r="CS30" s="609"/>
      <c r="CT30" s="609"/>
      <c r="CU30" s="609"/>
      <c r="CV30" s="609"/>
      <c r="CW30" s="609"/>
      <c r="CX30" s="609"/>
      <c r="CY30" s="610"/>
      <c r="CZ30" s="611">
        <v>7.4</v>
      </c>
      <c r="DA30" s="623"/>
      <c r="DB30" s="623"/>
      <c r="DC30" s="624"/>
      <c r="DD30" s="614">
        <v>399625</v>
      </c>
      <c r="DE30" s="609"/>
      <c r="DF30" s="609"/>
      <c r="DG30" s="609"/>
      <c r="DH30" s="609"/>
      <c r="DI30" s="609"/>
      <c r="DJ30" s="609"/>
      <c r="DK30" s="610"/>
      <c r="DL30" s="614">
        <v>399625</v>
      </c>
      <c r="DM30" s="609"/>
      <c r="DN30" s="609"/>
      <c r="DO30" s="609"/>
      <c r="DP30" s="609"/>
      <c r="DQ30" s="609"/>
      <c r="DR30" s="609"/>
      <c r="DS30" s="609"/>
      <c r="DT30" s="609"/>
      <c r="DU30" s="609"/>
      <c r="DV30" s="610"/>
      <c r="DW30" s="611">
        <v>19</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99.9</v>
      </c>
      <c r="BH31" s="671"/>
      <c r="BI31" s="671"/>
      <c r="BJ31" s="671"/>
      <c r="BK31" s="671"/>
      <c r="BL31" s="671"/>
      <c r="BM31" s="672">
        <v>98.9</v>
      </c>
      <c r="BN31" s="671"/>
      <c r="BO31" s="671"/>
      <c r="BP31" s="671"/>
      <c r="BQ31" s="673"/>
      <c r="BR31" s="670">
        <v>99.9</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7937</v>
      </c>
      <c r="CS31" s="621"/>
      <c r="CT31" s="621"/>
      <c r="CU31" s="621"/>
      <c r="CV31" s="621"/>
      <c r="CW31" s="621"/>
      <c r="CX31" s="621"/>
      <c r="CY31" s="622"/>
      <c r="CZ31" s="611">
        <v>0.1</v>
      </c>
      <c r="DA31" s="623"/>
      <c r="DB31" s="623"/>
      <c r="DC31" s="624"/>
      <c r="DD31" s="614">
        <v>7937</v>
      </c>
      <c r="DE31" s="621"/>
      <c r="DF31" s="621"/>
      <c r="DG31" s="621"/>
      <c r="DH31" s="621"/>
      <c r="DI31" s="621"/>
      <c r="DJ31" s="621"/>
      <c r="DK31" s="622"/>
      <c r="DL31" s="614">
        <v>7937</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128420</v>
      </c>
      <c r="S32" s="609"/>
      <c r="T32" s="609"/>
      <c r="U32" s="609"/>
      <c r="V32" s="609"/>
      <c r="W32" s="609"/>
      <c r="X32" s="609"/>
      <c r="Y32" s="610"/>
      <c r="Z32" s="646">
        <v>2.2999999999999998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99.9</v>
      </c>
      <c r="BH32" s="621"/>
      <c r="BI32" s="621"/>
      <c r="BJ32" s="621"/>
      <c r="BK32" s="621"/>
      <c r="BL32" s="621"/>
      <c r="BM32" s="612">
        <v>99.8</v>
      </c>
      <c r="BN32" s="621"/>
      <c r="BO32" s="621"/>
      <c r="BP32" s="621"/>
      <c r="BQ32" s="644"/>
      <c r="BR32" s="679">
        <v>100</v>
      </c>
      <c r="BS32" s="621"/>
      <c r="BT32" s="621"/>
      <c r="BU32" s="621"/>
      <c r="BV32" s="621"/>
      <c r="BW32" s="621"/>
      <c r="BX32" s="612">
        <v>99.6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133638</v>
      </c>
      <c r="S33" s="609"/>
      <c r="T33" s="609"/>
      <c r="U33" s="609"/>
      <c r="V33" s="609"/>
      <c r="W33" s="609"/>
      <c r="X33" s="609"/>
      <c r="Y33" s="610"/>
      <c r="Z33" s="646">
        <v>2.4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100</v>
      </c>
      <c r="BH33" s="593"/>
      <c r="BI33" s="593"/>
      <c r="BJ33" s="593"/>
      <c r="BK33" s="593"/>
      <c r="BL33" s="593"/>
      <c r="BM33" s="639">
        <v>98.6</v>
      </c>
      <c r="BN33" s="593"/>
      <c r="BO33" s="593"/>
      <c r="BP33" s="593"/>
      <c r="BQ33" s="656"/>
      <c r="BR33" s="669">
        <v>99.9</v>
      </c>
      <c r="BS33" s="593"/>
      <c r="BT33" s="593"/>
      <c r="BU33" s="593"/>
      <c r="BV33" s="593"/>
      <c r="BW33" s="593"/>
      <c r="BX33" s="639">
        <v>98</v>
      </c>
      <c r="BY33" s="593"/>
      <c r="BZ33" s="593"/>
      <c r="CA33" s="593"/>
      <c r="CB33" s="656"/>
      <c r="CD33" s="605" t="s">
        <v>307</v>
      </c>
      <c r="CE33" s="606"/>
      <c r="CF33" s="606"/>
      <c r="CG33" s="606"/>
      <c r="CH33" s="606"/>
      <c r="CI33" s="606"/>
      <c r="CJ33" s="606"/>
      <c r="CK33" s="606"/>
      <c r="CL33" s="606"/>
      <c r="CM33" s="606"/>
      <c r="CN33" s="606"/>
      <c r="CO33" s="606"/>
      <c r="CP33" s="606"/>
      <c r="CQ33" s="607"/>
      <c r="CR33" s="608">
        <v>3780602</v>
      </c>
      <c r="CS33" s="621"/>
      <c r="CT33" s="621"/>
      <c r="CU33" s="621"/>
      <c r="CV33" s="621"/>
      <c r="CW33" s="621"/>
      <c r="CX33" s="621"/>
      <c r="CY33" s="622"/>
      <c r="CZ33" s="611">
        <v>69.599999999999994</v>
      </c>
      <c r="DA33" s="623"/>
      <c r="DB33" s="623"/>
      <c r="DC33" s="624"/>
      <c r="DD33" s="614">
        <v>2183144</v>
      </c>
      <c r="DE33" s="621"/>
      <c r="DF33" s="621"/>
      <c r="DG33" s="621"/>
      <c r="DH33" s="621"/>
      <c r="DI33" s="621"/>
      <c r="DJ33" s="621"/>
      <c r="DK33" s="622"/>
      <c r="DL33" s="614">
        <v>843735</v>
      </c>
      <c r="DM33" s="621"/>
      <c r="DN33" s="621"/>
      <c r="DO33" s="621"/>
      <c r="DP33" s="621"/>
      <c r="DQ33" s="621"/>
      <c r="DR33" s="621"/>
      <c r="DS33" s="621"/>
      <c r="DT33" s="621"/>
      <c r="DU33" s="621"/>
      <c r="DV33" s="622"/>
      <c r="DW33" s="611">
        <v>40.1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994047</v>
      </c>
      <c r="S34" s="609"/>
      <c r="T34" s="609"/>
      <c r="U34" s="609"/>
      <c r="V34" s="609"/>
      <c r="W34" s="609"/>
      <c r="X34" s="609"/>
      <c r="Y34" s="610"/>
      <c r="Z34" s="646">
        <v>17.600000000000001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1424753</v>
      </c>
      <c r="CS34" s="609"/>
      <c r="CT34" s="609"/>
      <c r="CU34" s="609"/>
      <c r="CV34" s="609"/>
      <c r="CW34" s="609"/>
      <c r="CX34" s="609"/>
      <c r="CY34" s="610"/>
      <c r="CZ34" s="611">
        <v>26.2</v>
      </c>
      <c r="DA34" s="623"/>
      <c r="DB34" s="623"/>
      <c r="DC34" s="624"/>
      <c r="DD34" s="614">
        <v>724477</v>
      </c>
      <c r="DE34" s="609"/>
      <c r="DF34" s="609"/>
      <c r="DG34" s="609"/>
      <c r="DH34" s="609"/>
      <c r="DI34" s="609"/>
      <c r="DJ34" s="609"/>
      <c r="DK34" s="610"/>
      <c r="DL34" s="614">
        <v>226942</v>
      </c>
      <c r="DM34" s="609"/>
      <c r="DN34" s="609"/>
      <c r="DO34" s="609"/>
      <c r="DP34" s="609"/>
      <c r="DQ34" s="609"/>
      <c r="DR34" s="609"/>
      <c r="DS34" s="609"/>
      <c r="DT34" s="609"/>
      <c r="DU34" s="609"/>
      <c r="DV34" s="610"/>
      <c r="DW34" s="611">
        <v>10.8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23464</v>
      </c>
      <c r="S35" s="609"/>
      <c r="T35" s="609"/>
      <c r="U35" s="609"/>
      <c r="V35" s="609"/>
      <c r="W35" s="609"/>
      <c r="X35" s="609"/>
      <c r="Y35" s="610"/>
      <c r="Z35" s="646">
        <v>0.4</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423236</v>
      </c>
      <c r="CS35" s="621"/>
      <c r="CT35" s="621"/>
      <c r="CU35" s="621"/>
      <c r="CV35" s="621"/>
      <c r="CW35" s="621"/>
      <c r="CX35" s="621"/>
      <c r="CY35" s="622"/>
      <c r="CZ35" s="611">
        <v>7.8</v>
      </c>
      <c r="DA35" s="623"/>
      <c r="DB35" s="623"/>
      <c r="DC35" s="624"/>
      <c r="DD35" s="614">
        <v>237482</v>
      </c>
      <c r="DE35" s="621"/>
      <c r="DF35" s="621"/>
      <c r="DG35" s="621"/>
      <c r="DH35" s="621"/>
      <c r="DI35" s="621"/>
      <c r="DJ35" s="621"/>
      <c r="DK35" s="622"/>
      <c r="DL35" s="614">
        <v>208126</v>
      </c>
      <c r="DM35" s="621"/>
      <c r="DN35" s="621"/>
      <c r="DO35" s="621"/>
      <c r="DP35" s="621"/>
      <c r="DQ35" s="621"/>
      <c r="DR35" s="621"/>
      <c r="DS35" s="621"/>
      <c r="DT35" s="621"/>
      <c r="DU35" s="621"/>
      <c r="DV35" s="622"/>
      <c r="DW35" s="611">
        <v>9.9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649525</v>
      </c>
      <c r="S36" s="609"/>
      <c r="T36" s="609"/>
      <c r="U36" s="609"/>
      <c r="V36" s="609"/>
      <c r="W36" s="609"/>
      <c r="X36" s="609"/>
      <c r="Y36" s="610"/>
      <c r="Z36" s="646">
        <v>11.5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329413</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56162</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485069</v>
      </c>
      <c r="CS36" s="609"/>
      <c r="CT36" s="609"/>
      <c r="CU36" s="609"/>
      <c r="CV36" s="609"/>
      <c r="CW36" s="609"/>
      <c r="CX36" s="609"/>
      <c r="CY36" s="610"/>
      <c r="CZ36" s="611">
        <v>8.9</v>
      </c>
      <c r="DA36" s="623"/>
      <c r="DB36" s="623"/>
      <c r="DC36" s="624"/>
      <c r="DD36" s="614">
        <v>371475</v>
      </c>
      <c r="DE36" s="609"/>
      <c r="DF36" s="609"/>
      <c r="DG36" s="609"/>
      <c r="DH36" s="609"/>
      <c r="DI36" s="609"/>
      <c r="DJ36" s="609"/>
      <c r="DK36" s="610"/>
      <c r="DL36" s="614">
        <v>322263</v>
      </c>
      <c r="DM36" s="609"/>
      <c r="DN36" s="609"/>
      <c r="DO36" s="609"/>
      <c r="DP36" s="609"/>
      <c r="DQ36" s="609"/>
      <c r="DR36" s="609"/>
      <c r="DS36" s="609"/>
      <c r="DT36" s="609"/>
      <c r="DU36" s="609"/>
      <c r="DV36" s="610"/>
      <c r="DW36" s="611">
        <v>15.3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443328</v>
      </c>
      <c r="S37" s="609"/>
      <c r="T37" s="609"/>
      <c r="U37" s="609"/>
      <c r="V37" s="609"/>
      <c r="W37" s="609"/>
      <c r="X37" s="609"/>
      <c r="Y37" s="610"/>
      <c r="Z37" s="646">
        <v>7.9</v>
      </c>
      <c r="AA37" s="646"/>
      <c r="AB37" s="646"/>
      <c r="AC37" s="646"/>
      <c r="AD37" s="647">
        <v>253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123296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69994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444</v>
      </c>
      <c r="CS37" s="621"/>
      <c r="CT37" s="621"/>
      <c r="CU37" s="621"/>
      <c r="CV37" s="621"/>
      <c r="CW37" s="621"/>
      <c r="CX37" s="621"/>
      <c r="CY37" s="622"/>
      <c r="CZ37" s="611">
        <v>0</v>
      </c>
      <c r="DA37" s="623"/>
      <c r="DB37" s="623"/>
      <c r="DC37" s="624"/>
      <c r="DD37" s="614">
        <v>444</v>
      </c>
      <c r="DE37" s="621"/>
      <c r="DF37" s="621"/>
      <c r="DG37" s="621"/>
      <c r="DH37" s="621"/>
      <c r="DI37" s="621"/>
      <c r="DJ37" s="621"/>
      <c r="DK37" s="622"/>
      <c r="DL37" s="614">
        <v>444</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184480</v>
      </c>
      <c r="S38" s="609"/>
      <c r="T38" s="609"/>
      <c r="U38" s="609"/>
      <c r="V38" s="609"/>
      <c r="W38" s="609"/>
      <c r="X38" s="609"/>
      <c r="Y38" s="610"/>
      <c r="Z38" s="646">
        <v>3.3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42947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163170</v>
      </c>
      <c r="CS38" s="609"/>
      <c r="CT38" s="609"/>
      <c r="CU38" s="609"/>
      <c r="CV38" s="609"/>
      <c r="CW38" s="609"/>
      <c r="CX38" s="609"/>
      <c r="CY38" s="610"/>
      <c r="CZ38" s="611">
        <v>3</v>
      </c>
      <c r="DA38" s="623"/>
      <c r="DB38" s="623"/>
      <c r="DC38" s="624"/>
      <c r="DD38" s="614">
        <v>117951</v>
      </c>
      <c r="DE38" s="609"/>
      <c r="DF38" s="609"/>
      <c r="DG38" s="609"/>
      <c r="DH38" s="609"/>
      <c r="DI38" s="609"/>
      <c r="DJ38" s="609"/>
      <c r="DK38" s="610"/>
      <c r="DL38" s="614">
        <v>86404</v>
      </c>
      <c r="DM38" s="609"/>
      <c r="DN38" s="609"/>
      <c r="DO38" s="609"/>
      <c r="DP38" s="609"/>
      <c r="DQ38" s="609"/>
      <c r="DR38" s="609"/>
      <c r="DS38" s="609"/>
      <c r="DT38" s="609"/>
      <c r="DU38" s="609"/>
      <c r="DV38" s="610"/>
      <c r="DW38" s="611">
        <v>4.0999999999999996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41786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273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1254374</v>
      </c>
      <c r="CS39" s="621"/>
      <c r="CT39" s="621"/>
      <c r="CU39" s="621"/>
      <c r="CV39" s="621"/>
      <c r="CW39" s="621"/>
      <c r="CX39" s="621"/>
      <c r="CY39" s="622"/>
      <c r="CZ39" s="611">
        <v>23.1</v>
      </c>
      <c r="DA39" s="623"/>
      <c r="DB39" s="623"/>
      <c r="DC39" s="624"/>
      <c r="DD39" s="614">
        <v>731759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4700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155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30000</v>
      </c>
      <c r="CS40" s="609"/>
      <c r="CT40" s="609"/>
      <c r="CU40" s="609"/>
      <c r="CV40" s="609"/>
      <c r="CW40" s="609"/>
      <c r="CX40" s="609"/>
      <c r="CY40" s="610"/>
      <c r="CZ40" s="611">
        <v>0.6</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5632231</v>
      </c>
      <c r="S41" s="633"/>
      <c r="T41" s="633"/>
      <c r="U41" s="633"/>
      <c r="V41" s="633"/>
      <c r="W41" s="633"/>
      <c r="X41" s="633"/>
      <c r="Y41" s="636"/>
      <c r="Z41" s="637">
        <v>100</v>
      </c>
      <c r="AA41" s="637"/>
      <c r="AB41" s="637"/>
      <c r="AC41" s="637"/>
      <c r="AD41" s="638">
        <v>2099379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59502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6</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61882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668573</v>
      </c>
      <c r="CS42" s="621"/>
      <c r="CT42" s="621"/>
      <c r="CU42" s="621"/>
      <c r="CV42" s="621"/>
      <c r="CW42" s="621"/>
      <c r="CX42" s="621"/>
      <c r="CY42" s="622"/>
      <c r="CZ42" s="611">
        <v>12.3</v>
      </c>
      <c r="DA42" s="623"/>
      <c r="DB42" s="623"/>
      <c r="DC42" s="624"/>
      <c r="DD42" s="614">
        <v>132775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15307</v>
      </c>
      <c r="CS43" s="621"/>
      <c r="CT43" s="621"/>
      <c r="CU43" s="621"/>
      <c r="CV43" s="621"/>
      <c r="CW43" s="621"/>
      <c r="CX43" s="621"/>
      <c r="CY43" s="622"/>
      <c r="CZ43" s="611">
        <v>0.3</v>
      </c>
      <c r="DA43" s="623"/>
      <c r="DB43" s="623"/>
      <c r="DC43" s="624"/>
      <c r="DD43" s="614">
        <v>4326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663365</v>
      </c>
      <c r="CS44" s="609"/>
      <c r="CT44" s="609"/>
      <c r="CU44" s="609"/>
      <c r="CV44" s="609"/>
      <c r="CW44" s="609"/>
      <c r="CX44" s="609"/>
      <c r="CY44" s="610"/>
      <c r="CZ44" s="611">
        <v>12.2</v>
      </c>
      <c r="DA44" s="612"/>
      <c r="DB44" s="612"/>
      <c r="DC44" s="613"/>
      <c r="DD44" s="614">
        <v>127567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75416</v>
      </c>
      <c r="CS45" s="621"/>
      <c r="CT45" s="621"/>
      <c r="CU45" s="621"/>
      <c r="CV45" s="621"/>
      <c r="CW45" s="621"/>
      <c r="CX45" s="621"/>
      <c r="CY45" s="622"/>
      <c r="CZ45" s="611">
        <v>1.4</v>
      </c>
      <c r="DA45" s="623"/>
      <c r="DB45" s="623"/>
      <c r="DC45" s="624"/>
      <c r="DD45" s="614">
        <v>637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555984</v>
      </c>
      <c r="CS46" s="609"/>
      <c r="CT46" s="609"/>
      <c r="CU46" s="609"/>
      <c r="CV46" s="609"/>
      <c r="CW46" s="609"/>
      <c r="CX46" s="609"/>
      <c r="CY46" s="610"/>
      <c r="CZ46" s="611">
        <v>10.199999999999999</v>
      </c>
      <c r="DA46" s="612"/>
      <c r="DB46" s="612"/>
      <c r="DC46" s="613"/>
      <c r="DD46" s="614">
        <v>95080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5208</v>
      </c>
      <c r="CS47" s="621"/>
      <c r="CT47" s="621"/>
      <c r="CU47" s="621"/>
      <c r="CV47" s="621"/>
      <c r="CW47" s="621"/>
      <c r="CX47" s="621"/>
      <c r="CY47" s="622"/>
      <c r="CZ47" s="611">
        <v>0.1</v>
      </c>
      <c r="DA47" s="623"/>
      <c r="DB47" s="623"/>
      <c r="DC47" s="624"/>
      <c r="DD47" s="614">
        <v>5208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5432167</v>
      </c>
      <c r="CS49" s="593"/>
      <c r="CT49" s="593"/>
      <c r="CU49" s="593"/>
      <c r="CV49" s="593"/>
      <c r="CW49" s="593"/>
      <c r="CX49" s="593"/>
      <c r="CY49" s="594"/>
      <c r="CZ49" s="595">
        <v>100</v>
      </c>
      <c r="DA49" s="596"/>
      <c r="DB49" s="596"/>
      <c r="DC49" s="597"/>
      <c r="DD49" s="598">
        <v>3146180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6xBdn6wi05oMChxAd3/cPeadUuF9uwW5FuZkM/jC1goDTZDy7HkDflXh0jxkE+jufyCDdT+nMBN7ZwRdjq+4w==" saltValue="Z04jRr2ZxtjkoV9O9nFS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B1" zoomScale="70" zoomScaleNormal="25" zoomScaleSheetLayoutView="70" workbookViewId="0">
      <selection activeCell="CR10" sqref="CR10:CV10"/>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4" t="s">
        <v>371</v>
      </c>
      <c r="DH5" s="1085"/>
      <c r="DI5" s="1085"/>
      <c r="DJ5" s="1085"/>
      <c r="DK5" s="1086"/>
      <c r="DL5" s="1084" t="s">
        <v>372</v>
      </c>
      <c r="DM5" s="1085"/>
      <c r="DN5" s="1085"/>
      <c r="DO5" s="1085"/>
      <c r="DP5" s="1086"/>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87"/>
      <c r="DH6" s="1088"/>
      <c r="DI6" s="1088"/>
      <c r="DJ6" s="1088"/>
      <c r="DK6" s="1089"/>
      <c r="DL6" s="1087"/>
      <c r="DM6" s="1088"/>
      <c r="DN6" s="1088"/>
      <c r="DO6" s="1088"/>
      <c r="DP6" s="1089"/>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74">
        <v>5632</v>
      </c>
      <c r="R7" s="1075"/>
      <c r="S7" s="1075"/>
      <c r="T7" s="1075"/>
      <c r="U7" s="1075"/>
      <c r="V7" s="1075">
        <v>5432</v>
      </c>
      <c r="W7" s="1075"/>
      <c r="X7" s="1075"/>
      <c r="Y7" s="1075"/>
      <c r="Z7" s="1075"/>
      <c r="AA7" s="1075">
        <v>200</v>
      </c>
      <c r="AB7" s="1075"/>
      <c r="AC7" s="1075"/>
      <c r="AD7" s="1075"/>
      <c r="AE7" s="1076"/>
      <c r="AF7" s="1077">
        <v>163</v>
      </c>
      <c r="AG7" s="1078"/>
      <c r="AH7" s="1078"/>
      <c r="AI7" s="1078"/>
      <c r="AJ7" s="1079"/>
      <c r="AK7" s="1080">
        <v>23</v>
      </c>
      <c r="AL7" s="1081"/>
      <c r="AM7" s="1081"/>
      <c r="AN7" s="1081"/>
      <c r="AO7" s="1081"/>
      <c r="AP7" s="1081">
        <v>3452</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90" t="s">
        <v>550</v>
      </c>
      <c r="BT7" s="1091"/>
      <c r="BU7" s="1091"/>
      <c r="BV7" s="1091"/>
      <c r="BW7" s="1091"/>
      <c r="BX7" s="1091"/>
      <c r="BY7" s="1091"/>
      <c r="BZ7" s="1091"/>
      <c r="CA7" s="1091"/>
      <c r="CB7" s="1091"/>
      <c r="CC7" s="1091"/>
      <c r="CD7" s="1091"/>
      <c r="CE7" s="1091"/>
      <c r="CF7" s="1091"/>
      <c r="CG7" s="1092"/>
      <c r="CH7" s="1071">
        <v>-7</v>
      </c>
      <c r="CI7" s="1072"/>
      <c r="CJ7" s="1072"/>
      <c r="CK7" s="1072"/>
      <c r="CL7" s="1073"/>
      <c r="CM7" s="1071">
        <v>312</v>
      </c>
      <c r="CN7" s="1072"/>
      <c r="CO7" s="1072"/>
      <c r="CP7" s="1072"/>
      <c r="CQ7" s="1073"/>
      <c r="CR7" s="1071">
        <v>5</v>
      </c>
      <c r="CS7" s="1072"/>
      <c r="CT7" s="1072"/>
      <c r="CU7" s="1072"/>
      <c r="CV7" s="1073"/>
      <c r="CW7" s="1071">
        <v>11</v>
      </c>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90"/>
      <c r="DW7" s="1091"/>
      <c r="DX7" s="1091"/>
      <c r="DY7" s="1091"/>
      <c r="DZ7" s="1099"/>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551</v>
      </c>
      <c r="BT8" s="980"/>
      <c r="BU8" s="980"/>
      <c r="BV8" s="980"/>
      <c r="BW8" s="980"/>
      <c r="BX8" s="980"/>
      <c r="BY8" s="980"/>
      <c r="BZ8" s="980"/>
      <c r="CA8" s="980"/>
      <c r="CB8" s="980"/>
      <c r="CC8" s="980"/>
      <c r="CD8" s="980"/>
      <c r="CE8" s="980"/>
      <c r="CF8" s="980"/>
      <c r="CG8" s="1001"/>
      <c r="CH8" s="976">
        <v>20</v>
      </c>
      <c r="CI8" s="977"/>
      <c r="CJ8" s="977"/>
      <c r="CK8" s="977"/>
      <c r="CL8" s="978"/>
      <c r="CM8" s="976">
        <v>192</v>
      </c>
      <c r="CN8" s="977"/>
      <c r="CO8" s="977"/>
      <c r="CP8" s="977"/>
      <c r="CQ8" s="978"/>
      <c r="CR8" s="976">
        <v>10</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552</v>
      </c>
      <c r="BT9" s="980"/>
      <c r="BU9" s="980"/>
      <c r="BV9" s="980"/>
      <c r="BW9" s="980"/>
      <c r="BX9" s="980"/>
      <c r="BY9" s="980"/>
      <c r="BZ9" s="980"/>
      <c r="CA9" s="980"/>
      <c r="CB9" s="980"/>
      <c r="CC9" s="980"/>
      <c r="CD9" s="980"/>
      <c r="CE9" s="980"/>
      <c r="CF9" s="980"/>
      <c r="CG9" s="1001"/>
      <c r="CH9" s="976">
        <v>2</v>
      </c>
      <c r="CI9" s="977"/>
      <c r="CJ9" s="977"/>
      <c r="CK9" s="977"/>
      <c r="CL9" s="978"/>
      <c r="CM9" s="976">
        <v>758</v>
      </c>
      <c r="CN9" s="977"/>
      <c r="CO9" s="977"/>
      <c r="CP9" s="977"/>
      <c r="CQ9" s="978"/>
      <c r="CR9" s="976">
        <v>163</v>
      </c>
      <c r="CS9" s="977"/>
      <c r="CT9" s="977"/>
      <c r="CU9" s="977"/>
      <c r="CV9" s="978"/>
      <c r="CW9" s="976">
        <v>16</v>
      </c>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553</v>
      </c>
      <c r="BT10" s="980"/>
      <c r="BU10" s="980"/>
      <c r="BV10" s="980"/>
      <c r="BW10" s="980"/>
      <c r="BX10" s="980"/>
      <c r="BY10" s="980"/>
      <c r="BZ10" s="980"/>
      <c r="CA10" s="980"/>
      <c r="CB10" s="980"/>
      <c r="CC10" s="980"/>
      <c r="CD10" s="980"/>
      <c r="CE10" s="980"/>
      <c r="CF10" s="980"/>
      <c r="CG10" s="1001"/>
      <c r="CH10" s="976">
        <v>-12</v>
      </c>
      <c r="CI10" s="977"/>
      <c r="CJ10" s="977"/>
      <c r="CK10" s="977"/>
      <c r="CL10" s="978"/>
      <c r="CM10" s="976">
        <v>14</v>
      </c>
      <c r="CN10" s="977"/>
      <c r="CO10" s="977"/>
      <c r="CP10" s="977"/>
      <c r="CQ10" s="978"/>
      <c r="CR10" s="976">
        <v>10</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163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226</v>
      </c>
      <c r="R28" s="1038"/>
      <c r="S28" s="1038"/>
      <c r="T28" s="1038"/>
      <c r="U28" s="1038"/>
      <c r="V28" s="1038">
        <v>170</v>
      </c>
      <c r="W28" s="1038"/>
      <c r="X28" s="1038"/>
      <c r="Y28" s="1038"/>
      <c r="Z28" s="1038"/>
      <c r="AA28" s="1038">
        <v>56</v>
      </c>
      <c r="AB28" s="1038"/>
      <c r="AC28" s="1038"/>
      <c r="AD28" s="1038"/>
      <c r="AE28" s="1039"/>
      <c r="AF28" s="1040">
        <v>56</v>
      </c>
      <c r="AG28" s="1038"/>
      <c r="AH28" s="1038"/>
      <c r="AI28" s="1038"/>
      <c r="AJ28" s="1041"/>
      <c r="AK28" s="1029">
        <v>19</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137</v>
      </c>
      <c r="R29" s="1026"/>
      <c r="S29" s="1026"/>
      <c r="T29" s="1026"/>
      <c r="U29" s="1026"/>
      <c r="V29" s="1026">
        <v>126</v>
      </c>
      <c r="W29" s="1026"/>
      <c r="X29" s="1026"/>
      <c r="Y29" s="1026"/>
      <c r="Z29" s="1026"/>
      <c r="AA29" s="1026">
        <v>11</v>
      </c>
      <c r="AB29" s="1026"/>
      <c r="AC29" s="1026"/>
      <c r="AD29" s="1026"/>
      <c r="AE29" s="1027"/>
      <c r="AF29" s="1022">
        <v>11</v>
      </c>
      <c r="AG29" s="1023"/>
      <c r="AH29" s="1023"/>
      <c r="AI29" s="1023"/>
      <c r="AJ29" s="1024"/>
      <c r="AK29" s="967">
        <v>41</v>
      </c>
      <c r="AL29" s="958"/>
      <c r="AM29" s="958"/>
      <c r="AN29" s="958"/>
      <c r="AO29" s="958"/>
      <c r="AP29" s="958">
        <v>56</v>
      </c>
      <c r="AQ29" s="958"/>
      <c r="AR29" s="958"/>
      <c r="AS29" s="958"/>
      <c r="AT29" s="958"/>
      <c r="AU29" s="958">
        <v>15</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209</v>
      </c>
      <c r="R30" s="1026"/>
      <c r="S30" s="1026"/>
      <c r="T30" s="1026"/>
      <c r="U30" s="1026"/>
      <c r="V30" s="1026">
        <v>184</v>
      </c>
      <c r="W30" s="1026"/>
      <c r="X30" s="1026"/>
      <c r="Y30" s="1026"/>
      <c r="Z30" s="1026"/>
      <c r="AA30" s="1026">
        <v>24</v>
      </c>
      <c r="AB30" s="1026"/>
      <c r="AC30" s="1026"/>
      <c r="AD30" s="1026"/>
      <c r="AE30" s="1027"/>
      <c r="AF30" s="1022">
        <v>24</v>
      </c>
      <c r="AG30" s="1023"/>
      <c r="AH30" s="1023"/>
      <c r="AI30" s="1023"/>
      <c r="AJ30" s="1024"/>
      <c r="AK30" s="967">
        <v>23</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4</v>
      </c>
      <c r="R31" s="1026"/>
      <c r="S31" s="1026"/>
      <c r="T31" s="1026"/>
      <c r="U31" s="1026"/>
      <c r="V31" s="1026">
        <v>0</v>
      </c>
      <c r="W31" s="1026"/>
      <c r="X31" s="1026"/>
      <c r="Y31" s="1026"/>
      <c r="Z31" s="1026"/>
      <c r="AA31" s="1026">
        <v>3</v>
      </c>
      <c r="AB31" s="1026"/>
      <c r="AC31" s="1026"/>
      <c r="AD31" s="1026"/>
      <c r="AE31" s="1027"/>
      <c r="AF31" s="1022">
        <v>3</v>
      </c>
      <c r="AG31" s="1023"/>
      <c r="AH31" s="1023"/>
      <c r="AI31" s="1023"/>
      <c r="AJ31" s="1024"/>
      <c r="AK31" s="967">
        <v>0</v>
      </c>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53</v>
      </c>
      <c r="R32" s="1026"/>
      <c r="S32" s="1026"/>
      <c r="T32" s="1026"/>
      <c r="U32" s="1026"/>
      <c r="V32" s="1026">
        <v>48</v>
      </c>
      <c r="W32" s="1026"/>
      <c r="X32" s="1026"/>
      <c r="Y32" s="1026"/>
      <c r="Z32" s="1026"/>
      <c r="AA32" s="1026">
        <v>5</v>
      </c>
      <c r="AB32" s="1026"/>
      <c r="AC32" s="1026"/>
      <c r="AD32" s="1026"/>
      <c r="AE32" s="1027"/>
      <c r="AF32" s="1022">
        <v>5</v>
      </c>
      <c r="AG32" s="1023"/>
      <c r="AH32" s="1023"/>
      <c r="AI32" s="1023"/>
      <c r="AJ32" s="1024"/>
      <c r="AK32" s="967">
        <v>20</v>
      </c>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92</v>
      </c>
      <c r="R33" s="1026"/>
      <c r="S33" s="1026"/>
      <c r="T33" s="1026"/>
      <c r="U33" s="1026"/>
      <c r="V33" s="1026">
        <v>83</v>
      </c>
      <c r="W33" s="1026"/>
      <c r="X33" s="1026"/>
      <c r="Y33" s="1026"/>
      <c r="Z33" s="1026"/>
      <c r="AA33" s="1026">
        <v>9</v>
      </c>
      <c r="AB33" s="1026"/>
      <c r="AC33" s="1026"/>
      <c r="AD33" s="1026"/>
      <c r="AE33" s="1027"/>
      <c r="AF33" s="1022">
        <v>17</v>
      </c>
      <c r="AG33" s="1023"/>
      <c r="AH33" s="1023"/>
      <c r="AI33" s="1023"/>
      <c r="AJ33" s="1024"/>
      <c r="AK33" s="967">
        <v>43</v>
      </c>
      <c r="AL33" s="958"/>
      <c r="AM33" s="958"/>
      <c r="AN33" s="958"/>
      <c r="AO33" s="958"/>
      <c r="AP33" s="958">
        <v>104</v>
      </c>
      <c r="AQ33" s="958"/>
      <c r="AR33" s="958"/>
      <c r="AS33" s="958"/>
      <c r="AT33" s="958"/>
      <c r="AU33" s="958">
        <v>79</v>
      </c>
      <c r="AV33" s="958"/>
      <c r="AW33" s="958"/>
      <c r="AX33" s="958"/>
      <c r="AY33" s="958"/>
      <c r="AZ33" s="1028"/>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214</v>
      </c>
      <c r="R34" s="1026"/>
      <c r="S34" s="1026"/>
      <c r="T34" s="1026"/>
      <c r="U34" s="1026"/>
      <c r="V34" s="1026">
        <v>191</v>
      </c>
      <c r="W34" s="1026"/>
      <c r="X34" s="1026"/>
      <c r="Y34" s="1026"/>
      <c r="Z34" s="1026"/>
      <c r="AA34" s="1026">
        <v>23</v>
      </c>
      <c r="AB34" s="1026"/>
      <c r="AC34" s="1026"/>
      <c r="AD34" s="1026"/>
      <c r="AE34" s="1027"/>
      <c r="AF34" s="1022">
        <v>35</v>
      </c>
      <c r="AG34" s="1023"/>
      <c r="AH34" s="1023"/>
      <c r="AI34" s="1023"/>
      <c r="AJ34" s="1024"/>
      <c r="AK34" s="967">
        <v>123</v>
      </c>
      <c r="AL34" s="958"/>
      <c r="AM34" s="958"/>
      <c r="AN34" s="958"/>
      <c r="AO34" s="958"/>
      <c r="AP34" s="958">
        <v>239</v>
      </c>
      <c r="AQ34" s="958"/>
      <c r="AR34" s="958"/>
      <c r="AS34" s="958"/>
      <c r="AT34" s="958"/>
      <c r="AU34" s="958">
        <v>239</v>
      </c>
      <c r="AV34" s="958"/>
      <c r="AW34" s="958"/>
      <c r="AX34" s="958"/>
      <c r="AY34" s="958"/>
      <c r="AZ34" s="1028"/>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50</v>
      </c>
      <c r="R35" s="1026"/>
      <c r="S35" s="1026"/>
      <c r="T35" s="1026"/>
      <c r="U35" s="1026"/>
      <c r="V35" s="1026">
        <v>54</v>
      </c>
      <c r="W35" s="1026"/>
      <c r="X35" s="1026"/>
      <c r="Y35" s="1026"/>
      <c r="Z35" s="1026"/>
      <c r="AA35" s="1026">
        <v>4</v>
      </c>
      <c r="AB35" s="1026"/>
      <c r="AC35" s="1026"/>
      <c r="AD35" s="1026"/>
      <c r="AE35" s="1027"/>
      <c r="AF35" s="1022">
        <v>4</v>
      </c>
      <c r="AG35" s="1023"/>
      <c r="AH35" s="1023"/>
      <c r="AI35" s="1023"/>
      <c r="AJ35" s="1024"/>
      <c r="AK35" s="967">
        <v>42</v>
      </c>
      <c r="AL35" s="958"/>
      <c r="AM35" s="958"/>
      <c r="AN35" s="958"/>
      <c r="AO35" s="958"/>
      <c r="AP35" s="958">
        <v>0</v>
      </c>
      <c r="AQ35" s="958"/>
      <c r="AR35" s="958"/>
      <c r="AS35" s="958"/>
      <c r="AT35" s="958"/>
      <c r="AU35" s="958">
        <v>0</v>
      </c>
      <c r="AV35" s="958"/>
      <c r="AW35" s="958"/>
      <c r="AX35" s="958"/>
      <c r="AY35" s="958"/>
      <c r="AZ35" s="1028"/>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559</v>
      </c>
      <c r="C68" s="973"/>
      <c r="D68" s="973"/>
      <c r="E68" s="973"/>
      <c r="F68" s="973"/>
      <c r="G68" s="973"/>
      <c r="H68" s="973"/>
      <c r="I68" s="973"/>
      <c r="J68" s="973"/>
      <c r="K68" s="973"/>
      <c r="L68" s="973"/>
      <c r="M68" s="973"/>
      <c r="N68" s="973"/>
      <c r="O68" s="973"/>
      <c r="P68" s="974"/>
      <c r="Q68" s="975">
        <v>65</v>
      </c>
      <c r="R68" s="969"/>
      <c r="S68" s="969"/>
      <c r="T68" s="969"/>
      <c r="U68" s="969"/>
      <c r="V68" s="969">
        <v>60</v>
      </c>
      <c r="W68" s="969"/>
      <c r="X68" s="969"/>
      <c r="Y68" s="969"/>
      <c r="Z68" s="969"/>
      <c r="AA68" s="969">
        <v>5</v>
      </c>
      <c r="AB68" s="969"/>
      <c r="AC68" s="969"/>
      <c r="AD68" s="969"/>
      <c r="AE68" s="969"/>
      <c r="AF68" s="969">
        <v>5</v>
      </c>
      <c r="AG68" s="969"/>
      <c r="AH68" s="969"/>
      <c r="AI68" s="969"/>
      <c r="AJ68" s="969"/>
      <c r="AK68" s="969">
        <v>0</v>
      </c>
      <c r="AL68" s="969"/>
      <c r="AM68" s="969"/>
      <c r="AN68" s="969"/>
      <c r="AO68" s="969"/>
      <c r="AP68" s="969">
        <v>0</v>
      </c>
      <c r="AQ68" s="969"/>
      <c r="AR68" s="969"/>
      <c r="AS68" s="969"/>
      <c r="AT68" s="969"/>
      <c r="AU68" s="969">
        <v>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560</v>
      </c>
      <c r="C69" s="962"/>
      <c r="D69" s="962"/>
      <c r="E69" s="962"/>
      <c r="F69" s="962"/>
      <c r="G69" s="962"/>
      <c r="H69" s="962"/>
      <c r="I69" s="962"/>
      <c r="J69" s="962"/>
      <c r="K69" s="962"/>
      <c r="L69" s="962"/>
      <c r="M69" s="962"/>
      <c r="N69" s="962"/>
      <c r="O69" s="962"/>
      <c r="P69" s="963"/>
      <c r="Q69" s="964">
        <v>7912</v>
      </c>
      <c r="R69" s="958"/>
      <c r="S69" s="958"/>
      <c r="T69" s="958"/>
      <c r="U69" s="958"/>
      <c r="V69" s="958">
        <v>7612</v>
      </c>
      <c r="W69" s="958"/>
      <c r="X69" s="958"/>
      <c r="Y69" s="958"/>
      <c r="Z69" s="958"/>
      <c r="AA69" s="958">
        <v>300</v>
      </c>
      <c r="AB69" s="958"/>
      <c r="AC69" s="958"/>
      <c r="AD69" s="958"/>
      <c r="AE69" s="958"/>
      <c r="AF69" s="958">
        <v>300</v>
      </c>
      <c r="AG69" s="958"/>
      <c r="AH69" s="958"/>
      <c r="AI69" s="958"/>
      <c r="AJ69" s="958"/>
      <c r="AK69" s="958">
        <v>0</v>
      </c>
      <c r="AL69" s="958"/>
      <c r="AM69" s="958"/>
      <c r="AN69" s="958"/>
      <c r="AO69" s="958"/>
      <c r="AP69" s="958">
        <v>0</v>
      </c>
      <c r="AQ69" s="958"/>
      <c r="AR69" s="958"/>
      <c r="AS69" s="958"/>
      <c r="AT69" s="958"/>
      <c r="AU69" s="958">
        <v>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561</v>
      </c>
      <c r="C70" s="962"/>
      <c r="D70" s="962"/>
      <c r="E70" s="962"/>
      <c r="F70" s="962"/>
      <c r="G70" s="962"/>
      <c r="H70" s="962"/>
      <c r="I70" s="962"/>
      <c r="J70" s="962"/>
      <c r="K70" s="962"/>
      <c r="L70" s="962"/>
      <c r="M70" s="962"/>
      <c r="N70" s="962"/>
      <c r="O70" s="962"/>
      <c r="P70" s="963"/>
      <c r="Q70" s="964">
        <v>310</v>
      </c>
      <c r="R70" s="958"/>
      <c r="S70" s="958"/>
      <c r="T70" s="958"/>
      <c r="U70" s="958"/>
      <c r="V70" s="958">
        <v>281</v>
      </c>
      <c r="W70" s="958"/>
      <c r="X70" s="958"/>
      <c r="Y70" s="958"/>
      <c r="Z70" s="958"/>
      <c r="AA70" s="958">
        <v>29</v>
      </c>
      <c r="AB70" s="958"/>
      <c r="AC70" s="958"/>
      <c r="AD70" s="958"/>
      <c r="AE70" s="958"/>
      <c r="AF70" s="958">
        <v>29</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562</v>
      </c>
      <c r="C71" s="962"/>
      <c r="D71" s="962"/>
      <c r="E71" s="962"/>
      <c r="F71" s="962"/>
      <c r="G71" s="962"/>
      <c r="H71" s="962"/>
      <c r="I71" s="962"/>
      <c r="J71" s="962"/>
      <c r="K71" s="962"/>
      <c r="L71" s="962"/>
      <c r="M71" s="962"/>
      <c r="N71" s="962"/>
      <c r="O71" s="962"/>
      <c r="P71" s="963"/>
      <c r="Q71" s="964">
        <v>304568</v>
      </c>
      <c r="R71" s="958"/>
      <c r="S71" s="958"/>
      <c r="T71" s="958"/>
      <c r="U71" s="958"/>
      <c r="V71" s="958">
        <v>293091</v>
      </c>
      <c r="W71" s="958"/>
      <c r="X71" s="958"/>
      <c r="Y71" s="958"/>
      <c r="Z71" s="958"/>
      <c r="AA71" s="958">
        <v>11478</v>
      </c>
      <c r="AB71" s="958"/>
      <c r="AC71" s="958"/>
      <c r="AD71" s="958"/>
      <c r="AE71" s="958"/>
      <c r="AF71" s="958">
        <v>11478</v>
      </c>
      <c r="AG71" s="958"/>
      <c r="AH71" s="958"/>
      <c r="AI71" s="958"/>
      <c r="AJ71" s="958"/>
      <c r="AK71" s="958">
        <v>0</v>
      </c>
      <c r="AL71" s="958"/>
      <c r="AM71" s="958"/>
      <c r="AN71" s="958"/>
      <c r="AO71" s="958"/>
      <c r="AP71" s="958">
        <v>0</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11812</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356</v>
      </c>
      <c r="CS102" s="940"/>
      <c r="CT102" s="940"/>
      <c r="CU102" s="940"/>
      <c r="CV102" s="941"/>
      <c r="CW102" s="939">
        <v>27</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381375</v>
      </c>
      <c r="AB110" s="876"/>
      <c r="AC110" s="876"/>
      <c r="AD110" s="876"/>
      <c r="AE110" s="877"/>
      <c r="AF110" s="878">
        <v>396875</v>
      </c>
      <c r="AG110" s="876"/>
      <c r="AH110" s="876"/>
      <c r="AI110" s="876"/>
      <c r="AJ110" s="877"/>
      <c r="AK110" s="878">
        <v>407562</v>
      </c>
      <c r="AL110" s="876"/>
      <c r="AM110" s="876"/>
      <c r="AN110" s="876"/>
      <c r="AO110" s="877"/>
      <c r="AP110" s="879">
        <v>25.4</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3884000</v>
      </c>
      <c r="BR110" s="829"/>
      <c r="BS110" s="829"/>
      <c r="BT110" s="829"/>
      <c r="BU110" s="829"/>
      <c r="BV110" s="829">
        <v>3667597</v>
      </c>
      <c r="BW110" s="829"/>
      <c r="BX110" s="829"/>
      <c r="BY110" s="829"/>
      <c r="BZ110" s="829"/>
      <c r="CA110" s="829">
        <v>3452452</v>
      </c>
      <c r="CB110" s="829"/>
      <c r="CC110" s="829"/>
      <c r="CD110" s="829"/>
      <c r="CE110" s="829"/>
      <c r="CF110" s="853">
        <v>215.1</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421065</v>
      </c>
      <c r="BR112" s="804"/>
      <c r="BS112" s="804"/>
      <c r="BT112" s="804"/>
      <c r="BU112" s="804"/>
      <c r="BV112" s="804">
        <v>370743</v>
      </c>
      <c r="BW112" s="804"/>
      <c r="BX112" s="804"/>
      <c r="BY112" s="804"/>
      <c r="BZ112" s="804"/>
      <c r="CA112" s="804">
        <v>332887</v>
      </c>
      <c r="CB112" s="804"/>
      <c r="CC112" s="804"/>
      <c r="CD112" s="804"/>
      <c r="CE112" s="804"/>
      <c r="CF112" s="862">
        <v>20.7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50521</v>
      </c>
      <c r="AB113" s="906"/>
      <c r="AC113" s="906"/>
      <c r="AD113" s="906"/>
      <c r="AE113" s="907"/>
      <c r="AF113" s="908">
        <v>51481</v>
      </c>
      <c r="AG113" s="906"/>
      <c r="AH113" s="906"/>
      <c r="AI113" s="906"/>
      <c r="AJ113" s="907"/>
      <c r="AK113" s="908">
        <v>59199</v>
      </c>
      <c r="AL113" s="906"/>
      <c r="AM113" s="906"/>
      <c r="AN113" s="906"/>
      <c r="AO113" s="907"/>
      <c r="AP113" s="909">
        <v>3.7</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351527</v>
      </c>
      <c r="BR114" s="804"/>
      <c r="BS114" s="804"/>
      <c r="BT114" s="804"/>
      <c r="BU114" s="804"/>
      <c r="BV114" s="804">
        <v>410126</v>
      </c>
      <c r="BW114" s="804"/>
      <c r="BX114" s="804"/>
      <c r="BY114" s="804"/>
      <c r="BZ114" s="804"/>
      <c r="CA114" s="804">
        <v>389158</v>
      </c>
      <c r="CB114" s="804"/>
      <c r="CC114" s="804"/>
      <c r="CD114" s="804"/>
      <c r="CE114" s="804"/>
      <c r="CF114" s="862">
        <v>24.3</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431896</v>
      </c>
      <c r="AB117" s="890"/>
      <c r="AC117" s="890"/>
      <c r="AD117" s="890"/>
      <c r="AE117" s="891"/>
      <c r="AF117" s="892">
        <v>448356</v>
      </c>
      <c r="AG117" s="890"/>
      <c r="AH117" s="890"/>
      <c r="AI117" s="890"/>
      <c r="AJ117" s="891"/>
      <c r="AK117" s="892">
        <v>466761</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4656592</v>
      </c>
      <c r="BR119" s="832"/>
      <c r="BS119" s="832"/>
      <c r="BT119" s="832"/>
      <c r="BU119" s="832"/>
      <c r="BV119" s="832">
        <v>4448466</v>
      </c>
      <c r="BW119" s="832"/>
      <c r="BX119" s="832"/>
      <c r="BY119" s="832"/>
      <c r="BZ119" s="832"/>
      <c r="CA119" s="832">
        <v>4174497</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5083610</v>
      </c>
      <c r="BR120" s="829"/>
      <c r="BS120" s="829"/>
      <c r="BT120" s="829"/>
      <c r="BU120" s="829"/>
      <c r="BV120" s="829">
        <v>5874761</v>
      </c>
      <c r="BW120" s="829"/>
      <c r="BX120" s="829"/>
      <c r="BY120" s="829"/>
      <c r="BZ120" s="829"/>
      <c r="CA120" s="829">
        <v>6405671</v>
      </c>
      <c r="CB120" s="829"/>
      <c r="CC120" s="829"/>
      <c r="CD120" s="829"/>
      <c r="CE120" s="829"/>
      <c r="CF120" s="853">
        <v>399.2</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238747</v>
      </c>
      <c r="DR120" s="829"/>
      <c r="DS120" s="829"/>
      <c r="DT120" s="829"/>
      <c r="DU120" s="829"/>
      <c r="DV120" s="830">
        <v>14.9</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78871</v>
      </c>
      <c r="DR121" s="804"/>
      <c r="DS121" s="804"/>
      <c r="DT121" s="804"/>
      <c r="DU121" s="804"/>
      <c r="DV121" s="781">
        <v>4.9000000000000004</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3383620</v>
      </c>
      <c r="BR122" s="832"/>
      <c r="BS122" s="832"/>
      <c r="BT122" s="832"/>
      <c r="BU122" s="832"/>
      <c r="BV122" s="832">
        <v>3226514</v>
      </c>
      <c r="BW122" s="832"/>
      <c r="BX122" s="832"/>
      <c r="BY122" s="832"/>
      <c r="BZ122" s="832"/>
      <c r="CA122" s="832">
        <v>3044244</v>
      </c>
      <c r="CB122" s="832"/>
      <c r="CC122" s="832"/>
      <c r="CD122" s="832"/>
      <c r="CE122" s="832"/>
      <c r="CF122" s="833">
        <v>189.7</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v>24331</v>
      </c>
      <c r="DH122" s="804"/>
      <c r="DI122" s="804"/>
      <c r="DJ122" s="804"/>
      <c r="DK122" s="804"/>
      <c r="DL122" s="804">
        <v>18160</v>
      </c>
      <c r="DM122" s="804"/>
      <c r="DN122" s="804"/>
      <c r="DO122" s="804"/>
      <c r="DP122" s="804"/>
      <c r="DQ122" s="804">
        <v>15269</v>
      </c>
      <c r="DR122" s="804"/>
      <c r="DS122" s="804"/>
      <c r="DT122" s="804"/>
      <c r="DU122" s="804"/>
      <c r="DV122" s="781">
        <v>1</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8467230</v>
      </c>
      <c r="BR123" s="820"/>
      <c r="BS123" s="820"/>
      <c r="BT123" s="820"/>
      <c r="BU123" s="820"/>
      <c r="BV123" s="820">
        <v>9101275</v>
      </c>
      <c r="BW123" s="820"/>
      <c r="BX123" s="820"/>
      <c r="BY123" s="820"/>
      <c r="BZ123" s="820"/>
      <c r="CA123" s="820">
        <v>9449915</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396734</v>
      </c>
      <c r="DH124" s="751"/>
      <c r="DI124" s="751"/>
      <c r="DJ124" s="751"/>
      <c r="DK124" s="752"/>
      <c r="DL124" s="753">
        <v>352583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1940974</v>
      </c>
      <c r="AB129" s="767"/>
      <c r="AC129" s="767"/>
      <c r="AD129" s="767"/>
      <c r="AE129" s="768"/>
      <c r="AF129" s="769">
        <v>1932611</v>
      </c>
      <c r="AG129" s="767"/>
      <c r="AH129" s="767"/>
      <c r="AI129" s="767"/>
      <c r="AJ129" s="768"/>
      <c r="AK129" s="769">
        <v>1964889</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378346</v>
      </c>
      <c r="AB130" s="767"/>
      <c r="AC130" s="767"/>
      <c r="AD130" s="767"/>
      <c r="AE130" s="768"/>
      <c r="AF130" s="769">
        <v>373695</v>
      </c>
      <c r="AG130" s="767"/>
      <c r="AH130" s="767"/>
      <c r="AI130" s="767"/>
      <c r="AJ130" s="768"/>
      <c r="AK130" s="769">
        <v>360152</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4.9000000000000004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1562628</v>
      </c>
      <c r="AB131" s="751"/>
      <c r="AC131" s="751"/>
      <c r="AD131" s="751"/>
      <c r="AE131" s="752"/>
      <c r="AF131" s="753">
        <v>1558916</v>
      </c>
      <c r="AG131" s="751"/>
      <c r="AH131" s="751"/>
      <c r="AI131" s="751"/>
      <c r="AJ131" s="752"/>
      <c r="AK131" s="753">
        <v>1604737</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3.4269192670000002</v>
      </c>
      <c r="AB132" s="732"/>
      <c r="AC132" s="732"/>
      <c r="AD132" s="732"/>
      <c r="AE132" s="733"/>
      <c r="AF132" s="734">
        <v>4.789289481</v>
      </c>
      <c r="AG132" s="732"/>
      <c r="AH132" s="732"/>
      <c r="AI132" s="732"/>
      <c r="AJ132" s="733"/>
      <c r="AK132" s="734">
        <v>6.6433939019999997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2.6</v>
      </c>
      <c r="AB133" s="711"/>
      <c r="AC133" s="711"/>
      <c r="AD133" s="711"/>
      <c r="AE133" s="712"/>
      <c r="AF133" s="710">
        <v>3.2</v>
      </c>
      <c r="AG133" s="711"/>
      <c r="AH133" s="711"/>
      <c r="AI133" s="711"/>
      <c r="AJ133" s="712"/>
      <c r="AK133" s="710">
        <v>4.9000000000000004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mrdXOmsLK+anq5sIHEJdznLZY96cB2l9j4WPsho+N3EhpyftfjaYPEqQBUVtc1YPvmjfhwvcl3SEQ/TSYN+9Q==" saltValue="UfCL1B7O3By74T6xb+CDKA==" spinCount="100000" sheet="1" objects="1" scenarios="1" formatRows="0"/>
  <mergeCells count="2035">
    <mergeCell ref="BS10:CG10"/>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BS7:CG7"/>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BS9:CG9"/>
    <mergeCell ref="BS8:CG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35" zoomScaleNormal="85" zoomScaleSheetLayoutView="100" workbookViewId="0">
      <selection activeCell="BH57" sqref="BH57"/>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X2zFZ5hS//ca+h9Xr0DhPtCS2Ydu6r88Ge55FTK7tnt1jl/VWuwhIzC8t4NnyX5X6WzgN9gnehnc5r42eVM2w==" saltValue="U2ygFskZjv7FtykBR2fM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3"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TjUVjTnJnd7NkokdNJoj2MlMlqiPVyzluryMBn5D1qeNy9UxW6GZBQe4CJV5RmmJX7mWuuokU9yYo50e+gnww==" saltValue="mwgWryEM8A1nGEi+W0Ok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31"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2" x14ac:dyDescent="0.2">
      <c r="A8" s="247"/>
      <c r="AK8" s="256"/>
      <c r="AL8" s="257"/>
      <c r="AM8" s="257"/>
      <c r="AN8" s="258"/>
      <c r="AO8" s="1106"/>
      <c r="AP8" s="259" t="s">
        <v>483</v>
      </c>
      <c r="AQ8" s="260" t="s">
        <v>484</v>
      </c>
      <c r="AR8" s="261" t="s">
        <v>485</v>
      </c>
    </row>
    <row r="9" spans="1:46" ht="13.2" x14ac:dyDescent="0.2">
      <c r="A9" s="247"/>
      <c r="AK9" s="1117" t="s">
        <v>486</v>
      </c>
      <c r="AL9" s="1118"/>
      <c r="AM9" s="1118"/>
      <c r="AN9" s="1119"/>
      <c r="AO9" s="262">
        <v>496437</v>
      </c>
      <c r="AP9" s="262">
        <v>337712</v>
      </c>
      <c r="AQ9" s="263">
        <v>289558</v>
      </c>
      <c r="AR9" s="264">
        <v>16.600000000000001</v>
      </c>
    </row>
    <row r="10" spans="1:46" ht="13.5" customHeight="1" x14ac:dyDescent="0.2">
      <c r="A10" s="247"/>
      <c r="AK10" s="1117" t="s">
        <v>487</v>
      </c>
      <c r="AL10" s="1118"/>
      <c r="AM10" s="1118"/>
      <c r="AN10" s="1119"/>
      <c r="AO10" s="265">
        <v>26</v>
      </c>
      <c r="AP10" s="265">
        <v>18</v>
      </c>
      <c r="AQ10" s="266">
        <v>31838</v>
      </c>
      <c r="AR10" s="267">
        <v>-99.9</v>
      </c>
    </row>
    <row r="11" spans="1:46" ht="13.5" customHeight="1" x14ac:dyDescent="0.2">
      <c r="A11" s="247"/>
      <c r="AK11" s="1117" t="s">
        <v>488</v>
      </c>
      <c r="AL11" s="1118"/>
      <c r="AM11" s="1118"/>
      <c r="AN11" s="1119"/>
      <c r="AO11" s="265" t="s">
        <v>489</v>
      </c>
      <c r="AP11" s="265" t="s">
        <v>489</v>
      </c>
      <c r="AQ11" s="266">
        <v>5309</v>
      </c>
      <c r="AR11" s="267" t="s">
        <v>489</v>
      </c>
    </row>
    <row r="12" spans="1:46" ht="13.5" customHeight="1" x14ac:dyDescent="0.2">
      <c r="A12" s="247"/>
      <c r="AK12" s="1117" t="s">
        <v>490</v>
      </c>
      <c r="AL12" s="1118"/>
      <c r="AM12" s="1118"/>
      <c r="AN12" s="1119"/>
      <c r="AO12" s="265" t="s">
        <v>489</v>
      </c>
      <c r="AP12" s="265" t="s">
        <v>489</v>
      </c>
      <c r="AQ12" s="266" t="s">
        <v>489</v>
      </c>
      <c r="AR12" s="267" t="s">
        <v>489</v>
      </c>
    </row>
    <row r="13" spans="1:46" ht="13.5" customHeight="1" x14ac:dyDescent="0.2">
      <c r="A13" s="247"/>
      <c r="AK13" s="1117" t="s">
        <v>491</v>
      </c>
      <c r="AL13" s="1118"/>
      <c r="AM13" s="1118"/>
      <c r="AN13" s="1119"/>
      <c r="AO13" s="265">
        <v>39023</v>
      </c>
      <c r="AP13" s="265">
        <v>26546</v>
      </c>
      <c r="AQ13" s="266">
        <v>8195</v>
      </c>
      <c r="AR13" s="267">
        <v>223.9</v>
      </c>
    </row>
    <row r="14" spans="1:46" ht="13.5" customHeight="1" x14ac:dyDescent="0.2">
      <c r="A14" s="247"/>
      <c r="AK14" s="1117" t="s">
        <v>492</v>
      </c>
      <c r="AL14" s="1118"/>
      <c r="AM14" s="1118"/>
      <c r="AN14" s="1119"/>
      <c r="AO14" s="265">
        <v>15307</v>
      </c>
      <c r="AP14" s="265">
        <v>10413</v>
      </c>
      <c r="AQ14" s="266">
        <v>5752</v>
      </c>
      <c r="AR14" s="267">
        <v>81</v>
      </c>
    </row>
    <row r="15" spans="1:46" ht="13.5" customHeight="1" x14ac:dyDescent="0.2">
      <c r="A15" s="247"/>
      <c r="AK15" s="1120" t="s">
        <v>493</v>
      </c>
      <c r="AL15" s="1121"/>
      <c r="AM15" s="1121"/>
      <c r="AN15" s="1122"/>
      <c r="AO15" s="265">
        <v>-39559</v>
      </c>
      <c r="AP15" s="265">
        <v>-26911</v>
      </c>
      <c r="AQ15" s="266">
        <v>-17150</v>
      </c>
      <c r="AR15" s="267">
        <v>56.9</v>
      </c>
    </row>
    <row r="16" spans="1:46" ht="13.2" x14ac:dyDescent="0.2">
      <c r="A16" s="247"/>
      <c r="AK16" s="1120" t="s">
        <v>177</v>
      </c>
      <c r="AL16" s="1121"/>
      <c r="AM16" s="1121"/>
      <c r="AN16" s="1122"/>
      <c r="AO16" s="265">
        <v>511234</v>
      </c>
      <c r="AP16" s="265">
        <v>347778</v>
      </c>
      <c r="AQ16" s="266">
        <v>323504</v>
      </c>
      <c r="AR16" s="267">
        <v>7.5</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23" t="s">
        <v>498</v>
      </c>
      <c r="AL21" s="1124"/>
      <c r="AM21" s="1124"/>
      <c r="AN21" s="1125"/>
      <c r="AO21" s="277">
        <v>36.049999999999997</v>
      </c>
      <c r="AP21" s="278">
        <v>26.26</v>
      </c>
      <c r="AQ21" s="279">
        <v>9.7899999999999991</v>
      </c>
      <c r="AS21" s="280"/>
      <c r="AT21" s="276"/>
    </row>
    <row r="22" spans="1:46" s="248" customFormat="1" ht="13.2" x14ac:dyDescent="0.2">
      <c r="A22" s="276"/>
      <c r="AK22" s="1123" t="s">
        <v>499</v>
      </c>
      <c r="AL22" s="1124"/>
      <c r="AM22" s="1124"/>
      <c r="AN22" s="1125"/>
      <c r="AO22" s="281">
        <v>94.5</v>
      </c>
      <c r="AP22" s="282">
        <v>94.5</v>
      </c>
      <c r="AQ22" s="283">
        <v>0</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2"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407562</v>
      </c>
      <c r="AP32" s="291">
        <v>277253</v>
      </c>
      <c r="AQ32" s="292">
        <v>167749</v>
      </c>
      <c r="AR32" s="293">
        <v>65.3</v>
      </c>
    </row>
    <row r="33" spans="1:46" ht="13.5" customHeight="1" x14ac:dyDescent="0.2">
      <c r="A33" s="247"/>
      <c r="AK33" s="1107" t="s">
        <v>504</v>
      </c>
      <c r="AL33" s="1108"/>
      <c r="AM33" s="1108"/>
      <c r="AN33" s="1109"/>
      <c r="AO33" s="291" t="s">
        <v>489</v>
      </c>
      <c r="AP33" s="291" t="s">
        <v>489</v>
      </c>
      <c r="AQ33" s="292" t="s">
        <v>489</v>
      </c>
      <c r="AR33" s="293" t="s">
        <v>489</v>
      </c>
    </row>
    <row r="34" spans="1:46" ht="27" customHeight="1" x14ac:dyDescent="0.2">
      <c r="A34" s="247"/>
      <c r="AK34" s="1107" t="s">
        <v>505</v>
      </c>
      <c r="AL34" s="1108"/>
      <c r="AM34" s="1108"/>
      <c r="AN34" s="1109"/>
      <c r="AO34" s="291" t="s">
        <v>489</v>
      </c>
      <c r="AP34" s="291" t="s">
        <v>489</v>
      </c>
      <c r="AQ34" s="292" t="s">
        <v>489</v>
      </c>
      <c r="AR34" s="293" t="s">
        <v>489</v>
      </c>
    </row>
    <row r="35" spans="1:46" ht="27" customHeight="1" x14ac:dyDescent="0.2">
      <c r="A35" s="247"/>
      <c r="AK35" s="1107" t="s">
        <v>506</v>
      </c>
      <c r="AL35" s="1108"/>
      <c r="AM35" s="1108"/>
      <c r="AN35" s="1109"/>
      <c r="AO35" s="291">
        <v>59199</v>
      </c>
      <c r="AP35" s="291">
        <v>40271</v>
      </c>
      <c r="AQ35" s="292">
        <v>32778</v>
      </c>
      <c r="AR35" s="293">
        <v>22.9</v>
      </c>
    </row>
    <row r="36" spans="1:46" ht="27" customHeight="1" x14ac:dyDescent="0.2">
      <c r="A36" s="247"/>
      <c r="AK36" s="1107" t="s">
        <v>507</v>
      </c>
      <c r="AL36" s="1108"/>
      <c r="AM36" s="1108"/>
      <c r="AN36" s="1109"/>
      <c r="AO36" s="291" t="s">
        <v>489</v>
      </c>
      <c r="AP36" s="291" t="s">
        <v>489</v>
      </c>
      <c r="AQ36" s="292">
        <v>4535</v>
      </c>
      <c r="AR36" s="293" t="s">
        <v>489</v>
      </c>
    </row>
    <row r="37" spans="1:46" ht="13.5" customHeight="1" x14ac:dyDescent="0.2">
      <c r="A37" s="247"/>
      <c r="AK37" s="1107" t="s">
        <v>508</v>
      </c>
      <c r="AL37" s="1108"/>
      <c r="AM37" s="1108"/>
      <c r="AN37" s="1109"/>
      <c r="AO37" s="291" t="s">
        <v>489</v>
      </c>
      <c r="AP37" s="291" t="s">
        <v>489</v>
      </c>
      <c r="AQ37" s="292">
        <v>1146</v>
      </c>
      <c r="AR37" s="293" t="s">
        <v>489</v>
      </c>
    </row>
    <row r="38" spans="1:46" ht="27" customHeight="1" x14ac:dyDescent="0.2">
      <c r="A38" s="247"/>
      <c r="AK38" s="1110" t="s">
        <v>509</v>
      </c>
      <c r="AL38" s="1111"/>
      <c r="AM38" s="1111"/>
      <c r="AN38" s="1112"/>
      <c r="AO38" s="294" t="s">
        <v>489</v>
      </c>
      <c r="AP38" s="294" t="s">
        <v>489</v>
      </c>
      <c r="AQ38" s="295">
        <v>37</v>
      </c>
      <c r="AR38" s="283" t="s">
        <v>489</v>
      </c>
      <c r="AS38" s="290"/>
    </row>
    <row r="39" spans="1:46" ht="13.2" x14ac:dyDescent="0.2">
      <c r="A39" s="247"/>
      <c r="AK39" s="1110" t="s">
        <v>510</v>
      </c>
      <c r="AL39" s="1111"/>
      <c r="AM39" s="1111"/>
      <c r="AN39" s="1112"/>
      <c r="AO39" s="291" t="s">
        <v>489</v>
      </c>
      <c r="AP39" s="291" t="s">
        <v>489</v>
      </c>
      <c r="AQ39" s="292">
        <v>-7395</v>
      </c>
      <c r="AR39" s="293" t="s">
        <v>489</v>
      </c>
      <c r="AS39" s="290"/>
    </row>
    <row r="40" spans="1:46" ht="27" customHeight="1" x14ac:dyDescent="0.2">
      <c r="A40" s="247"/>
      <c r="AK40" s="1107" t="s">
        <v>511</v>
      </c>
      <c r="AL40" s="1108"/>
      <c r="AM40" s="1108"/>
      <c r="AN40" s="1109"/>
      <c r="AO40" s="291">
        <v>-360152</v>
      </c>
      <c r="AP40" s="291">
        <v>-245001</v>
      </c>
      <c r="AQ40" s="292">
        <v>-144519</v>
      </c>
      <c r="AR40" s="293">
        <v>69.5</v>
      </c>
      <c r="AS40" s="290"/>
    </row>
    <row r="41" spans="1:46" ht="13.2" x14ac:dyDescent="0.2">
      <c r="A41" s="247"/>
      <c r="AK41" s="1113" t="s">
        <v>287</v>
      </c>
      <c r="AL41" s="1114"/>
      <c r="AM41" s="1114"/>
      <c r="AN41" s="1115"/>
      <c r="AO41" s="291">
        <v>106609</v>
      </c>
      <c r="AP41" s="291">
        <v>72523</v>
      </c>
      <c r="AQ41" s="292">
        <v>54333</v>
      </c>
      <c r="AR41" s="293">
        <v>33.5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2" x14ac:dyDescent="0.2">
      <c r="A50" s="247"/>
      <c r="AK50" s="305"/>
      <c r="AL50" s="306"/>
      <c r="AM50" s="1101"/>
      <c r="AN50" s="307" t="s">
        <v>515</v>
      </c>
      <c r="AO50" s="308" t="s">
        <v>516</v>
      </c>
      <c r="AP50" s="309" t="s">
        <v>517</v>
      </c>
      <c r="AQ50" s="310" t="s">
        <v>518</v>
      </c>
      <c r="AR50" s="311" t="s">
        <v>519</v>
      </c>
    </row>
    <row r="51" spans="1:44" ht="13.2" x14ac:dyDescent="0.2">
      <c r="A51" s="247"/>
      <c r="AK51" s="303" t="s">
        <v>520</v>
      </c>
      <c r="AL51" s="304"/>
      <c r="AM51" s="312">
        <v>515644</v>
      </c>
      <c r="AN51" s="313">
        <v>328018</v>
      </c>
      <c r="AO51" s="314">
        <v>-34.1</v>
      </c>
      <c r="AP51" s="315">
        <v>332350</v>
      </c>
      <c r="AQ51" s="316">
        <v>4.9000000000000004</v>
      </c>
      <c r="AR51" s="317">
        <v>-39</v>
      </c>
    </row>
    <row r="52" spans="1:44" ht="13.2" x14ac:dyDescent="0.2">
      <c r="A52" s="247"/>
      <c r="AK52" s="318"/>
      <c r="AL52" s="319" t="s">
        <v>521</v>
      </c>
      <c r="AM52" s="320">
        <v>248852</v>
      </c>
      <c r="AN52" s="321">
        <v>158303</v>
      </c>
      <c r="AO52" s="322">
        <v>-47.1</v>
      </c>
      <c r="AP52" s="323">
        <v>200453</v>
      </c>
      <c r="AQ52" s="324">
        <v>0.7</v>
      </c>
      <c r="AR52" s="325">
        <v>-47.8</v>
      </c>
    </row>
    <row r="53" spans="1:44" ht="13.2" x14ac:dyDescent="0.2">
      <c r="A53" s="247"/>
      <c r="AK53" s="303" t="s">
        <v>522</v>
      </c>
      <c r="AL53" s="304"/>
      <c r="AM53" s="312">
        <v>731277</v>
      </c>
      <c r="AN53" s="313">
        <v>474547</v>
      </c>
      <c r="AO53" s="314">
        <v>44.7</v>
      </c>
      <c r="AP53" s="315">
        <v>362690</v>
      </c>
      <c r="AQ53" s="316">
        <v>9.1</v>
      </c>
      <c r="AR53" s="317">
        <v>35.6</v>
      </c>
    </row>
    <row r="54" spans="1:44" ht="13.2" x14ac:dyDescent="0.2">
      <c r="A54" s="247"/>
      <c r="AK54" s="318"/>
      <c r="AL54" s="319" t="s">
        <v>521</v>
      </c>
      <c r="AM54" s="320">
        <v>450637</v>
      </c>
      <c r="AN54" s="321">
        <v>292432</v>
      </c>
      <c r="AO54" s="322">
        <v>84.7</v>
      </c>
      <c r="AP54" s="323">
        <v>172580</v>
      </c>
      <c r="AQ54" s="324">
        <v>-13.9</v>
      </c>
      <c r="AR54" s="325">
        <v>98.6</v>
      </c>
    </row>
    <row r="55" spans="1:44" ht="13.2" x14ac:dyDescent="0.2">
      <c r="A55" s="247"/>
      <c r="AK55" s="303" t="s">
        <v>523</v>
      </c>
      <c r="AL55" s="304"/>
      <c r="AM55" s="312">
        <v>556197</v>
      </c>
      <c r="AN55" s="313">
        <v>367612</v>
      </c>
      <c r="AO55" s="314">
        <v>-22.5</v>
      </c>
      <c r="AP55" s="315">
        <v>296093</v>
      </c>
      <c r="AQ55" s="316">
        <v>-18.399999999999999</v>
      </c>
      <c r="AR55" s="317">
        <v>-4.0999999999999996</v>
      </c>
    </row>
    <row r="56" spans="1:44" ht="13.2" x14ac:dyDescent="0.2">
      <c r="A56" s="247"/>
      <c r="AK56" s="318"/>
      <c r="AL56" s="319" t="s">
        <v>521</v>
      </c>
      <c r="AM56" s="320">
        <v>367720</v>
      </c>
      <c r="AN56" s="321">
        <v>243040</v>
      </c>
      <c r="AO56" s="322">
        <v>-16.899999999999999</v>
      </c>
      <c r="AP56" s="323">
        <v>140545</v>
      </c>
      <c r="AQ56" s="324">
        <v>-18.600000000000001</v>
      </c>
      <c r="AR56" s="325">
        <v>1.7</v>
      </c>
    </row>
    <row r="57" spans="1:44" ht="13.2" x14ac:dyDescent="0.2">
      <c r="A57" s="247"/>
      <c r="AK57" s="303" t="s">
        <v>524</v>
      </c>
      <c r="AL57" s="304"/>
      <c r="AM57" s="312">
        <v>469752</v>
      </c>
      <c r="AN57" s="313">
        <v>315058</v>
      </c>
      <c r="AO57" s="314">
        <v>-14.3</v>
      </c>
      <c r="AP57" s="315">
        <v>308655</v>
      </c>
      <c r="AQ57" s="316">
        <v>4.2</v>
      </c>
      <c r="AR57" s="317">
        <v>-18.5</v>
      </c>
    </row>
    <row r="58" spans="1:44" ht="13.2" x14ac:dyDescent="0.2">
      <c r="A58" s="247"/>
      <c r="AK58" s="318"/>
      <c r="AL58" s="319" t="s">
        <v>521</v>
      </c>
      <c r="AM58" s="320">
        <v>344395</v>
      </c>
      <c r="AN58" s="321">
        <v>230983</v>
      </c>
      <c r="AO58" s="322">
        <v>-5</v>
      </c>
      <c r="AP58" s="323">
        <v>169887</v>
      </c>
      <c r="AQ58" s="324">
        <v>20.9</v>
      </c>
      <c r="AR58" s="325">
        <v>-25.9</v>
      </c>
    </row>
    <row r="59" spans="1:44" ht="13.2" x14ac:dyDescent="0.2">
      <c r="A59" s="247"/>
      <c r="AK59" s="303" t="s">
        <v>525</v>
      </c>
      <c r="AL59" s="304"/>
      <c r="AM59" s="312">
        <v>663365</v>
      </c>
      <c r="AN59" s="313">
        <v>451269</v>
      </c>
      <c r="AO59" s="314">
        <v>43.2</v>
      </c>
      <c r="AP59" s="315">
        <v>325476</v>
      </c>
      <c r="AQ59" s="316">
        <v>5.4</v>
      </c>
      <c r="AR59" s="317">
        <v>37.799999999999997</v>
      </c>
    </row>
    <row r="60" spans="1:44" ht="13.2" x14ac:dyDescent="0.2">
      <c r="A60" s="247"/>
      <c r="AK60" s="318"/>
      <c r="AL60" s="319" t="s">
        <v>521</v>
      </c>
      <c r="AM60" s="320">
        <v>555984</v>
      </c>
      <c r="AN60" s="321">
        <v>378220</v>
      </c>
      <c r="AO60" s="322">
        <v>63.7</v>
      </c>
      <c r="AP60" s="323">
        <v>190204</v>
      </c>
      <c r="AQ60" s="324">
        <v>12</v>
      </c>
      <c r="AR60" s="325">
        <v>51.7</v>
      </c>
    </row>
    <row r="61" spans="1:44" ht="13.2" x14ac:dyDescent="0.2">
      <c r="A61" s="247"/>
      <c r="AK61" s="303" t="s">
        <v>526</v>
      </c>
      <c r="AL61" s="326"/>
      <c r="AM61" s="312">
        <v>587247</v>
      </c>
      <c r="AN61" s="313">
        <v>387301</v>
      </c>
      <c r="AO61" s="314">
        <v>3.4</v>
      </c>
      <c r="AP61" s="315">
        <v>325053</v>
      </c>
      <c r="AQ61" s="327">
        <v>1</v>
      </c>
      <c r="AR61" s="317">
        <v>2.4</v>
      </c>
    </row>
    <row r="62" spans="1:44" ht="13.2" x14ac:dyDescent="0.2">
      <c r="A62" s="247"/>
      <c r="AK62" s="318"/>
      <c r="AL62" s="319" t="s">
        <v>521</v>
      </c>
      <c r="AM62" s="320">
        <v>393518</v>
      </c>
      <c r="AN62" s="321">
        <v>260596</v>
      </c>
      <c r="AO62" s="322">
        <v>15.9</v>
      </c>
      <c r="AP62" s="323">
        <v>174734</v>
      </c>
      <c r="AQ62" s="324">
        <v>0.2</v>
      </c>
      <c r="AR62" s="325">
        <v>15.7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pQJGsTeDPXVx3PFKJqaqWKVqSST7NSCiH1LKibLMUW0xdpY3jBn7InWM54rIi921EOOKcMODRrsF3Cfap9VxA==" saltValue="n6I3OJxhx9poYUXCSp6+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lRXRzxtJtffd6+gTf0yWN58tSbYyFGtVFqYat8syzgfKfHufeAgtyJB6OsnpI5ItoAWJqJ26ZknZXBejarrPkA==" saltValue="j8iCT77yVHuWERztu+XZ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O100" zoomScaleNormal="100" zoomScaleSheetLayoutView="55" workbookViewId="0">
      <selection activeCell="DD98" sqref="DD98"/>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2KNNzcFwicpZYM5gLvN6HmMoP1D+LgVaPeoEViFpktg52+rawR60Bok6lrkgK6d44VTitLOwM2yCQmO2dP5heA==" saltValue="6Fa2NQrv1Aec8Tu0EykR0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79.739999999999995</v>
      </c>
      <c r="G47" s="12">
        <v>72.84</v>
      </c>
      <c r="H47" s="12">
        <v>73.98</v>
      </c>
      <c r="I47" s="12">
        <v>74.3</v>
      </c>
      <c r="J47" s="13">
        <v>89.37</v>
      </c>
    </row>
    <row r="48" spans="2:10" ht="57.75" customHeight="1" x14ac:dyDescent="0.2">
      <c r="B48" s="14"/>
      <c r="C48" s="1128" t="s">
        <v>4</v>
      </c>
      <c r="D48" s="1128"/>
      <c r="E48" s="1129"/>
      <c r="F48" s="15">
        <v>6.46</v>
      </c>
      <c r="G48" s="16">
        <v>4.53</v>
      </c>
      <c r="H48" s="16">
        <v>26.84</v>
      </c>
      <c r="I48" s="16">
        <v>32.729999999999997</v>
      </c>
      <c r="J48" s="17">
        <v>8.27</v>
      </c>
    </row>
    <row r="49" spans="2:10" ht="57.75" customHeight="1" thickBot="1" x14ac:dyDescent="0.25">
      <c r="B49" s="18"/>
      <c r="C49" s="1130" t="s">
        <v>5</v>
      </c>
      <c r="D49" s="1130"/>
      <c r="E49" s="1131"/>
      <c r="F49" s="19" t="s">
        <v>533</v>
      </c>
      <c r="G49" s="20">
        <v>1.65</v>
      </c>
      <c r="H49" s="20">
        <v>22.25</v>
      </c>
      <c r="I49" s="20">
        <v>5.93</v>
      </c>
      <c r="J49" s="21" t="s">
        <v>534</v>
      </c>
    </row>
    <row r="50" spans="2:10" ht="13.2" x14ac:dyDescent="0.2"/>
  </sheetData>
  <sheetProtection algorithmName="SHA-512" hashValue="U8wGsCEVo5DpaQ16O78Ur745ermIFstrgGO7FAomHDwpNT+VEPiUu9xj07d2b+htLLMn32rcWfIDkaStK6UFHw==" saltValue="eEtBZnlJ+nYdVvG/mtNz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2026-02-26T09:52:35Z</dcterms:created>
  <dcterms:modified xsi:type="dcterms:W3CDTF">2026-03-19T01:51:04Z</dcterms:modified>
  <cp:category/>
</cp:coreProperties>
</file>