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ons017\24-財政課\41-財政\R-財政状況資料集（財政比較分析表）\令和７年度版\"/>
    </mc:Choice>
  </mc:AlternateContent>
  <xr:revisionPtr revIDLastSave="0" documentId="13_ncr:1_{EC3E98F1-A6A5-415D-BF0F-07BA0EEAB719}"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W40" i="10" s="1"/>
  <c r="BW41" i="10" s="1"/>
  <c r="BW42" i="10" s="1"/>
  <c r="BW43" i="10" s="1"/>
  <c r="BE35" i="10"/>
  <c r="AM35" i="10"/>
  <c r="C35" i="10"/>
  <c r="CO34"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BE34" i="10" s="1"/>
</calcChain>
</file>

<file path=xl/sharedStrings.xml><?xml version="1.0" encoding="utf-8"?>
<sst xmlns="http://schemas.openxmlformats.org/spreadsheetml/2006/main" count="1155" uniqueCount="564">
  <si>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</si>
  <si>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</si>
  <si>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</si>
  <si>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</si>
  <si>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</si>
  <si>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</si>
  <si>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</si>
  <si>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</si>
  <si>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</si>
  <si>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</si>
  <si>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</si>
  <si>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</si>
  <si>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</si>
  <si>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</si>
  <si>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</si>
  <si>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</si>
  <si>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</si>
  <si>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</si>
  <si>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</si>
  <si>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</si>
  <si>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</si>
  <si>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</si>
  <si>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</si>
  <si>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</si>
  <si>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</si>
  <si>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</si>
  <si>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</si>
  <si>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</si>
  <si>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</si>
  <si>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</si>
  <si>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</si>
  <si>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</si>
  <si>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</si>
  <si>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</si>
  <si>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</si>
  <si>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</si>
  <si>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</si>
  <si>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</si>
  <si>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</si>
  <si>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</si>
  <si>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</si>
  <si>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</si>
  <si>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</si>
  <si>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</si>
  <si>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</si>
  <si>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</si>
  <si>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</si>
  <si>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</si>
  <si>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</si>
  <si>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</si>
  <si>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</si>
  <si>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</si>
  <si>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</si>
  <si>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</si>
  <si>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</si>
  <si>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</si>
  <si>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</si>
  <si>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</si>
  <si>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</si>
  <si>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</si>
  <si>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</si>
  <si>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</si>
  <si>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</si>
  <si>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</si>
  <si>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</si>
  <si>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</si>
  <si>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</si>
  <si>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</si>
  <si>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</si>
  <si>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</si>
  <si>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</si>
  <si>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</si>
  <si>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</si>
  <si>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</si>
  <si>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</si>
  <si>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</si>
  <si>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</si>
  <si>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</si>
  <si>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</si>
  <si>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</si>
  <si>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</si>
  <si>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</si>
  <si>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</si>
  <si>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</si>
  <si>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</si>
  <si>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</si>
  <si>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</si>
  <si>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</si>
  <si>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</si>
  <si>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</si>
  <si>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</si>
  <si>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</si>
  <si>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</si>
  <si>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</si>
  <si>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</si>
  <si>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</si>
  <si>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</si>
  <si>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</si>
  <si>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</si>
  <si>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</si>
  <si>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</si>
  <si>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</si>
  <si>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</si>
  <si>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</si>
  <si>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</si>
  <si>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</si>
  <si>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</si>
  <si>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</si>
  <si>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</si>
  <si>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</si>
  <si>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</si>
  <si>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</si>
  <si>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</si>
  <si>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</si>
  <si>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</si>
  <si>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</si>
  <si>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</si>
  <si>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</si>
  <si>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</si>
  <si>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</si>
  <si>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</si>
  <si>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</si>
  <si>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</si>
  <si>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</si>
  <si>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</si>
  <si>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</si>
  <si>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</si>
  <si>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</si>
  <si>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</si>
  <si>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</si>
  <si>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</si>
  <si>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</si>
  <si>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</si>
  <si>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</si>
  <si>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</si>
  <si>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</si>
  <si>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</si>
  <si>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</si>
  <si>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</si>
  <si>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</si>
  <si>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</si>
  <si>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</si>
  <si>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</si>
  <si>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</si>
  <si>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</si>
  <si>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</si>
  <si>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</si>
  <si>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</si>
  <si>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</si>
  <si>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</si>
  <si>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</si>
  <si>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</si>
  <si>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</si>
  <si>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</si>
  <si>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</si>
  <si>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</si>
  <si>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</si>
  <si>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</si>
  <si>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</si>
  <si>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</si>
  <si>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</si>
  <si>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</si>
  <si>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</si>
  <si>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</si>
  <si>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</si>
  <si>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</si>
  <si>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</si>
  <si>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</si>
  <si>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</si>
  <si>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</si>
  <si>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</si>
  <si>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</si>
  <si>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</si>
  <si>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</si>
  <si>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</si>
  <si>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</si>
  <si>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</si>
  <si>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</si>
  <si>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</si>
  <si>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</si>
  <si>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</si>
  <si>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</si>
  <si>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</si>
  <si>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</si>
  <si>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</si>
  <si>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</si>
  <si>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</si>
  <si>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</si>
  <si>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</si>
  <si>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</si>
  <si>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</si>
  <si>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</si>
  <si>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</si>
  <si>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</si>
  <si>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</si>
  <si>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</si>
  <si>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</si>
  <si>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</si>
  <si>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</si>
  <si>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</si>
  <si>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</si>
  <si>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</si>
  <si>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</si>
  <si>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岐阜県大野町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</si>
  <si>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</si>
  <si>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</si>
  <si>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</si>
  <si>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</si>
  <si>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</si>
  <si>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</si>
  <si>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</si>
  <si>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</si>
  <si>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</si>
  <si>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</si>
  <si>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</si>
  <si>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</si>
  <si>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</si>
  <si>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</si>
  <si>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</si>
  <si>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</si>
  <si>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</si>
  <si>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</si>
  <si>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</si>
  <si>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</si>
  <si>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</si>
  <si>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</si>
  <si>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</si>
  <si>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</si>
  <si>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</si>
  <si>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</si>
  <si>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</si>
  <si>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</si>
  <si>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</si>
  <si>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</si>
  <si>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</si>
  <si>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</si>
  <si>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</si>
  <si>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</si>
  <si>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</si>
  <si>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</si>
  <si>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</si>
  <si>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</si>
  <si>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</si>
  <si>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</si>
  <si>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</si>
  <si>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</si>
  <si>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</si>
  <si>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</si>
  <si>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</si>
  <si>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</si>
  <si>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</si>
  <si>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</si>
  <si>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</si>
  <si>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</si>
  <si>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</si>
  <si>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</si>
  <si>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</si>
  <si>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</si>
  <si>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</si>
  <si>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</si>
  <si>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</si>
  <si>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</si>
  <si>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</si>
  <si>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</si>
  <si>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</si>
  <si>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</si>
  <si>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</si>
  <si>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</si>
  <si>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</si>
  <si>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</si>
  <si>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</si>
  <si>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</si>
  <si>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</si>
  <si>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</si>
  <si>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</si>
  <si>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</si>
  <si>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</si>
  <si>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</si>
  <si>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</si>
  <si>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</si>
  <si>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</si>
  <si>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</si>
  <si>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</si>
  <si>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</si>
  <si>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</si>
  <si>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</si>
  <si>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</si>
  <si>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</si>
  <si>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</si>
  <si>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</si>
  <si>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</si>
  <si>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</si>
  <si>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</si>
  <si>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</si>
  <si>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</si>
  <si>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</si>
  <si>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</si>
  <si>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</si>
  <si>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</si>
  <si>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</si>
  <si>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</si>
  <si>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</si>
  <si>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</si>
  <si>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</si>
  <si>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</si>
  <si>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</si>
  <si>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</si>
  <si>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</si>
  <si>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</si>
  <si>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</si>
  <si>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</si>
  <si>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</si>
  <si>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</si>
  <si>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</si>
  <si>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</si>
  <si>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</si>
  <si>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</si>
  <si>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</si>
  <si>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</si>
  <si>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</si>
  <si>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</si>
  <si>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</si>
  <si>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</si>
  <si>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</si>
  <si>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</si>
  <si>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</si>
  <si>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</si>
  <si>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</si>
  <si>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</si>
  <si>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</si>
  <si>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</si>
  <si>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</si>
  <si>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</si>
  <si>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</si>
  <si>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</si>
  <si>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</si>
  <si>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</si>
  <si>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</si>
  <si>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</si>
  <si>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</si>
  <si>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</si>
  <si>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</si>
  <si>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</si>
  <si>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</si>
  <si>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</si>
  <si>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</si>
  <si>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</si>
  <si>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</si>
  <si>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</si>
  <si>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</si>
  <si>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</si>
  <si>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</si>
  <si>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</si>
  <si>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</si>
  <si>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岐阜県大野町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</si>
  <si>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</si>
  <si>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</si>
  <si>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</si>
  <si>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</si>
  <si>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</si>
  <si>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</si>
  <si>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</si>
  <si>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</si>
  <si>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</si>
  <si>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</si>
  <si>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</si>
  <si>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</si>
  <si>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</si>
  <si>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</si>
  <si>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</si>
  <si>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</si>
  <si>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</si>
  <si>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</si>
  <si>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</si>
  <si>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</si>
  <si>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</si>
  <si>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</si>
  <si>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</si>
  <si>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</si>
  <si>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</si>
  <si>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</si>
  <si>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</si>
  <si>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</si>
  <si>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</si>
  <si>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</si>
  <si>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</si>
  <si>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</si>
  <si>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</si>
  <si>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</si>
  <si>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</si>
  <si>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上水道事業会計</t>
    <phoneticPr fontId="5"/>
  </si>
  <si>
    <t>法適用企業</t>
    <phoneticPr fontId="5"/>
  </si>
  <si>
    <t>大野神戸インターチェンジ周辺まちづくり整備事業特別会計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</si>
  <si>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</si>
  <si>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</si>
  <si>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</si>
  <si>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</si>
  <si>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</si>
  <si>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</si>
  <si>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</si>
  <si>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</si>
  <si>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</si>
  <si>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</si>
  <si>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</si>
  <si>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</si>
  <si>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</si>
  <si>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</si>
  <si>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</si>
  <si>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</si>
  <si>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</si>
  <si>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</si>
  <si>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</si>
  <si>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</si>
  <si>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</si>
  <si>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</si>
  <si>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</si>
  <si>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</si>
  <si>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</si>
  <si>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</si>
  <si>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</si>
  <si>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</si>
  <si>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</si>
  <si>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</si>
  <si>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</si>
  <si>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</si>
  <si>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</si>
  <si>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</si>
  <si>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</si>
  <si>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</si>
  <si>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</si>
  <si>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</si>
  <si>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</si>
  <si>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</si>
  <si>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</si>
  <si>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</si>
  <si>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</si>
  <si>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</si>
  <si>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</si>
  <si>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</si>
  <si>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</si>
  <si>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</si>
  <si>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</si>
  <si>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</si>
  <si>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</si>
  <si>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</si>
  <si>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</si>
  <si>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</si>
  <si>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</si>
  <si>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</si>
  <si>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</si>
  <si>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</si>
  <si>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</si>
  <si>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</si>
  <si>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</si>
  <si>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</si>
  <si>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</si>
  <si>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</si>
  <si>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</si>
  <si>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</si>
  <si>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</si>
  <si>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</si>
  <si>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</si>
  <si>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</si>
  <si>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</si>
  <si>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</si>
  <si>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</si>
  <si>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</si>
  <si>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</si>
  <si>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</si>
  <si>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</si>
  <si>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</si>
  <si>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</si>
  <si>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</si>
  <si>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</si>
  <si>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</si>
  <si>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</si>
  <si>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</si>
  <si>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</si>
  <si>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</si>
  <si>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</si>
  <si>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</si>
  <si>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</si>
  <si>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</si>
  <si>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</si>
  <si>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</si>
  <si>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</si>
  <si>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</si>
  <si>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</si>
  <si>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</si>
  <si>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</si>
  <si>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</si>
  <si>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</si>
  <si>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</si>
  <si>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</si>
  <si>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</si>
  <si>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</si>
  <si>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</si>
  <si>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</si>
  <si>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</si>
  <si>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</si>
  <si>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</si>
  <si>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</si>
  <si>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</si>
  <si>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</si>
  <si>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</si>
  <si>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</si>
  <si>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</si>
  <si>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</si>
  <si>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</si>
  <si>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</si>
  <si>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</si>
  <si>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</si>
  <si>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</si>
  <si>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</si>
  <si>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</si>
  <si>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</si>
  <si>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</si>
  <si>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</si>
  <si>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</si>
  <si>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</si>
  <si>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</si>
  <si>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</si>
  <si>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</si>
  <si>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</si>
  <si>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</si>
  <si>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</si>
  <si>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</si>
  <si>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</si>
  <si>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</si>
  <si>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5.25</t>
  </si>
  <si>
    <t>▲ 7.12</t>
  </si>
  <si>
    <t>▲ 8.37</t>
  </si>
  <si>
    <t>上水道事業会計</t>
  </si>
  <si>
    <t>一般会計</t>
  </si>
  <si>
    <t>国民健康保険事業特別会計</t>
  </si>
  <si>
    <t>大野神戸インターチェンジ周辺まちづくり整備事業特別会計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</si>
  <si>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</si>
  <si>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</si>
  <si>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</si>
  <si>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</si>
  <si>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</si>
  <si>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</si>
  <si>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</si>
  <si>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</si>
  <si>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基金から532百万円繰入</t>
    <rPh sb="0" eb="2">
      <t>キキン</t>
    </rPh>
    <rPh sb="7" eb="8">
      <t>ヒャク</t>
    </rPh>
    <rPh sb="8" eb="10">
      <t>マンエン</t>
    </rPh>
    <rPh sb="10" eb="12">
      <t>クリイレ</t>
    </rPh>
    <phoneticPr fontId="2"/>
  </si>
  <si>
    <t>-</t>
    <phoneticPr fontId="2"/>
  </si>
  <si>
    <t>基金から80百万円繰入</t>
    <rPh sb="0" eb="2">
      <t>キキン</t>
    </rPh>
    <rPh sb="6" eb="7">
      <t>ヒャク</t>
    </rPh>
    <rPh sb="7" eb="9">
      <t>マンエン</t>
    </rPh>
    <rPh sb="9" eb="11">
      <t>クリイレ</t>
    </rPh>
    <phoneticPr fontId="2"/>
  </si>
  <si>
    <t>大垣衛生施設組合</t>
    <rPh sb="0" eb="4">
      <t>オオガキエイセイ</t>
    </rPh>
    <rPh sb="4" eb="8">
      <t>シセツクミアイ</t>
    </rPh>
    <phoneticPr fontId="2"/>
  </si>
  <si>
    <t>揖斐川水防事務組合</t>
    <rPh sb="0" eb="3">
      <t>イビガワ</t>
    </rPh>
    <rPh sb="3" eb="5">
      <t>スイボウ</t>
    </rPh>
    <rPh sb="5" eb="9">
      <t>ジムクミアイ</t>
    </rPh>
    <phoneticPr fontId="2"/>
  </si>
  <si>
    <t>岐阜県市町村会館組合</t>
    <rPh sb="0" eb="3">
      <t>ギフケン</t>
    </rPh>
    <rPh sb="3" eb="8">
      <t>シチョウソンカイカン</t>
    </rPh>
    <rPh sb="8" eb="10">
      <t>クミアイ</t>
    </rPh>
    <phoneticPr fontId="2"/>
  </si>
  <si>
    <t>岐阜県市町村職員退職手当組合</t>
    <rPh sb="0" eb="3">
      <t>ギフケン</t>
    </rPh>
    <rPh sb="3" eb="6">
      <t>シチョウソン</t>
    </rPh>
    <rPh sb="6" eb="8">
      <t>ショクイン</t>
    </rPh>
    <rPh sb="8" eb="14">
      <t>タイショクテアテクミアイ</t>
    </rPh>
    <phoneticPr fontId="2"/>
  </si>
  <si>
    <t>揖斐郡消防組合</t>
    <rPh sb="0" eb="7">
      <t>イビグンショウボウクミアイ</t>
    </rPh>
    <phoneticPr fontId="2"/>
  </si>
  <si>
    <t>西濃環境整備組合</t>
    <rPh sb="0" eb="4">
      <t>セイノウカンキョウ</t>
    </rPh>
    <rPh sb="4" eb="8">
      <t>セイビクミアイ</t>
    </rPh>
    <phoneticPr fontId="2"/>
  </si>
  <si>
    <t>揖斐広域連合（普通会計分）</t>
    <rPh sb="0" eb="6">
      <t>イビコウイキレンゴウ</t>
    </rPh>
    <rPh sb="7" eb="12">
      <t>フツウカイケイブン</t>
    </rPh>
    <phoneticPr fontId="2"/>
  </si>
  <si>
    <t>揖斐広域連合（介護保険事業会計分）</t>
    <rPh sb="0" eb="6">
      <t>イビコウイキレンゴウ</t>
    </rPh>
    <rPh sb="7" eb="16">
      <t>カイゴホケンジギョウカイケイブン</t>
    </rPh>
    <phoneticPr fontId="2"/>
  </si>
  <si>
    <t>後期高齢者医療連合（一般会計分）</t>
    <rPh sb="0" eb="5">
      <t>コウキコウレイシャ</t>
    </rPh>
    <rPh sb="5" eb="9">
      <t>イリョウレンゴウ</t>
    </rPh>
    <rPh sb="10" eb="15">
      <t>イッパンカイケイブン</t>
    </rPh>
    <phoneticPr fontId="2"/>
  </si>
  <si>
    <t>後期高齢者医療連合（特別会計分）</t>
    <rPh sb="0" eb="9">
      <t>コウキコウレイシャイリョウレンゴウ</t>
    </rPh>
    <rPh sb="10" eb="12">
      <t>トクベツ</t>
    </rPh>
    <rPh sb="12" eb="15">
      <t>カイケイブン</t>
    </rPh>
    <phoneticPr fontId="2"/>
  </si>
  <si>
    <t>基金から10百万円繰入</t>
    <rPh sb="0" eb="2">
      <t>キキン</t>
    </rPh>
    <rPh sb="6" eb="11">
      <t>ヒャクマンエンクリイレ</t>
    </rPh>
    <phoneticPr fontId="2"/>
  </si>
  <si>
    <t>基金から60百万円繰入</t>
    <rPh sb="0" eb="2">
      <t>キキン</t>
    </rPh>
    <rPh sb="6" eb="11">
      <t>ヒャクマンエンクリイレ</t>
    </rPh>
    <phoneticPr fontId="2"/>
  </si>
  <si>
    <t>公共施設整備基金</t>
  </si>
  <si>
    <t>ぎふ大野ふるさと応援基金</t>
  </si>
  <si>
    <t>災害対策基金</t>
  </si>
  <si>
    <t>森林環境譲与税基金</t>
  </si>
  <si>
    <t>町営住宅敷金基金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</si>
</sst>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09CF-4A38-BD6E-353878EB51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41986</c:v>
                </c:pt>
                <c:pt idx="1">
                  <c:v>41499</c:v>
                </c:pt>
                <c:pt idx="2">
                  <c:v>39594</c:v>
                </c:pt>
                <c:pt idx="3">
                  <c:v>40297</c:v>
                </c:pt>
                <c:pt idx="4">
                  <c:v>60182</c:v>
                </c:pt>
              </c:numCache>
            </c:numRef>
          </c:val>
          <c:smooth val="0"/>
          <c:extLst>
            <c:ext xmlns:c16="http://schemas.microsoft.com/office/drawing/2014/chart" uri="{C3380CC4-5D6E-409C-BE32-E72D297353CC}">
              <c16:uniqueId val="{00000001-09CF-4A38-BD6E-353878EB51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6.65</c:v>
                </c:pt>
                <c:pt idx="1">
                  <c:v>7.73</c:v>
                </c:pt>
                <c:pt idx="2">
                  <c:v>2.7</c:v>
                </c:pt>
                <c:pt idx="3">
                  <c:v>2.59</c:v>
                </c:pt>
                <c:pt idx="4">
                  <c:v>2.42</c:v>
                </c:pt>
              </c:numCache>
            </c:numRef>
          </c:val>
          <c:extLst>
            <c:ext xmlns:c16="http://schemas.microsoft.com/office/drawing/2014/chart" uri="{C3380CC4-5D6E-409C-BE32-E72D297353CC}">
              <c16:uniqueId val="{00000000-789B-471E-96C0-C2EF2F67A0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42.2</c:v>
                </c:pt>
                <c:pt idx="1">
                  <c:v>47.13</c:v>
                </c:pt>
                <c:pt idx="2">
                  <c:v>51.92</c:v>
                </c:pt>
                <c:pt idx="3">
                  <c:v>45.42</c:v>
                </c:pt>
                <c:pt idx="4">
                  <c:v>37.200000000000003</c:v>
                </c:pt>
              </c:numCache>
            </c:numRef>
          </c:val>
          <c:extLst>
            <c:ext xmlns:c16="http://schemas.microsoft.com/office/drawing/2014/chart" uri="{C3380CC4-5D6E-409C-BE32-E72D297353CC}">
              <c16:uniqueId val="{00000001-789B-471E-96C0-C2EF2F67A06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0.65</c:v>
                </c:pt>
                <c:pt idx="1">
                  <c:v>4.26</c:v>
                </c:pt>
                <c:pt idx="2">
                  <c:v>-5.25</c:v>
                </c:pt>
                <c:pt idx="3">
                  <c:v>-7.12</c:v>
                </c:pt>
                <c:pt idx="4">
                  <c:v>-8.3699999999999992</c:v>
                </c:pt>
              </c:numCache>
            </c:numRef>
          </c:val>
          <c:smooth val="0"/>
          <c:extLst>
            <c:ext xmlns:c16="http://schemas.microsoft.com/office/drawing/2014/chart" uri="{C3380CC4-5D6E-409C-BE32-E72D297353CC}">
              <c16:uniqueId val="{00000002-789B-471E-96C0-C2EF2F67A06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484-4525-A129-4E818ED242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84-4525-A129-4E818ED2429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84-4525-A129-4E818ED2429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484-4525-A129-4E818ED2429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484-4525-A129-4E818ED2429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0.15</c:v>
                </c:pt>
                <c:pt idx="4">
                  <c:v>#N/A</c:v>
                </c:pt>
                <c:pt idx="5">
                  <c:v>0.2</c:v>
                </c:pt>
                <c:pt idx="6">
                  <c:v>#N/A</c:v>
                </c:pt>
                <c:pt idx="7">
                  <c:v>0.2</c:v>
                </c:pt>
                <c:pt idx="8">
                  <c:v>#N/A</c:v>
                </c:pt>
                <c:pt idx="9">
                  <c:v>0.21</c:v>
                </c:pt>
              </c:numCache>
            </c:numRef>
          </c:val>
          <c:extLst>
            <c:ext xmlns:c16="http://schemas.microsoft.com/office/drawing/2014/chart" uri="{C3380CC4-5D6E-409C-BE32-E72D297353CC}">
              <c16:uniqueId val="{00000005-C484-4525-A129-4E818ED2429A}"/>
            </c:ext>
          </c:extLst>
        </c:ser>
        <c:ser>
          <c:idx val="6"/>
          <c:order val="6"/>
          <c:tx>
            <c:strRef>
              <c:f>データシート!$A$33</c:f>
              <c:strCache>
                <c:ptCount val="1"/>
                <c:pt idx="0">
                  <c:v>大野神戸インターチェンジ周辺まちづくり整備事業特別会計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#N/A</c:v>
                </c:pt>
                <c:pt idx="3">
                  <c:v>1.24</c:v>
                </c:pt>
                <c:pt idx="4">
                  <c:v>#N/A</c:v>
                </c:pt>
                <c:pt idx="5">
                  <c:v>1.18</c:v>
                </c:pt>
                <c:pt idx="6">
                  <c:v>#N/A</c:v>
                </c:pt>
                <c:pt idx="7">
                  <c:v>0</c:v>
                </c:pt>
                <c:pt idx="8">
                  <c:v>#N/A</c:v>
                </c:pt>
                <c:pt idx="9">
                  <c:v>0.27</c:v>
                </c:pt>
              </c:numCache>
            </c:numRef>
          </c:val>
          <c:extLst>
            <c:ext xmlns:c16="http://schemas.microsoft.com/office/drawing/2014/chart" uri="{C3380CC4-5D6E-409C-BE32-E72D297353CC}">
              <c16:uniqueId val="{00000006-C484-4525-A129-4E818ED2429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2.04</c:v>
                </c:pt>
                <c:pt idx="2">
                  <c:v>#N/A</c:v>
                </c:pt>
                <c:pt idx="3">
                  <c:v>1.85</c:v>
                </c:pt>
                <c:pt idx="4">
                  <c:v>#N/A</c:v>
                </c:pt>
                <c:pt idx="5">
                  <c:v>0.79</c:v>
                </c:pt>
                <c:pt idx="6">
                  <c:v>#N/A</c:v>
                </c:pt>
                <c:pt idx="7">
                  <c:v>0.6</c:v>
                </c:pt>
                <c:pt idx="8">
                  <c:v>#N/A</c:v>
                </c:pt>
                <c:pt idx="9">
                  <c:v>0.82</c:v>
                </c:pt>
              </c:numCache>
            </c:numRef>
          </c:val>
          <c:extLst>
            <c:ext xmlns:c16="http://schemas.microsoft.com/office/drawing/2014/chart" uri="{C3380CC4-5D6E-409C-BE32-E72D297353CC}">
              <c16:uniqueId val="{00000007-C484-4525-A129-4E818ED2429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6.64</c:v>
                </c:pt>
                <c:pt idx="2">
                  <c:v>#N/A</c:v>
                </c:pt>
                <c:pt idx="3">
                  <c:v>7.73</c:v>
                </c:pt>
                <c:pt idx="4">
                  <c:v>#N/A</c:v>
                </c:pt>
                <c:pt idx="5">
                  <c:v>2.69</c:v>
                </c:pt>
                <c:pt idx="6">
                  <c:v>#N/A</c:v>
                </c:pt>
                <c:pt idx="7">
                  <c:v>2.58</c:v>
                </c:pt>
                <c:pt idx="8">
                  <c:v>#N/A</c:v>
                </c:pt>
                <c:pt idx="9">
                  <c:v>2.42</c:v>
                </c:pt>
              </c:numCache>
            </c:numRef>
          </c:val>
          <c:extLst>
            <c:ext xmlns:c16="http://schemas.microsoft.com/office/drawing/2014/chart" uri="{C3380CC4-5D6E-409C-BE32-E72D297353CC}">
              <c16:uniqueId val="{00000008-C484-4525-A129-4E818ED2429A}"/>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10.08</c:v>
                </c:pt>
                <c:pt idx="2">
                  <c:v>#N/A</c:v>
                </c:pt>
                <c:pt idx="3">
                  <c:v>8.77</c:v>
                </c:pt>
                <c:pt idx="4">
                  <c:v>#N/A</c:v>
                </c:pt>
                <c:pt idx="5">
                  <c:v>8.18</c:v>
                </c:pt>
                <c:pt idx="6">
                  <c:v>#N/A</c:v>
                </c:pt>
                <c:pt idx="7">
                  <c:v>7.42</c:v>
                </c:pt>
                <c:pt idx="8">
                  <c:v>#N/A</c:v>
                </c:pt>
                <c:pt idx="9">
                  <c:v>7.01</c:v>
                </c:pt>
              </c:numCache>
            </c:numRef>
          </c:val>
          <c:extLst>
            <c:ext xmlns:c16="http://schemas.microsoft.com/office/drawing/2014/chart" uri="{C3380CC4-5D6E-409C-BE32-E72D297353CC}">
              <c16:uniqueId val="{00000009-C484-4525-A129-4E818ED242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421</c:v>
                </c:pt>
                <c:pt idx="5">
                  <c:v>431</c:v>
                </c:pt>
                <c:pt idx="8">
                  <c:v>430</c:v>
                </c:pt>
                <c:pt idx="11">
                  <c:v>429</c:v>
                </c:pt>
                <c:pt idx="14">
                  <c:v>411</c:v>
                </c:pt>
              </c:numCache>
            </c:numRef>
          </c:val>
          <c:extLst>
            <c:ext xmlns:c16="http://schemas.microsoft.com/office/drawing/2014/chart" uri="{C3380CC4-5D6E-409C-BE32-E72D297353CC}">
              <c16:uniqueId val="{00000000-444E-4E10-8A97-AC9C29A0BC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44E-4E10-8A97-AC9C29A0BC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44E-4E10-8A97-AC9C29A0BC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63</c:v>
                </c:pt>
                <c:pt idx="3">
                  <c:v>63</c:v>
                </c:pt>
                <c:pt idx="6">
                  <c:v>62</c:v>
                </c:pt>
                <c:pt idx="9">
                  <c:v>39</c:v>
                </c:pt>
                <c:pt idx="12">
                  <c:v>36</c:v>
                </c:pt>
              </c:numCache>
            </c:numRef>
          </c:val>
          <c:extLst>
            <c:ext xmlns:c16="http://schemas.microsoft.com/office/drawing/2014/chart" uri="{C3380CC4-5D6E-409C-BE32-E72D297353CC}">
              <c16:uniqueId val="{00000003-444E-4E10-8A97-AC9C29A0BC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c:v>
                </c:pt>
                <c:pt idx="3">
                  <c:v>2</c:v>
                </c:pt>
                <c:pt idx="6">
                  <c:v>2</c:v>
                </c:pt>
                <c:pt idx="9">
                  <c:v>2</c:v>
                </c:pt>
                <c:pt idx="12">
                  <c:v>1</c:v>
                </c:pt>
              </c:numCache>
            </c:numRef>
          </c:val>
          <c:extLst>
            <c:ext xmlns:c16="http://schemas.microsoft.com/office/drawing/2014/chart" uri="{C3380CC4-5D6E-409C-BE32-E72D297353CC}">
              <c16:uniqueId val="{00000004-444E-4E10-8A97-AC9C29A0BC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4E-4E10-8A97-AC9C29A0BC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4E-4E10-8A97-AC9C29A0BC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541</c:v>
                </c:pt>
                <c:pt idx="3">
                  <c:v>619</c:v>
                </c:pt>
                <c:pt idx="6">
                  <c:v>679</c:v>
                </c:pt>
                <c:pt idx="9">
                  <c:v>688</c:v>
                </c:pt>
                <c:pt idx="12">
                  <c:v>676</c:v>
                </c:pt>
              </c:numCache>
            </c:numRef>
          </c:val>
          <c:extLst>
            <c:ext xmlns:c16="http://schemas.microsoft.com/office/drawing/2014/chart" uri="{C3380CC4-5D6E-409C-BE32-E72D297353CC}">
              <c16:uniqueId val="{00000007-444E-4E10-8A97-AC9C29A0BC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185</c:v>
                </c:pt>
                <c:pt idx="2">
                  <c:v>#N/A</c:v>
                </c:pt>
                <c:pt idx="3">
                  <c:v>#N/A</c:v>
                </c:pt>
                <c:pt idx="4">
                  <c:v>253</c:v>
                </c:pt>
                <c:pt idx="5">
                  <c:v>#N/A</c:v>
                </c:pt>
                <c:pt idx="6">
                  <c:v>#N/A</c:v>
                </c:pt>
                <c:pt idx="7">
                  <c:v>313</c:v>
                </c:pt>
                <c:pt idx="8">
                  <c:v>#N/A</c:v>
                </c:pt>
                <c:pt idx="9">
                  <c:v>#N/A</c:v>
                </c:pt>
                <c:pt idx="10">
                  <c:v>300</c:v>
                </c:pt>
                <c:pt idx="11">
                  <c:v>#N/A</c:v>
                </c:pt>
                <c:pt idx="12">
                  <c:v>#N/A</c:v>
                </c:pt>
                <c:pt idx="13">
                  <c:v>302</c:v>
                </c:pt>
                <c:pt idx="14">
                  <c:v>#N/A</c:v>
                </c:pt>
              </c:numCache>
            </c:numRef>
          </c:val>
          <c:smooth val="0"/>
          <c:extLst>
            <c:ext xmlns:c16="http://schemas.microsoft.com/office/drawing/2014/chart" uri="{C3380CC4-5D6E-409C-BE32-E72D297353CC}">
              <c16:uniqueId val="{00000008-444E-4E10-8A97-AC9C29A0BC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5202</c:v>
                </c:pt>
                <c:pt idx="5">
                  <c:v>5312</c:v>
                </c:pt>
                <c:pt idx="8">
                  <c:v>5211</c:v>
                </c:pt>
                <c:pt idx="11">
                  <c:v>5143</c:v>
                </c:pt>
                <c:pt idx="14">
                  <c:v>5825</c:v>
                </c:pt>
              </c:numCache>
            </c:numRef>
          </c:val>
          <c:extLst>
            <c:ext xmlns:c16="http://schemas.microsoft.com/office/drawing/2014/chart" uri="{C3380CC4-5D6E-409C-BE32-E72D297353CC}">
              <c16:uniqueId val="{00000000-21D0-420A-82F5-A327D55270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c:v>
                </c:pt>
                <c:pt idx="5">
                  <c:v>61</c:v>
                </c:pt>
                <c:pt idx="8">
                  <c:v>44</c:v>
                </c:pt>
                <c:pt idx="11">
                  <c:v>36</c:v>
                </c:pt>
                <c:pt idx="14">
                  <c:v>29</c:v>
                </c:pt>
              </c:numCache>
            </c:numRef>
          </c:val>
          <c:extLst>
            <c:ext xmlns:c16="http://schemas.microsoft.com/office/drawing/2014/chart" uri="{C3380CC4-5D6E-409C-BE32-E72D297353CC}">
              <c16:uniqueId val="{00000001-21D0-420A-82F5-A327D55270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3073</c:v>
                </c:pt>
                <c:pt idx="5">
                  <c:v>3531</c:v>
                </c:pt>
                <c:pt idx="8">
                  <c:v>3789</c:v>
                </c:pt>
                <c:pt idx="11">
                  <c:v>3532</c:v>
                </c:pt>
                <c:pt idx="14">
                  <c:v>3164</c:v>
                </c:pt>
              </c:numCache>
            </c:numRef>
          </c:val>
          <c:extLst>
            <c:ext xmlns:c16="http://schemas.microsoft.com/office/drawing/2014/chart" uri="{C3380CC4-5D6E-409C-BE32-E72D297353CC}">
              <c16:uniqueId val="{00000002-21D0-420A-82F5-A327D55270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D0-420A-82F5-A327D55270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D0-420A-82F5-A327D55270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D0-420A-82F5-A327D55270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704</c:v>
                </c:pt>
                <c:pt idx="3">
                  <c:v>651</c:v>
                </c:pt>
                <c:pt idx="6">
                  <c:v>573</c:v>
                </c:pt>
                <c:pt idx="9">
                  <c:v>584</c:v>
                </c:pt>
                <c:pt idx="12">
                  <c:v>630</c:v>
                </c:pt>
              </c:numCache>
            </c:numRef>
          </c:val>
          <c:extLst>
            <c:ext xmlns:c16="http://schemas.microsoft.com/office/drawing/2014/chart" uri="{C3380CC4-5D6E-409C-BE32-E72D297353CC}">
              <c16:uniqueId val="{00000006-21D0-420A-82F5-A327D55270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358</c:v>
                </c:pt>
                <c:pt idx="3">
                  <c:v>312</c:v>
                </c:pt>
                <c:pt idx="6">
                  <c:v>254</c:v>
                </c:pt>
                <c:pt idx="9">
                  <c:v>221</c:v>
                </c:pt>
                <c:pt idx="12">
                  <c:v>178</c:v>
                </c:pt>
              </c:numCache>
            </c:numRef>
          </c:val>
          <c:extLst>
            <c:ext xmlns:c16="http://schemas.microsoft.com/office/drawing/2014/chart" uri="{C3380CC4-5D6E-409C-BE32-E72D297353CC}">
              <c16:uniqueId val="{00000007-21D0-420A-82F5-A327D55270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6</c:v>
                </c:pt>
              </c:numCache>
            </c:numRef>
          </c:val>
          <c:extLst>
            <c:ext xmlns:c16="http://schemas.microsoft.com/office/drawing/2014/chart" uri="{C3380CC4-5D6E-409C-BE32-E72D297353CC}">
              <c16:uniqueId val="{00000008-21D0-420A-82F5-A327D55270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1D0-420A-82F5-A327D55270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7404</c:v>
                </c:pt>
                <c:pt idx="3">
                  <c:v>7567</c:v>
                </c:pt>
                <c:pt idx="6">
                  <c:v>7307</c:v>
                </c:pt>
                <c:pt idx="9">
                  <c:v>7126</c:v>
                </c:pt>
                <c:pt idx="12">
                  <c:v>7101</c:v>
                </c:pt>
              </c:numCache>
            </c:numRef>
          </c:val>
          <c:extLst>
            <c:ext xmlns:c16="http://schemas.microsoft.com/office/drawing/2014/chart" uri="{C3380CC4-5D6E-409C-BE32-E72D297353CC}">
              <c16:uniqueId val="{0000000A-21D0-420A-82F5-A327D55270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1D0-420A-82F5-A327D55270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2705</c:v>
                </c:pt>
                <c:pt idx="1">
                  <c:v>2403</c:v>
                </c:pt>
                <c:pt idx="2">
                  <c:v>2022</c:v>
                </c:pt>
              </c:numCache>
            </c:numRef>
          </c:val>
          <c:extLst>
            <c:ext xmlns:c16="http://schemas.microsoft.com/office/drawing/2014/chart" uri="{C3380CC4-5D6E-409C-BE32-E72D297353CC}">
              <c16:uniqueId val="{00000000-7936-4160-AC70-BDEDCA0026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87</c:v>
                </c:pt>
                <c:pt idx="1">
                  <c:v>87</c:v>
                </c:pt>
                <c:pt idx="2">
                  <c:v>87</c:v>
                </c:pt>
              </c:numCache>
            </c:numRef>
          </c:val>
          <c:extLst>
            <c:ext xmlns:c16="http://schemas.microsoft.com/office/drawing/2014/chart" uri="{C3380CC4-5D6E-409C-BE32-E72D297353CC}">
              <c16:uniqueId val="{00000001-7936-4160-AC70-BDEDCA0026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643</c:v>
                </c:pt>
                <c:pt idx="1">
                  <c:v>767</c:v>
                </c:pt>
                <c:pt idx="2">
                  <c:v>860</c:v>
                </c:pt>
              </c:numCache>
            </c:numRef>
          </c:val>
          <c:extLst>
            <c:ext xmlns:c16="http://schemas.microsoft.com/office/drawing/2014/chart" uri="{C3380CC4-5D6E-409C-BE32-E72D297353CC}">
              <c16:uniqueId val="{00000002-7936-4160-AC70-BDEDCA0026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元利償還金は、まちづくり交付金事業等の償還終了などの減により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百万円減少している。さらに、算入公債費等は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百万円の減少となっており、実質公債費比率の分子は前年度と比べ</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の増となっている。実質公債費比率の分子の増の主な要因は、令和６年度から新たに名鉄廃線敷整備事業等の元金償還が始まったためである。今後も元利償還金の増加が見込まれるため、計画的な起債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将来負担額は、一般会計等に係る地方債の現在高で令和６年度に</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百万円の借入をしたが、まちづくり交付金事業等の償還終了に伴い減少した。充当可能財源等は、基準財政需要額参入見込額の増により</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将来負担比率の分子は、令和２年度はプラスとなっていたが令和３年度からはマイナスに転じている。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岐阜県大野町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千万円取り崩したこと、ぎふ大野ふるさと応援基金を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百万円取り崩した一方、公共施設整備基金へ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基金の使途により、必要なその他特定目的基金には、積み立てを行い、財政調整基金は、残高を適正規模の額保つよう努める。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公共施設整備基金：将来予想される公共施設建設のための資金を確保する。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ぎふ大野ふるさと応援基金：寄附金を活用し、まちの将来像の実現に向けたまちづくりを推進するため。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災害対策基金：災害対策に要する臨時的経費に充てるため。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森林環境譲与税基金：間伐や人材育成、担い手の確保等の森林整備及びその促進に要する経費に充てるため。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町営住宅敷金基金：町営住宅の敷金を管理するため。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公共施設整備基金：今後の施設建設に備えるための積立として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ぎふ大野ふるさと応援基金：ぎふ大野ふるさと応援金を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千万円積み立てた一方、交通安全施設整備事業などに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基金の使途により必要なその他特定目的基金には、将来の財政需要を見込み、計画的な積み立てを行う。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公共施設整備基金：今後の小中学校の統廃合に向けた施設建設に備えるため、毎年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億円の計画的な積み立てを行っていく予定。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今後の財政需要を見込み、基金の取り崩しに大きく頼ることのない財政運営をし、基金の残高を適正規模の額保つよう努める。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積立利息の微増のほか、増減はない。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令和７年度から令和９年度の地方債償還のピークに備え、現状を維持する見込み。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21,449
20,935
34.20
9,839,722
9,708,054
131,668
5,434,913
7,100,571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近年は、ほぼ横ばいで、前年度と同率となった。類似団体平均を下回っているため、企業誘致等の地域振興策への取組みや町有財産の有効活用・処分などによる積極的な歳入確保に努める。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０．２ポイント下回る８７．６％となり、前年度と比べ０．７ポイントの減となった。これは、補助費等や公債費などの経常経費の減もあるが、諸収入や地方債などが増となったことが主なものとなっている。また、今後も引き続き、社会保障関係経費や公債費等の経常経費の増加が予想されるため、新たな財源確保や義務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96731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98480"/>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96731</xdr:rowOff>
    </xdr:from>
    <xdr:to>
      <xdr:col>19</xdr:col>
      <xdr:colOff>133350</xdr:colOff>
      <xdr:row>62</xdr:row>
      <xdr:rowOff>100754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2663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62</xdr:row>
      <xdr:rowOff>100754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33050"/>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20320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330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45931</xdr:rowOff>
    </xdr:from>
    <xdr:to>
      <xdr:col>19</xdr:col>
      <xdr:colOff>184150</xdr:colOff>
      <xdr:row>62</xdr:row>
      <xdr:rowOff>147531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132308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6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[140,285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低くなっているのは、主に人件費を要因としており、類似団体と比べ職員数が少なく、ラスパイレス指数も低くなっているためである。今後も、事業の必要性、あり方等の見直しを行い、住民サービスを向上できるよう、より適正な定員管理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113584</xdr:rowOff>
    </xdr:from>
    <xdr:to>
      <xdr:col>23</xdr:col>
      <xdr:colOff>133350</xdr:colOff>
      <xdr:row>83</xdr:row>
      <xdr:rowOff>39581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72484"/>
          <a:ext cx="838200" cy="9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85198</xdr:rowOff>
    </xdr:from>
    <xdr:to>
      <xdr:col>19</xdr:col>
      <xdr:colOff>133350</xdr:colOff>
      <xdr:row>82</xdr:row>
      <xdr:rowOff>113584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4098"/>
          <a:ext cx="889000" cy="2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49949</xdr:rowOff>
    </xdr:from>
    <xdr:to>
      <xdr:col>15</xdr:col>
      <xdr:colOff>82550</xdr:colOff>
      <xdr:row>82</xdr:row>
      <xdr:rowOff>85198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8849"/>
          <a:ext cx="889000" cy="3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49949</xdr:rowOff>
    </xdr:from>
    <xdr:to>
      <xdr:col>11</xdr:col>
      <xdr:colOff>31750</xdr:colOff>
      <xdr:row>82</xdr:row>
      <xdr:rowOff>61897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08849"/>
          <a:ext cx="889000" cy="1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160231</xdr:rowOff>
    </xdr:from>
    <xdr:to>
      <xdr:col>23</xdr:col>
      <xdr:colOff>184150</xdr:colOff>
      <xdr:row>83</xdr:row>
      <xdr:rowOff>90381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5308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6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62784</xdr:rowOff>
    </xdr:from>
    <xdr:to>
      <xdr:col>19</xdr:col>
      <xdr:colOff>184150</xdr:colOff>
      <xdr:row>82</xdr:row>
      <xdr:rowOff>164384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3111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0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34398</xdr:rowOff>
    </xdr:from>
    <xdr:to>
      <xdr:col>15</xdr:col>
      <xdr:colOff>133350</xdr:colOff>
      <xdr:row>82</xdr:row>
      <xdr:rowOff>135998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146175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170599</xdr:rowOff>
    </xdr:from>
    <xdr:to>
      <xdr:col>11</xdr:col>
      <xdr:colOff>82550</xdr:colOff>
      <xdr:row>82</xdr:row>
      <xdr:rowOff>100749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110926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11097</xdr:rowOff>
    </xdr:from>
    <xdr:to>
      <xdr:col>7</xdr:col>
      <xdr:colOff>31750</xdr:colOff>
      <xdr:row>82</xdr:row>
      <xdr:rowOff>112697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122874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「大野町行政改革大綱」に基づく給与の適正化により、類似団体平均を下回っている。今後も、引き続き類似団体・地域の民間企業平均給与、近隣団体との比較、各種手当の点検などにより適正化に努める。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73025</xdr:rowOff>
    </xdr:from>
    <xdr:to>
      <xdr:col>81</xdr:col>
      <xdr:colOff>44450</xdr:colOff>
      <xdr:row>84</xdr:row>
      <xdr:rowOff>122766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03375"/>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84</xdr:row>
      <xdr:rowOff>122766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044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102659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143934</xdr:rowOff>
    </xdr:from>
    <xdr:to>
      <xdr:col>68</xdr:col>
      <xdr:colOff>152400</xdr:colOff>
      <xdr:row>84</xdr:row>
      <xdr:rowOff>82550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20283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従前からの定員管理により類似団体を下回っている。今後も、事業の必要性、あり方等の見直しを行い、住民サービスを上昇できるよう、より適正な定員管理に努める。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63319</xdr:rowOff>
    </xdr:from>
    <xdr:to>
      <xdr:col>81</xdr:col>
      <xdr:colOff>44450</xdr:colOff>
      <xdr:row>60</xdr:row>
      <xdr:rowOff>65042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50319"/>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63319</xdr:rowOff>
    </xdr:from>
    <xdr:to>
      <xdr:col>77</xdr:col>
      <xdr:colOff>44450</xdr:colOff>
      <xdr:row>60</xdr:row>
      <xdr:rowOff>73660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5031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66766</xdr:rowOff>
    </xdr:from>
    <xdr:to>
      <xdr:col>72</xdr:col>
      <xdr:colOff>203200</xdr:colOff>
      <xdr:row>60</xdr:row>
      <xdr:rowOff>73660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5376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51253</xdr:rowOff>
    </xdr:from>
    <xdr:to>
      <xdr:col>68</xdr:col>
      <xdr:colOff>152400</xdr:colOff>
      <xdr:row>60</xdr:row>
      <xdr:rowOff>66766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38253"/>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14242</xdr:rowOff>
    </xdr:from>
    <xdr:to>
      <xdr:col>81</xdr:col>
      <xdr:colOff>95250</xdr:colOff>
      <xdr:row>60</xdr:row>
      <xdr:rowOff>115842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0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30769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4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12519</xdr:rowOff>
    </xdr:from>
    <xdr:to>
      <xdr:col>77</xdr:col>
      <xdr:colOff>95250</xdr:colOff>
      <xdr:row>60</xdr:row>
      <xdr:rowOff>114119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124296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6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22860</xdr:rowOff>
    </xdr:from>
    <xdr:to>
      <xdr:col>73</xdr:col>
      <xdr:colOff>44450</xdr:colOff>
      <xdr:row>60</xdr:row>
      <xdr:rowOff>124460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134637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15966</xdr:rowOff>
    </xdr:from>
    <xdr:to>
      <xdr:col>68</xdr:col>
      <xdr:colOff>203200</xdr:colOff>
      <xdr:row>60</xdr:row>
      <xdr:rowOff>117566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127743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453</xdr:rowOff>
    </xdr:from>
    <xdr:to>
      <xdr:col>64</xdr:col>
      <xdr:colOff>152400</xdr:colOff>
      <xdr:row>60</xdr:row>
      <xdr:rowOff>102053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112230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る６．２％となっているが、総合計画に基づく大規模事業による起債の償還に伴い今後増加が見込まれる。このため引き続き、住民ニーズを的確に把握し緊急性のある事業を優先的に選択するなど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144018</xdr:rowOff>
    </xdr:from>
    <xdr:to>
      <xdr:col>81</xdr:col>
      <xdr:colOff>44450</xdr:colOff>
      <xdr:row>40</xdr:row>
      <xdr:rowOff>1524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3056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39</xdr:row>
      <xdr:rowOff>144018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76300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122428</xdr:rowOff>
    </xdr:from>
    <xdr:to>
      <xdr:col>72</xdr:col>
      <xdr:colOff>203200</xdr:colOff>
      <xdr:row>39</xdr:row>
      <xdr:rowOff>76454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63752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45212</xdr:rowOff>
    </xdr:from>
    <xdr:to>
      <xdr:col>68</xdr:col>
      <xdr:colOff>152400</xdr:colOff>
      <xdr:row>38</xdr:row>
      <xdr:rowOff>122428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5603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122174</xdr:rowOff>
    </xdr:from>
    <xdr:to>
      <xdr:col>81</xdr:col>
      <xdr:colOff>95250</xdr:colOff>
      <xdr:row>40</xdr:row>
      <xdr:rowOff>52324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138701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93218</xdr:rowOff>
    </xdr:from>
    <xdr:to>
      <xdr:col>77</xdr:col>
      <xdr:colOff>95250</xdr:colOff>
      <xdr:row>40</xdr:row>
      <xdr:rowOff>23368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25654</xdr:rowOff>
    </xdr:from>
    <xdr:to>
      <xdr:col>73</xdr:col>
      <xdr:colOff>44450</xdr:colOff>
      <xdr:row>39</xdr:row>
      <xdr:rowOff>127254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137431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71628</xdr:rowOff>
    </xdr:from>
    <xdr:to>
      <xdr:col>68</xdr:col>
      <xdr:colOff>203200</xdr:colOff>
      <xdr:row>39</xdr:row>
      <xdr:rowOff>1778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11955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165862</xdr:rowOff>
    </xdr:from>
    <xdr:to>
      <xdr:col>64</xdr:col>
      <xdr:colOff>152400</xdr:colOff>
      <xdr:row>38</xdr:row>
      <xdr:rowOff>96012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106189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財政を圧迫する可能性の度合いは、地方債現在高などの将来負担額よりも、充当可能な基金額が多いため、「－」となっている。今後も後世への負担を少しでも軽減できるよう、新規事業の実施等についても精査を行い、財政の健全化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73737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7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62290</xdr:rowOff>
    </xdr:from>
    <xdr:to>
      <xdr:col>64</xdr:col>
      <xdr:colOff>152400</xdr:colOff>
      <xdr:row>13</xdr:row>
      <xdr:rowOff>163890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2617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21,449
20,935
34.20
9,839,722
9,708,054
131,668
5,434,913
7,100,571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が低くなっているが、要因としてゴミ処理業務や消防業務を一部事務組合で行っていることがある。一部事務組合の人件費分に充てる負担金を合計した場合の人口１人当たりの歳出決算額は増加することになる。今後はこれらも含めた人件費関係経費全体について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2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2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104140</xdr:rowOff>
    </xdr:from>
    <xdr:to>
      <xdr:col>15</xdr:col>
      <xdr:colOff>98425</xdr:colOff>
      <xdr:row>35</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33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104140</xdr:rowOff>
    </xdr:from>
    <xdr:to>
      <xdr:col>11</xdr:col>
      <xdr:colOff>9525</xdr:colOff>
      <xdr:row>35</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33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53340</xdr:rowOff>
    </xdr:from>
    <xdr:to>
      <xdr:col>11</xdr:col>
      <xdr:colOff>60325</xdr:colOff>
      <xdr:row>34</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情報システム標準化・共通化に関する業務委託の大幅な増となり、また、小学校の教科書更新に伴う教育振興消耗品の増により物件費に係る経常収支比率は類似団体平均を０．４ポイント上回った。</a:t>
          </a:r>
        </a:p>
        <a:p>
          <a:r>
            <a:rPr kumimoji="1" lang="ja-JP" altLang="en-US" sz="1300">
              <a:latin typeface="ＭＳ Ｐゴシック" panose="020B0600070205080204" pitchFamily="50" charset="-128"/>
              <a:ea typeface="ＭＳ Ｐゴシック" panose="020B0600070205080204" pitchFamily="50" charset="-128"/>
            </a:rPr>
            <a:t>今後については、優先度の低い委託事業について計画的に廃止・縮小を進め、経費の縮減に努める。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0</xdr:rowOff>
    </xdr:from>
    <xdr:to>
      <xdr:col>82</xdr:col>
      <xdr:colOff>107950</xdr:colOff>
      <xdr:row>18</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86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0</xdr:rowOff>
    </xdr:from>
    <xdr:to>
      <xdr:col>78</xdr:col>
      <xdr:colOff>69850</xdr:colOff>
      <xdr:row>18</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86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22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18</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22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120650</xdr:rowOff>
    </xdr:from>
    <xdr:to>
      <xdr:col>78</xdr:col>
      <xdr:colOff>120650</xdr:colOff>
      <xdr:row>18</xdr:row>
      <xdr:rowOff>50800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xdr:rowOff>
    </xdr:from>
    <xdr:to>
      <xdr:col>65</xdr:col>
      <xdr:colOff>53975</xdr:colOff>
      <xdr:row>18</xdr:row>
      <xdr:rowOff>114300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99077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手当助成の拡充に伴う増により前年度より０．２ポイントの増加となっており、また、低所得者支援及び定額減税補足給付金（調整給付）支援事業の増加により、扶助費に係る経常収支比率が類似団体平均を１．５ポイント上回っている。</a:t>
          </a:r>
        </a:p>
        <a:p>
          <a:r>
            <a:rPr kumimoji="1" lang="ja-JP" altLang="en-US" sz="1300">
              <a:latin typeface="ＭＳ Ｐゴシック" panose="020B0600070205080204" pitchFamily="50" charset="-128"/>
              <a:ea typeface="ＭＳ Ｐゴシック" panose="020B0600070205080204" pitchFamily="50" charset="-128"/>
            </a:rPr>
            <a:t>今後も、町単独で行う事業について給付水準、対象要件の見直しなど扶助費の適正化に努める。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568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956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58</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608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159657</xdr:rowOff>
    </xdr:from>
    <xdr:to>
      <xdr:col>11</xdr:col>
      <xdr:colOff>9525</xdr:colOff>
      <xdr:row>57</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60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166007</xdr:rowOff>
    </xdr:from>
    <xdr:to>
      <xdr:col>24</xdr:col>
      <xdr:colOff>76200</xdr:colOff>
      <xdr:row>58</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138084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108857</xdr:rowOff>
    </xdr:from>
    <xdr:to>
      <xdr:col>11</xdr:col>
      <xdr:colOff>60325</xdr:colOff>
      <xdr:row>57</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その他に係る経常収支比率は前年度より０．１ポイントの増加となり、類似団体平均を３．０ポイント上回っている。</a:t>
          </a:r>
        </a:p>
        <a:p>
          <a:r>
            <a:rPr kumimoji="1" lang="ja-JP" altLang="en-US" sz="1300">
              <a:latin typeface="ＭＳ Ｐゴシック" panose="020B0600070205080204" pitchFamily="50" charset="-128"/>
              <a:ea typeface="ＭＳ Ｐゴシック" panose="020B0600070205080204" pitchFamily="50" charset="-128"/>
            </a:rPr>
            <a:t>これは、普通建設事業の補助事業や単独事業が増加したことによるものとなっている。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139700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71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58</xdr:row>
      <xdr:rowOff>101600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93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58</xdr:row>
      <xdr:rowOff>139700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3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上回っているのは、ゴミ処理業務や消防業務を一部事務組合で行っているため、負担金が多額となっているためである。今後は、補助金対象事業の見直しや一部事務組合の事業内容についても改善・効率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143002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363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409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13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156718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135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公債費に係る経常収支比率は類似団体平均を０．８ポイント上回っているが、まちづくり交付金事業等に関する公債費の元金償還終了により、前年より０．６ポイント減少となっている。</a:t>
          </a:r>
        </a:p>
        <a:p>
          <a:r>
            <a:rPr kumimoji="1" lang="ja-JP" altLang="en-US" sz="1300">
              <a:latin typeface="ＭＳ Ｐゴシック" panose="020B0600070205080204" pitchFamily="50" charset="-128"/>
              <a:ea typeface="ＭＳ Ｐゴシック" panose="020B0600070205080204" pitchFamily="50" charset="-128"/>
            </a:rPr>
            <a:t>今後は長期財政計画を考慮し、地方債に大きく頼ることのない財政運営に努める。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42418</xdr:rowOff>
    </xdr:from>
    <xdr:to>
      <xdr:col>24</xdr:col>
      <xdr:colOff>25400</xdr:colOff>
      <xdr:row>77</xdr:row>
      <xdr:rowOff>97282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440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77</xdr:row>
      <xdr:rowOff>97282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897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77</xdr:row>
      <xdr:rowOff>88137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43485"/>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113285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0977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135145</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公債費以外の経常収支比率に占める割合は、０．１ポイント減少し、類似団体平均を下回っている。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主な要因は補助費等の減少によるものであるが、今後は公債費以外についても、引き続き義務的経費の抑制や、新たな財源確保などにより比率の減少に努める。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77</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897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101854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943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77</xdr:row>
      <xdr:rowOff>101854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3832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77</xdr:row>
      <xdr:rowOff>106426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38328"/>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53864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137431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69105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167403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岐阜県大野町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163276</xdr:rowOff>
    </xdr:from>
    <xdr:to>
      <xdr:col>29</xdr:col>
      <xdr:colOff>127000</xdr:colOff>
      <xdr:row>19</xdr:row>
      <xdr:rowOff>85275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97001"/>
          <a:ext cx="647700" cy="93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85275</xdr:rowOff>
    </xdr:from>
    <xdr:to>
      <xdr:col>26</xdr:col>
      <xdr:colOff>50800</xdr:colOff>
      <xdr:row>19</xdr:row>
      <xdr:rowOff>126962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90450"/>
          <a:ext cx="698500" cy="41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126962</xdr:rowOff>
    </xdr:from>
    <xdr:to>
      <xdr:col>22</xdr:col>
      <xdr:colOff>114300</xdr:colOff>
      <xdr:row>19</xdr:row>
      <xdr:rowOff>161823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32137"/>
          <a:ext cx="698500" cy="34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161823</xdr:rowOff>
    </xdr:from>
    <xdr:to>
      <xdr:col>18</xdr:col>
      <xdr:colOff>177800</xdr:colOff>
      <xdr:row>20</xdr:row>
      <xdr:rowOff>34183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66998"/>
          <a:ext cx="698500" cy="43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112477</xdr:rowOff>
    </xdr:from>
    <xdr:to>
      <xdr:col>29</xdr:col>
      <xdr:colOff>177800</xdr:colOff>
      <xdr:row>19</xdr:row>
      <xdr:rowOff>42627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46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84553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1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34475</xdr:rowOff>
    </xdr:from>
    <xdr:to>
      <xdr:col>26</xdr:col>
      <xdr:colOff>101600</xdr:colOff>
      <xdr:row>19</xdr:row>
      <xdr:rowOff>136075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39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120852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26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76162</xdr:rowOff>
    </xdr:from>
    <xdr:to>
      <xdr:col>22</xdr:col>
      <xdr:colOff>165100</xdr:colOff>
      <xdr:row>20</xdr:row>
      <xdr:rowOff>6312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8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162539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6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111023</xdr:rowOff>
    </xdr:from>
    <xdr:to>
      <xdr:col>19</xdr:col>
      <xdr:colOff>38100</xdr:colOff>
      <xdr:row>20</xdr:row>
      <xdr:rowOff>41173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16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25950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0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154833</xdr:rowOff>
    </xdr:from>
    <xdr:to>
      <xdr:col>15</xdr:col>
      <xdr:colOff>101600</xdr:colOff>
      <xdr:row>20</xdr:row>
      <xdr:rowOff>84983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60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69760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4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26971</xdr:rowOff>
    </xdr:from>
    <xdr:to>
      <xdr:col>29</xdr:col>
      <xdr:colOff>127000</xdr:colOff>
      <xdr:row>37</xdr:row>
      <xdr:rowOff>36507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151671"/>
          <a:ext cx="647700" cy="9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21550</xdr:rowOff>
    </xdr:from>
    <xdr:to>
      <xdr:col>26</xdr:col>
      <xdr:colOff>50800</xdr:colOff>
      <xdr:row>37</xdr:row>
      <xdr:rowOff>36507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146250"/>
          <a:ext cx="698500" cy="14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21550</xdr:rowOff>
    </xdr:from>
    <xdr:to>
      <xdr:col>22</xdr:col>
      <xdr:colOff>114300</xdr:colOff>
      <xdr:row>37</xdr:row>
      <xdr:rowOff>117758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146250"/>
          <a:ext cx="698500" cy="96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117758</xdr:rowOff>
    </xdr:from>
    <xdr:to>
      <xdr:col>18</xdr:col>
      <xdr:colOff>177800</xdr:colOff>
      <xdr:row>37</xdr:row>
      <xdr:rowOff>221151</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242458"/>
          <a:ext cx="698500" cy="103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147621</xdr:rowOff>
    </xdr:from>
    <xdr:to>
      <xdr:col>29</xdr:col>
      <xdr:colOff>177800</xdr:colOff>
      <xdr:row>37</xdr:row>
      <xdr:rowOff>77771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100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119698</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07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157157</xdr:rowOff>
    </xdr:from>
    <xdr:to>
      <xdr:col>26</xdr:col>
      <xdr:colOff>101600</xdr:colOff>
      <xdr:row>37</xdr:row>
      <xdr:rowOff>87307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110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72084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96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142200</xdr:rowOff>
    </xdr:from>
    <xdr:to>
      <xdr:col>22</xdr:col>
      <xdr:colOff>165100</xdr:colOff>
      <xdr:row>37</xdr:row>
      <xdr:rowOff>72350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095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57127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8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66958</xdr:rowOff>
    </xdr:from>
    <xdr:to>
      <xdr:col>19</xdr:col>
      <xdr:colOff>38100</xdr:colOff>
      <xdr:row>37</xdr:row>
      <xdr:rowOff>168558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191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153335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7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170351</xdr:rowOff>
    </xdr:from>
    <xdr:to>
      <xdr:col>15</xdr:col>
      <xdr:colOff>101600</xdr:colOff>
      <xdr:row>37</xdr:row>
      <xdr:rowOff>271951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295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256728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21,449
20,935
34.20
9,839,722
9,708,054
131,668
5,434,913
7,100,571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111778</xdr:rowOff>
    </xdr:from>
    <xdr:to>
      <xdr:col>24</xdr:col>
      <xdr:colOff>62865</xdr:colOff>
      <xdr:row>38</xdr:row>
      <xdr:rowOff>11488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3828"/>
          <a:ext cx="1270" cy="1442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11488</xdr:rowOff>
    </xdr:from>
    <xdr:to>
      <xdr:col>24</xdr:col>
      <xdr:colOff>152400</xdr:colOff>
      <xdr:row>38</xdr:row>
      <xdr:rowOff>11488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2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58455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5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111778</xdr:rowOff>
    </xdr:from>
    <xdr:to>
      <xdr:col>24</xdr:col>
      <xdr:colOff>152400</xdr:colOff>
      <xdr:row>29</xdr:row>
      <xdr:rowOff>111778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29727</xdr:rowOff>
    </xdr:from>
    <xdr:to>
      <xdr:col>24</xdr:col>
      <xdr:colOff>63500</xdr:colOff>
      <xdr:row>37</xdr:row>
      <xdr:rowOff>102471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3377"/>
          <a:ext cx="838200" cy="7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38935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68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16058</xdr:rowOff>
    </xdr:from>
    <xdr:to>
      <xdr:col>24</xdr:col>
      <xdr:colOff>114300</xdr:colOff>
      <xdr:row>35</xdr:row>
      <xdr:rowOff>117658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102471</xdr:rowOff>
    </xdr:from>
    <xdr:to>
      <xdr:col>19</xdr:col>
      <xdr:colOff>177800</xdr:colOff>
      <xdr:row>37</xdr:row>
      <xdr:rowOff>127453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46121"/>
          <a:ext cx="8890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103204</xdr:rowOff>
    </xdr:from>
    <xdr:to>
      <xdr:col>20</xdr:col>
      <xdr:colOff>38100</xdr:colOff>
      <xdr:row>36</xdr:row>
      <xdr:rowOff>33354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49881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7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127453</xdr:rowOff>
    </xdr:from>
    <xdr:to>
      <xdr:col>15</xdr:col>
      <xdr:colOff>50800</xdr:colOff>
      <xdr:row>37</xdr:row>
      <xdr:rowOff>161172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1103"/>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140629</xdr:rowOff>
    </xdr:from>
    <xdr:to>
      <xdr:col>15</xdr:col>
      <xdr:colOff>101600</xdr:colOff>
      <xdr:row>36</xdr:row>
      <xdr:rowOff>70779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87306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161172</xdr:rowOff>
    </xdr:from>
    <xdr:to>
      <xdr:col>10</xdr:col>
      <xdr:colOff>114300</xdr:colOff>
      <xdr:row>38</xdr:row>
      <xdr:rowOff>42578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4822"/>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149414</xdr:rowOff>
    </xdr:from>
    <xdr:to>
      <xdr:col>10</xdr:col>
      <xdr:colOff>165100</xdr:colOff>
      <xdr:row>36</xdr:row>
      <xdr:rowOff>79564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96091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54218</xdr:rowOff>
    </xdr:from>
    <xdr:to>
      <xdr:col>6</xdr:col>
      <xdr:colOff>38100</xdr:colOff>
      <xdr:row>36</xdr:row>
      <xdr:rowOff>155818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150377</xdr:rowOff>
    </xdr:from>
    <xdr:to>
      <xdr:col>24</xdr:col>
      <xdr:colOff>114300</xdr:colOff>
      <xdr:row>37</xdr:row>
      <xdr:rowOff>80527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128804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51671</xdr:rowOff>
    </xdr:from>
    <xdr:to>
      <xdr:col>20</xdr:col>
      <xdr:colOff>38100</xdr:colOff>
      <xdr:row>37</xdr:row>
      <xdr:rowOff>153271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144397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76653</xdr:rowOff>
    </xdr:from>
    <xdr:to>
      <xdr:col>15</xdr:col>
      <xdr:colOff>101600</xdr:colOff>
      <xdr:row>38</xdr:row>
      <xdr:rowOff>6803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169380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110372</xdr:rowOff>
    </xdr:from>
    <xdr:to>
      <xdr:col>10</xdr:col>
      <xdr:colOff>165100</xdr:colOff>
      <xdr:row>38</xdr:row>
      <xdr:rowOff>40522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31649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163228</xdr:rowOff>
    </xdr:from>
    <xdr:to>
      <xdr:col>6</xdr:col>
      <xdr:colOff>38100</xdr:colOff>
      <xdr:row>38</xdr:row>
      <xdr:rowOff>93378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84505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81255</xdr:rowOff>
    </xdr:from>
    <xdr:to>
      <xdr:col>24</xdr:col>
      <xdr:colOff>63500</xdr:colOff>
      <xdr:row>56</xdr:row>
      <xdr:rowOff>156261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82455"/>
          <a:ext cx="838200" cy="7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135141</xdr:rowOff>
    </xdr:from>
    <xdr:to>
      <xdr:col>19</xdr:col>
      <xdr:colOff>177800</xdr:colOff>
      <xdr:row>56</xdr:row>
      <xdr:rowOff>156261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36341"/>
          <a:ext cx="8890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135141</xdr:rowOff>
    </xdr:from>
    <xdr:to>
      <xdr:col>15</xdr:col>
      <xdr:colOff>50800</xdr:colOff>
      <xdr:row>56</xdr:row>
      <xdr:rowOff>147193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36341"/>
          <a:ext cx="8890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102312</xdr:rowOff>
    </xdr:from>
    <xdr:to>
      <xdr:col>10</xdr:col>
      <xdr:colOff>114300</xdr:colOff>
      <xdr:row>56</xdr:row>
      <xdr:rowOff>147193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03512"/>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30455</xdr:rowOff>
    </xdr:from>
    <xdr:to>
      <xdr:col>24</xdr:col>
      <xdr:colOff>114300</xdr:colOff>
      <xdr:row>56</xdr:row>
      <xdr:rowOff>132055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8882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105461</xdr:rowOff>
    </xdr:from>
    <xdr:to>
      <xdr:col>20</xdr:col>
      <xdr:colOff>38100</xdr:colOff>
      <xdr:row>57</xdr:row>
      <xdr:rowOff>35611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26738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9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84341</xdr:rowOff>
    </xdr:from>
    <xdr:to>
      <xdr:col>15</xdr:col>
      <xdr:colOff>101600</xdr:colOff>
      <xdr:row>57</xdr:row>
      <xdr:rowOff>14491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5618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96393</xdr:rowOff>
    </xdr:from>
    <xdr:to>
      <xdr:col>10</xdr:col>
      <xdr:colOff>165100</xdr:colOff>
      <xdr:row>57</xdr:row>
      <xdr:rowOff>26543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9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17670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9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51512</xdr:rowOff>
    </xdr:from>
    <xdr:to>
      <xdr:col>6</xdr:col>
      <xdr:colOff>38100</xdr:colOff>
      <xdr:row>56</xdr:row>
      <xdr:rowOff>153112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144239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4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108382</xdr:rowOff>
    </xdr:from>
    <xdr:to>
      <xdr:col>24</xdr:col>
      <xdr:colOff>63500</xdr:colOff>
      <xdr:row>74</xdr:row>
      <xdr:rowOff>136957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795682"/>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108382</xdr:rowOff>
    </xdr:from>
    <xdr:to>
      <xdr:col>19</xdr:col>
      <xdr:colOff>177800</xdr:colOff>
      <xdr:row>75</xdr:row>
      <xdr:rowOff>87808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79568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87808</xdr:rowOff>
    </xdr:from>
    <xdr:to>
      <xdr:col>15</xdr:col>
      <xdr:colOff>50800</xdr:colOff>
      <xdr:row>75</xdr:row>
      <xdr:rowOff>134442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946558"/>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75635</xdr:rowOff>
    </xdr:from>
    <xdr:to>
      <xdr:col>10</xdr:col>
      <xdr:colOff>114300</xdr:colOff>
      <xdr:row>75</xdr:row>
      <xdr:rowOff>134442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934385"/>
          <a:ext cx="889000" cy="5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113333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156309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86157</xdr:rowOff>
    </xdr:from>
    <xdr:to>
      <xdr:col>24</xdr:col>
      <xdr:colOff>114300</xdr:colOff>
      <xdr:row>75</xdr:row>
      <xdr:rowOff>16307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7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109034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6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57582</xdr:rowOff>
    </xdr:from>
    <xdr:to>
      <xdr:col>20</xdr:col>
      <xdr:colOff>38100</xdr:colOff>
      <xdr:row>74</xdr:row>
      <xdr:rowOff>159182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74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4259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52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37008</xdr:rowOff>
    </xdr:from>
    <xdr:to>
      <xdr:col>15</xdr:col>
      <xdr:colOff>101600</xdr:colOff>
      <xdr:row>75</xdr:row>
      <xdr:rowOff>138608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89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155135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67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83642</xdr:rowOff>
    </xdr:from>
    <xdr:to>
      <xdr:col>10</xdr:col>
      <xdr:colOff>165100</xdr:colOff>
      <xdr:row>76</xdr:row>
      <xdr:rowOff>13791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423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30319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71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24835</xdr:rowOff>
    </xdr:from>
    <xdr:to>
      <xdr:col>6</xdr:col>
      <xdr:colOff>38100</xdr:colOff>
      <xdr:row>75</xdr:row>
      <xdr:rowOff>126435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8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142962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65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122670</xdr:rowOff>
    </xdr:from>
    <xdr:to>
      <xdr:col>24</xdr:col>
      <xdr:colOff>63500</xdr:colOff>
      <xdr:row>97</xdr:row>
      <xdr:rowOff>8728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10420"/>
          <a:ext cx="838200" cy="22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8728</xdr:rowOff>
    </xdr:from>
    <xdr:to>
      <xdr:col>19</xdr:col>
      <xdr:colOff>177800</xdr:colOff>
      <xdr:row>97</xdr:row>
      <xdr:rowOff>72949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39378"/>
          <a:ext cx="889000" cy="6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86257</xdr:rowOff>
    </xdr:from>
    <xdr:to>
      <xdr:col>15</xdr:col>
      <xdr:colOff>50800</xdr:colOff>
      <xdr:row>97</xdr:row>
      <xdr:rowOff>72949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45457"/>
          <a:ext cx="889000" cy="15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86257</xdr:rowOff>
    </xdr:from>
    <xdr:to>
      <xdr:col>10</xdr:col>
      <xdr:colOff>114300</xdr:colOff>
      <xdr:row>98</xdr:row>
      <xdr:rowOff>86452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45457"/>
          <a:ext cx="889000" cy="34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71870</xdr:rowOff>
    </xdr:from>
    <xdr:to>
      <xdr:col>24</xdr:col>
      <xdr:colOff>114300</xdr:colOff>
      <xdr:row>96</xdr:row>
      <xdr:rowOff>2020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94747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1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129378</xdr:rowOff>
    </xdr:from>
    <xdr:to>
      <xdr:col>20</xdr:col>
      <xdr:colOff>38100</xdr:colOff>
      <xdr:row>97</xdr:row>
      <xdr:rowOff>59528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8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76055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6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22149</xdr:rowOff>
    </xdr:from>
    <xdr:to>
      <xdr:col>15</xdr:col>
      <xdr:colOff>101600</xdr:colOff>
      <xdr:row>97</xdr:row>
      <xdr:rowOff>123749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140276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42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35457</xdr:rowOff>
    </xdr:from>
    <xdr:to>
      <xdr:col>10</xdr:col>
      <xdr:colOff>165100</xdr:colOff>
      <xdr:row>96</xdr:row>
      <xdr:rowOff>137057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9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153584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35652</xdr:rowOff>
    </xdr:from>
    <xdr:to>
      <xdr:col>6</xdr:col>
      <xdr:colOff>38100</xdr:colOff>
      <xdr:row>98</xdr:row>
      <xdr:rowOff>137252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3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153779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1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157403</xdr:rowOff>
    </xdr:from>
    <xdr:to>
      <xdr:col>55</xdr:col>
      <xdr:colOff>0</xdr:colOff>
      <xdr:row>37</xdr:row>
      <xdr:rowOff>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29603"/>
          <a:ext cx="838200" cy="1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67</xdr:rowOff>
    </xdr:from>
    <xdr:to>
      <xdr:col>50</xdr:col>
      <xdr:colOff>114300</xdr:colOff>
      <xdr:row>37</xdr:row>
      <xdr:rowOff>7460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43717"/>
          <a:ext cx="889000" cy="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142292</xdr:rowOff>
    </xdr:from>
    <xdr:to>
      <xdr:col>45</xdr:col>
      <xdr:colOff>177800</xdr:colOff>
      <xdr:row>37</xdr:row>
      <xdr:rowOff>7460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314492"/>
          <a:ext cx="889000" cy="3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74988</xdr:rowOff>
    </xdr:from>
    <xdr:to>
      <xdr:col>41</xdr:col>
      <xdr:colOff>50800</xdr:colOff>
      <xdr:row>36</xdr:row>
      <xdr:rowOff>142292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04288"/>
          <a:ext cx="889000" cy="4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106603</xdr:rowOff>
    </xdr:from>
    <xdr:to>
      <xdr:col>55</xdr:col>
      <xdr:colOff>50800</xdr:colOff>
      <xdr:row>37</xdr:row>
      <xdr:rowOff>36753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85030</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5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120717</xdr:rowOff>
    </xdr:from>
    <xdr:to>
      <xdr:col>50</xdr:col>
      <xdr:colOff>165100</xdr:colOff>
      <xdr:row>37</xdr:row>
      <xdr:rowOff>50867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9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41994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128110</xdr:rowOff>
    </xdr:from>
    <xdr:to>
      <xdr:col>46</xdr:col>
      <xdr:colOff>38100</xdr:colOff>
      <xdr:row>37</xdr:row>
      <xdr:rowOff>58260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49387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9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91492</xdr:rowOff>
    </xdr:from>
    <xdr:to>
      <xdr:col>41</xdr:col>
      <xdr:colOff>101600</xdr:colOff>
      <xdr:row>37</xdr:row>
      <xdr:rowOff>21642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38169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3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24188</xdr:rowOff>
    </xdr:from>
    <xdr:to>
      <xdr:col>36</xdr:col>
      <xdr:colOff>165100</xdr:colOff>
      <xdr:row>34</xdr:row>
      <xdr:rowOff>125788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5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116915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4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100213</xdr:rowOff>
    </xdr:from>
    <xdr:to>
      <xdr:col>55</xdr:col>
      <xdr:colOff>0</xdr:colOff>
      <xdr:row>57</xdr:row>
      <xdr:rowOff>80287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01413"/>
          <a:ext cx="838200" cy="15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80287</xdr:rowOff>
    </xdr:from>
    <xdr:to>
      <xdr:col>50</xdr:col>
      <xdr:colOff>114300</xdr:colOff>
      <xdr:row>57</xdr:row>
      <xdr:rowOff>85644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52937"/>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71127</xdr:rowOff>
    </xdr:from>
    <xdr:to>
      <xdr:col>45</xdr:col>
      <xdr:colOff>177800</xdr:colOff>
      <xdr:row>57</xdr:row>
      <xdr:rowOff>85644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43777"/>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67417</xdr:rowOff>
    </xdr:from>
    <xdr:to>
      <xdr:col>41</xdr:col>
      <xdr:colOff>50800</xdr:colOff>
      <xdr:row>57</xdr:row>
      <xdr:rowOff>71127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40067"/>
          <a:ext cx="889000" cy="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49413</xdr:rowOff>
    </xdr:from>
    <xdr:to>
      <xdr:col>55</xdr:col>
      <xdr:colOff>50800</xdr:colOff>
      <xdr:row>56</xdr:row>
      <xdr:rowOff>151013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27840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2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29487</xdr:rowOff>
    </xdr:from>
    <xdr:to>
      <xdr:col>50</xdr:col>
      <xdr:colOff>165100</xdr:colOff>
      <xdr:row>57</xdr:row>
      <xdr:rowOff>131087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0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122214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9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34844</xdr:rowOff>
    </xdr:from>
    <xdr:to>
      <xdr:col>46</xdr:col>
      <xdr:colOff>38100</xdr:colOff>
      <xdr:row>57</xdr:row>
      <xdr:rowOff>136444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0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127571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0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20327</xdr:rowOff>
    </xdr:from>
    <xdr:to>
      <xdr:col>41</xdr:col>
      <xdr:colOff>101600</xdr:colOff>
      <xdr:row>57</xdr:row>
      <xdr:rowOff>121927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113054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8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16617</xdr:rowOff>
    </xdr:from>
    <xdr:to>
      <xdr:col>36</xdr:col>
      <xdr:colOff>165100</xdr:colOff>
      <xdr:row>57</xdr:row>
      <xdr:rowOff>118217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8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109344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8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147450</xdr:rowOff>
    </xdr:from>
    <xdr:to>
      <xdr:col>55</xdr:col>
      <xdr:colOff>0</xdr:colOff>
      <xdr:row>79</xdr:row>
      <xdr:rowOff>86196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20550"/>
          <a:ext cx="838200" cy="1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86196</xdr:rowOff>
    </xdr:from>
    <xdr:to>
      <xdr:col>50</xdr:col>
      <xdr:colOff>114300</xdr:colOff>
      <xdr:row>79</xdr:row>
      <xdr:rowOff>98868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630746"/>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90094</xdr:rowOff>
    </xdr:from>
    <xdr:to>
      <xdr:col>45</xdr:col>
      <xdr:colOff>177800</xdr:colOff>
      <xdr:row>79</xdr:row>
      <xdr:rowOff>98868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634644"/>
          <a:ext cx="889000" cy="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64664</xdr:rowOff>
    </xdr:from>
    <xdr:to>
      <xdr:col>41</xdr:col>
      <xdr:colOff>50800</xdr:colOff>
      <xdr:row>79</xdr:row>
      <xdr:rowOff>90094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609214"/>
          <a:ext cx="889000" cy="2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96650</xdr:rowOff>
    </xdr:from>
    <xdr:to>
      <xdr:col>55</xdr:col>
      <xdr:colOff>50800</xdr:colOff>
      <xdr:row>79</xdr:row>
      <xdr:rowOff>26800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6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11577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8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35396</xdr:rowOff>
    </xdr:from>
    <xdr:to>
      <xdr:col>50</xdr:col>
      <xdr:colOff>165100</xdr:colOff>
      <xdr:row>79</xdr:row>
      <xdr:rowOff>136996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128123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48068</xdr:rowOff>
    </xdr:from>
    <xdr:to>
      <xdr:col>46</xdr:col>
      <xdr:colOff>38100</xdr:colOff>
      <xdr:row>79</xdr:row>
      <xdr:rowOff>149668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140795</xdr:rowOff>
    </xdr:from>
    <xdr:ext cx="249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625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39294</xdr:rowOff>
    </xdr:from>
    <xdr:to>
      <xdr:col>41</xdr:col>
      <xdr:colOff>101600</xdr:colOff>
      <xdr:row>79</xdr:row>
      <xdr:rowOff>140894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132021</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2017" y="13676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13864</xdr:rowOff>
    </xdr:from>
    <xdr:to>
      <xdr:col>36</xdr:col>
      <xdr:colOff>165100</xdr:colOff>
      <xdr:row>79</xdr:row>
      <xdr:rowOff>115464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106591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5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636</xdr:rowOff>
    </xdr:from>
    <xdr:to>
      <xdr:col>55</xdr:col>
      <xdr:colOff>0</xdr:colOff>
      <xdr:row>97</xdr:row>
      <xdr:rowOff>93535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31286"/>
          <a:ext cx="838200" cy="9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66548</xdr:rowOff>
    </xdr:from>
    <xdr:to>
      <xdr:col>50</xdr:col>
      <xdr:colOff>114300</xdr:colOff>
      <xdr:row>97</xdr:row>
      <xdr:rowOff>93535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697198"/>
          <a:ext cx="889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46876</xdr:rowOff>
    </xdr:from>
    <xdr:to>
      <xdr:col>45</xdr:col>
      <xdr:colOff>177800</xdr:colOff>
      <xdr:row>97</xdr:row>
      <xdr:rowOff>66548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77526"/>
          <a:ext cx="889000" cy="1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46876</xdr:rowOff>
    </xdr:from>
    <xdr:to>
      <xdr:col>41</xdr:col>
      <xdr:colOff>50800</xdr:colOff>
      <xdr:row>97</xdr:row>
      <xdr:rowOff>60503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77526"/>
          <a:ext cx="8890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121286</xdr:rowOff>
    </xdr:from>
    <xdr:to>
      <xdr:col>55</xdr:col>
      <xdr:colOff>50800</xdr:colOff>
      <xdr:row>97</xdr:row>
      <xdr:rowOff>51436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99713</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42735</xdr:rowOff>
    </xdr:from>
    <xdr:to>
      <xdr:col>50</xdr:col>
      <xdr:colOff>165100</xdr:colOff>
      <xdr:row>97</xdr:row>
      <xdr:rowOff>144335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135462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6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15748</xdr:rowOff>
    </xdr:from>
    <xdr:to>
      <xdr:col>46</xdr:col>
      <xdr:colOff>38100</xdr:colOff>
      <xdr:row>97</xdr:row>
      <xdr:rowOff>117348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4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108475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167526</xdr:rowOff>
    </xdr:from>
    <xdr:to>
      <xdr:col>41</xdr:col>
      <xdr:colOff>101600</xdr:colOff>
      <xdr:row>97</xdr:row>
      <xdr:rowOff>97676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2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88803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9703</xdr:rowOff>
    </xdr:from>
    <xdr:to>
      <xdr:col>36</xdr:col>
      <xdr:colOff>165100</xdr:colOff>
      <xdr:row>97</xdr:row>
      <xdr:rowOff>111303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4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102430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128632</xdr:rowOff>
    </xdr:from>
    <xdr:to>
      <xdr:col>85</xdr:col>
      <xdr:colOff>127000</xdr:colOff>
      <xdr:row>75</xdr:row>
      <xdr:rowOff>129451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987382"/>
          <a:ext cx="8382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98761</xdr:rowOff>
    </xdr:from>
    <xdr:to>
      <xdr:col>81</xdr:col>
      <xdr:colOff>50800</xdr:colOff>
      <xdr:row>75</xdr:row>
      <xdr:rowOff>128632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957511"/>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98761</xdr:rowOff>
    </xdr:from>
    <xdr:to>
      <xdr:col>76</xdr:col>
      <xdr:colOff>114300</xdr:colOff>
      <xdr:row>76</xdr:row>
      <xdr:rowOff>31401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57511"/>
          <a:ext cx="8890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31401</xdr:rowOff>
    </xdr:from>
    <xdr:to>
      <xdr:col>71</xdr:col>
      <xdr:colOff>177800</xdr:colOff>
      <xdr:row>76</xdr:row>
      <xdr:rowOff>72568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061601"/>
          <a:ext cx="889000" cy="4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78651</xdr:rowOff>
    </xdr:from>
    <xdr:to>
      <xdr:col>85</xdr:col>
      <xdr:colOff>177800</xdr:colOff>
      <xdr:row>76</xdr:row>
      <xdr:rowOff>8801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57078</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1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77832</xdr:rowOff>
    </xdr:from>
    <xdr:to>
      <xdr:col>81</xdr:col>
      <xdr:colOff>101600</xdr:colOff>
      <xdr:row>76</xdr:row>
      <xdr:rowOff>7981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365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170559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02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47961</xdr:rowOff>
    </xdr:from>
    <xdr:to>
      <xdr:col>76</xdr:col>
      <xdr:colOff>165100</xdr:colOff>
      <xdr:row>75</xdr:row>
      <xdr:rowOff>149561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140688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99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152051</xdr:rowOff>
    </xdr:from>
    <xdr:to>
      <xdr:col>72</xdr:col>
      <xdr:colOff>38100</xdr:colOff>
      <xdr:row>76</xdr:row>
      <xdr:rowOff>82201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73328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21768</xdr:rowOff>
    </xdr:from>
    <xdr:to>
      <xdr:col>67</xdr:col>
      <xdr:colOff>101600</xdr:colOff>
      <xdr:row>76</xdr:row>
      <xdr:rowOff>123368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114495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4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102488</xdr:rowOff>
    </xdr:from>
    <xdr:to>
      <xdr:col>85</xdr:col>
      <xdr:colOff>127000</xdr:colOff>
      <xdr:row>98</xdr:row>
      <xdr:rowOff>104125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04588"/>
          <a:ext cx="8382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98831</xdr:rowOff>
    </xdr:from>
    <xdr:to>
      <xdr:col>81</xdr:col>
      <xdr:colOff>50800</xdr:colOff>
      <xdr:row>98</xdr:row>
      <xdr:rowOff>104125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900931"/>
          <a:ext cx="889000" cy="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96256</xdr:rowOff>
    </xdr:from>
    <xdr:to>
      <xdr:col>76</xdr:col>
      <xdr:colOff>114300</xdr:colOff>
      <xdr:row>98</xdr:row>
      <xdr:rowOff>98831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98356"/>
          <a:ext cx="8890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74476</xdr:rowOff>
    </xdr:from>
    <xdr:to>
      <xdr:col>71</xdr:col>
      <xdr:colOff>177800</xdr:colOff>
      <xdr:row>98</xdr:row>
      <xdr:rowOff>96256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76576"/>
          <a:ext cx="889000" cy="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51688</xdr:rowOff>
    </xdr:from>
    <xdr:to>
      <xdr:col>85</xdr:col>
      <xdr:colOff>177800</xdr:colOff>
      <xdr:row>98</xdr:row>
      <xdr:rowOff>153288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5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138065</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6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53325</xdr:rowOff>
    </xdr:from>
    <xdr:to>
      <xdr:col>81</xdr:col>
      <xdr:colOff>101600</xdr:colOff>
      <xdr:row>98</xdr:row>
      <xdr:rowOff>154925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5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146052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4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48031</xdr:rowOff>
    </xdr:from>
    <xdr:to>
      <xdr:col>76</xdr:col>
      <xdr:colOff>165100</xdr:colOff>
      <xdr:row>98</xdr:row>
      <xdr:rowOff>149631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5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140758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45456</xdr:rowOff>
    </xdr:from>
    <xdr:to>
      <xdr:col>72</xdr:col>
      <xdr:colOff>38100</xdr:colOff>
      <xdr:row>98</xdr:row>
      <xdr:rowOff>147056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4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138183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4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23676</xdr:rowOff>
    </xdr:from>
    <xdr:to>
      <xdr:col>67</xdr:col>
      <xdr:colOff>101600</xdr:colOff>
      <xdr:row>98</xdr:row>
      <xdr:rowOff>125276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116403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1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67081</xdr:rowOff>
    </xdr:from>
    <xdr:to>
      <xdr:col>116</xdr:col>
      <xdr:colOff>63500</xdr:colOff>
      <xdr:row>38</xdr:row>
      <xdr:rowOff>167132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582181"/>
          <a:ext cx="838200" cy="1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67081</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582181"/>
          <a:ext cx="889000" cy="1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116332</xdr:rowOff>
    </xdr:from>
    <xdr:to>
      <xdr:col>116</xdr:col>
      <xdr:colOff>114300</xdr:colOff>
      <xdr:row>39</xdr:row>
      <xdr:rowOff>46482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31259</xdr:rowOff>
    </xdr:from>
    <xdr:ext cx="378565"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46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16281</xdr:rowOff>
    </xdr:from>
    <xdr:to>
      <xdr:col>112</xdr:col>
      <xdr:colOff>38100</xdr:colOff>
      <xdr:row>38</xdr:row>
      <xdr:rowOff>117881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3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134409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0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84292</xdr:rowOff>
    </xdr:from>
    <xdr:to>
      <xdr:col>107</xdr:col>
      <xdr:colOff>50800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99842"/>
          <a:ext cx="889000" cy="1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84292</xdr:rowOff>
    </xdr:from>
    <xdr:to>
      <xdr:col>102</xdr:col>
      <xdr:colOff>114300</xdr:colOff>
      <xdr:row>59</xdr:row>
      <xdr:rowOff>84510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99842"/>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33492</xdr:rowOff>
    </xdr:from>
    <xdr:to>
      <xdr:col>102</xdr:col>
      <xdr:colOff>165100</xdr:colOff>
      <xdr:row>59</xdr:row>
      <xdr:rowOff>135092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126219</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241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33710</xdr:rowOff>
    </xdr:from>
    <xdr:to>
      <xdr:col>98</xdr:col>
      <xdr:colOff>38100</xdr:colOff>
      <xdr:row>59</xdr:row>
      <xdr:rowOff>135310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126437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24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81248</xdr:rowOff>
    </xdr:from>
    <xdr:to>
      <xdr:col>116</xdr:col>
      <xdr:colOff>63500</xdr:colOff>
      <xdr:row>76</xdr:row>
      <xdr:rowOff>143404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11448"/>
          <a:ext cx="838200" cy="6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143404</xdr:rowOff>
    </xdr:from>
    <xdr:to>
      <xdr:col>111</xdr:col>
      <xdr:colOff>177800</xdr:colOff>
      <xdr:row>77</xdr:row>
      <xdr:rowOff>38179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73604"/>
          <a:ext cx="889000" cy="6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38179</xdr:rowOff>
    </xdr:from>
    <xdr:to>
      <xdr:col>107</xdr:col>
      <xdr:colOff>50800</xdr:colOff>
      <xdr:row>77</xdr:row>
      <xdr:rowOff>71326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39829"/>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71326</xdr:rowOff>
    </xdr:from>
    <xdr:to>
      <xdr:col>102</xdr:col>
      <xdr:colOff>114300</xdr:colOff>
      <xdr:row>77</xdr:row>
      <xdr:rowOff>95991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72976"/>
          <a:ext cx="889000" cy="2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30448</xdr:rowOff>
    </xdr:from>
    <xdr:to>
      <xdr:col>116</xdr:col>
      <xdr:colOff>114300</xdr:colOff>
      <xdr:row>76</xdr:row>
      <xdr:rowOff>132048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53324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1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92604</xdr:rowOff>
    </xdr:from>
    <xdr:to>
      <xdr:col>112</xdr:col>
      <xdr:colOff>38100</xdr:colOff>
      <xdr:row>77</xdr:row>
      <xdr:rowOff>22754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13881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1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158829</xdr:rowOff>
    </xdr:from>
    <xdr:to>
      <xdr:col>107</xdr:col>
      <xdr:colOff>101600</xdr:colOff>
      <xdr:row>77</xdr:row>
      <xdr:rowOff>88979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80106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8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20526</xdr:rowOff>
    </xdr:from>
    <xdr:to>
      <xdr:col>102</xdr:col>
      <xdr:colOff>165100</xdr:colOff>
      <xdr:row>77</xdr:row>
      <xdr:rowOff>122126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2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113253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1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45191</xdr:rowOff>
    </xdr:from>
    <xdr:to>
      <xdr:col>98</xdr:col>
      <xdr:colOff>38100</xdr:colOff>
      <xdr:row>77</xdr:row>
      <xdr:rowOff>146791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137918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3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452,611</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円となっている。類似団体平均と比べ、維持補修費と扶助費、繰出金が上回っている。</a:t>
          </a: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10,048</a:t>
          </a:r>
          <a:r>
            <a:rPr kumimoji="1" lang="ja-JP" altLang="en-US" sz="1300">
              <a:latin typeface="ＭＳ Ｐゴシック" panose="020B0600070205080204" pitchFamily="50" charset="-128"/>
              <a:ea typeface="ＭＳ Ｐゴシック" panose="020B0600070205080204" pitchFamily="50" charset="-128"/>
            </a:rPr>
            <a:t>円となっており、主な要因は、施設の老朽化に伴う修繕によるものとなっている。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100,543</a:t>
          </a:r>
          <a:r>
            <a:rPr kumimoji="1" lang="ja-JP" altLang="en-US" sz="1300">
              <a:latin typeface="ＭＳ Ｐゴシック" panose="020B0600070205080204" pitchFamily="50" charset="-128"/>
              <a:ea typeface="ＭＳ Ｐゴシック" panose="020B0600070205080204" pitchFamily="50" charset="-128"/>
            </a:rPr>
            <a:t>円となっており、主な要因は、児童手当助成、低所得者支援及び定額減税補足給付金（調整給付）支援事業の増加によるものとなっている。</a:t>
          </a: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37,557</a:t>
          </a:r>
          <a:r>
            <a:rPr kumimoji="1" lang="ja-JP" altLang="en-US" sz="1300">
              <a:latin typeface="ＭＳ Ｐゴシック" panose="020B0600070205080204" pitchFamily="50" charset="-128"/>
              <a:ea typeface="ＭＳ Ｐゴシック" panose="020B0600070205080204" pitchFamily="50" charset="-128"/>
            </a:rPr>
            <a:t>円となっており、主な要因は、揖斐広域連合及び後期高齢者医療（療養給付費）の負担金による繰出金の増加によるものとなっている。</a:t>
          </a:r>
        </a:p>
        <a:p>
          <a:r>
            <a:rPr kumimoji="1" lang="ja-JP" altLang="en-US" sz="1300">
              <a:latin typeface="ＭＳ Ｐゴシック" panose="020B0600070205080204" pitchFamily="50" charset="-128"/>
              <a:ea typeface="ＭＳ Ｐゴシック" panose="020B0600070205080204" pitchFamily="50" charset="-128"/>
            </a:rPr>
            <a:t>人件費や物件費、公債費が類似団体と比較し、下回っているものの、今後は事業の取捨選択を徹底していくことで、事業費の減少を目指すこととしている。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21,449
20,935
34.20
9,839,722
9,708,054
131,668
5,434,913
7,100,571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162560</xdr:rowOff>
    </xdr:from>
    <xdr:to>
      <xdr:col>24</xdr:col>
      <xdr:colOff>63500</xdr:colOff>
      <xdr:row>37</xdr:row>
      <xdr:rowOff>3520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34760"/>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3520</xdr:rowOff>
    </xdr:from>
    <xdr:to>
      <xdr:col>19</xdr:col>
      <xdr:colOff>177800</xdr:colOff>
      <xdr:row>37</xdr:row>
      <xdr:rowOff>52505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4717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52505</xdr:rowOff>
    </xdr:from>
    <xdr:to>
      <xdr:col>15</xdr:col>
      <xdr:colOff>50800</xdr:colOff>
      <xdr:row>37</xdr:row>
      <xdr:rowOff>89734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96155"/>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89734</xdr:rowOff>
    </xdr:from>
    <xdr:to>
      <xdr:col>10</xdr:col>
      <xdr:colOff>114300</xdr:colOff>
      <xdr:row>37</xdr:row>
      <xdr:rowOff>102471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33384"/>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111760</xdr:rowOff>
    </xdr:from>
    <xdr:to>
      <xdr:col>24</xdr:col>
      <xdr:colOff>114300</xdr:colOff>
      <xdr:row>37</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90187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124170</xdr:rowOff>
    </xdr:from>
    <xdr:to>
      <xdr:col>20</xdr:col>
      <xdr:colOff>38100</xdr:colOff>
      <xdr:row>37</xdr:row>
      <xdr:rowOff>54320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45447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8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1705</xdr:rowOff>
    </xdr:from>
    <xdr:to>
      <xdr:col>15</xdr:col>
      <xdr:colOff>101600</xdr:colOff>
      <xdr:row>37</xdr:row>
      <xdr:rowOff>103305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94432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3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38934</xdr:rowOff>
    </xdr:from>
    <xdr:to>
      <xdr:col>10</xdr:col>
      <xdr:colOff>165100</xdr:colOff>
      <xdr:row>37</xdr:row>
      <xdr:rowOff>140534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8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131662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7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51671</xdr:rowOff>
    </xdr:from>
    <xdr:to>
      <xdr:col>6</xdr:col>
      <xdr:colOff>38100</xdr:colOff>
      <xdr:row>37</xdr:row>
      <xdr:rowOff>153271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9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144397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8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419</xdr:rowOff>
    </xdr:from>
    <xdr:to>
      <xdr:col>24</xdr:col>
      <xdr:colOff>63500</xdr:colOff>
      <xdr:row>58</xdr:row>
      <xdr:rowOff>13060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4519"/>
          <a:ext cx="8382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162331</xdr:rowOff>
    </xdr:from>
    <xdr:to>
      <xdr:col>19</xdr:col>
      <xdr:colOff>177800</xdr:colOff>
      <xdr:row>58</xdr:row>
      <xdr:rowOff>13060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4981"/>
          <a:ext cx="889000" cy="2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159686</xdr:rowOff>
    </xdr:from>
    <xdr:to>
      <xdr:col>15</xdr:col>
      <xdr:colOff>50800</xdr:colOff>
      <xdr:row>57</xdr:row>
      <xdr:rowOff>162331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2336"/>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123108</xdr:rowOff>
    </xdr:from>
    <xdr:to>
      <xdr:col>10</xdr:col>
      <xdr:colOff>114300</xdr:colOff>
      <xdr:row>57</xdr:row>
      <xdr:rowOff>159686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24308"/>
          <a:ext cx="889000" cy="20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121069</xdr:rowOff>
    </xdr:from>
    <xdr:to>
      <xdr:col>24</xdr:col>
      <xdr:colOff>114300</xdr:colOff>
      <xdr:row>58</xdr:row>
      <xdr:rowOff>51219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35996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133710</xdr:rowOff>
    </xdr:from>
    <xdr:to>
      <xdr:col>20</xdr:col>
      <xdr:colOff>38100</xdr:colOff>
      <xdr:row>58</xdr:row>
      <xdr:rowOff>63860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54987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111531</xdr:rowOff>
    </xdr:from>
    <xdr:to>
      <xdr:col>15</xdr:col>
      <xdr:colOff>101600</xdr:colOff>
      <xdr:row>58</xdr:row>
      <xdr:rowOff>41681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32808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108886</xdr:rowOff>
    </xdr:from>
    <xdr:to>
      <xdr:col>10</xdr:col>
      <xdr:colOff>165100</xdr:colOff>
      <xdr:row>58</xdr:row>
      <xdr:rowOff>39036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30163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72308</xdr:rowOff>
    </xdr:from>
    <xdr:to>
      <xdr:col>6</xdr:col>
      <xdr:colOff>38100</xdr:colOff>
      <xdr:row>57</xdr:row>
      <xdr:rowOff>2458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165035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6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53713</xdr:rowOff>
    </xdr:from>
    <xdr:to>
      <xdr:col>24</xdr:col>
      <xdr:colOff>63500</xdr:colOff>
      <xdr:row>78</xdr:row>
      <xdr:rowOff>32519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83913"/>
          <a:ext cx="838200" cy="3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32519</xdr:rowOff>
    </xdr:from>
    <xdr:to>
      <xdr:col>19</xdr:col>
      <xdr:colOff>177800</xdr:colOff>
      <xdr:row>78</xdr:row>
      <xdr:rowOff>114641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05619"/>
          <a:ext cx="889000" cy="8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35447</xdr:rowOff>
    </xdr:from>
    <xdr:to>
      <xdr:col>15</xdr:col>
      <xdr:colOff>50800</xdr:colOff>
      <xdr:row>78</xdr:row>
      <xdr:rowOff>114641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08547"/>
          <a:ext cx="889000" cy="7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35447</xdr:rowOff>
    </xdr:from>
    <xdr:to>
      <xdr:col>10</xdr:col>
      <xdr:colOff>114300</xdr:colOff>
      <xdr:row>79</xdr:row>
      <xdr:rowOff>104093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8547"/>
          <a:ext cx="889000" cy="2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2913</xdr:rowOff>
    </xdr:from>
    <xdr:to>
      <xdr:col>24</xdr:col>
      <xdr:colOff>114300</xdr:colOff>
      <xdr:row>76</xdr:row>
      <xdr:rowOff>104513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3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25791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8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153169</xdr:rowOff>
    </xdr:from>
    <xdr:to>
      <xdr:col>20</xdr:col>
      <xdr:colOff>38100</xdr:colOff>
      <xdr:row>78</xdr:row>
      <xdr:rowOff>83319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5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74446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4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63841</xdr:rowOff>
    </xdr:from>
    <xdr:to>
      <xdr:col>15</xdr:col>
      <xdr:colOff>101600</xdr:colOff>
      <xdr:row>78</xdr:row>
      <xdr:rowOff>165441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156568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2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156097</xdr:rowOff>
    </xdr:from>
    <xdr:to>
      <xdr:col>10</xdr:col>
      <xdr:colOff>165100</xdr:colOff>
      <xdr:row>78</xdr:row>
      <xdr:rowOff>86247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77374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5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53293</xdr:rowOff>
    </xdr:from>
    <xdr:to>
      <xdr:col>6</xdr:col>
      <xdr:colOff>38100</xdr:colOff>
      <xdr:row>79</xdr:row>
      <xdr:rowOff>154893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9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146020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9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144011</xdr:rowOff>
    </xdr:from>
    <xdr:to>
      <xdr:col>24</xdr:col>
      <xdr:colOff>63500</xdr:colOff>
      <xdr:row>95</xdr:row>
      <xdr:rowOff>18934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260311"/>
          <a:ext cx="8382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18934</xdr:rowOff>
    </xdr:from>
    <xdr:to>
      <xdr:col>19</xdr:col>
      <xdr:colOff>177800</xdr:colOff>
      <xdr:row>95</xdr:row>
      <xdr:rowOff>99467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306684"/>
          <a:ext cx="889000" cy="8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38495</xdr:rowOff>
    </xdr:from>
    <xdr:to>
      <xdr:col>15</xdr:col>
      <xdr:colOff>50800</xdr:colOff>
      <xdr:row>95</xdr:row>
      <xdr:rowOff>99467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326245"/>
          <a:ext cx="889000" cy="6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38495</xdr:rowOff>
    </xdr:from>
    <xdr:to>
      <xdr:col>10</xdr:col>
      <xdr:colOff>114300</xdr:colOff>
      <xdr:row>96</xdr:row>
      <xdr:rowOff>99335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326245"/>
          <a:ext cx="889000" cy="23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93211</xdr:rowOff>
    </xdr:from>
    <xdr:to>
      <xdr:col>24</xdr:col>
      <xdr:colOff>114300</xdr:colOff>
      <xdr:row>95</xdr:row>
      <xdr:rowOff>23361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0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116088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0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139584</xdr:rowOff>
    </xdr:from>
    <xdr:to>
      <xdr:col>20</xdr:col>
      <xdr:colOff>38100</xdr:colOff>
      <xdr:row>95</xdr:row>
      <xdr:rowOff>69734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86261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03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48667</xdr:rowOff>
    </xdr:from>
    <xdr:to>
      <xdr:col>15</xdr:col>
      <xdr:colOff>101600</xdr:colOff>
      <xdr:row>95</xdr:row>
      <xdr:rowOff>150267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3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166794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159145</xdr:rowOff>
    </xdr:from>
    <xdr:to>
      <xdr:col>10</xdr:col>
      <xdr:colOff>165100</xdr:colOff>
      <xdr:row>95</xdr:row>
      <xdr:rowOff>89295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27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105822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05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48535</xdr:rowOff>
    </xdr:from>
    <xdr:to>
      <xdr:col>6</xdr:col>
      <xdr:colOff>38100</xdr:colOff>
      <xdr:row>96</xdr:row>
      <xdr:rowOff>150135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141262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118650</xdr:rowOff>
    </xdr:from>
    <xdr:to>
      <xdr:col>55</xdr:col>
      <xdr:colOff>0</xdr:colOff>
      <xdr:row>57</xdr:row>
      <xdr:rowOff>142996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91300"/>
          <a:ext cx="8382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118650</xdr:rowOff>
    </xdr:from>
    <xdr:to>
      <xdr:col>50</xdr:col>
      <xdr:colOff>114300</xdr:colOff>
      <xdr:row>57</xdr:row>
      <xdr:rowOff>127203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91300"/>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95790</xdr:rowOff>
    </xdr:from>
    <xdr:to>
      <xdr:col>45</xdr:col>
      <xdr:colOff>177800</xdr:colOff>
      <xdr:row>57</xdr:row>
      <xdr:rowOff>127203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96990"/>
          <a:ext cx="889000" cy="20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95790</xdr:rowOff>
    </xdr:from>
    <xdr:to>
      <xdr:col>41</xdr:col>
      <xdr:colOff>50800</xdr:colOff>
      <xdr:row>58</xdr:row>
      <xdr:rowOff>12427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96990"/>
          <a:ext cx="889000" cy="2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92196</xdr:rowOff>
    </xdr:from>
    <xdr:to>
      <xdr:col>55</xdr:col>
      <xdr:colOff>50800</xdr:colOff>
      <xdr:row>58</xdr:row>
      <xdr:rowOff>22346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70623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67850</xdr:rowOff>
    </xdr:from>
    <xdr:to>
      <xdr:col>50</xdr:col>
      <xdr:colOff>165100</xdr:colOff>
      <xdr:row>57</xdr:row>
      <xdr:rowOff>169450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160577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3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76403</xdr:rowOff>
    </xdr:from>
    <xdr:to>
      <xdr:col>46</xdr:col>
      <xdr:colOff>38100</xdr:colOff>
      <xdr:row>58</xdr:row>
      <xdr:rowOff>6553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4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169130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44990</xdr:rowOff>
    </xdr:from>
    <xdr:to>
      <xdr:col>41</xdr:col>
      <xdr:colOff>101600</xdr:colOff>
      <xdr:row>56</xdr:row>
      <xdr:rowOff>146590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163117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133077</xdr:rowOff>
    </xdr:from>
    <xdr:to>
      <xdr:col>36</xdr:col>
      <xdr:colOff>165100</xdr:colOff>
      <xdr:row>58</xdr:row>
      <xdr:rowOff>63227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54354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9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128910</xdr:rowOff>
    </xdr:from>
    <xdr:to>
      <xdr:col>55</xdr:col>
      <xdr:colOff>0</xdr:colOff>
      <xdr:row>77</xdr:row>
      <xdr:rowOff>161623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30560"/>
          <a:ext cx="8382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124453</xdr:rowOff>
    </xdr:from>
    <xdr:to>
      <xdr:col>50</xdr:col>
      <xdr:colOff>114300</xdr:colOff>
      <xdr:row>77</xdr:row>
      <xdr:rowOff>161623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26103"/>
          <a:ext cx="889000" cy="3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124453</xdr:rowOff>
    </xdr:from>
    <xdr:to>
      <xdr:col>45</xdr:col>
      <xdr:colOff>177800</xdr:colOff>
      <xdr:row>77</xdr:row>
      <xdr:rowOff>166126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26103"/>
          <a:ext cx="8890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79259</xdr:rowOff>
    </xdr:from>
    <xdr:to>
      <xdr:col>41</xdr:col>
      <xdr:colOff>50800</xdr:colOff>
      <xdr:row>77</xdr:row>
      <xdr:rowOff>166126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80909"/>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78110</xdr:rowOff>
    </xdr:from>
    <xdr:to>
      <xdr:col>55</xdr:col>
      <xdr:colOff>50800</xdr:colOff>
      <xdr:row>78</xdr:row>
      <xdr:rowOff>8260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56537</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110823</xdr:rowOff>
    </xdr:from>
    <xdr:to>
      <xdr:col>50</xdr:col>
      <xdr:colOff>165100</xdr:colOff>
      <xdr:row>78</xdr:row>
      <xdr:rowOff>40973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1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32100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0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73653</xdr:rowOff>
    </xdr:from>
    <xdr:to>
      <xdr:col>46</xdr:col>
      <xdr:colOff>38100</xdr:colOff>
      <xdr:row>78</xdr:row>
      <xdr:rowOff>3803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166380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68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115326</xdr:rowOff>
    </xdr:from>
    <xdr:to>
      <xdr:col>41</xdr:col>
      <xdr:colOff>101600</xdr:colOff>
      <xdr:row>78</xdr:row>
      <xdr:rowOff>45476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36603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0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28459</xdr:rowOff>
    </xdr:from>
    <xdr:to>
      <xdr:col>36</xdr:col>
      <xdr:colOff>165100</xdr:colOff>
      <xdr:row>77</xdr:row>
      <xdr:rowOff>130059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121186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44222</xdr:rowOff>
    </xdr:from>
    <xdr:to>
      <xdr:col>55</xdr:col>
      <xdr:colOff>0</xdr:colOff>
      <xdr:row>98</xdr:row>
      <xdr:rowOff>148558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74872"/>
          <a:ext cx="838200" cy="27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133241</xdr:rowOff>
    </xdr:from>
    <xdr:to>
      <xdr:col>50</xdr:col>
      <xdr:colOff>114300</xdr:colOff>
      <xdr:row>98</xdr:row>
      <xdr:rowOff>148558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935341"/>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133241</xdr:rowOff>
    </xdr:from>
    <xdr:to>
      <xdr:col>45</xdr:col>
      <xdr:colOff>177800</xdr:colOff>
      <xdr:row>98</xdr:row>
      <xdr:rowOff>148692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935341"/>
          <a:ext cx="889000" cy="1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115449</xdr:rowOff>
    </xdr:from>
    <xdr:to>
      <xdr:col>41</xdr:col>
      <xdr:colOff>50800</xdr:colOff>
      <xdr:row>98</xdr:row>
      <xdr:rowOff>148692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917549"/>
          <a:ext cx="889000" cy="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164872</xdr:rowOff>
    </xdr:from>
    <xdr:to>
      <xdr:col>55</xdr:col>
      <xdr:colOff>50800</xdr:colOff>
      <xdr:row>97</xdr:row>
      <xdr:rowOff>95022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143299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0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97758</xdr:rowOff>
    </xdr:from>
    <xdr:to>
      <xdr:col>50</xdr:col>
      <xdr:colOff>165100</xdr:colOff>
      <xdr:row>99</xdr:row>
      <xdr:rowOff>27908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19035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82441</xdr:rowOff>
    </xdr:from>
    <xdr:to>
      <xdr:col>46</xdr:col>
      <xdr:colOff>38100</xdr:colOff>
      <xdr:row>99</xdr:row>
      <xdr:rowOff>12591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8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3718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97892</xdr:rowOff>
    </xdr:from>
    <xdr:to>
      <xdr:col>41</xdr:col>
      <xdr:colOff>101600</xdr:colOff>
      <xdr:row>99</xdr:row>
      <xdr:rowOff>28042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19169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9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64649</xdr:rowOff>
    </xdr:from>
    <xdr:to>
      <xdr:col>36</xdr:col>
      <xdr:colOff>165100</xdr:colOff>
      <xdr:row>98</xdr:row>
      <xdr:rowOff>166249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6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157376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5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134519</xdr:rowOff>
    </xdr:from>
    <xdr:to>
      <xdr:col>85</xdr:col>
      <xdr:colOff>127000</xdr:colOff>
      <xdr:row>37</xdr:row>
      <xdr:rowOff>155549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78169"/>
          <a:ext cx="838200" cy="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89637</xdr:rowOff>
    </xdr:from>
    <xdr:to>
      <xdr:col>81</xdr:col>
      <xdr:colOff>50800</xdr:colOff>
      <xdr:row>37</xdr:row>
      <xdr:rowOff>155549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433287"/>
          <a:ext cx="889000" cy="6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82321</xdr:rowOff>
    </xdr:from>
    <xdr:to>
      <xdr:col>76</xdr:col>
      <xdr:colOff>114300</xdr:colOff>
      <xdr:row>37</xdr:row>
      <xdr:rowOff>89637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25971"/>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82321</xdr:rowOff>
    </xdr:from>
    <xdr:to>
      <xdr:col>71</xdr:col>
      <xdr:colOff>177800</xdr:colOff>
      <xdr:row>37</xdr:row>
      <xdr:rowOff>90322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2597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83719</xdr:rowOff>
    </xdr:from>
    <xdr:to>
      <xdr:col>85</xdr:col>
      <xdr:colOff>177800</xdr:colOff>
      <xdr:row>38</xdr:row>
      <xdr:rowOff>13869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2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170096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104749</xdr:rowOff>
    </xdr:from>
    <xdr:to>
      <xdr:col>81</xdr:col>
      <xdr:colOff>101600</xdr:colOff>
      <xdr:row>38</xdr:row>
      <xdr:rowOff>34899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4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26026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4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38837</xdr:rowOff>
    </xdr:from>
    <xdr:to>
      <xdr:col>76</xdr:col>
      <xdr:colOff>165100</xdr:colOff>
      <xdr:row>37</xdr:row>
      <xdr:rowOff>140437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131563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7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31521</xdr:rowOff>
    </xdr:from>
    <xdr:to>
      <xdr:col>72</xdr:col>
      <xdr:colOff>38100</xdr:colOff>
      <xdr:row>37</xdr:row>
      <xdr:rowOff>133121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124248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39522</xdr:rowOff>
    </xdr:from>
    <xdr:to>
      <xdr:col>67</xdr:col>
      <xdr:colOff>101600</xdr:colOff>
      <xdr:row>37</xdr:row>
      <xdr:rowOff>141122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132249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7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26445</xdr:rowOff>
    </xdr:from>
    <xdr:to>
      <xdr:col>85</xdr:col>
      <xdr:colOff>127000</xdr:colOff>
      <xdr:row>57</xdr:row>
      <xdr:rowOff>60223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799095"/>
          <a:ext cx="838200" cy="3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37740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1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26445</xdr:rowOff>
    </xdr:from>
    <xdr:to>
      <xdr:col>81</xdr:col>
      <xdr:colOff>50800</xdr:colOff>
      <xdr:row>58</xdr:row>
      <xdr:rowOff>25933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99095"/>
          <a:ext cx="889000" cy="1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25933</xdr:rowOff>
    </xdr:from>
    <xdr:to>
      <xdr:col>76</xdr:col>
      <xdr:colOff>114300</xdr:colOff>
      <xdr:row>58</xdr:row>
      <xdr:rowOff>62684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970033"/>
          <a:ext cx="889000" cy="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8799</xdr:rowOff>
    </xdr:from>
    <xdr:to>
      <xdr:col>71</xdr:col>
      <xdr:colOff>177800</xdr:colOff>
      <xdr:row>58</xdr:row>
      <xdr:rowOff>62684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81449"/>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9423</xdr:rowOff>
    </xdr:from>
    <xdr:to>
      <xdr:col>85</xdr:col>
      <xdr:colOff>177800</xdr:colOff>
      <xdr:row>57</xdr:row>
      <xdr:rowOff>111023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32300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147095</xdr:rowOff>
    </xdr:from>
    <xdr:to>
      <xdr:col>81</xdr:col>
      <xdr:colOff>101600</xdr:colOff>
      <xdr:row>57</xdr:row>
      <xdr:rowOff>77245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93772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52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146583</xdr:rowOff>
    </xdr:from>
    <xdr:to>
      <xdr:col>76</xdr:col>
      <xdr:colOff>165100</xdr:colOff>
      <xdr:row>58</xdr:row>
      <xdr:rowOff>76733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67860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1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11884</xdr:rowOff>
    </xdr:from>
    <xdr:to>
      <xdr:col>72</xdr:col>
      <xdr:colOff>38100</xdr:colOff>
      <xdr:row>58</xdr:row>
      <xdr:rowOff>113484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5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104611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4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129449</xdr:rowOff>
    </xdr:from>
    <xdr:to>
      <xdr:col>67</xdr:col>
      <xdr:colOff>101600</xdr:colOff>
      <xdr:row>57</xdr:row>
      <xdr:rowOff>59599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3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76126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50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128632</xdr:rowOff>
    </xdr:from>
    <xdr:to>
      <xdr:col>85</xdr:col>
      <xdr:colOff>127000</xdr:colOff>
      <xdr:row>95</xdr:row>
      <xdr:rowOff>129451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16382"/>
          <a:ext cx="8382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98761</xdr:rowOff>
    </xdr:from>
    <xdr:to>
      <xdr:col>81</xdr:col>
      <xdr:colOff>50800</xdr:colOff>
      <xdr:row>95</xdr:row>
      <xdr:rowOff>128632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386511"/>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98761</xdr:rowOff>
    </xdr:from>
    <xdr:to>
      <xdr:col>76</xdr:col>
      <xdr:colOff>114300</xdr:colOff>
      <xdr:row>96</xdr:row>
      <xdr:rowOff>31401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86511"/>
          <a:ext cx="8890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31401</xdr:rowOff>
    </xdr:from>
    <xdr:to>
      <xdr:col>71</xdr:col>
      <xdr:colOff>177800</xdr:colOff>
      <xdr:row>96</xdr:row>
      <xdr:rowOff>72568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90601"/>
          <a:ext cx="889000" cy="4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78651</xdr:rowOff>
    </xdr:from>
    <xdr:to>
      <xdr:col>85</xdr:col>
      <xdr:colOff>177800</xdr:colOff>
      <xdr:row>96</xdr:row>
      <xdr:rowOff>8801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6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57078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4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77832</xdr:rowOff>
    </xdr:from>
    <xdr:to>
      <xdr:col>81</xdr:col>
      <xdr:colOff>101600</xdr:colOff>
      <xdr:row>96</xdr:row>
      <xdr:rowOff>7982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6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170559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45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47961</xdr:rowOff>
    </xdr:from>
    <xdr:to>
      <xdr:col>76</xdr:col>
      <xdr:colOff>165100</xdr:colOff>
      <xdr:row>95</xdr:row>
      <xdr:rowOff>149561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140688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42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152051</xdr:rowOff>
    </xdr:from>
    <xdr:to>
      <xdr:col>72</xdr:col>
      <xdr:colOff>38100</xdr:colOff>
      <xdr:row>96</xdr:row>
      <xdr:rowOff>82201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73328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5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21768</xdr:rowOff>
    </xdr:from>
    <xdr:to>
      <xdr:col>67</xdr:col>
      <xdr:colOff>101600</xdr:colOff>
      <xdr:row>96</xdr:row>
      <xdr:rowOff>123368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114495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5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民生費や衛生費、教育費が類似団体と比べ上回っている。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171,399</a:t>
          </a:r>
          <a:r>
            <a:rPr kumimoji="1" lang="ja-JP" altLang="en-US" sz="1300">
              <a:latin typeface="ＭＳ Ｐゴシック" panose="020B0600070205080204" pitchFamily="50" charset="-128"/>
              <a:ea typeface="ＭＳ Ｐゴシック" panose="020B0600070205080204" pitchFamily="50" charset="-128"/>
            </a:rPr>
            <a:t>円となっており、主な要因は、公立認定こども園統廃合事業によるものである。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44,868</a:t>
          </a:r>
          <a:r>
            <a:rPr kumimoji="1" lang="ja-JP" altLang="en-US" sz="1300">
              <a:latin typeface="ＭＳ Ｐゴシック" panose="020B0600070205080204" pitchFamily="50" charset="-128"/>
              <a:ea typeface="ＭＳ Ｐゴシック" panose="020B0600070205080204" pitchFamily="50" charset="-128"/>
            </a:rPr>
            <a:t>円となっており、主な要因は、保険衛生総合事務経費（地域医療拠点病院支援補助金）によるものである。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65,051</a:t>
          </a:r>
          <a:r>
            <a:rPr kumimoji="1" lang="ja-JP" altLang="en-US" sz="1300">
              <a:latin typeface="ＭＳ Ｐゴシック" panose="020B0600070205080204" pitchFamily="50" charset="-128"/>
              <a:ea typeface="ＭＳ Ｐゴシック" panose="020B0600070205080204" pitchFamily="50" charset="-128"/>
            </a:rPr>
            <a:t>円となっており、主な要因は、小学校校舎等改修事業によるものである。</a:t>
          </a:r>
        </a:p>
        <a:p>
          <a:r>
            <a:rPr kumimoji="1" lang="ja-JP" altLang="en-US" sz="1300">
              <a:latin typeface="ＭＳ Ｐゴシック" panose="020B0600070205080204" pitchFamily="50" charset="-128"/>
              <a:ea typeface="ＭＳ Ｐゴシック" panose="020B0600070205080204" pitchFamily="50" charset="-128"/>
            </a:rPr>
            <a:t>また、公債費は、住民一人当たり</a:t>
          </a:r>
          <a:r>
            <a:rPr kumimoji="1" lang="en-US" altLang="ja-JP" sz="1300">
              <a:latin typeface="ＭＳ Ｐゴシック" panose="020B0600070205080204" pitchFamily="50" charset="-128"/>
              <a:ea typeface="ＭＳ Ｐゴシック" panose="020B0600070205080204" pitchFamily="50" charset="-128"/>
            </a:rPr>
            <a:t>31,538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円となっており、類似団体平均を下回っているものの、年々増加傾向にある。今後も増加していく見込みのため、引き続き地方債に大きく頼ることのない財政運営に努める。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主要事業の実施により毎年度赤字になっていたが、令和２年度及び令和３年度は赤字から黒字に転じていた。しかし、コロナ禍で縮小や廃止していた既存事業等の実施もあり令和４年度以降赤字に転じたため、財政調整基金の取り崩しにより黒字となっている。今後も引き続き、需要額の増加が見込まれるため、事務事業の精査等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上水道会計においては、黒字額を一定の水準を維持し、令和６年度は７．０１％となっている。</a:t>
          </a:r>
        </a:p>
        <a:p>
          <a:r>
            <a:rPr kumimoji="1" lang="ja-JP" altLang="en-US" sz="1400">
              <a:latin typeface="ＭＳ ゴシック" pitchFamily="49" charset="-128"/>
              <a:ea typeface="ＭＳ ゴシック" pitchFamily="49" charset="-128"/>
            </a:rPr>
            <a:t>一般会計においては、令和２年度及び令和３年度に比べ減少したがほぼ横ばいの２．４２％と黒字となっている。</a:t>
          </a:r>
        </a:p>
        <a:p>
          <a:r>
            <a:rPr kumimoji="1" lang="ja-JP" altLang="en-US" sz="1400">
              <a:latin typeface="ＭＳ ゴシック" pitchFamily="49" charset="-128"/>
              <a:ea typeface="ＭＳ ゴシック" pitchFamily="49" charset="-128"/>
            </a:rPr>
            <a:t>国民健康保険事業特別会計及び後期高齢者医療特別会計においては、一般会計からの繰入により財政運営を行っていることから、より健全な事業運営に努める。</a:t>
          </a:r>
        </a:p>
        <a:p>
          <a:r>
            <a:rPr kumimoji="1" lang="ja-JP" altLang="en-US" sz="1400">
              <a:latin typeface="ＭＳ ゴシック" pitchFamily="49" charset="-128"/>
              <a:ea typeface="ＭＳ ゴシック" pitchFamily="49" charset="-128"/>
            </a:rPr>
            <a:t>大野神戸インターチェンジ周辺まちづくり整備事業特別会計においても、一般会計からの繰入等により財政運営を行っていることから、より健全な事業運営に努める。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9839722</v>
      </c>
      <c r="BO4" s="449"/>
      <c r="BP4" s="449"/>
      <c r="BQ4" s="449"/>
      <c r="BR4" s="449"/>
      <c r="BS4" s="449"/>
      <c r="BT4" s="449"/>
      <c r="BU4" s="450"/>
      <c r="BV4" s="448">
        <v>8956408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2.4</v>
      </c>
      <c r="CU4" s="589"/>
      <c r="CV4" s="589"/>
      <c r="CW4" s="589"/>
      <c r="CX4" s="589"/>
      <c r="CY4" s="589"/>
      <c r="CZ4" s="589"/>
      <c r="DA4" s="590"/>
      <c r="DB4" s="588">
        <v>2.6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9708054</v>
      </c>
      <c r="BO5" s="420"/>
      <c r="BP5" s="420"/>
      <c r="BQ5" s="420"/>
      <c r="BR5" s="420"/>
      <c r="BS5" s="420"/>
      <c r="BT5" s="420"/>
      <c r="BU5" s="421"/>
      <c r="BV5" s="419">
        <v>8807128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87.6</v>
      </c>
      <c r="CU5" s="417"/>
      <c r="CV5" s="417"/>
      <c r="CW5" s="417"/>
      <c r="CX5" s="417"/>
      <c r="CY5" s="417"/>
      <c r="CZ5" s="417"/>
      <c r="DA5" s="418"/>
      <c r="DB5" s="416">
        <v>88.3</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131668</v>
      </c>
      <c r="BO6" s="420"/>
      <c r="BP6" s="420"/>
      <c r="BQ6" s="420"/>
      <c r="BR6" s="420"/>
      <c r="BS6" s="420"/>
      <c r="BT6" s="420"/>
      <c r="BU6" s="421"/>
      <c r="BV6" s="419">
        <v>149280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87.9</v>
      </c>
      <c r="CU6" s="563"/>
      <c r="CV6" s="563"/>
      <c r="CW6" s="563"/>
      <c r="CX6" s="563"/>
      <c r="CY6" s="563"/>
      <c r="CZ6" s="563"/>
      <c r="DA6" s="564"/>
      <c r="DB6" s="562">
        <v>89.1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0</v>
      </c>
      <c r="BO7" s="420"/>
      <c r="BP7" s="420"/>
      <c r="BQ7" s="420"/>
      <c r="BR7" s="420"/>
      <c r="BS7" s="420"/>
      <c r="BT7" s="420"/>
      <c r="BU7" s="421"/>
      <c r="BV7" s="419">
        <v>12418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5434913</v>
      </c>
      <c r="CU7" s="420"/>
      <c r="CV7" s="420"/>
      <c r="CW7" s="420"/>
      <c r="CX7" s="420"/>
      <c r="CY7" s="420"/>
      <c r="CZ7" s="420"/>
      <c r="DA7" s="421"/>
      <c r="DB7" s="419">
        <v>5290631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131668</v>
      </c>
      <c r="BO8" s="420"/>
      <c r="BP8" s="420"/>
      <c r="BQ8" s="420"/>
      <c r="BR8" s="420"/>
      <c r="BS8" s="420"/>
      <c r="BT8" s="420"/>
      <c r="BU8" s="421"/>
      <c r="BV8" s="419">
        <v>136862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0.57999999999999996</v>
      </c>
      <c r="CU8" s="523"/>
      <c r="CV8" s="523"/>
      <c r="CW8" s="523"/>
      <c r="CX8" s="523"/>
      <c r="CY8" s="523"/>
      <c r="CZ8" s="523"/>
      <c r="DA8" s="524"/>
      <c r="DB8" s="522">
        <v>0.57999999999999996</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22041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-5194</v>
      </c>
      <c r="BO9" s="420"/>
      <c r="BP9" s="420"/>
      <c r="BQ9" s="420"/>
      <c r="BR9" s="420"/>
      <c r="BS9" s="420"/>
      <c r="BT9" s="420"/>
      <c r="BU9" s="421"/>
      <c r="BV9" s="419">
        <v>-3770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10.199999999999999</v>
      </c>
      <c r="CU9" s="417"/>
      <c r="CV9" s="417"/>
      <c r="CW9" s="417"/>
      <c r="CX9" s="417"/>
      <c r="CY9" s="417"/>
      <c r="CZ9" s="417"/>
      <c r="DA9" s="418"/>
      <c r="DB9" s="416">
        <v>11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23453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488</v>
      </c>
      <c r="BO10" s="420"/>
      <c r="BP10" s="420"/>
      <c r="BQ10" s="420"/>
      <c r="BR10" s="420"/>
      <c r="BS10" s="420"/>
      <c r="BT10" s="420"/>
      <c r="BU10" s="421"/>
      <c r="BV10" s="419">
        <v>246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21449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450000</v>
      </c>
      <c r="BO12" s="420"/>
      <c r="BP12" s="420"/>
      <c r="BQ12" s="420"/>
      <c r="BR12" s="420"/>
      <c r="BS12" s="420"/>
      <c r="BT12" s="420"/>
      <c r="BU12" s="421"/>
      <c r="BV12" s="419">
        <v>373000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20935</v>
      </c>
      <c r="S13" s="507"/>
      <c r="T13" s="507"/>
      <c r="U13" s="507"/>
      <c r="V13" s="508"/>
      <c r="W13" s="509" t="s">
        <v>131</v>
      </c>
      <c r="X13" s="405"/>
      <c r="Y13" s="405"/>
      <c r="Z13" s="405"/>
      <c r="AA13" s="405"/>
      <c r="AB13" s="406"/>
      <c r="AC13" s="372">
        <v>623</v>
      </c>
      <c r="AD13" s="373"/>
      <c r="AE13" s="373"/>
      <c r="AF13" s="373"/>
      <c r="AG13" s="374"/>
      <c r="AH13" s="372">
        <v>738</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-454706</v>
      </c>
      <c r="BO13" s="420"/>
      <c r="BP13" s="420"/>
      <c r="BQ13" s="420"/>
      <c r="BR13" s="420"/>
      <c r="BS13" s="420"/>
      <c r="BT13" s="420"/>
      <c r="BU13" s="421"/>
      <c r="BV13" s="419">
        <v>-376524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6.2</v>
      </c>
      <c r="CU13" s="417"/>
      <c r="CV13" s="417"/>
      <c r="CW13" s="417"/>
      <c r="CX13" s="417"/>
      <c r="CY13" s="417"/>
      <c r="CZ13" s="417"/>
      <c r="DA13" s="418"/>
      <c r="DB13" s="416">
        <v>5.9</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21798</v>
      </c>
      <c r="S14" s="507"/>
      <c r="T14" s="507"/>
      <c r="U14" s="507"/>
      <c r="V14" s="508"/>
      <c r="W14" s="510"/>
      <c r="X14" s="408"/>
      <c r="Y14" s="408"/>
      <c r="Z14" s="408"/>
      <c r="AA14" s="408"/>
      <c r="AB14" s="409"/>
      <c r="AC14" s="499">
        <v>5.7</v>
      </c>
      <c r="AD14" s="500"/>
      <c r="AE14" s="500"/>
      <c r="AF14" s="500"/>
      <c r="AG14" s="501"/>
      <c r="AH14" s="499">
        <v>6.3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21332</v>
      </c>
      <c r="S15" s="507"/>
      <c r="T15" s="507"/>
      <c r="U15" s="507"/>
      <c r="V15" s="508"/>
      <c r="W15" s="509" t="s">
        <v>137</v>
      </c>
      <c r="X15" s="405"/>
      <c r="Y15" s="405"/>
      <c r="Z15" s="405"/>
      <c r="AA15" s="405"/>
      <c r="AB15" s="406"/>
      <c r="AC15" s="372">
        <v>3687</v>
      </c>
      <c r="AD15" s="373"/>
      <c r="AE15" s="373"/>
      <c r="AF15" s="373"/>
      <c r="AG15" s="374"/>
      <c r="AH15" s="372">
        <v>4070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2669553</v>
      </c>
      <c r="BO15" s="449"/>
      <c r="BP15" s="449"/>
      <c r="BQ15" s="449"/>
      <c r="BR15" s="449"/>
      <c r="BS15" s="449"/>
      <c r="BT15" s="449"/>
      <c r="BU15" s="450"/>
      <c r="BV15" s="448">
        <v>2663343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v>
      </c>
      <c r="AD16" s="500"/>
      <c r="AE16" s="500"/>
      <c r="AF16" s="500"/>
      <c r="AG16" s="501"/>
      <c r="AH16" s="499">
        <v>34.6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4743269</v>
      </c>
      <c r="BO16" s="420"/>
      <c r="BP16" s="420"/>
      <c r="BQ16" s="420"/>
      <c r="BR16" s="420"/>
      <c r="BS16" s="420"/>
      <c r="BT16" s="420"/>
      <c r="BU16" s="421"/>
      <c r="BV16" s="419">
        <v>4580337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6537</v>
      </c>
      <c r="AD17" s="373"/>
      <c r="AE17" s="373"/>
      <c r="AF17" s="373"/>
      <c r="AG17" s="374"/>
      <c r="AH17" s="372">
        <v>6940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3338849</v>
      </c>
      <c r="BO17" s="420"/>
      <c r="BP17" s="420"/>
      <c r="BQ17" s="420"/>
      <c r="BR17" s="420"/>
      <c r="BS17" s="420"/>
      <c r="BT17" s="420"/>
      <c r="BU17" s="421"/>
      <c r="BV17" s="419">
        <v>3327578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34.200000000000003</v>
      </c>
      <c r="M18" s="472"/>
      <c r="N18" s="472"/>
      <c r="O18" s="472"/>
      <c r="P18" s="472"/>
      <c r="Q18" s="472"/>
      <c r="R18" s="473"/>
      <c r="S18" s="473"/>
      <c r="T18" s="473"/>
      <c r="U18" s="473"/>
      <c r="V18" s="474"/>
      <c r="W18" s="490"/>
      <c r="X18" s="491"/>
      <c r="Y18" s="491"/>
      <c r="Z18" s="491"/>
      <c r="AA18" s="491"/>
      <c r="AB18" s="515"/>
      <c r="AC18" s="389">
        <v>60.3</v>
      </c>
      <c r="AD18" s="390"/>
      <c r="AE18" s="390"/>
      <c r="AF18" s="390"/>
      <c r="AG18" s="475"/>
      <c r="AH18" s="389">
        <v>59.1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4822843</v>
      </c>
      <c r="BO18" s="420"/>
      <c r="BP18" s="420"/>
      <c r="BQ18" s="420"/>
      <c r="BR18" s="420"/>
      <c r="BS18" s="420"/>
      <c r="BT18" s="420"/>
      <c r="BU18" s="421"/>
      <c r="BV18" s="419">
        <v>4697782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644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6555728</v>
      </c>
      <c r="BO19" s="420"/>
      <c r="BP19" s="420"/>
      <c r="BQ19" s="420"/>
      <c r="BR19" s="420"/>
      <c r="BS19" s="420"/>
      <c r="BT19" s="420"/>
      <c r="BU19" s="421"/>
      <c r="BV19" s="419">
        <v>6187474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7547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7100571</v>
      </c>
      <c r="BO22" s="449"/>
      <c r="BP22" s="449"/>
      <c r="BQ22" s="449"/>
      <c r="BR22" s="449"/>
      <c r="BS22" s="449"/>
      <c r="BT22" s="449"/>
      <c r="BU22" s="450"/>
      <c r="BV22" s="448">
        <v>7126332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4926964</v>
      </c>
      <c r="BO23" s="420"/>
      <c r="BP23" s="420"/>
      <c r="BQ23" s="420"/>
      <c r="BR23" s="420"/>
      <c r="BS23" s="420"/>
      <c r="BT23" s="420"/>
      <c r="BU23" s="421"/>
      <c r="BV23" s="419">
        <v>4847317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7200</v>
      </c>
      <c r="R24" s="373"/>
      <c r="S24" s="373"/>
      <c r="T24" s="373"/>
      <c r="U24" s="373"/>
      <c r="V24" s="374"/>
      <c r="W24" s="462"/>
      <c r="X24" s="399"/>
      <c r="Y24" s="400"/>
      <c r="Z24" s="375" t="s">
        <v>162</v>
      </c>
      <c r="AA24" s="376"/>
      <c r="AB24" s="376"/>
      <c r="AC24" s="376"/>
      <c r="AD24" s="376"/>
      <c r="AE24" s="376"/>
      <c r="AF24" s="376"/>
      <c r="AG24" s="377"/>
      <c r="AH24" s="372">
        <v>138</v>
      </c>
      <c r="AI24" s="373"/>
      <c r="AJ24" s="373"/>
      <c r="AK24" s="373"/>
      <c r="AL24" s="374"/>
      <c r="AM24" s="372">
        <v>412068</v>
      </c>
      <c r="AN24" s="373"/>
      <c r="AO24" s="373"/>
      <c r="AP24" s="373"/>
      <c r="AQ24" s="373"/>
      <c r="AR24" s="374"/>
      <c r="AS24" s="372">
        <v>2986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3918081</v>
      </c>
      <c r="BO24" s="420"/>
      <c r="BP24" s="420"/>
      <c r="BQ24" s="420"/>
      <c r="BR24" s="420"/>
      <c r="BS24" s="420"/>
      <c r="BT24" s="420"/>
      <c r="BU24" s="421"/>
      <c r="BV24" s="419">
        <v>3604604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5800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1429371</v>
      </c>
      <c r="BO25" s="449"/>
      <c r="BP25" s="449"/>
      <c r="BQ25" s="449"/>
      <c r="BR25" s="449"/>
      <c r="BS25" s="449"/>
      <c r="BT25" s="449"/>
      <c r="BU25" s="450"/>
      <c r="BV25" s="448">
        <v>1307402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5400</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12975</v>
      </c>
      <c r="AN26" s="373"/>
      <c r="AO26" s="373"/>
      <c r="AP26" s="373"/>
      <c r="AQ26" s="373"/>
      <c r="AR26" s="374"/>
      <c r="AS26" s="372">
        <v>2595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3100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2720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2021985</v>
      </c>
      <c r="BO28" s="449"/>
      <c r="BP28" s="449"/>
      <c r="BQ28" s="449"/>
      <c r="BR28" s="449"/>
      <c r="BS28" s="449"/>
      <c r="BT28" s="449"/>
      <c r="BU28" s="450"/>
      <c r="BV28" s="448">
        <v>2402997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8</v>
      </c>
      <c r="M29" s="373"/>
      <c r="N29" s="373"/>
      <c r="O29" s="373"/>
      <c r="P29" s="374"/>
      <c r="Q29" s="372">
        <v>2560</v>
      </c>
      <c r="R29" s="373"/>
      <c r="S29" s="373"/>
      <c r="T29" s="373"/>
      <c r="U29" s="373"/>
      <c r="V29" s="374"/>
      <c r="W29" s="463"/>
      <c r="X29" s="464"/>
      <c r="Y29" s="465"/>
      <c r="Z29" s="375" t="s">
        <v>177</v>
      </c>
      <c r="AA29" s="376"/>
      <c r="AB29" s="376"/>
      <c r="AC29" s="376"/>
      <c r="AD29" s="376"/>
      <c r="AE29" s="376"/>
      <c r="AF29" s="376"/>
      <c r="AG29" s="377"/>
      <c r="AH29" s="372">
        <v>138</v>
      </c>
      <c r="AI29" s="373"/>
      <c r="AJ29" s="373"/>
      <c r="AK29" s="373"/>
      <c r="AL29" s="374"/>
      <c r="AM29" s="372">
        <v>412068</v>
      </c>
      <c r="AN29" s="373"/>
      <c r="AO29" s="373"/>
      <c r="AP29" s="373"/>
      <c r="AQ29" s="373"/>
      <c r="AR29" s="374"/>
      <c r="AS29" s="372">
        <v>2986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86662</v>
      </c>
      <c r="BO29" s="420"/>
      <c r="BP29" s="420"/>
      <c r="BQ29" s="420"/>
      <c r="BR29" s="420"/>
      <c r="BS29" s="420"/>
      <c r="BT29" s="420"/>
      <c r="BU29" s="421"/>
      <c r="BV29" s="419">
        <v>86652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859924</v>
      </c>
      <c r="BO30" s="454"/>
      <c r="BP30" s="454"/>
      <c r="BQ30" s="454"/>
      <c r="BR30" s="454"/>
      <c r="BS30" s="454"/>
      <c r="BT30" s="454"/>
      <c r="BU30" s="455"/>
      <c r="BV30" s="453">
        <v>767409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上水道事業会計</v>
      </c>
      <c r="AP34" s="368"/>
      <c r="AQ34" s="368"/>
      <c r="AR34" s="368"/>
      <c r="AS34" s="368"/>
      <c r="AT34" s="368"/>
      <c r="AU34" s="368"/>
      <c r="AV34" s="368"/>
      <c r="AW34" s="368"/>
      <c r="AX34" s="368"/>
      <c r="AY34" s="368"/>
      <c r="AZ34" s="368"/>
      <c r="BA34" s="368"/>
      <c r="BB34" s="368"/>
      <c r="BC34" s="368"/>
      <c r="BD34" s="169"/>
      <c r="BE34" s="367">
        <f>IF(BG34="","",MAX(C34:D43,U34:V43,AM34:AN43)+1)</f>
        <v>5</v>
      </c>
      <c r="BF34" s="367"/>
      <c r="BG34" s="368" t="str">
        <f>IF('各会計、関係団体の財政状況及び健全化判断比率'!B31="","",'各会計、関係団体の財政状況及び健全化判断比率'!B31)</f>
        <v>大野神戸インターチェンジ周辺まちづくり整備事業特別会計</v>
      </c>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大垣衛生施設組合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揖斐川水防事務組合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岐阜県市町村会館組合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岐阜県市町村職員退職手当組合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揖斐郡消防組合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西濃環境整備組合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揖斐広域連合（普通会計分）</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揖斐広域連合（介護保険事業会計分）</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後期高齢者医療連合（一般会計分）</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15</v>
      </c>
      <c r="BX43" s="367"/>
      <c r="BY43" s="368" t="str">
        <f>IF('各会計、関係団体の財政状況及び健全化判断比率'!B77="","",'各会計、関係団体の財政状況及び健全化判断比率'!B77)</f>
        <v>後期高齢者医療連合（特別会計分）</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7ozA5UNNpCuHQZuNw9jH9Yb+N0sLnCP+Dx9meGNbfGdaL0kqCdkdrLXB/vUJWEzCwNXxNctbgs94vgJSJeu5Jw==" saltValue="KVyvo8SkHuQGKulMteOe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532</v>
      </c>
      <c r="D34" s="1151"/>
      <c r="E34" s="1152"/>
      <c r="F34" s="32">
        <v>10.08</v>
      </c>
      <c r="G34" s="33">
        <v>8.77</v>
      </c>
      <c r="H34" s="33">
        <v>8.18</v>
      </c>
      <c r="I34" s="33">
        <v>7.42</v>
      </c>
      <c r="J34" s="34">
        <v>7.01</v>
      </c>
      <c r="K34" s="22"/>
      <c r="L34" s="22"/>
      <c r="M34" s="22"/>
      <c r="N34" s="22"/>
      <c r="O34" s="22"/>
      <c r="P34" s="22"/>
    </row>
    <row r="35" spans="1:16" ht="39" customHeight="1" x14ac:dyDescent="0.2">
      <c r="A35" s="22"/>
      <c r="B35" s="35"/>
      <c r="C35" s="1145" t="s">
        <v>533</v>
      </c>
      <c r="D35" s="1146"/>
      <c r="E35" s="1147"/>
      <c r="F35" s="36">
        <v>6.64</v>
      </c>
      <c r="G35" s="37">
        <v>7.73</v>
      </c>
      <c r="H35" s="37">
        <v>2.69</v>
      </c>
      <c r="I35" s="37">
        <v>2.58</v>
      </c>
      <c r="J35" s="38">
        <v>2.42</v>
      </c>
      <c r="K35" s="22"/>
      <c r="L35" s="22"/>
      <c r="M35" s="22"/>
      <c r="N35" s="22"/>
      <c r="O35" s="22"/>
      <c r="P35" s="22"/>
    </row>
    <row r="36" spans="1:16" ht="39" customHeight="1" x14ac:dyDescent="0.2">
      <c r="A36" s="22"/>
      <c r="B36" s="35"/>
      <c r="C36" s="1145" t="s">
        <v>534</v>
      </c>
      <c r="D36" s="1146"/>
      <c r="E36" s="1147"/>
      <c r="F36" s="36">
        <v>2.04</v>
      </c>
      <c r="G36" s="37">
        <v>1.85</v>
      </c>
      <c r="H36" s="37">
        <v>0.79</v>
      </c>
      <c r="I36" s="37">
        <v>0.6</v>
      </c>
      <c r="J36" s="38">
        <v>0.82</v>
      </c>
      <c r="K36" s="22"/>
      <c r="L36" s="22"/>
      <c r="M36" s="22"/>
      <c r="N36" s="22"/>
      <c r="O36" s="22"/>
      <c r="P36" s="22"/>
    </row>
    <row r="37" spans="1:16" ht="39" customHeight="1" x14ac:dyDescent="0.2">
      <c r="A37" s="22"/>
      <c r="B37" s="35"/>
      <c r="C37" s="1145" t="s">
        <v>535</v>
      </c>
      <c r="D37" s="1146"/>
      <c r="E37" s="1147"/>
      <c r="F37" s="36" t="s">
        <v>485</v>
      </c>
      <c r="G37" s="37">
        <v>1.24</v>
      </c>
      <c r="H37" s="37">
        <v>1.18</v>
      </c>
      <c r="I37" s="37">
        <v>0</v>
      </c>
      <c r="J37" s="38">
        <v>0.27</v>
      </c>
      <c r="K37" s="22"/>
      <c r="L37" s="22"/>
      <c r="M37" s="22"/>
      <c r="N37" s="22"/>
      <c r="O37" s="22"/>
      <c r="P37" s="22"/>
    </row>
    <row r="38" spans="1:16" ht="39" customHeight="1" x14ac:dyDescent="0.2">
      <c r="A38" s="22"/>
      <c r="B38" s="35"/>
      <c r="C38" s="1145" t="s">
        <v>536</v>
      </c>
      <c r="D38" s="1146"/>
      <c r="E38" s="1147"/>
      <c r="F38" s="36">
        <v>0.16</v>
      </c>
      <c r="G38" s="37">
        <v>0.15</v>
      </c>
      <c r="H38" s="37">
        <v>0.2</v>
      </c>
      <c r="I38" s="37">
        <v>0.2</v>
      </c>
      <c r="J38" s="38">
        <v>0.21</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538</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urmcTRrF5TBustZOHdn2iKvCCpN1pSjc0IbGb1WMG4VY/BEd4rzyISQw5Dt8dJFqueL2d7KuJyqgb8ywPNsgg==" saltValue="IYOvx/cyiSGBsJPGW0e7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541</v>
      </c>
      <c r="L45" s="60">
        <v>619</v>
      </c>
      <c r="M45" s="60">
        <v>679</v>
      </c>
      <c r="N45" s="60">
        <v>688</v>
      </c>
      <c r="O45" s="61">
        <v>676</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2</v>
      </c>
      <c r="L48" s="64">
        <v>2</v>
      </c>
      <c r="M48" s="64">
        <v>2</v>
      </c>
      <c r="N48" s="64">
        <v>2</v>
      </c>
      <c r="O48" s="65">
        <v>1</v>
      </c>
      <c r="P48" s="48"/>
      <c r="Q48" s="48"/>
      <c r="R48" s="48"/>
      <c r="S48" s="48"/>
      <c r="T48" s="48"/>
      <c r="U48" s="48"/>
    </row>
    <row r="49" spans="1:21" ht="30.75" customHeight="1" x14ac:dyDescent="0.2">
      <c r="A49" s="48"/>
      <c r="B49" s="1178"/>
      <c r="C49" s="1179"/>
      <c r="D49" s="62"/>
      <c r="E49" s="1155" t="s">
        <v>14</v>
      </c>
      <c r="F49" s="1155"/>
      <c r="G49" s="1155"/>
      <c r="H49" s="1155"/>
      <c r="I49" s="1155"/>
      <c r="J49" s="1156"/>
      <c r="K49" s="63">
        <v>63</v>
      </c>
      <c r="L49" s="64">
        <v>63</v>
      </c>
      <c r="M49" s="64">
        <v>62</v>
      </c>
      <c r="N49" s="64">
        <v>39</v>
      </c>
      <c r="O49" s="65">
        <v>36</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421</v>
      </c>
      <c r="L52" s="64">
        <v>431</v>
      </c>
      <c r="M52" s="64">
        <v>430</v>
      </c>
      <c r="N52" s="64">
        <v>429</v>
      </c>
      <c r="O52" s="65">
        <v>411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185</v>
      </c>
      <c r="L53" s="69">
        <v>253</v>
      </c>
      <c r="M53" s="69">
        <v>313</v>
      </c>
      <c r="N53" s="69">
        <v>300</v>
      </c>
      <c r="O53" s="70">
        <v>302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485</v>
      </c>
      <c r="L58" s="84" t="s">
        <v>485</v>
      </c>
      <c r="M58" s="84" t="s">
        <v>485</v>
      </c>
      <c r="N58" s="84" t="s">
        <v>485</v>
      </c>
      <c r="O58" s="85" t="s">
        <v>485</v>
      </c>
    </row>
    <row r="59" spans="1:21" ht="31.5" customHeight="1" x14ac:dyDescent="0.2">
      <c r="B59" s="1163"/>
      <c r="C59" s="1164"/>
      <c r="D59" s="1170" t="s">
        <v>26</v>
      </c>
      <c r="E59" s="1171"/>
      <c r="F59" s="1171"/>
      <c r="G59" s="1171"/>
      <c r="H59" s="1171"/>
      <c r="I59" s="1171"/>
      <c r="J59" s="1172"/>
      <c r="K59" s="86" t="s">
        <v>485</v>
      </c>
      <c r="L59" s="87" t="s">
        <v>485</v>
      </c>
      <c r="M59" s="87" t="s">
        <v>485</v>
      </c>
      <c r="N59" s="87" t="s">
        <v>485</v>
      </c>
      <c r="O59" s="88" t="s">
        <v>485</v>
      </c>
    </row>
    <row r="60" spans="1:21" ht="31.5" customHeight="1" thickBot="1" x14ac:dyDescent="0.25">
      <c r="B60" s="1165"/>
      <c r="C60" s="1166"/>
      <c r="D60" s="1173" t="s">
        <v>27</v>
      </c>
      <c r="E60" s="1174"/>
      <c r="F60" s="1174"/>
      <c r="G60" s="1174"/>
      <c r="H60" s="1174"/>
      <c r="I60" s="1174"/>
      <c r="J60" s="1175"/>
      <c r="K60" s="89" t="s">
        <v>485</v>
      </c>
      <c r="L60" s="90" t="s">
        <v>485</v>
      </c>
      <c r="M60" s="90" t="s">
        <v>485</v>
      </c>
      <c r="N60" s="90" t="s">
        <v>485</v>
      </c>
      <c r="O60" s="91" t="s">
        <v>485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o9ff3s4yQPg1cu3fYiwFtHtVXdglDPXcaJPkFiWDaP3RxnjonkwhWmXu3E00SXjjl5hjPacGKDZvCi+I9s2Nw==" saltValue="ebxi3aOxc7sh2UNwY7/p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7404</v>
      </c>
      <c r="J41" s="344">
        <v>7567</v>
      </c>
      <c r="K41" s="344">
        <v>7307</v>
      </c>
      <c r="L41" s="344">
        <v>7126</v>
      </c>
      <c r="M41" s="345">
        <v>7101</v>
      </c>
    </row>
    <row r="42" spans="2:13" ht="27.75" customHeight="1" x14ac:dyDescent="0.2">
      <c r="B42" s="1186"/>
      <c r="C42" s="1187"/>
      <c r="D42" s="106"/>
      <c r="E42" s="1190" t="s">
        <v>32</v>
      </c>
      <c r="F42" s="1190"/>
      <c r="G42" s="1190"/>
      <c r="H42" s="1191"/>
      <c r="I42" s="346" t="s">
        <v>485</v>
      </c>
      <c r="J42" s="347" t="s">
        <v>485</v>
      </c>
      <c r="K42" s="347" t="s">
        <v>485</v>
      </c>
      <c r="L42" s="347" t="s">
        <v>485</v>
      </c>
      <c r="M42" s="348" t="s">
        <v>485</v>
      </c>
    </row>
    <row r="43" spans="2:13" ht="27.75" customHeight="1" x14ac:dyDescent="0.2">
      <c r="B43" s="1186"/>
      <c r="C43" s="1187"/>
      <c r="D43" s="106"/>
      <c r="E43" s="1190" t="s">
        <v>33</v>
      </c>
      <c r="F43" s="1190"/>
      <c r="G43" s="1190"/>
      <c r="H43" s="1191"/>
      <c r="I43" s="346" t="s">
        <v>485</v>
      </c>
      <c r="J43" s="347" t="s">
        <v>485</v>
      </c>
      <c r="K43" s="347" t="s">
        <v>485</v>
      </c>
      <c r="L43" s="347" t="s">
        <v>485</v>
      </c>
      <c r="M43" s="348">
        <v>6</v>
      </c>
    </row>
    <row r="44" spans="2:13" ht="27.75" customHeight="1" x14ac:dyDescent="0.2">
      <c r="B44" s="1186"/>
      <c r="C44" s="1187"/>
      <c r="D44" s="106"/>
      <c r="E44" s="1190" t="s">
        <v>34</v>
      </c>
      <c r="F44" s="1190"/>
      <c r="G44" s="1190"/>
      <c r="H44" s="1191"/>
      <c r="I44" s="346">
        <v>358</v>
      </c>
      <c r="J44" s="347">
        <v>312</v>
      </c>
      <c r="K44" s="347">
        <v>254</v>
      </c>
      <c r="L44" s="347">
        <v>221</v>
      </c>
      <c r="M44" s="348">
        <v>178</v>
      </c>
    </row>
    <row r="45" spans="2:13" ht="27.75" customHeight="1" x14ac:dyDescent="0.2">
      <c r="B45" s="1186"/>
      <c r="C45" s="1187"/>
      <c r="D45" s="106"/>
      <c r="E45" s="1190" t="s">
        <v>35</v>
      </c>
      <c r="F45" s="1190"/>
      <c r="G45" s="1190"/>
      <c r="H45" s="1191"/>
      <c r="I45" s="346">
        <v>704</v>
      </c>
      <c r="J45" s="347">
        <v>651</v>
      </c>
      <c r="K45" s="347">
        <v>573</v>
      </c>
      <c r="L45" s="347">
        <v>584</v>
      </c>
      <c r="M45" s="348">
        <v>630</v>
      </c>
    </row>
    <row r="46" spans="2:13" ht="27.75" customHeight="1" x14ac:dyDescent="0.2">
      <c r="B46" s="1186"/>
      <c r="C46" s="1187"/>
      <c r="D46" s="107"/>
      <c r="E46" s="1190" t="s">
        <v>36</v>
      </c>
      <c r="F46" s="1190"/>
      <c r="G46" s="1190"/>
      <c r="H46" s="1191"/>
      <c r="I46" s="346" t="s">
        <v>485</v>
      </c>
      <c r="J46" s="347" t="s">
        <v>485</v>
      </c>
      <c r="K46" s="347" t="s">
        <v>485</v>
      </c>
      <c r="L46" s="347" t="s">
        <v>485</v>
      </c>
      <c r="M46" s="348" t="s">
        <v>485</v>
      </c>
    </row>
    <row r="47" spans="2:13" ht="27.75" customHeight="1" x14ac:dyDescent="0.2">
      <c r="B47" s="1186"/>
      <c r="C47" s="1187"/>
      <c r="D47" s="108"/>
      <c r="E47" s="1200" t="s">
        <v>37</v>
      </c>
      <c r="F47" s="1201"/>
      <c r="G47" s="1201"/>
      <c r="H47" s="1202"/>
      <c r="I47" s="346" t="s">
        <v>485</v>
      </c>
      <c r="J47" s="347" t="s">
        <v>485</v>
      </c>
      <c r="K47" s="347" t="s">
        <v>485</v>
      </c>
      <c r="L47" s="347" t="s">
        <v>485</v>
      </c>
      <c r="M47" s="348" t="s">
        <v>485</v>
      </c>
    </row>
    <row r="48" spans="2:13" ht="27.75" customHeight="1" x14ac:dyDescent="0.2">
      <c r="B48" s="1186"/>
      <c r="C48" s="1187"/>
      <c r="D48" s="106"/>
      <c r="E48" s="1190" t="s">
        <v>38</v>
      </c>
      <c r="F48" s="1190"/>
      <c r="G48" s="1190"/>
      <c r="H48" s="1191"/>
      <c r="I48" s="346" t="s">
        <v>485</v>
      </c>
      <c r="J48" s="347" t="s">
        <v>485</v>
      </c>
      <c r="K48" s="347" t="s">
        <v>485</v>
      </c>
      <c r="L48" s="347" t="s">
        <v>485</v>
      </c>
      <c r="M48" s="348" t="s">
        <v>485</v>
      </c>
    </row>
    <row r="49" spans="2:13" ht="27.75" customHeight="1" x14ac:dyDescent="0.2">
      <c r="B49" s="1188"/>
      <c r="C49" s="1189"/>
      <c r="D49" s="106"/>
      <c r="E49" s="1190" t="s">
        <v>39</v>
      </c>
      <c r="F49" s="1190"/>
      <c r="G49" s="1190"/>
      <c r="H49" s="1191"/>
      <c r="I49" s="346" t="s">
        <v>485</v>
      </c>
      <c r="J49" s="347" t="s">
        <v>485</v>
      </c>
      <c r="K49" s="347" t="s">
        <v>485</v>
      </c>
      <c r="L49" s="347" t="s">
        <v>485</v>
      </c>
      <c r="M49" s="348" t="s">
        <v>485</v>
      </c>
    </row>
    <row r="50" spans="2:13" ht="27.75" customHeight="1" x14ac:dyDescent="0.2">
      <c r="B50" s="1184" t="s">
        <v>40</v>
      </c>
      <c r="C50" s="1185"/>
      <c r="D50" s="109"/>
      <c r="E50" s="1190" t="s">
        <v>41</v>
      </c>
      <c r="F50" s="1190"/>
      <c r="G50" s="1190"/>
      <c r="H50" s="1191"/>
      <c r="I50" s="346">
        <v>3073</v>
      </c>
      <c r="J50" s="347">
        <v>3531</v>
      </c>
      <c r="K50" s="347">
        <v>3789</v>
      </c>
      <c r="L50" s="347">
        <v>3532</v>
      </c>
      <c r="M50" s="348">
        <v>3164</v>
      </c>
    </row>
    <row r="51" spans="2:13" ht="27.75" customHeight="1" x14ac:dyDescent="0.2">
      <c r="B51" s="1186"/>
      <c r="C51" s="1187"/>
      <c r="D51" s="106"/>
      <c r="E51" s="1190" t="s">
        <v>42</v>
      </c>
      <c r="F51" s="1190"/>
      <c r="G51" s="1190"/>
      <c r="H51" s="1191"/>
      <c r="I51" s="346">
        <v>73</v>
      </c>
      <c r="J51" s="347">
        <v>61</v>
      </c>
      <c r="K51" s="347">
        <v>44</v>
      </c>
      <c r="L51" s="347">
        <v>36</v>
      </c>
      <c r="M51" s="348">
        <v>29</v>
      </c>
    </row>
    <row r="52" spans="2:13" ht="27.75" customHeight="1" x14ac:dyDescent="0.2">
      <c r="B52" s="1188"/>
      <c r="C52" s="1189"/>
      <c r="D52" s="106"/>
      <c r="E52" s="1190" t="s">
        <v>43</v>
      </c>
      <c r="F52" s="1190"/>
      <c r="G52" s="1190"/>
      <c r="H52" s="1191"/>
      <c r="I52" s="346">
        <v>5202</v>
      </c>
      <c r="J52" s="347">
        <v>5312</v>
      </c>
      <c r="K52" s="347">
        <v>5211</v>
      </c>
      <c r="L52" s="347">
        <v>5143</v>
      </c>
      <c r="M52" s="348">
        <v>5825</v>
      </c>
    </row>
    <row r="53" spans="2:13" ht="27.75" customHeight="1" thickBot="1" x14ac:dyDescent="0.25">
      <c r="B53" s="1192" t="s">
        <v>19</v>
      </c>
      <c r="C53" s="1193"/>
      <c r="D53" s="110"/>
      <c r="E53" s="1194" t="s">
        <v>44</v>
      </c>
      <c r="F53" s="1194"/>
      <c r="G53" s="1194"/>
      <c r="H53" s="1195"/>
      <c r="I53" s="349">
        <v>118</v>
      </c>
      <c r="J53" s="350">
        <v>-374</v>
      </c>
      <c r="K53" s="350">
        <v>-910</v>
      </c>
      <c r="L53" s="350">
        <v>-778</v>
      </c>
      <c r="M53" s="351">
        <v>-1104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IDf3a99NPKcn7+G9OFZmFOtSvmXTddA0bNEnKDm+Co9Z3AZextZwy6zkYoqKgyBHrlQURB87OPxKljHU/N6dHQ==" saltValue="yBj/sl2HupNJrT9QryFp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2705</v>
      </c>
      <c r="G55" s="352">
        <v>2403</v>
      </c>
      <c r="H55" s="353">
        <v>2022</v>
      </c>
    </row>
    <row r="56" spans="2:8" ht="52.5" customHeight="1" x14ac:dyDescent="0.2">
      <c r="B56" s="122"/>
      <c r="C56" s="1213" t="s">
        <v>47</v>
      </c>
      <c r="D56" s="1213"/>
      <c r="E56" s="1214"/>
      <c r="F56" s="354">
        <v>87</v>
      </c>
      <c r="G56" s="354">
        <v>87</v>
      </c>
      <c r="H56" s="355">
        <v>87</v>
      </c>
    </row>
    <row r="57" spans="2:8" ht="53.25" customHeight="1" x14ac:dyDescent="0.2">
      <c r="B57" s="122"/>
      <c r="C57" s="1215" t="s">
        <v>48</v>
      </c>
      <c r="D57" s="1215"/>
      <c r="E57" s="1216"/>
      <c r="F57" s="356">
        <v>643</v>
      </c>
      <c r="G57" s="356">
        <v>767</v>
      </c>
      <c r="H57" s="357">
        <v>860</v>
      </c>
    </row>
    <row r="58" spans="2:8" ht="45.75" customHeight="1" x14ac:dyDescent="0.2">
      <c r="B58" s="123"/>
      <c r="C58" s="1203" t="s">
        <v>559</v>
      </c>
      <c r="D58" s="1204"/>
      <c r="E58" s="1205"/>
      <c r="F58" s="358">
        <v>391</v>
      </c>
      <c r="G58" s="358">
        <v>491</v>
      </c>
      <c r="H58" s="359">
        <v>591</v>
      </c>
    </row>
    <row r="59" spans="2:8" ht="45.75" customHeight="1" x14ac:dyDescent="0.2">
      <c r="B59" s="123"/>
      <c r="C59" s="1203" t="s">
        <v>560</v>
      </c>
      <c r="D59" s="1204"/>
      <c r="E59" s="1205"/>
      <c r="F59" s="358">
        <v>139</v>
      </c>
      <c r="G59" s="358">
        <v>164</v>
      </c>
      <c r="H59" s="359">
        <v>157</v>
      </c>
    </row>
    <row r="60" spans="2:8" ht="45.75" customHeight="1" x14ac:dyDescent="0.2">
      <c r="B60" s="123"/>
      <c r="C60" s="1203" t="s">
        <v>561</v>
      </c>
      <c r="D60" s="1204"/>
      <c r="E60" s="1205"/>
      <c r="F60" s="358">
        <v>100</v>
      </c>
      <c r="G60" s="358">
        <v>100</v>
      </c>
      <c r="H60" s="359">
        <v>100</v>
      </c>
    </row>
    <row r="61" spans="2:8" ht="45.75" customHeight="1" x14ac:dyDescent="0.2">
      <c r="B61" s="123"/>
      <c r="C61" s="1203" t="s">
        <v>562</v>
      </c>
      <c r="D61" s="1204"/>
      <c r="E61" s="1205"/>
      <c r="F61" s="358">
        <v>8</v>
      </c>
      <c r="G61" s="358">
        <v>8</v>
      </c>
      <c r="H61" s="359">
        <v>7</v>
      </c>
    </row>
    <row r="62" spans="2:8" ht="45.75" customHeight="1" thickBot="1" x14ac:dyDescent="0.25">
      <c r="B62" s="124"/>
      <c r="C62" s="1206" t="s">
        <v>563</v>
      </c>
      <c r="D62" s="1207"/>
      <c r="E62" s="1208"/>
      <c r="F62" s="360">
        <v>4</v>
      </c>
      <c r="G62" s="360">
        <v>4</v>
      </c>
      <c r="H62" s="361">
        <v>4</v>
      </c>
    </row>
    <row r="63" spans="2:8" ht="52.5" customHeight="1" thickBot="1" x14ac:dyDescent="0.25">
      <c r="B63" s="125"/>
      <c r="C63" s="1209" t="s">
        <v>49</v>
      </c>
      <c r="D63" s="1209"/>
      <c r="E63" s="1210"/>
      <c r="F63" s="362">
        <v>3434</v>
      </c>
      <c r="G63" s="362">
        <v>3257</v>
      </c>
      <c r="H63" s="363">
        <v>2969</v>
      </c>
    </row>
    <row r="64" spans="2:8" ht="13.2" x14ac:dyDescent="0.2"/>
  </sheetData>
  <sheetProtection algorithmName="SHA-512" hashValue="n2p5fUj4HskYaMGl2ddAnCgoySP2Xqpx3iMTVPCiw2pUkGKd39swSiaihaI+/kxGusrQdOXjTCgtaXG6sgk1Qw==" saltValue="lAQm2zYmEka0YOUo/tNX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41986</v>
      </c>
      <c r="E3" s="144"/>
      <c r="F3" s="145">
        <v>53895</v>
      </c>
      <c r="G3" s="146"/>
      <c r="H3" s="147"/>
    </row>
    <row r="4" spans="1:8" x14ac:dyDescent="0.2">
      <c r="A4" s="148"/>
      <c r="B4" s="149"/>
      <c r="C4" s="150"/>
      <c r="D4" s="151">
        <v>17512</v>
      </c>
      <c r="E4" s="152"/>
      <c r="F4" s="153">
        <v>31224</v>
      </c>
      <c r="G4" s="154"/>
      <c r="H4" s="155"/>
    </row>
    <row r="5" spans="1:8" x14ac:dyDescent="0.2">
      <c r="A5" s="136" t="s">
        <v>518</v>
      </c>
      <c r="B5" s="141"/>
      <c r="C5" s="142"/>
      <c r="D5" s="143">
        <v>41499</v>
      </c>
      <c r="E5" s="144"/>
      <c r="F5" s="145">
        <v>56181</v>
      </c>
      <c r="G5" s="146"/>
      <c r="H5" s="147"/>
    </row>
    <row r="6" spans="1:8" x14ac:dyDescent="0.2">
      <c r="A6" s="148"/>
      <c r="B6" s="149"/>
      <c r="C6" s="150"/>
      <c r="D6" s="151">
        <v>24775</v>
      </c>
      <c r="E6" s="152"/>
      <c r="F6" s="153">
        <v>32039</v>
      </c>
      <c r="G6" s="154"/>
      <c r="H6" s="155"/>
    </row>
    <row r="7" spans="1:8" x14ac:dyDescent="0.2">
      <c r="A7" s="136" t="s">
        <v>519</v>
      </c>
      <c r="B7" s="141"/>
      <c r="C7" s="142"/>
      <c r="D7" s="143">
        <v>39594</v>
      </c>
      <c r="E7" s="144"/>
      <c r="F7" s="145">
        <v>47730</v>
      </c>
      <c r="G7" s="146"/>
      <c r="H7" s="147"/>
    </row>
    <row r="8" spans="1:8" x14ac:dyDescent="0.2">
      <c r="A8" s="148"/>
      <c r="B8" s="149"/>
      <c r="C8" s="150"/>
      <c r="D8" s="151">
        <v>21099</v>
      </c>
      <c r="E8" s="152"/>
      <c r="F8" s="153">
        <v>26378</v>
      </c>
      <c r="G8" s="154"/>
      <c r="H8" s="155"/>
    </row>
    <row r="9" spans="1:8" x14ac:dyDescent="0.2">
      <c r="A9" s="136" t="s">
        <v>520</v>
      </c>
      <c r="B9" s="141"/>
      <c r="C9" s="142"/>
      <c r="D9" s="143">
        <v>40297</v>
      </c>
      <c r="E9" s="144"/>
      <c r="F9" s="145">
        <v>61921</v>
      </c>
      <c r="G9" s="146"/>
      <c r="H9" s="147"/>
    </row>
    <row r="10" spans="1:8" x14ac:dyDescent="0.2">
      <c r="A10" s="148"/>
      <c r="B10" s="149"/>
      <c r="C10" s="150"/>
      <c r="D10" s="151">
        <v>24901</v>
      </c>
      <c r="E10" s="152"/>
      <c r="F10" s="153">
        <v>34719</v>
      </c>
      <c r="G10" s="154"/>
      <c r="H10" s="155"/>
    </row>
    <row r="11" spans="1:8" x14ac:dyDescent="0.2">
      <c r="A11" s="136" t="s">
        <v>521</v>
      </c>
      <c r="B11" s="141"/>
      <c r="C11" s="142"/>
      <c r="D11" s="143">
        <v>60182</v>
      </c>
      <c r="E11" s="144"/>
      <c r="F11" s="145">
        <v>62764</v>
      </c>
      <c r="G11" s="146"/>
      <c r="H11" s="147"/>
    </row>
    <row r="12" spans="1:8" x14ac:dyDescent="0.2">
      <c r="A12" s="148"/>
      <c r="B12" s="149"/>
      <c r="C12" s="156"/>
      <c r="D12" s="151">
        <v>30553</v>
      </c>
      <c r="E12" s="152"/>
      <c r="F12" s="153">
        <v>36476</v>
      </c>
      <c r="G12" s="154"/>
      <c r="H12" s="155"/>
    </row>
    <row r="13" spans="1:8" x14ac:dyDescent="0.2">
      <c r="A13" s="136"/>
      <c r="B13" s="141"/>
      <c r="C13" s="157"/>
      <c r="D13" s="158">
        <v>44712</v>
      </c>
      <c r="E13" s="159"/>
      <c r="F13" s="160">
        <v>56498</v>
      </c>
      <c r="G13" s="161"/>
      <c r="H13" s="147"/>
    </row>
    <row r="14" spans="1:8" x14ac:dyDescent="0.2">
      <c r="A14" s="148"/>
      <c r="B14" s="149"/>
      <c r="C14" s="150"/>
      <c r="D14" s="151">
        <v>23768</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6.65</v>
      </c>
      <c r="C19" s="162">
        <f>ROUND(VALUE(SUBSTITUTE(実質収支比率等に係る経年分析!G$48,"▲","-")),2)</f>
        <v>7.73</v>
      </c>
      <c r="D19" s="162">
        <f>ROUND(VALUE(SUBSTITUTE(実質収支比率等に係る経年分析!H$48,"▲","-")),2)</f>
        <v>2.7</v>
      </c>
      <c r="E19" s="162">
        <f>ROUND(VALUE(SUBSTITUTE(実質収支比率等に係る経年分析!I$48,"▲","-")),2)</f>
        <v>2.59</v>
      </c>
      <c r="F19" s="162">
        <f>ROUND(VALUE(SUBSTITUTE(実質収支比率等に係る経年分析!J$48,"▲","-")),2)</f>
        <v>2.42</v>
      </c>
    </row>
    <row r="20" spans="1:11" x14ac:dyDescent="0.2">
      <c r="A20" s="162" t="s">
        <v>53</v>
      </c>
      <c r="B20" s="162">
        <f>ROUND(VALUE(SUBSTITUTE(実質収支比率等に係る経年分析!F$47,"▲","-")),2)</f>
        <v>42.2</v>
      </c>
      <c r="C20" s="162">
        <f>ROUND(VALUE(SUBSTITUTE(実質収支比率等に係る経年分析!G$47,"▲","-")),2)</f>
        <v>47.13</v>
      </c>
      <c r="D20" s="162">
        <f>ROUND(VALUE(SUBSTITUTE(実質収支比率等に係る経年分析!H$47,"▲","-")),2)</f>
        <v>51.92</v>
      </c>
      <c r="E20" s="162">
        <f>ROUND(VALUE(SUBSTITUTE(実質収支比率等に係る経年分析!I$47,"▲","-")),2)</f>
        <v>45.42</v>
      </c>
      <c r="F20" s="162">
        <f>ROUND(VALUE(SUBSTITUTE(実質収支比率等に係る経年分析!J$47,"▲","-")),2)</f>
        <v>37.200000000000003</v>
      </c>
    </row>
    <row r="21" spans="1:11" x14ac:dyDescent="0.2">
      <c r="A21" s="162" t="s">
        <v>54</v>
      </c>
      <c r="B21" s="162">
        <f>IF(ISNUMBER(VALUE(SUBSTITUTE(実質収支比率等に係る経年分析!F$49,"▲","-"))),ROUND(VALUE(SUBSTITUTE(実質収支比率等に係る経年分析!F$49,"▲","-")),2),NA())</f>
        <v>0.65</v>
      </c>
      <c r="C21" s="162">
        <f>IF(ISNUMBER(VALUE(SUBSTITUTE(実質収支比率等に係る経年分析!G$49,"▲","-"))),ROUND(VALUE(SUBSTITUTE(実質収支比率等に係る経年分析!G$49,"▲","-")),2),NA())</f>
        <v>4.26</v>
      </c>
      <c r="D21" s="162">
        <f>IF(ISNUMBER(VALUE(SUBSTITUTE(実質収支比率等に係る経年分析!H$49,"▲","-"))),ROUND(VALUE(SUBSTITUTE(実質収支比率等に係る経年分析!H$49,"▲","-")),2),NA())</f>
        <v>-5.25</v>
      </c>
      <c r="E21" s="162">
        <f>IF(ISNUMBER(VALUE(SUBSTITUTE(実質収支比率等に係る経年分析!I$49,"▲","-"))),ROUND(VALUE(SUBSTITUTE(実質収支比率等に係る経年分析!I$49,"▲","-")),2),NA())</f>
        <v>-7.12</v>
      </c>
      <c r="F21" s="162">
        <f>IF(ISNUMBER(VALUE(SUBSTITUTE(実質収支比率等に係る経年分析!J$49,"▲","-"))),ROUND(VALUE(SUBSTITUTE(実質収支比率等に係る経年分析!J$49,"▲","-")),2),NA())</f>
        <v>-8.3699999999999992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0.21</v>
      </c>
    </row>
    <row r="33" spans="1:16" x14ac:dyDescent="0.2">
      <c r="A33" s="163" t="str">
        <f>IF(連結実質赤字比率に係る赤字・黒字の構成分析!C$37="",NA(),連結実質赤字比率に係る赤字・黒字の構成分析!C$37)</f>
        <v>大野神戸インターチェンジ周辺まちづくり整備事業特別会計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0.27</v>
      </c>
    </row>
    <row r="34" spans="1:16" x14ac:dyDescent="0.2">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0.82</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6.64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2.69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2.58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2.42</v>
      </c>
    </row>
    <row r="36" spans="1:16" x14ac:dyDescent="0.2">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8.77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8.18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7.42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7.01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421</v>
      </c>
      <c r="E42" s="164"/>
      <c r="F42" s="164"/>
      <c r="G42" s="164">
        <f>'実質公債費比率（分子）の構造'!L$52</f>
        <v>431</v>
      </c>
      <c r="H42" s="164"/>
      <c r="I42" s="164"/>
      <c r="J42" s="164">
        <f>'実質公債費比率（分子）の構造'!M$52</f>
        <v>430</v>
      </c>
      <c r="K42" s="164"/>
      <c r="L42" s="164"/>
      <c r="M42" s="164">
        <f>'実質公債費比率（分子）の構造'!N$52</f>
        <v>429</v>
      </c>
      <c r="N42" s="164"/>
      <c r="O42" s="164"/>
      <c r="P42" s="164">
        <f>'実質公債費比率（分子）の構造'!O$52</f>
        <v>411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63</v>
      </c>
      <c r="C45" s="164"/>
      <c r="D45" s="164"/>
      <c r="E45" s="164">
        <f>'実質公債費比率（分子）の構造'!L$49</f>
        <v>63</v>
      </c>
      <c r="F45" s="164"/>
      <c r="G45" s="164"/>
      <c r="H45" s="164">
        <f>'実質公債費比率（分子）の構造'!M$49</f>
        <v>62</v>
      </c>
      <c r="I45" s="164"/>
      <c r="J45" s="164"/>
      <c r="K45" s="164">
        <f>'実質公債費比率（分子）の構造'!N$49</f>
        <v>39</v>
      </c>
      <c r="L45" s="164"/>
      <c r="M45" s="164"/>
      <c r="N45" s="164">
        <f>'実質公債費比率（分子）の構造'!O$49</f>
        <v>36</v>
      </c>
      <c r="O45" s="164"/>
      <c r="P45" s="164"/>
    </row>
    <row r="46" spans="1:16" x14ac:dyDescent="0.2">
      <c r="A46" s="164" t="s">
        <v>64</v>
      </c>
      <c r="B46" s="164">
        <f>'実質公債費比率（分子）の構造'!K$48</f>
        <v>2</v>
      </c>
      <c r="C46" s="164"/>
      <c r="D46" s="164"/>
      <c r="E46" s="164">
        <f>'実質公債費比率（分子）の構造'!L$48</f>
        <v>2</v>
      </c>
      <c r="F46" s="164"/>
      <c r="G46" s="164"/>
      <c r="H46" s="164">
        <f>'実質公債費比率（分子）の構造'!M$48</f>
        <v>2</v>
      </c>
      <c r="I46" s="164"/>
      <c r="J46" s="164"/>
      <c r="K46" s="164">
        <f>'実質公債費比率（分子）の構造'!N$48</f>
        <v>2</v>
      </c>
      <c r="L46" s="164"/>
      <c r="M46" s="164"/>
      <c r="N46" s="164">
        <f>'実質公債費比率（分子）の構造'!O$48</f>
        <v>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541</v>
      </c>
      <c r="C49" s="164"/>
      <c r="D49" s="164"/>
      <c r="E49" s="164">
        <f>'実質公債費比率（分子）の構造'!L$45</f>
        <v>619</v>
      </c>
      <c r="F49" s="164"/>
      <c r="G49" s="164"/>
      <c r="H49" s="164">
        <f>'実質公債費比率（分子）の構造'!M$45</f>
        <v>679</v>
      </c>
      <c r="I49" s="164"/>
      <c r="J49" s="164"/>
      <c r="K49" s="164">
        <f>'実質公債費比率（分子）の構造'!N$45</f>
        <v>688</v>
      </c>
      <c r="L49" s="164"/>
      <c r="M49" s="164"/>
      <c r="N49" s="164">
        <f>'実質公債費比率（分子）の構造'!O$45</f>
        <v>676</v>
      </c>
      <c r="O49" s="164"/>
      <c r="P49" s="164"/>
    </row>
    <row r="50" spans="1:16" x14ac:dyDescent="0.2">
      <c r="A50" s="164" t="s">
        <v>67</v>
      </c>
      <c r="B50" s="164" t="e">
        <f>NA()</f>
        <v>#N/A</v>
      </c>
      <c r="C50" s="164">
        <f>IF(ISNUMBER('実質公債費比率（分子）の構造'!K$53),'実質公債費比率（分子）の構造'!K$53,NA())</f>
        <v>185</v>
      </c>
      <c r="D50" s="164" t="e">
        <f>NA()</f>
        <v>#N/A</v>
      </c>
      <c r="E50" s="164" t="e">
        <f>NA()</f>
        <v>#N/A</v>
      </c>
      <c r="F50" s="164">
        <f>IF(ISNUMBER('実質公債費比率（分子）の構造'!L$53),'実質公債費比率（分子）の構造'!L$53,NA())</f>
        <v>253</v>
      </c>
      <c r="G50" s="164" t="e">
        <f>NA()</f>
        <v>#N/A</v>
      </c>
      <c r="H50" s="164" t="e">
        <f>NA()</f>
        <v>#N/A</v>
      </c>
      <c r="I50" s="164">
        <f>IF(ISNUMBER('実質公債費比率（分子）の構造'!M$53),'実質公債費比率（分子）の構造'!M$53,NA())</f>
        <v>313</v>
      </c>
      <c r="J50" s="164" t="e">
        <f>NA()</f>
        <v>#N/A</v>
      </c>
      <c r="K50" s="164" t="e">
        <f>NA()</f>
        <v>#N/A</v>
      </c>
      <c r="L50" s="164">
        <f>IF(ISNUMBER('実質公債費比率（分子）の構造'!N$53),'実質公債費比率（分子）の構造'!N$53,NA())</f>
        <v>300</v>
      </c>
      <c r="M50" s="164" t="e">
        <f>NA()</f>
        <v>#N/A</v>
      </c>
      <c r="N50" s="164" t="e">
        <f>NA()</f>
        <v>#N/A</v>
      </c>
      <c r="O50" s="164">
        <f>IF(ISNUMBER('実質公債費比率（分子）の構造'!O$53),'実質公債費比率（分子）の構造'!O$53,NA())</f>
        <v>302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5202</v>
      </c>
      <c r="E56" s="163"/>
      <c r="F56" s="163"/>
      <c r="G56" s="163">
        <f>'将来負担比率（分子）の構造'!J$52</f>
        <v>5312</v>
      </c>
      <c r="H56" s="163"/>
      <c r="I56" s="163"/>
      <c r="J56" s="163">
        <f>'将来負担比率（分子）の構造'!K$52</f>
        <v>5211</v>
      </c>
      <c r="K56" s="163"/>
      <c r="L56" s="163"/>
      <c r="M56" s="163">
        <f>'将来負担比率（分子）の構造'!L$52</f>
        <v>5143</v>
      </c>
      <c r="N56" s="163"/>
      <c r="O56" s="163"/>
      <c r="P56" s="163">
        <f>'将来負担比率（分子）の構造'!M$52</f>
        <v>5825</v>
      </c>
    </row>
    <row r="57" spans="1:16" x14ac:dyDescent="0.2">
      <c r="A57" s="163" t="s">
        <v>42</v>
      </c>
      <c r="B57" s="163"/>
      <c r="C57" s="163"/>
      <c r="D57" s="163">
        <f>'将来負担比率（分子）の構造'!I$51</f>
        <v>73</v>
      </c>
      <c r="E57" s="163"/>
      <c r="F57" s="163"/>
      <c r="G57" s="163">
        <f>'将来負担比率（分子）の構造'!J$51</f>
        <v>61</v>
      </c>
      <c r="H57" s="163"/>
      <c r="I57" s="163"/>
      <c r="J57" s="163">
        <f>'将来負担比率（分子）の構造'!K$51</f>
        <v>44</v>
      </c>
      <c r="K57" s="163"/>
      <c r="L57" s="163"/>
      <c r="M57" s="163">
        <f>'将来負担比率（分子）の構造'!L$51</f>
        <v>36</v>
      </c>
      <c r="N57" s="163"/>
      <c r="O57" s="163"/>
      <c r="P57" s="163">
        <f>'将来負担比率（分子）の構造'!M$51</f>
        <v>29</v>
      </c>
    </row>
    <row r="58" spans="1:16" x14ac:dyDescent="0.2">
      <c r="A58" s="163" t="s">
        <v>41</v>
      </c>
      <c r="B58" s="163"/>
      <c r="C58" s="163"/>
      <c r="D58" s="163">
        <f>'将来負担比率（分子）の構造'!I$50</f>
        <v>3073</v>
      </c>
      <c r="E58" s="163"/>
      <c r="F58" s="163"/>
      <c r="G58" s="163">
        <f>'将来負担比率（分子）の構造'!J$50</f>
        <v>3531</v>
      </c>
      <c r="H58" s="163"/>
      <c r="I58" s="163"/>
      <c r="J58" s="163">
        <f>'将来負担比率（分子）の構造'!K$50</f>
        <v>3789</v>
      </c>
      <c r="K58" s="163"/>
      <c r="L58" s="163"/>
      <c r="M58" s="163">
        <f>'将来負担比率（分子）の構造'!L$50</f>
        <v>3532</v>
      </c>
      <c r="N58" s="163"/>
      <c r="O58" s="163"/>
      <c r="P58" s="163">
        <f>'将来負担比率（分子）の構造'!M$50</f>
        <v>3164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704</v>
      </c>
      <c r="C62" s="163"/>
      <c r="D62" s="163"/>
      <c r="E62" s="163">
        <f>'将来負担比率（分子）の構造'!J$45</f>
        <v>651</v>
      </c>
      <c r="F62" s="163"/>
      <c r="G62" s="163"/>
      <c r="H62" s="163">
        <f>'将来負担比率（分子）の構造'!K$45</f>
        <v>573</v>
      </c>
      <c r="I62" s="163"/>
      <c r="J62" s="163"/>
      <c r="K62" s="163">
        <f>'将来負担比率（分子）の構造'!L$45</f>
        <v>584</v>
      </c>
      <c r="L62" s="163"/>
      <c r="M62" s="163"/>
      <c r="N62" s="163">
        <f>'将来負担比率（分子）の構造'!M$45</f>
        <v>630</v>
      </c>
      <c r="O62" s="163"/>
      <c r="P62" s="163"/>
    </row>
    <row r="63" spans="1:16" x14ac:dyDescent="0.2">
      <c r="A63" s="163" t="s">
        <v>34</v>
      </c>
      <c r="B63" s="163">
        <f>'将来負担比率（分子）の構造'!I$44</f>
        <v>358</v>
      </c>
      <c r="C63" s="163"/>
      <c r="D63" s="163"/>
      <c r="E63" s="163">
        <f>'将来負担比率（分子）の構造'!J$44</f>
        <v>312</v>
      </c>
      <c r="F63" s="163"/>
      <c r="G63" s="163"/>
      <c r="H63" s="163">
        <f>'将来負担比率（分子）の構造'!K$44</f>
        <v>254</v>
      </c>
      <c r="I63" s="163"/>
      <c r="J63" s="163"/>
      <c r="K63" s="163">
        <f>'将来負担比率（分子）の構造'!L$44</f>
        <v>221</v>
      </c>
      <c r="L63" s="163"/>
      <c r="M63" s="163"/>
      <c r="N63" s="163">
        <f>'将来負担比率（分子）の構造'!M$44</f>
        <v>178</v>
      </c>
      <c r="O63" s="163"/>
      <c r="P63" s="163"/>
    </row>
    <row r="64" spans="1:16" x14ac:dyDescent="0.2">
      <c r="A64" s="163" t="s">
        <v>33</v>
      </c>
      <c r="B64" s="163" t="str">
        <f>'将来負担比率（分子）の構造'!I$43</f>
        <v>-</v>
      </c>
      <c r="C64" s="163"/>
      <c r="D64" s="163"/>
      <c r="E64" s="163" t="str">
        <f>'将来負担比率（分子）の構造'!J$43</f>
        <v>-</v>
      </c>
      <c r="F64" s="163"/>
      <c r="G64" s="163"/>
      <c r="H64" s="163" t="str">
        <f>'将来負担比率（分子）の構造'!K$43</f>
        <v>-</v>
      </c>
      <c r="I64" s="163"/>
      <c r="J64" s="163"/>
      <c r="K64" s="163" t="str">
        <f>'将来負担比率（分子）の構造'!L$43</f>
        <v>-</v>
      </c>
      <c r="L64" s="163"/>
      <c r="M64" s="163"/>
      <c r="N64" s="163">
        <f>'将来負担比率（分子）の構造'!M$43</f>
        <v>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7404</v>
      </c>
      <c r="C66" s="163"/>
      <c r="D66" s="163"/>
      <c r="E66" s="163">
        <f>'将来負担比率（分子）の構造'!J$41</f>
        <v>7567</v>
      </c>
      <c r="F66" s="163"/>
      <c r="G66" s="163"/>
      <c r="H66" s="163">
        <f>'将来負担比率（分子）の構造'!K$41</f>
        <v>7307</v>
      </c>
      <c r="I66" s="163"/>
      <c r="J66" s="163"/>
      <c r="K66" s="163">
        <f>'将来負担比率（分子）の構造'!L$41</f>
        <v>7126</v>
      </c>
      <c r="L66" s="163"/>
      <c r="M66" s="163"/>
      <c r="N66" s="163">
        <f>'将来負担比率（分子）の構造'!M$41</f>
        <v>7101</v>
      </c>
      <c r="O66" s="163"/>
      <c r="P66" s="163"/>
    </row>
    <row r="67" spans="1:16" x14ac:dyDescent="0.2">
      <c r="A67" s="163" t="s">
        <v>71</v>
      </c>
      <c r="B67" s="163" t="e">
        <f>NA()</f>
        <v>#N/A</v>
      </c>
      <c r="C67" s="163">
        <f>IF(ISNUMBER('将来負担比率（分子）の構造'!I$53), IF('将来負担比率（分子）の構造'!I$53 &lt; 0, 0, '将来負担比率（分子）の構造'!I$53), NA())</f>
        <v>118</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2705</v>
      </c>
      <c r="C72" s="167">
        <f>基金残高に係る経年分析!G55</f>
        <v>2403</v>
      </c>
      <c r="D72" s="167">
        <f>基金残高に係る経年分析!H55</f>
        <v>2022</v>
      </c>
    </row>
    <row r="73" spans="1:16" x14ac:dyDescent="0.2">
      <c r="A73" s="166" t="s">
        <v>74</v>
      </c>
      <c r="B73" s="167">
        <f>基金残高に係る経年分析!F56</f>
        <v>87</v>
      </c>
      <c r="C73" s="167">
        <f>基金残高に係る経年分析!G56</f>
        <v>87</v>
      </c>
      <c r="D73" s="167">
        <f>基金残高に係る経年分析!H56</f>
        <v>87</v>
      </c>
    </row>
    <row r="74" spans="1:16" x14ac:dyDescent="0.2">
      <c r="A74" s="166" t="s">
        <v>75</v>
      </c>
      <c r="B74" s="167">
        <f>基金残高に係る経年分析!F57</f>
        <v>643</v>
      </c>
      <c r="C74" s="167">
        <f>基金残高に係る経年分析!G57</f>
        <v>767</v>
      </c>
      <c r="D74" s="167">
        <f>基金残高に係る経年分析!H57</f>
        <v>860</v>
      </c>
    </row>
  </sheetData>
  <sheetProtection algorithmName="SHA-512" hashValue="uEpa4xkXgMlDhQqENn69WXOGV1ENt9tBGySbqDaj6nPRonNcLJb2Yhi/c6jg+6Wm4S1oniBNFHfIb7uikweF7A==" saltValue="nziDRuMqzZm/aK8nW8TN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2487729</v>
      </c>
      <c r="S5" s="674"/>
      <c r="T5" s="674"/>
      <c r="U5" s="674"/>
      <c r="V5" s="674"/>
      <c r="W5" s="674"/>
      <c r="X5" s="674"/>
      <c r="Y5" s="702"/>
      <c r="Z5" s="715">
        <v>25.3</v>
      </c>
      <c r="AA5" s="715"/>
      <c r="AB5" s="715"/>
      <c r="AC5" s="715"/>
      <c r="AD5" s="716">
        <v>2487729</v>
      </c>
      <c r="AE5" s="716"/>
      <c r="AF5" s="716"/>
      <c r="AG5" s="716"/>
      <c r="AH5" s="716"/>
      <c r="AI5" s="716"/>
      <c r="AJ5" s="716"/>
      <c r="AK5" s="716"/>
      <c r="AL5" s="703">
        <v>45.4</v>
      </c>
      <c r="AM5" s="685"/>
      <c r="AN5" s="685"/>
      <c r="AO5" s="704"/>
      <c r="AP5" s="676" t="s">
        <v>216</v>
      </c>
      <c r="AQ5" s="677"/>
      <c r="AR5" s="677"/>
      <c r="AS5" s="677"/>
      <c r="AT5" s="677"/>
      <c r="AU5" s="677"/>
      <c r="AV5" s="677"/>
      <c r="AW5" s="677"/>
      <c r="AX5" s="677"/>
      <c r="AY5" s="677"/>
      <c r="AZ5" s="677"/>
      <c r="BA5" s="677"/>
      <c r="BB5" s="677"/>
      <c r="BC5" s="677"/>
      <c r="BD5" s="677"/>
      <c r="BE5" s="677"/>
      <c r="BF5" s="678"/>
      <c r="BG5" s="621">
        <v>2485602</v>
      </c>
      <c r="BH5" s="622"/>
      <c r="BI5" s="622"/>
      <c r="BJ5" s="622"/>
      <c r="BK5" s="622"/>
      <c r="BL5" s="622"/>
      <c r="BM5" s="622"/>
      <c r="BN5" s="623"/>
      <c r="BO5" s="659">
        <v>99.9</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125849</v>
      </c>
      <c r="S6" s="622"/>
      <c r="T6" s="622"/>
      <c r="U6" s="622"/>
      <c r="V6" s="622"/>
      <c r="W6" s="622"/>
      <c r="X6" s="622"/>
      <c r="Y6" s="623"/>
      <c r="Z6" s="659">
        <v>1.3</v>
      </c>
      <c r="AA6" s="659"/>
      <c r="AB6" s="659"/>
      <c r="AC6" s="659"/>
      <c r="AD6" s="660">
        <v>125849</v>
      </c>
      <c r="AE6" s="660"/>
      <c r="AF6" s="660"/>
      <c r="AG6" s="660"/>
      <c r="AH6" s="660"/>
      <c r="AI6" s="660"/>
      <c r="AJ6" s="660"/>
      <c r="AK6" s="660"/>
      <c r="AL6" s="624">
        <v>2.2999999999999998</v>
      </c>
      <c r="AM6" s="625"/>
      <c r="AN6" s="625"/>
      <c r="AO6" s="661"/>
      <c r="AP6" s="618" t="s">
        <v>221</v>
      </c>
      <c r="AQ6" s="619"/>
      <c r="AR6" s="619"/>
      <c r="AS6" s="619"/>
      <c r="AT6" s="619"/>
      <c r="AU6" s="619"/>
      <c r="AV6" s="619"/>
      <c r="AW6" s="619"/>
      <c r="AX6" s="619"/>
      <c r="AY6" s="619"/>
      <c r="AZ6" s="619"/>
      <c r="BA6" s="619"/>
      <c r="BB6" s="619"/>
      <c r="BC6" s="619"/>
      <c r="BD6" s="619"/>
      <c r="BE6" s="619"/>
      <c r="BF6" s="620"/>
      <c r="BG6" s="621">
        <v>2485602</v>
      </c>
      <c r="BH6" s="622"/>
      <c r="BI6" s="622"/>
      <c r="BJ6" s="622"/>
      <c r="BK6" s="622"/>
      <c r="BL6" s="622"/>
      <c r="BM6" s="622"/>
      <c r="BN6" s="623"/>
      <c r="BO6" s="659">
        <v>99.9</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72503</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72503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1253</v>
      </c>
      <c r="S7" s="622"/>
      <c r="T7" s="622"/>
      <c r="U7" s="622"/>
      <c r="V7" s="622"/>
      <c r="W7" s="622"/>
      <c r="X7" s="622"/>
      <c r="Y7" s="623"/>
      <c r="Z7" s="659">
        <v>0</v>
      </c>
      <c r="AA7" s="659"/>
      <c r="AB7" s="659"/>
      <c r="AC7" s="659"/>
      <c r="AD7" s="660">
        <v>1253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1117105</v>
      </c>
      <c r="BH7" s="622"/>
      <c r="BI7" s="622"/>
      <c r="BJ7" s="622"/>
      <c r="BK7" s="622"/>
      <c r="BL7" s="622"/>
      <c r="BM7" s="622"/>
      <c r="BN7" s="623"/>
      <c r="BO7" s="659">
        <v>44.9</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1306852</v>
      </c>
      <c r="CS7" s="622"/>
      <c r="CT7" s="622"/>
      <c r="CU7" s="622"/>
      <c r="CV7" s="622"/>
      <c r="CW7" s="622"/>
      <c r="CX7" s="622"/>
      <c r="CY7" s="623"/>
      <c r="CZ7" s="659">
        <v>13.5</v>
      </c>
      <c r="DA7" s="659"/>
      <c r="DB7" s="659"/>
      <c r="DC7" s="659"/>
      <c r="DD7" s="627">
        <v>28964</v>
      </c>
      <c r="DE7" s="622"/>
      <c r="DF7" s="622"/>
      <c r="DG7" s="622"/>
      <c r="DH7" s="622"/>
      <c r="DI7" s="622"/>
      <c r="DJ7" s="622"/>
      <c r="DK7" s="622"/>
      <c r="DL7" s="622"/>
      <c r="DM7" s="622"/>
      <c r="DN7" s="622"/>
      <c r="DO7" s="622"/>
      <c r="DP7" s="623"/>
      <c r="DQ7" s="627">
        <v>1017754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26717</v>
      </c>
      <c r="S8" s="622"/>
      <c r="T8" s="622"/>
      <c r="U8" s="622"/>
      <c r="V8" s="622"/>
      <c r="W8" s="622"/>
      <c r="X8" s="622"/>
      <c r="Y8" s="623"/>
      <c r="Z8" s="659">
        <v>0.3</v>
      </c>
      <c r="AA8" s="659"/>
      <c r="AB8" s="659"/>
      <c r="AC8" s="659"/>
      <c r="AD8" s="660">
        <v>26717</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34466</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3676333</v>
      </c>
      <c r="CS8" s="622"/>
      <c r="CT8" s="622"/>
      <c r="CU8" s="622"/>
      <c r="CV8" s="622"/>
      <c r="CW8" s="622"/>
      <c r="CX8" s="622"/>
      <c r="CY8" s="623"/>
      <c r="CZ8" s="659">
        <v>37.9</v>
      </c>
      <c r="DA8" s="659"/>
      <c r="DB8" s="659"/>
      <c r="DC8" s="659"/>
      <c r="DD8" s="627">
        <v>264316</v>
      </c>
      <c r="DE8" s="622"/>
      <c r="DF8" s="622"/>
      <c r="DG8" s="622"/>
      <c r="DH8" s="622"/>
      <c r="DI8" s="622"/>
      <c r="DJ8" s="622"/>
      <c r="DK8" s="622"/>
      <c r="DL8" s="622"/>
      <c r="DM8" s="622"/>
      <c r="DN8" s="622"/>
      <c r="DO8" s="622"/>
      <c r="DP8" s="623"/>
      <c r="DQ8" s="627">
        <v>1884129</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34295</v>
      </c>
      <c r="S9" s="622"/>
      <c r="T9" s="622"/>
      <c r="U9" s="622"/>
      <c r="V9" s="622"/>
      <c r="W9" s="622"/>
      <c r="X9" s="622"/>
      <c r="Y9" s="623"/>
      <c r="Z9" s="659">
        <v>0.3</v>
      </c>
      <c r="AA9" s="659"/>
      <c r="AB9" s="659"/>
      <c r="AC9" s="659"/>
      <c r="AD9" s="660">
        <v>34295</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964107</v>
      </c>
      <c r="BH9" s="622"/>
      <c r="BI9" s="622"/>
      <c r="BJ9" s="622"/>
      <c r="BK9" s="622"/>
      <c r="BL9" s="622"/>
      <c r="BM9" s="622"/>
      <c r="BN9" s="623"/>
      <c r="BO9" s="659">
        <v>38.799999999999997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962365</v>
      </c>
      <c r="CS9" s="622"/>
      <c r="CT9" s="622"/>
      <c r="CU9" s="622"/>
      <c r="CV9" s="622"/>
      <c r="CW9" s="622"/>
      <c r="CX9" s="622"/>
      <c r="CY9" s="623"/>
      <c r="CZ9" s="659">
        <v>9.9</v>
      </c>
      <c r="DA9" s="659"/>
      <c r="DB9" s="659"/>
      <c r="DC9" s="659"/>
      <c r="DD9" s="627">
        <v>215262</v>
      </c>
      <c r="DE9" s="622"/>
      <c r="DF9" s="622"/>
      <c r="DG9" s="622"/>
      <c r="DH9" s="622"/>
      <c r="DI9" s="622"/>
      <c r="DJ9" s="622"/>
      <c r="DK9" s="622"/>
      <c r="DL9" s="622"/>
      <c r="DM9" s="622"/>
      <c r="DN9" s="622"/>
      <c r="DO9" s="622"/>
      <c r="DP9" s="623"/>
      <c r="DQ9" s="627">
        <v>776031</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46862</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540153</v>
      </c>
      <c r="S11" s="622"/>
      <c r="T11" s="622"/>
      <c r="U11" s="622"/>
      <c r="V11" s="622"/>
      <c r="W11" s="622"/>
      <c r="X11" s="622"/>
      <c r="Y11" s="623"/>
      <c r="Z11" s="624">
        <v>5.5</v>
      </c>
      <c r="AA11" s="625"/>
      <c r="AB11" s="625"/>
      <c r="AC11" s="626"/>
      <c r="AD11" s="627">
        <v>540153</v>
      </c>
      <c r="AE11" s="622"/>
      <c r="AF11" s="622"/>
      <c r="AG11" s="622"/>
      <c r="AH11" s="622"/>
      <c r="AI11" s="622"/>
      <c r="AJ11" s="622"/>
      <c r="AK11" s="623"/>
      <c r="AL11" s="624">
        <v>9.8000000000000007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71670</v>
      </c>
      <c r="BH11" s="622"/>
      <c r="BI11" s="622"/>
      <c r="BJ11" s="622"/>
      <c r="BK11" s="622"/>
      <c r="BL11" s="622"/>
      <c r="BM11" s="622"/>
      <c r="BN11" s="623"/>
      <c r="BO11" s="659">
        <v>2.9</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275118</v>
      </c>
      <c r="CS11" s="622"/>
      <c r="CT11" s="622"/>
      <c r="CU11" s="622"/>
      <c r="CV11" s="622"/>
      <c r="CW11" s="622"/>
      <c r="CX11" s="622"/>
      <c r="CY11" s="623"/>
      <c r="CZ11" s="659">
        <v>2.8</v>
      </c>
      <c r="DA11" s="659"/>
      <c r="DB11" s="659"/>
      <c r="DC11" s="659"/>
      <c r="DD11" s="627">
        <v>51551</v>
      </c>
      <c r="DE11" s="622"/>
      <c r="DF11" s="622"/>
      <c r="DG11" s="622"/>
      <c r="DH11" s="622"/>
      <c r="DI11" s="622"/>
      <c r="DJ11" s="622"/>
      <c r="DK11" s="622"/>
      <c r="DL11" s="622"/>
      <c r="DM11" s="622"/>
      <c r="DN11" s="622"/>
      <c r="DO11" s="622"/>
      <c r="DP11" s="623"/>
      <c r="DQ11" s="627">
        <v>144766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1175544</v>
      </c>
      <c r="BH12" s="622"/>
      <c r="BI12" s="622"/>
      <c r="BJ12" s="622"/>
      <c r="BK12" s="622"/>
      <c r="BL12" s="622"/>
      <c r="BM12" s="622"/>
      <c r="BN12" s="623"/>
      <c r="BO12" s="659">
        <v>47.3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170997</v>
      </c>
      <c r="CS12" s="622"/>
      <c r="CT12" s="622"/>
      <c r="CU12" s="622"/>
      <c r="CV12" s="622"/>
      <c r="CW12" s="622"/>
      <c r="CX12" s="622"/>
      <c r="CY12" s="623"/>
      <c r="CZ12" s="659">
        <v>1.8</v>
      </c>
      <c r="DA12" s="659"/>
      <c r="DB12" s="659"/>
      <c r="DC12" s="659"/>
      <c r="DD12" s="627">
        <v>30789</v>
      </c>
      <c r="DE12" s="622"/>
      <c r="DF12" s="622"/>
      <c r="DG12" s="622"/>
      <c r="DH12" s="622"/>
      <c r="DI12" s="622"/>
      <c r="DJ12" s="622"/>
      <c r="DK12" s="622"/>
      <c r="DL12" s="622"/>
      <c r="DM12" s="622"/>
      <c r="DN12" s="622"/>
      <c r="DO12" s="622"/>
      <c r="DP12" s="623"/>
      <c r="DQ12" s="627">
        <v>151634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v>1180</v>
      </c>
      <c r="S13" s="622"/>
      <c r="T13" s="622"/>
      <c r="U13" s="622"/>
      <c r="V13" s="622"/>
      <c r="W13" s="622"/>
      <c r="X13" s="622"/>
      <c r="Y13" s="623"/>
      <c r="Z13" s="659">
        <v>0</v>
      </c>
      <c r="AA13" s="659"/>
      <c r="AB13" s="659"/>
      <c r="AC13" s="659"/>
      <c r="AD13" s="660">
        <v>1180</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1175539</v>
      </c>
      <c r="BH13" s="622"/>
      <c r="BI13" s="622"/>
      <c r="BJ13" s="622"/>
      <c r="BK13" s="622"/>
      <c r="BL13" s="622"/>
      <c r="BM13" s="622"/>
      <c r="BN13" s="623"/>
      <c r="BO13" s="659">
        <v>47.3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815312</v>
      </c>
      <c r="CS13" s="622"/>
      <c r="CT13" s="622"/>
      <c r="CU13" s="622"/>
      <c r="CV13" s="622"/>
      <c r="CW13" s="622"/>
      <c r="CX13" s="622"/>
      <c r="CY13" s="623"/>
      <c r="CZ13" s="659">
        <v>8.4</v>
      </c>
      <c r="DA13" s="659"/>
      <c r="DB13" s="659"/>
      <c r="DC13" s="659"/>
      <c r="DD13" s="627">
        <v>509181</v>
      </c>
      <c r="DE13" s="622"/>
      <c r="DF13" s="622"/>
      <c r="DG13" s="622"/>
      <c r="DH13" s="622"/>
      <c r="DI13" s="622"/>
      <c r="DJ13" s="622"/>
      <c r="DK13" s="622"/>
      <c r="DL13" s="622"/>
      <c r="DM13" s="622"/>
      <c r="DN13" s="622"/>
      <c r="DO13" s="622"/>
      <c r="DP13" s="623"/>
      <c r="DQ13" s="627">
        <v>412106</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89411</v>
      </c>
      <c r="BH14" s="622"/>
      <c r="BI14" s="622"/>
      <c r="BJ14" s="622"/>
      <c r="BK14" s="622"/>
      <c r="BL14" s="622"/>
      <c r="BM14" s="622"/>
      <c r="BN14" s="623"/>
      <c r="BO14" s="659">
        <v>3.6</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356830</v>
      </c>
      <c r="CS14" s="622"/>
      <c r="CT14" s="622"/>
      <c r="CU14" s="622"/>
      <c r="CV14" s="622"/>
      <c r="CW14" s="622"/>
      <c r="CX14" s="622"/>
      <c r="CY14" s="623"/>
      <c r="CZ14" s="659">
        <v>3.7</v>
      </c>
      <c r="DA14" s="659"/>
      <c r="DB14" s="659"/>
      <c r="DC14" s="659"/>
      <c r="DD14" s="627" t="s">
        <v>122</v>
      </c>
      <c r="DE14" s="622"/>
      <c r="DF14" s="622"/>
      <c r="DG14" s="622"/>
      <c r="DH14" s="622"/>
      <c r="DI14" s="622"/>
      <c r="DJ14" s="622"/>
      <c r="DK14" s="622"/>
      <c r="DL14" s="622"/>
      <c r="DM14" s="622"/>
      <c r="DN14" s="622"/>
      <c r="DO14" s="622"/>
      <c r="DP14" s="623"/>
      <c r="DQ14" s="627">
        <v>351294</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20043</v>
      </c>
      <c r="S15" s="622"/>
      <c r="T15" s="622"/>
      <c r="U15" s="622"/>
      <c r="V15" s="622"/>
      <c r="W15" s="622"/>
      <c r="X15" s="622"/>
      <c r="Y15" s="623"/>
      <c r="Z15" s="659">
        <v>0.2</v>
      </c>
      <c r="AA15" s="659"/>
      <c r="AB15" s="659"/>
      <c r="AC15" s="659"/>
      <c r="AD15" s="660">
        <v>20043</v>
      </c>
      <c r="AE15" s="660"/>
      <c r="AF15" s="660"/>
      <c r="AG15" s="660"/>
      <c r="AH15" s="660"/>
      <c r="AI15" s="660"/>
      <c r="AJ15" s="660"/>
      <c r="AK15" s="660"/>
      <c r="AL15" s="624">
        <v>0.4</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102463</v>
      </c>
      <c r="BH15" s="622"/>
      <c r="BI15" s="622"/>
      <c r="BJ15" s="622"/>
      <c r="BK15" s="622"/>
      <c r="BL15" s="622"/>
      <c r="BM15" s="622"/>
      <c r="BN15" s="623"/>
      <c r="BO15" s="659">
        <v>4.0999999999999996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1395289</v>
      </c>
      <c r="CS15" s="622"/>
      <c r="CT15" s="622"/>
      <c r="CU15" s="622"/>
      <c r="CV15" s="622"/>
      <c r="CW15" s="622"/>
      <c r="CX15" s="622"/>
      <c r="CY15" s="623"/>
      <c r="CZ15" s="659">
        <v>14.4</v>
      </c>
      <c r="DA15" s="659"/>
      <c r="DB15" s="659"/>
      <c r="DC15" s="659"/>
      <c r="DD15" s="627">
        <v>190786</v>
      </c>
      <c r="DE15" s="622"/>
      <c r="DF15" s="622"/>
      <c r="DG15" s="622"/>
      <c r="DH15" s="622"/>
      <c r="DI15" s="622"/>
      <c r="DJ15" s="622"/>
      <c r="DK15" s="622"/>
      <c r="DL15" s="622"/>
      <c r="DM15" s="622"/>
      <c r="DN15" s="622"/>
      <c r="DO15" s="622"/>
      <c r="DP15" s="623"/>
      <c r="DQ15" s="627">
        <v>942317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37194</v>
      </c>
      <c r="S16" s="622"/>
      <c r="T16" s="622"/>
      <c r="U16" s="622"/>
      <c r="V16" s="622"/>
      <c r="W16" s="622"/>
      <c r="X16" s="622"/>
      <c r="Y16" s="623"/>
      <c r="Z16" s="659">
        <v>0.4</v>
      </c>
      <c r="AA16" s="659"/>
      <c r="AB16" s="659"/>
      <c r="AC16" s="659"/>
      <c r="AD16" s="660">
        <v>37194</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1079</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129544</v>
      </c>
      <c r="S17" s="622"/>
      <c r="T17" s="622"/>
      <c r="U17" s="622"/>
      <c r="V17" s="622"/>
      <c r="W17" s="622"/>
      <c r="X17" s="622"/>
      <c r="Y17" s="623"/>
      <c r="Z17" s="659">
        <v>1.3</v>
      </c>
      <c r="AA17" s="659"/>
      <c r="AB17" s="659"/>
      <c r="AC17" s="659"/>
      <c r="AD17" s="660">
        <v>129544</v>
      </c>
      <c r="AE17" s="660"/>
      <c r="AF17" s="660"/>
      <c r="AG17" s="660"/>
      <c r="AH17" s="660"/>
      <c r="AI17" s="660"/>
      <c r="AJ17" s="660"/>
      <c r="AK17" s="660"/>
      <c r="AL17" s="624">
        <v>2.4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676455</v>
      </c>
      <c r="CS17" s="622"/>
      <c r="CT17" s="622"/>
      <c r="CU17" s="622"/>
      <c r="CV17" s="622"/>
      <c r="CW17" s="622"/>
      <c r="CX17" s="622"/>
      <c r="CY17" s="623"/>
      <c r="CZ17" s="659">
        <v>7</v>
      </c>
      <c r="DA17" s="659"/>
      <c r="DB17" s="659"/>
      <c r="DC17" s="659"/>
      <c r="DD17" s="627" t="s">
        <v>122</v>
      </c>
      <c r="DE17" s="622"/>
      <c r="DF17" s="622"/>
      <c r="DG17" s="622"/>
      <c r="DH17" s="622"/>
      <c r="DI17" s="622"/>
      <c r="DJ17" s="622"/>
      <c r="DK17" s="622"/>
      <c r="DL17" s="622"/>
      <c r="DM17" s="622"/>
      <c r="DN17" s="622"/>
      <c r="DO17" s="622"/>
      <c r="DP17" s="623"/>
      <c r="DQ17" s="627">
        <v>671526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18726</v>
      </c>
      <c r="S18" s="622"/>
      <c r="T18" s="622"/>
      <c r="U18" s="622"/>
      <c r="V18" s="622"/>
      <c r="W18" s="622"/>
      <c r="X18" s="622"/>
      <c r="Y18" s="623"/>
      <c r="Z18" s="659">
        <v>0.2</v>
      </c>
      <c r="AA18" s="659"/>
      <c r="AB18" s="659"/>
      <c r="AC18" s="659"/>
      <c r="AD18" s="660">
        <v>18726</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98781</v>
      </c>
      <c r="S19" s="622"/>
      <c r="T19" s="622"/>
      <c r="U19" s="622"/>
      <c r="V19" s="622"/>
      <c r="W19" s="622"/>
      <c r="X19" s="622"/>
      <c r="Y19" s="623"/>
      <c r="Z19" s="659">
        <v>1</v>
      </c>
      <c r="AA19" s="659"/>
      <c r="AB19" s="659"/>
      <c r="AC19" s="659"/>
      <c r="AD19" s="660">
        <v>98781</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2127</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12037</v>
      </c>
      <c r="S20" s="622"/>
      <c r="T20" s="622"/>
      <c r="U20" s="622"/>
      <c r="V20" s="622"/>
      <c r="W20" s="622"/>
      <c r="X20" s="622"/>
      <c r="Y20" s="623"/>
      <c r="Z20" s="659">
        <v>0.1</v>
      </c>
      <c r="AA20" s="659"/>
      <c r="AB20" s="659"/>
      <c r="AC20" s="659"/>
      <c r="AD20" s="660">
        <v>12037</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2127</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9708054</v>
      </c>
      <c r="CS20" s="622"/>
      <c r="CT20" s="622"/>
      <c r="CU20" s="622"/>
      <c r="CV20" s="622"/>
      <c r="CW20" s="622"/>
      <c r="CX20" s="622"/>
      <c r="CY20" s="623"/>
      <c r="CZ20" s="659">
        <v>100</v>
      </c>
      <c r="DA20" s="659"/>
      <c r="DB20" s="659"/>
      <c r="DC20" s="659"/>
      <c r="DD20" s="627">
        <v>1290849</v>
      </c>
      <c r="DE20" s="622"/>
      <c r="DF20" s="622"/>
      <c r="DG20" s="622"/>
      <c r="DH20" s="622"/>
      <c r="DI20" s="622"/>
      <c r="DJ20" s="622"/>
      <c r="DK20" s="622"/>
      <c r="DL20" s="622"/>
      <c r="DM20" s="622"/>
      <c r="DN20" s="622"/>
      <c r="DO20" s="622"/>
      <c r="DP20" s="623"/>
      <c r="DQ20" s="627">
        <v>6424060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2251778</v>
      </c>
      <c r="S21" s="622"/>
      <c r="T21" s="622"/>
      <c r="U21" s="622"/>
      <c r="V21" s="622"/>
      <c r="W21" s="622"/>
      <c r="X21" s="622"/>
      <c r="Y21" s="623"/>
      <c r="Z21" s="659">
        <v>22.9</v>
      </c>
      <c r="AA21" s="659"/>
      <c r="AB21" s="659"/>
      <c r="AC21" s="659"/>
      <c r="AD21" s="660">
        <v>2073716</v>
      </c>
      <c r="AE21" s="660"/>
      <c r="AF21" s="660"/>
      <c r="AG21" s="660"/>
      <c r="AH21" s="660"/>
      <c r="AI21" s="660"/>
      <c r="AJ21" s="660"/>
      <c r="AK21" s="660"/>
      <c r="AL21" s="624">
        <v>37.799999999999997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2127</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2073716</v>
      </c>
      <c r="S22" s="622"/>
      <c r="T22" s="622"/>
      <c r="U22" s="622"/>
      <c r="V22" s="622"/>
      <c r="W22" s="622"/>
      <c r="X22" s="622"/>
      <c r="Y22" s="623"/>
      <c r="Z22" s="659">
        <v>21.1</v>
      </c>
      <c r="AA22" s="659"/>
      <c r="AB22" s="659"/>
      <c r="AC22" s="659"/>
      <c r="AD22" s="660">
        <v>2073716</v>
      </c>
      <c r="AE22" s="660"/>
      <c r="AF22" s="660"/>
      <c r="AG22" s="660"/>
      <c r="AH22" s="660"/>
      <c r="AI22" s="660"/>
      <c r="AJ22" s="660"/>
      <c r="AK22" s="660"/>
      <c r="AL22" s="624">
        <v>37.799999999999997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178062</v>
      </c>
      <c r="S23" s="622"/>
      <c r="T23" s="622"/>
      <c r="U23" s="622"/>
      <c r="V23" s="622"/>
      <c r="W23" s="622"/>
      <c r="X23" s="622"/>
      <c r="Y23" s="623"/>
      <c r="Z23" s="659">
        <v>1.8</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4232231</v>
      </c>
      <c r="CS24" s="674"/>
      <c r="CT24" s="674"/>
      <c r="CU24" s="674"/>
      <c r="CV24" s="674"/>
      <c r="CW24" s="674"/>
      <c r="CX24" s="674"/>
      <c r="CY24" s="702"/>
      <c r="CZ24" s="703">
        <v>43.6</v>
      </c>
      <c r="DA24" s="685"/>
      <c r="DB24" s="685"/>
      <c r="DC24" s="705"/>
      <c r="DD24" s="701">
        <v>2625693</v>
      </c>
      <c r="DE24" s="674"/>
      <c r="DF24" s="674"/>
      <c r="DG24" s="674"/>
      <c r="DH24" s="674"/>
      <c r="DI24" s="674"/>
      <c r="DJ24" s="674"/>
      <c r="DK24" s="702"/>
      <c r="DL24" s="701">
        <v>2294325</v>
      </c>
      <c r="DM24" s="674"/>
      <c r="DN24" s="674"/>
      <c r="DO24" s="674"/>
      <c r="DP24" s="674"/>
      <c r="DQ24" s="674"/>
      <c r="DR24" s="674"/>
      <c r="DS24" s="674"/>
      <c r="DT24" s="674"/>
      <c r="DU24" s="674"/>
      <c r="DV24" s="702"/>
      <c r="DW24" s="703">
        <v>41.7</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5655735</v>
      </c>
      <c r="S25" s="622"/>
      <c r="T25" s="622"/>
      <c r="U25" s="622"/>
      <c r="V25" s="622"/>
      <c r="W25" s="622"/>
      <c r="X25" s="622"/>
      <c r="Y25" s="623"/>
      <c r="Z25" s="659">
        <v>57.5</v>
      </c>
      <c r="AA25" s="659"/>
      <c r="AB25" s="659"/>
      <c r="AC25" s="659"/>
      <c r="AD25" s="660">
        <v>5477673</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1399227</v>
      </c>
      <c r="CS25" s="634"/>
      <c r="CT25" s="634"/>
      <c r="CU25" s="634"/>
      <c r="CV25" s="634"/>
      <c r="CW25" s="634"/>
      <c r="CX25" s="634"/>
      <c r="CY25" s="635"/>
      <c r="CZ25" s="624">
        <v>14.4</v>
      </c>
      <c r="DA25" s="636"/>
      <c r="DB25" s="636"/>
      <c r="DC25" s="637"/>
      <c r="DD25" s="627">
        <v>1151446</v>
      </c>
      <c r="DE25" s="634"/>
      <c r="DF25" s="634"/>
      <c r="DG25" s="634"/>
      <c r="DH25" s="634"/>
      <c r="DI25" s="634"/>
      <c r="DJ25" s="634"/>
      <c r="DK25" s="635"/>
      <c r="DL25" s="627">
        <v>1077948</v>
      </c>
      <c r="DM25" s="634"/>
      <c r="DN25" s="634"/>
      <c r="DO25" s="634"/>
      <c r="DP25" s="634"/>
      <c r="DQ25" s="634"/>
      <c r="DR25" s="634"/>
      <c r="DS25" s="634"/>
      <c r="DT25" s="634"/>
      <c r="DU25" s="634"/>
      <c r="DV25" s="635"/>
      <c r="DW25" s="624">
        <v>19.600000000000001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1703</v>
      </c>
      <c r="S26" s="622"/>
      <c r="T26" s="622"/>
      <c r="U26" s="622"/>
      <c r="V26" s="622"/>
      <c r="W26" s="622"/>
      <c r="X26" s="622"/>
      <c r="Y26" s="623"/>
      <c r="Z26" s="659">
        <v>0</v>
      </c>
      <c r="AA26" s="659"/>
      <c r="AB26" s="659"/>
      <c r="AC26" s="659"/>
      <c r="AD26" s="660">
        <v>1703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775980</v>
      </c>
      <c r="CS26" s="622"/>
      <c r="CT26" s="622"/>
      <c r="CU26" s="622"/>
      <c r="CV26" s="622"/>
      <c r="CW26" s="622"/>
      <c r="CX26" s="622"/>
      <c r="CY26" s="623"/>
      <c r="CZ26" s="624">
        <v>8</v>
      </c>
      <c r="DA26" s="636"/>
      <c r="DB26" s="636"/>
      <c r="DC26" s="637"/>
      <c r="DD26" s="627">
        <v>623664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39814</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2487729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2156549</v>
      </c>
      <c r="CS27" s="634"/>
      <c r="CT27" s="634"/>
      <c r="CU27" s="634"/>
      <c r="CV27" s="634"/>
      <c r="CW27" s="634"/>
      <c r="CX27" s="634"/>
      <c r="CY27" s="635"/>
      <c r="CZ27" s="624">
        <v>22.2</v>
      </c>
      <c r="DA27" s="636"/>
      <c r="DB27" s="636"/>
      <c r="DC27" s="637"/>
      <c r="DD27" s="627">
        <v>802721</v>
      </c>
      <c r="DE27" s="634"/>
      <c r="DF27" s="634"/>
      <c r="DG27" s="634"/>
      <c r="DH27" s="634"/>
      <c r="DI27" s="634"/>
      <c r="DJ27" s="634"/>
      <c r="DK27" s="635"/>
      <c r="DL27" s="627">
        <v>544851</v>
      </c>
      <c r="DM27" s="634"/>
      <c r="DN27" s="634"/>
      <c r="DO27" s="634"/>
      <c r="DP27" s="634"/>
      <c r="DQ27" s="634"/>
      <c r="DR27" s="634"/>
      <c r="DS27" s="634"/>
      <c r="DT27" s="634"/>
      <c r="DU27" s="634"/>
      <c r="DV27" s="635"/>
      <c r="DW27" s="624">
        <v>9.9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33902</v>
      </c>
      <c r="S28" s="622"/>
      <c r="T28" s="622"/>
      <c r="U28" s="622"/>
      <c r="V28" s="622"/>
      <c r="W28" s="622"/>
      <c r="X28" s="622"/>
      <c r="Y28" s="623"/>
      <c r="Z28" s="659">
        <v>0.3</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676455</v>
      </c>
      <c r="CS28" s="622"/>
      <c r="CT28" s="622"/>
      <c r="CU28" s="622"/>
      <c r="CV28" s="622"/>
      <c r="CW28" s="622"/>
      <c r="CX28" s="622"/>
      <c r="CY28" s="623"/>
      <c r="CZ28" s="624">
        <v>7</v>
      </c>
      <c r="DA28" s="636"/>
      <c r="DB28" s="636"/>
      <c r="DC28" s="637"/>
      <c r="DD28" s="627">
        <v>671526</v>
      </c>
      <c r="DE28" s="622"/>
      <c r="DF28" s="622"/>
      <c r="DG28" s="622"/>
      <c r="DH28" s="622"/>
      <c r="DI28" s="622"/>
      <c r="DJ28" s="622"/>
      <c r="DK28" s="623"/>
      <c r="DL28" s="627">
        <v>671526</v>
      </c>
      <c r="DM28" s="622"/>
      <c r="DN28" s="622"/>
      <c r="DO28" s="622"/>
      <c r="DP28" s="622"/>
      <c r="DQ28" s="622"/>
      <c r="DR28" s="622"/>
      <c r="DS28" s="622"/>
      <c r="DT28" s="622"/>
      <c r="DU28" s="622"/>
      <c r="DV28" s="623"/>
      <c r="DW28" s="624">
        <v>12.2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44438</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676455</v>
      </c>
      <c r="CS29" s="634"/>
      <c r="CT29" s="634"/>
      <c r="CU29" s="634"/>
      <c r="CV29" s="634"/>
      <c r="CW29" s="634"/>
      <c r="CX29" s="634"/>
      <c r="CY29" s="635"/>
      <c r="CZ29" s="624">
        <v>7</v>
      </c>
      <c r="DA29" s="636"/>
      <c r="DB29" s="636"/>
      <c r="DC29" s="637"/>
      <c r="DD29" s="627">
        <v>671526</v>
      </c>
      <c r="DE29" s="634"/>
      <c r="DF29" s="634"/>
      <c r="DG29" s="634"/>
      <c r="DH29" s="634"/>
      <c r="DI29" s="634"/>
      <c r="DJ29" s="634"/>
      <c r="DK29" s="635"/>
      <c r="DL29" s="627">
        <v>671526</v>
      </c>
      <c r="DM29" s="634"/>
      <c r="DN29" s="634"/>
      <c r="DO29" s="634"/>
      <c r="DP29" s="634"/>
      <c r="DQ29" s="634"/>
      <c r="DR29" s="634"/>
      <c r="DS29" s="634"/>
      <c r="DT29" s="634"/>
      <c r="DU29" s="634"/>
      <c r="DV29" s="635"/>
      <c r="DW29" s="624">
        <v>12.2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1550960</v>
      </c>
      <c r="S30" s="622"/>
      <c r="T30" s="622"/>
      <c r="U30" s="622"/>
      <c r="V30" s="622"/>
      <c r="W30" s="622"/>
      <c r="X30" s="622"/>
      <c r="Y30" s="623"/>
      <c r="Z30" s="659">
        <v>15.8</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652909</v>
      </c>
      <c r="CS30" s="622"/>
      <c r="CT30" s="622"/>
      <c r="CU30" s="622"/>
      <c r="CV30" s="622"/>
      <c r="CW30" s="622"/>
      <c r="CX30" s="622"/>
      <c r="CY30" s="623"/>
      <c r="CZ30" s="624">
        <v>6.7</v>
      </c>
      <c r="DA30" s="636"/>
      <c r="DB30" s="636"/>
      <c r="DC30" s="637"/>
      <c r="DD30" s="627">
        <v>648631</v>
      </c>
      <c r="DE30" s="622"/>
      <c r="DF30" s="622"/>
      <c r="DG30" s="622"/>
      <c r="DH30" s="622"/>
      <c r="DI30" s="622"/>
      <c r="DJ30" s="622"/>
      <c r="DK30" s="623"/>
      <c r="DL30" s="627">
        <v>648631</v>
      </c>
      <c r="DM30" s="622"/>
      <c r="DN30" s="622"/>
      <c r="DO30" s="622"/>
      <c r="DP30" s="622"/>
      <c r="DQ30" s="622"/>
      <c r="DR30" s="622"/>
      <c r="DS30" s="622"/>
      <c r="DT30" s="622"/>
      <c r="DU30" s="622"/>
      <c r="DV30" s="623"/>
      <c r="DW30" s="624">
        <v>11.8</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99.1</v>
      </c>
      <c r="BH31" s="684"/>
      <c r="BI31" s="684"/>
      <c r="BJ31" s="684"/>
      <c r="BK31" s="684"/>
      <c r="BL31" s="684"/>
      <c r="BM31" s="685">
        <v>97.4</v>
      </c>
      <c r="BN31" s="684"/>
      <c r="BO31" s="684"/>
      <c r="BP31" s="684"/>
      <c r="BQ31" s="686"/>
      <c r="BR31" s="683">
        <v>99.5</v>
      </c>
      <c r="BS31" s="684"/>
      <c r="BT31" s="684"/>
      <c r="BU31" s="684"/>
      <c r="BV31" s="684"/>
      <c r="BW31" s="684"/>
      <c r="BX31" s="685">
        <v>97.7</v>
      </c>
      <c r="BY31" s="684"/>
      <c r="BZ31" s="684"/>
      <c r="CA31" s="684"/>
      <c r="CB31" s="686"/>
      <c r="CD31" s="642"/>
      <c r="CE31" s="643"/>
      <c r="CF31" s="618" t="s">
        <v>300</v>
      </c>
      <c r="CG31" s="619"/>
      <c r="CH31" s="619"/>
      <c r="CI31" s="619"/>
      <c r="CJ31" s="619"/>
      <c r="CK31" s="619"/>
      <c r="CL31" s="619"/>
      <c r="CM31" s="619"/>
      <c r="CN31" s="619"/>
      <c r="CO31" s="619"/>
      <c r="CP31" s="619"/>
      <c r="CQ31" s="620"/>
      <c r="CR31" s="621">
        <v>23546</v>
      </c>
      <c r="CS31" s="634"/>
      <c r="CT31" s="634"/>
      <c r="CU31" s="634"/>
      <c r="CV31" s="634"/>
      <c r="CW31" s="634"/>
      <c r="CX31" s="634"/>
      <c r="CY31" s="635"/>
      <c r="CZ31" s="624">
        <v>0.2</v>
      </c>
      <c r="DA31" s="636"/>
      <c r="DB31" s="636"/>
      <c r="DC31" s="637"/>
      <c r="DD31" s="627">
        <v>22895</v>
      </c>
      <c r="DE31" s="634"/>
      <c r="DF31" s="634"/>
      <c r="DG31" s="634"/>
      <c r="DH31" s="634"/>
      <c r="DI31" s="634"/>
      <c r="DJ31" s="634"/>
      <c r="DK31" s="635"/>
      <c r="DL31" s="627">
        <v>22895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857251</v>
      </c>
      <c r="S32" s="622"/>
      <c r="T32" s="622"/>
      <c r="U32" s="622"/>
      <c r="V32" s="622"/>
      <c r="W32" s="622"/>
      <c r="X32" s="622"/>
      <c r="Y32" s="623"/>
      <c r="Z32" s="659">
        <v>8.6999999999999993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99.2</v>
      </c>
      <c r="BH32" s="634"/>
      <c r="BI32" s="634"/>
      <c r="BJ32" s="634"/>
      <c r="BK32" s="634"/>
      <c r="BL32" s="634"/>
      <c r="BM32" s="625">
        <v>98.3</v>
      </c>
      <c r="BN32" s="634"/>
      <c r="BO32" s="634"/>
      <c r="BP32" s="634"/>
      <c r="BQ32" s="657"/>
      <c r="BR32" s="692">
        <v>99.5</v>
      </c>
      <c r="BS32" s="634"/>
      <c r="BT32" s="634"/>
      <c r="BU32" s="634"/>
      <c r="BV32" s="634"/>
      <c r="BW32" s="634"/>
      <c r="BX32" s="625">
        <v>98.7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12048</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v>
      </c>
      <c r="BH33" s="606"/>
      <c r="BI33" s="606"/>
      <c r="BJ33" s="606"/>
      <c r="BK33" s="606"/>
      <c r="BL33" s="606"/>
      <c r="BM33" s="652">
        <v>96.2</v>
      </c>
      <c r="BN33" s="606"/>
      <c r="BO33" s="606"/>
      <c r="BP33" s="606"/>
      <c r="BQ33" s="669"/>
      <c r="BR33" s="682">
        <v>99.4</v>
      </c>
      <c r="BS33" s="606"/>
      <c r="BT33" s="606"/>
      <c r="BU33" s="606"/>
      <c r="BV33" s="606"/>
      <c r="BW33" s="606"/>
      <c r="BX33" s="652">
        <v>96.3</v>
      </c>
      <c r="BY33" s="606"/>
      <c r="BZ33" s="606"/>
      <c r="CA33" s="606"/>
      <c r="CB33" s="669"/>
      <c r="CD33" s="618" t="s">
        <v>307</v>
      </c>
      <c r="CE33" s="619"/>
      <c r="CF33" s="619"/>
      <c r="CG33" s="619"/>
      <c r="CH33" s="619"/>
      <c r="CI33" s="619"/>
      <c r="CJ33" s="619"/>
      <c r="CK33" s="619"/>
      <c r="CL33" s="619"/>
      <c r="CM33" s="619"/>
      <c r="CN33" s="619"/>
      <c r="CO33" s="619"/>
      <c r="CP33" s="619"/>
      <c r="CQ33" s="620"/>
      <c r="CR33" s="621">
        <v>4184974</v>
      </c>
      <c r="CS33" s="634"/>
      <c r="CT33" s="634"/>
      <c r="CU33" s="634"/>
      <c r="CV33" s="634"/>
      <c r="CW33" s="634"/>
      <c r="CX33" s="634"/>
      <c r="CY33" s="635"/>
      <c r="CZ33" s="624">
        <v>43.1</v>
      </c>
      <c r="DA33" s="636"/>
      <c r="DB33" s="636"/>
      <c r="DC33" s="637"/>
      <c r="DD33" s="627">
        <v>3406105</v>
      </c>
      <c r="DE33" s="634"/>
      <c r="DF33" s="634"/>
      <c r="DG33" s="634"/>
      <c r="DH33" s="634"/>
      <c r="DI33" s="634"/>
      <c r="DJ33" s="634"/>
      <c r="DK33" s="635"/>
      <c r="DL33" s="627">
        <v>2528518</v>
      </c>
      <c r="DM33" s="634"/>
      <c r="DN33" s="634"/>
      <c r="DO33" s="634"/>
      <c r="DP33" s="634"/>
      <c r="DQ33" s="634"/>
      <c r="DR33" s="634"/>
      <c r="DS33" s="634"/>
      <c r="DT33" s="634"/>
      <c r="DU33" s="634"/>
      <c r="DV33" s="635"/>
      <c r="DW33" s="624">
        <v>45.9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77113</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1449991</v>
      </c>
      <c r="CS34" s="622"/>
      <c r="CT34" s="622"/>
      <c r="CU34" s="622"/>
      <c r="CV34" s="622"/>
      <c r="CW34" s="622"/>
      <c r="CX34" s="622"/>
      <c r="CY34" s="623"/>
      <c r="CZ34" s="624">
        <v>14.9</v>
      </c>
      <c r="DA34" s="636"/>
      <c r="DB34" s="636"/>
      <c r="DC34" s="637"/>
      <c r="DD34" s="627">
        <v>1159535</v>
      </c>
      <c r="DE34" s="622"/>
      <c r="DF34" s="622"/>
      <c r="DG34" s="622"/>
      <c r="DH34" s="622"/>
      <c r="DI34" s="622"/>
      <c r="DJ34" s="622"/>
      <c r="DK34" s="623"/>
      <c r="DL34" s="627">
        <v>906437</v>
      </c>
      <c r="DM34" s="622"/>
      <c r="DN34" s="622"/>
      <c r="DO34" s="622"/>
      <c r="DP34" s="622"/>
      <c r="DQ34" s="622"/>
      <c r="DR34" s="622"/>
      <c r="DS34" s="622"/>
      <c r="DT34" s="622"/>
      <c r="DU34" s="622"/>
      <c r="DV34" s="623"/>
      <c r="DW34" s="624">
        <v>16.5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536357</v>
      </c>
      <c r="S35" s="622"/>
      <c r="T35" s="622"/>
      <c r="U35" s="622"/>
      <c r="V35" s="622"/>
      <c r="W35" s="622"/>
      <c r="X35" s="622"/>
      <c r="Y35" s="623"/>
      <c r="Z35" s="659">
        <v>5.5</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215520</v>
      </c>
      <c r="CS35" s="634"/>
      <c r="CT35" s="634"/>
      <c r="CU35" s="634"/>
      <c r="CV35" s="634"/>
      <c r="CW35" s="634"/>
      <c r="CX35" s="634"/>
      <c r="CY35" s="635"/>
      <c r="CZ35" s="624">
        <v>2.2000000000000002</v>
      </c>
      <c r="DA35" s="636"/>
      <c r="DB35" s="636"/>
      <c r="DC35" s="637"/>
      <c r="DD35" s="627">
        <v>201781</v>
      </c>
      <c r="DE35" s="634"/>
      <c r="DF35" s="634"/>
      <c r="DG35" s="634"/>
      <c r="DH35" s="634"/>
      <c r="DI35" s="634"/>
      <c r="DJ35" s="634"/>
      <c r="DK35" s="635"/>
      <c r="DL35" s="627">
        <v>119798</v>
      </c>
      <c r="DM35" s="634"/>
      <c r="DN35" s="634"/>
      <c r="DO35" s="634"/>
      <c r="DP35" s="634"/>
      <c r="DQ35" s="634"/>
      <c r="DR35" s="634"/>
      <c r="DS35" s="634"/>
      <c r="DT35" s="634"/>
      <c r="DU35" s="634"/>
      <c r="DV35" s="635"/>
      <c r="DW35" s="624">
        <v>2.2000000000000002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80780</v>
      </c>
      <c r="S36" s="622"/>
      <c r="T36" s="622"/>
      <c r="U36" s="622"/>
      <c r="V36" s="622"/>
      <c r="W36" s="622"/>
      <c r="X36" s="622"/>
      <c r="Y36" s="623"/>
      <c r="Z36" s="659">
        <v>0.8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834964</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45029</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1525618</v>
      </c>
      <c r="CS36" s="622"/>
      <c r="CT36" s="622"/>
      <c r="CU36" s="622"/>
      <c r="CV36" s="622"/>
      <c r="CW36" s="622"/>
      <c r="CX36" s="622"/>
      <c r="CY36" s="623"/>
      <c r="CZ36" s="624">
        <v>15.7</v>
      </c>
      <c r="DA36" s="636"/>
      <c r="DB36" s="636"/>
      <c r="DC36" s="637"/>
      <c r="DD36" s="627">
        <v>1262513</v>
      </c>
      <c r="DE36" s="622"/>
      <c r="DF36" s="622"/>
      <c r="DG36" s="622"/>
      <c r="DH36" s="622"/>
      <c r="DI36" s="622"/>
      <c r="DJ36" s="622"/>
      <c r="DK36" s="623"/>
      <c r="DL36" s="627">
        <v>854821</v>
      </c>
      <c r="DM36" s="622"/>
      <c r="DN36" s="622"/>
      <c r="DO36" s="622"/>
      <c r="DP36" s="622"/>
      <c r="DQ36" s="622"/>
      <c r="DR36" s="622"/>
      <c r="DS36" s="622"/>
      <c r="DT36" s="622"/>
      <c r="DU36" s="622"/>
      <c r="DV36" s="623"/>
      <c r="DW36" s="624">
        <v>15.5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322473</v>
      </c>
      <c r="S37" s="622"/>
      <c r="T37" s="622"/>
      <c r="U37" s="622"/>
      <c r="V37" s="622"/>
      <c r="W37" s="622"/>
      <c r="X37" s="622"/>
      <c r="Y37" s="623"/>
      <c r="Z37" s="659">
        <v>3.3</v>
      </c>
      <c r="AA37" s="659"/>
      <c r="AB37" s="659"/>
      <c r="AC37" s="659"/>
      <c r="AD37" s="660">
        <v>5167</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29409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27188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591805</v>
      </c>
      <c r="CS37" s="634"/>
      <c r="CT37" s="634"/>
      <c r="CU37" s="634"/>
      <c r="CV37" s="634"/>
      <c r="CW37" s="634"/>
      <c r="CX37" s="634"/>
      <c r="CY37" s="635"/>
      <c r="CZ37" s="624">
        <v>6.1</v>
      </c>
      <c r="DA37" s="636"/>
      <c r="DB37" s="636"/>
      <c r="DC37" s="637"/>
      <c r="DD37" s="627">
        <v>591805</v>
      </c>
      <c r="DE37" s="634"/>
      <c r="DF37" s="634"/>
      <c r="DG37" s="634"/>
      <c r="DH37" s="634"/>
      <c r="DI37" s="634"/>
      <c r="DJ37" s="634"/>
      <c r="DK37" s="635"/>
      <c r="DL37" s="627">
        <v>519551</v>
      </c>
      <c r="DM37" s="634"/>
      <c r="DN37" s="634"/>
      <c r="DO37" s="634"/>
      <c r="DP37" s="634"/>
      <c r="DQ37" s="634"/>
      <c r="DR37" s="634"/>
      <c r="DS37" s="634"/>
      <c r="DT37" s="634"/>
      <c r="DU37" s="634"/>
      <c r="DV37" s="635"/>
      <c r="DW37" s="624">
        <v>9.4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627148</v>
      </c>
      <c r="S38" s="622"/>
      <c r="T38" s="622"/>
      <c r="U38" s="622"/>
      <c r="V38" s="622"/>
      <c r="W38" s="622"/>
      <c r="X38" s="622"/>
      <c r="Y38" s="623"/>
      <c r="Z38" s="659">
        <v>6.4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6299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2544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805555</v>
      </c>
      <c r="CS38" s="622"/>
      <c r="CT38" s="622"/>
      <c r="CU38" s="622"/>
      <c r="CV38" s="622"/>
      <c r="CW38" s="622"/>
      <c r="CX38" s="622"/>
      <c r="CY38" s="623"/>
      <c r="CZ38" s="624">
        <v>8.3000000000000007</v>
      </c>
      <c r="DA38" s="636"/>
      <c r="DB38" s="636"/>
      <c r="DC38" s="637"/>
      <c r="DD38" s="627">
        <v>665141</v>
      </c>
      <c r="DE38" s="622"/>
      <c r="DF38" s="622"/>
      <c r="DG38" s="622"/>
      <c r="DH38" s="622"/>
      <c r="DI38" s="622"/>
      <c r="DJ38" s="622"/>
      <c r="DK38" s="623"/>
      <c r="DL38" s="627">
        <v>647462</v>
      </c>
      <c r="DM38" s="622"/>
      <c r="DN38" s="622"/>
      <c r="DO38" s="622"/>
      <c r="DP38" s="622"/>
      <c r="DQ38" s="622"/>
      <c r="DR38" s="622"/>
      <c r="DS38" s="622"/>
      <c r="DT38" s="622"/>
      <c r="DU38" s="622"/>
      <c r="DV38" s="623"/>
      <c r="DW38" s="624">
        <v>11.8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5678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3927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174568</v>
      </c>
      <c r="CS39" s="634"/>
      <c r="CT39" s="634"/>
      <c r="CU39" s="634"/>
      <c r="CV39" s="634"/>
      <c r="CW39" s="634"/>
      <c r="CX39" s="634"/>
      <c r="CY39" s="635"/>
      <c r="CZ39" s="624">
        <v>1.8</v>
      </c>
      <c r="DA39" s="636"/>
      <c r="DB39" s="636"/>
      <c r="DC39" s="637"/>
      <c r="DD39" s="627">
        <v>103413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22348</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13722</v>
      </c>
      <c r="CS40" s="622"/>
      <c r="CT40" s="622"/>
      <c r="CU40" s="622"/>
      <c r="CV40" s="622"/>
      <c r="CW40" s="622"/>
      <c r="CX40" s="622"/>
      <c r="CY40" s="623"/>
      <c r="CZ40" s="624">
        <v>0.1</v>
      </c>
      <c r="DA40" s="636"/>
      <c r="DB40" s="636"/>
      <c r="DC40" s="637"/>
      <c r="DD40" s="627">
        <v>13722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9839722</v>
      </c>
      <c r="S41" s="646"/>
      <c r="T41" s="646"/>
      <c r="U41" s="646"/>
      <c r="V41" s="646"/>
      <c r="W41" s="646"/>
      <c r="X41" s="646"/>
      <c r="Y41" s="649"/>
      <c r="Z41" s="650">
        <v>100</v>
      </c>
      <c r="AA41" s="650"/>
      <c r="AB41" s="650"/>
      <c r="AC41" s="650"/>
      <c r="AD41" s="651">
        <v>5484543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138034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655544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437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1290849</v>
      </c>
      <c r="CS42" s="634"/>
      <c r="CT42" s="634"/>
      <c r="CU42" s="634"/>
      <c r="CV42" s="634"/>
      <c r="CW42" s="634"/>
      <c r="CX42" s="634"/>
      <c r="CY42" s="635"/>
      <c r="CZ42" s="624">
        <v>13.3</v>
      </c>
      <c r="DA42" s="636"/>
      <c r="DB42" s="636"/>
      <c r="DC42" s="637"/>
      <c r="DD42" s="627">
        <v>392262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20374</v>
      </c>
      <c r="CS43" s="634"/>
      <c r="CT43" s="634"/>
      <c r="CU43" s="634"/>
      <c r="CV43" s="634"/>
      <c r="CW43" s="634"/>
      <c r="CX43" s="634"/>
      <c r="CY43" s="635"/>
      <c r="CZ43" s="624">
        <v>0.2</v>
      </c>
      <c r="DA43" s="636"/>
      <c r="DB43" s="636"/>
      <c r="DC43" s="637"/>
      <c r="DD43" s="627">
        <v>20374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1290849</v>
      </c>
      <c r="CS44" s="622"/>
      <c r="CT44" s="622"/>
      <c r="CU44" s="622"/>
      <c r="CV44" s="622"/>
      <c r="CW44" s="622"/>
      <c r="CX44" s="622"/>
      <c r="CY44" s="623"/>
      <c r="CZ44" s="624">
        <v>13.3</v>
      </c>
      <c r="DA44" s="625"/>
      <c r="DB44" s="625"/>
      <c r="DC44" s="626"/>
      <c r="DD44" s="627">
        <v>392262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539510</v>
      </c>
      <c r="CS45" s="634"/>
      <c r="CT45" s="634"/>
      <c r="CU45" s="634"/>
      <c r="CV45" s="634"/>
      <c r="CW45" s="634"/>
      <c r="CX45" s="634"/>
      <c r="CY45" s="635"/>
      <c r="CZ45" s="624">
        <v>5.6</v>
      </c>
      <c r="DA45" s="636"/>
      <c r="DB45" s="636"/>
      <c r="DC45" s="637"/>
      <c r="DD45" s="627">
        <v>141859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655333</v>
      </c>
      <c r="CS46" s="622"/>
      <c r="CT46" s="622"/>
      <c r="CU46" s="622"/>
      <c r="CV46" s="622"/>
      <c r="CW46" s="622"/>
      <c r="CX46" s="622"/>
      <c r="CY46" s="623"/>
      <c r="CZ46" s="624">
        <v>6.8</v>
      </c>
      <c r="DA46" s="625"/>
      <c r="DB46" s="625"/>
      <c r="DC46" s="626"/>
      <c r="DD46" s="627">
        <v>184197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9708054</v>
      </c>
      <c r="CS49" s="606"/>
      <c r="CT49" s="606"/>
      <c r="CU49" s="606"/>
      <c r="CV49" s="606"/>
      <c r="CW49" s="606"/>
      <c r="CX49" s="606"/>
      <c r="CY49" s="607"/>
      <c r="CZ49" s="608">
        <v>100</v>
      </c>
      <c r="DA49" s="609"/>
      <c r="DB49" s="609"/>
      <c r="DC49" s="610"/>
      <c r="DD49" s="611">
        <v>6424060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3C6tFSaSgdYRxooU8dcyuJfZjd+RjoaypwIJwCO8Ijzmrp2dOATtc+yix4UBkO2oWQ3WltYH7UH/QtP2XWOnw==" saltValue="ctrzbiiIKkiBZk+BHIiJ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9840</v>
      </c>
      <c r="R7" s="1103"/>
      <c r="S7" s="1103"/>
      <c r="T7" s="1103"/>
      <c r="U7" s="1103"/>
      <c r="V7" s="1103">
        <v>9708</v>
      </c>
      <c r="W7" s="1103"/>
      <c r="X7" s="1103"/>
      <c r="Y7" s="1103"/>
      <c r="Z7" s="1103"/>
      <c r="AA7" s="1103">
        <v>132</v>
      </c>
      <c r="AB7" s="1103"/>
      <c r="AC7" s="1103"/>
      <c r="AD7" s="1103"/>
      <c r="AE7" s="1104"/>
      <c r="AF7" s="1105">
        <v>132</v>
      </c>
      <c r="AG7" s="1106"/>
      <c r="AH7" s="1106"/>
      <c r="AI7" s="1106"/>
      <c r="AJ7" s="1107"/>
      <c r="AK7" s="1108">
        <v>536</v>
      </c>
      <c r="AL7" s="1109"/>
      <c r="AM7" s="1109"/>
      <c r="AN7" s="1109"/>
      <c r="AO7" s="1109"/>
      <c r="AP7" s="1109">
        <v>7101</v>
      </c>
      <c r="AQ7" s="1109"/>
      <c r="AR7" s="1109"/>
      <c r="AS7" s="1109"/>
      <c r="AT7" s="1109"/>
      <c r="AU7" s="1110" t="s">
        <v>544</v>
      </c>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132</v>
      </c>
      <c r="AG23" s="1061"/>
      <c r="AH23" s="1061"/>
      <c r="AI23" s="1061"/>
      <c r="AJ23" s="1070"/>
      <c r="AK23" s="1071"/>
      <c r="AL23" s="1072"/>
      <c r="AM23" s="1072"/>
      <c r="AN23" s="1072"/>
      <c r="AO23" s="1072"/>
      <c r="AP23" s="1061">
        <v>7101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2447</v>
      </c>
      <c r="R28" s="1051"/>
      <c r="S28" s="1051"/>
      <c r="T28" s="1051"/>
      <c r="U28" s="1051"/>
      <c r="V28" s="1051">
        <v>2402</v>
      </c>
      <c r="W28" s="1051"/>
      <c r="X28" s="1051"/>
      <c r="Y28" s="1051"/>
      <c r="Z28" s="1051"/>
      <c r="AA28" s="1051">
        <v>45</v>
      </c>
      <c r="AB28" s="1051"/>
      <c r="AC28" s="1051"/>
      <c r="AD28" s="1051"/>
      <c r="AE28" s="1052"/>
      <c r="AF28" s="1053">
        <v>45</v>
      </c>
      <c r="AG28" s="1051"/>
      <c r="AH28" s="1051"/>
      <c r="AI28" s="1051"/>
      <c r="AJ28" s="1054"/>
      <c r="AK28" s="1042">
        <v>138</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t="s">
        <v>546</v>
      </c>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389</v>
      </c>
      <c r="R29" s="1039"/>
      <c r="S29" s="1039"/>
      <c r="T29" s="1039"/>
      <c r="U29" s="1039"/>
      <c r="V29" s="1039">
        <v>377</v>
      </c>
      <c r="W29" s="1039"/>
      <c r="X29" s="1039"/>
      <c r="Y29" s="1039"/>
      <c r="Z29" s="1039"/>
      <c r="AA29" s="1039">
        <v>12</v>
      </c>
      <c r="AB29" s="1039"/>
      <c r="AC29" s="1039"/>
      <c r="AD29" s="1039"/>
      <c r="AE29" s="1040"/>
      <c r="AF29" s="1035">
        <v>12</v>
      </c>
      <c r="AG29" s="1036"/>
      <c r="AH29" s="1036"/>
      <c r="AI29" s="1036"/>
      <c r="AJ29" s="1037"/>
      <c r="AK29" s="980">
        <v>75</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299</v>
      </c>
      <c r="R30" s="1039"/>
      <c r="S30" s="1039"/>
      <c r="T30" s="1039"/>
      <c r="U30" s="1039"/>
      <c r="V30" s="1039">
        <v>264</v>
      </c>
      <c r="W30" s="1039"/>
      <c r="X30" s="1039"/>
      <c r="Y30" s="1039"/>
      <c r="Z30" s="1039"/>
      <c r="AA30" s="1039">
        <v>35</v>
      </c>
      <c r="AB30" s="1039"/>
      <c r="AC30" s="1039"/>
      <c r="AD30" s="1039"/>
      <c r="AE30" s="1040"/>
      <c r="AF30" s="1035">
        <v>381</v>
      </c>
      <c r="AG30" s="1036"/>
      <c r="AH30" s="1036"/>
      <c r="AI30" s="1036"/>
      <c r="AJ30" s="1037"/>
      <c r="AK30" s="980">
        <v>2</v>
      </c>
      <c r="AL30" s="971"/>
      <c r="AM30" s="971"/>
      <c r="AN30" s="971"/>
      <c r="AO30" s="971"/>
      <c r="AP30" s="971">
        <v>425</v>
      </c>
      <c r="AQ30" s="971"/>
      <c r="AR30" s="971"/>
      <c r="AS30" s="971"/>
      <c r="AT30" s="971"/>
      <c r="AU30" s="971">
        <v>6</v>
      </c>
      <c r="AV30" s="971"/>
      <c r="AW30" s="971"/>
      <c r="AX30" s="971"/>
      <c r="AY30" s="971"/>
      <c r="AZ30" s="1041" t="s">
        <v>545</v>
      </c>
      <c r="BA30" s="1041"/>
      <c r="BB30" s="1041"/>
      <c r="BC30" s="1041"/>
      <c r="BD30" s="1041"/>
      <c r="BE30" s="972" t="s">
        <v>391</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2213</v>
      </c>
      <c r="R31" s="1039"/>
      <c r="S31" s="1039"/>
      <c r="T31" s="1039"/>
      <c r="U31" s="1039"/>
      <c r="V31" s="1039">
        <v>2198</v>
      </c>
      <c r="W31" s="1039"/>
      <c r="X31" s="1039"/>
      <c r="Y31" s="1039"/>
      <c r="Z31" s="1039"/>
      <c r="AA31" s="1039">
        <v>15</v>
      </c>
      <c r="AB31" s="1039"/>
      <c r="AC31" s="1039"/>
      <c r="AD31" s="1039"/>
      <c r="AE31" s="1040"/>
      <c r="AF31" s="1035">
        <v>15</v>
      </c>
      <c r="AG31" s="1036"/>
      <c r="AH31" s="1036"/>
      <c r="AI31" s="1036"/>
      <c r="AJ31" s="1037"/>
      <c r="AK31" s="980">
        <v>6</v>
      </c>
      <c r="AL31" s="971"/>
      <c r="AM31" s="971"/>
      <c r="AN31" s="971"/>
      <c r="AO31" s="971"/>
      <c r="AP31" s="971" t="s">
        <v>545</v>
      </c>
      <c r="AQ31" s="971"/>
      <c r="AR31" s="971"/>
      <c r="AS31" s="971"/>
      <c r="AT31" s="971"/>
      <c r="AU31" s="971" t="s">
        <v>545</v>
      </c>
      <c r="AV31" s="971"/>
      <c r="AW31" s="971"/>
      <c r="AX31" s="971"/>
      <c r="AY31" s="971"/>
      <c r="AZ31" s="1041" t="s">
        <v>545</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453</v>
      </c>
      <c r="AG63" s="959"/>
      <c r="AH63" s="959"/>
      <c r="AI63" s="959"/>
      <c r="AJ63" s="1022"/>
      <c r="AK63" s="1023"/>
      <c r="AL63" s="963"/>
      <c r="AM63" s="963"/>
      <c r="AN63" s="963"/>
      <c r="AO63" s="963"/>
      <c r="AP63" s="959">
        <v>425</v>
      </c>
      <c r="AQ63" s="959"/>
      <c r="AR63" s="959"/>
      <c r="AS63" s="959"/>
      <c r="AT63" s="959"/>
      <c r="AU63" s="959">
        <v>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603</v>
      </c>
      <c r="R68" s="982"/>
      <c r="S68" s="982"/>
      <c r="T68" s="982"/>
      <c r="U68" s="982"/>
      <c r="V68" s="982">
        <v>473</v>
      </c>
      <c r="W68" s="982"/>
      <c r="X68" s="982"/>
      <c r="Y68" s="982"/>
      <c r="Z68" s="982"/>
      <c r="AA68" s="982">
        <v>129</v>
      </c>
      <c r="AB68" s="982"/>
      <c r="AC68" s="982"/>
      <c r="AD68" s="982"/>
      <c r="AE68" s="982"/>
      <c r="AF68" s="982">
        <v>129</v>
      </c>
      <c r="AG68" s="982"/>
      <c r="AH68" s="982"/>
      <c r="AI68" s="982"/>
      <c r="AJ68" s="982"/>
      <c r="AK68" s="982" t="s">
        <v>545</v>
      </c>
      <c r="AL68" s="982"/>
      <c r="AM68" s="982"/>
      <c r="AN68" s="982"/>
      <c r="AO68" s="982"/>
      <c r="AP68" s="982">
        <v>15</v>
      </c>
      <c r="AQ68" s="982"/>
      <c r="AR68" s="982"/>
      <c r="AS68" s="982"/>
      <c r="AT68" s="982"/>
      <c r="AU68" s="982" t="s">
        <v>485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548</v>
      </c>
      <c r="C69" s="975"/>
      <c r="D69" s="975"/>
      <c r="E69" s="975"/>
      <c r="F69" s="975"/>
      <c r="G69" s="975"/>
      <c r="H69" s="975"/>
      <c r="I69" s="975"/>
      <c r="J69" s="975"/>
      <c r="K69" s="975"/>
      <c r="L69" s="975"/>
      <c r="M69" s="975"/>
      <c r="N69" s="975"/>
      <c r="O69" s="975"/>
      <c r="P69" s="976"/>
      <c r="Q69" s="977">
        <v>2</v>
      </c>
      <c r="R69" s="971"/>
      <c r="S69" s="971"/>
      <c r="T69" s="971"/>
      <c r="U69" s="971"/>
      <c r="V69" s="971">
        <v>1</v>
      </c>
      <c r="W69" s="971"/>
      <c r="X69" s="971"/>
      <c r="Y69" s="971"/>
      <c r="Z69" s="971"/>
      <c r="AA69" s="971">
        <v>1</v>
      </c>
      <c r="AB69" s="971"/>
      <c r="AC69" s="971"/>
      <c r="AD69" s="971"/>
      <c r="AE69" s="971"/>
      <c r="AF69" s="971">
        <v>1</v>
      </c>
      <c r="AG69" s="971"/>
      <c r="AH69" s="971"/>
      <c r="AI69" s="971"/>
      <c r="AJ69" s="971"/>
      <c r="AK69" s="971" t="s">
        <v>545</v>
      </c>
      <c r="AL69" s="971"/>
      <c r="AM69" s="971"/>
      <c r="AN69" s="971"/>
      <c r="AO69" s="971"/>
      <c r="AP69" s="971" t="s">
        <v>545</v>
      </c>
      <c r="AQ69" s="971"/>
      <c r="AR69" s="971"/>
      <c r="AS69" s="971"/>
      <c r="AT69" s="971"/>
      <c r="AU69" s="971" t="s">
        <v>485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549</v>
      </c>
      <c r="C70" s="975"/>
      <c r="D70" s="975"/>
      <c r="E70" s="975"/>
      <c r="F70" s="975"/>
      <c r="G70" s="975"/>
      <c r="H70" s="975"/>
      <c r="I70" s="975"/>
      <c r="J70" s="975"/>
      <c r="K70" s="975"/>
      <c r="L70" s="975"/>
      <c r="M70" s="975"/>
      <c r="N70" s="975"/>
      <c r="O70" s="975"/>
      <c r="P70" s="976"/>
      <c r="Q70" s="977">
        <v>65</v>
      </c>
      <c r="R70" s="971"/>
      <c r="S70" s="971"/>
      <c r="T70" s="971"/>
      <c r="U70" s="971"/>
      <c r="V70" s="971">
        <v>60</v>
      </c>
      <c r="W70" s="971"/>
      <c r="X70" s="971"/>
      <c r="Y70" s="971"/>
      <c r="Z70" s="971"/>
      <c r="AA70" s="971">
        <v>5</v>
      </c>
      <c r="AB70" s="971"/>
      <c r="AC70" s="971"/>
      <c r="AD70" s="971"/>
      <c r="AE70" s="971"/>
      <c r="AF70" s="971">
        <v>5</v>
      </c>
      <c r="AG70" s="971"/>
      <c r="AH70" s="971"/>
      <c r="AI70" s="971"/>
      <c r="AJ70" s="971"/>
      <c r="AK70" s="971" t="s">
        <v>545</v>
      </c>
      <c r="AL70" s="971"/>
      <c r="AM70" s="971"/>
      <c r="AN70" s="971"/>
      <c r="AO70" s="971"/>
      <c r="AP70" s="971" t="s">
        <v>545</v>
      </c>
      <c r="AQ70" s="971"/>
      <c r="AR70" s="971"/>
      <c r="AS70" s="971"/>
      <c r="AT70" s="971"/>
      <c r="AU70" s="971" t="s">
        <v>485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550</v>
      </c>
      <c r="C71" s="975"/>
      <c r="D71" s="975"/>
      <c r="E71" s="975"/>
      <c r="F71" s="975"/>
      <c r="G71" s="975"/>
      <c r="H71" s="975"/>
      <c r="I71" s="975"/>
      <c r="J71" s="975"/>
      <c r="K71" s="975"/>
      <c r="L71" s="975"/>
      <c r="M71" s="975"/>
      <c r="N71" s="975"/>
      <c r="O71" s="975"/>
      <c r="P71" s="976"/>
      <c r="Q71" s="977">
        <v>7912</v>
      </c>
      <c r="R71" s="971"/>
      <c r="S71" s="971"/>
      <c r="T71" s="971"/>
      <c r="U71" s="971"/>
      <c r="V71" s="971">
        <v>7612</v>
      </c>
      <c r="W71" s="971"/>
      <c r="X71" s="971"/>
      <c r="Y71" s="971"/>
      <c r="Z71" s="971"/>
      <c r="AA71" s="971">
        <v>300</v>
      </c>
      <c r="AB71" s="971"/>
      <c r="AC71" s="971"/>
      <c r="AD71" s="971"/>
      <c r="AE71" s="971"/>
      <c r="AF71" s="971">
        <v>300</v>
      </c>
      <c r="AG71" s="971"/>
      <c r="AH71" s="971"/>
      <c r="AI71" s="971"/>
      <c r="AJ71" s="971"/>
      <c r="AK71" s="971" t="s">
        <v>545</v>
      </c>
      <c r="AL71" s="971"/>
      <c r="AM71" s="971"/>
      <c r="AN71" s="971"/>
      <c r="AO71" s="971"/>
      <c r="AP71" s="971" t="s">
        <v>545</v>
      </c>
      <c r="AQ71" s="971"/>
      <c r="AR71" s="971"/>
      <c r="AS71" s="971"/>
      <c r="AT71" s="971"/>
      <c r="AU71" s="971" t="s">
        <v>485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551</v>
      </c>
      <c r="C72" s="975"/>
      <c r="D72" s="975"/>
      <c r="E72" s="975"/>
      <c r="F72" s="975"/>
      <c r="G72" s="975"/>
      <c r="H72" s="975"/>
      <c r="I72" s="975"/>
      <c r="J72" s="975"/>
      <c r="K72" s="975"/>
      <c r="L72" s="975"/>
      <c r="M72" s="975"/>
      <c r="N72" s="975"/>
      <c r="O72" s="975"/>
      <c r="P72" s="976"/>
      <c r="Q72" s="977">
        <v>753</v>
      </c>
      <c r="R72" s="971"/>
      <c r="S72" s="971"/>
      <c r="T72" s="971"/>
      <c r="U72" s="971"/>
      <c r="V72" s="971">
        <v>748</v>
      </c>
      <c r="W72" s="971"/>
      <c r="X72" s="971"/>
      <c r="Y72" s="971"/>
      <c r="Z72" s="971"/>
      <c r="AA72" s="971">
        <v>6</v>
      </c>
      <c r="AB72" s="971"/>
      <c r="AC72" s="971"/>
      <c r="AD72" s="971"/>
      <c r="AE72" s="971"/>
      <c r="AF72" s="971">
        <v>6</v>
      </c>
      <c r="AG72" s="971"/>
      <c r="AH72" s="971"/>
      <c r="AI72" s="971"/>
      <c r="AJ72" s="971"/>
      <c r="AK72" s="971">
        <v>10</v>
      </c>
      <c r="AL72" s="971"/>
      <c r="AM72" s="971"/>
      <c r="AN72" s="971"/>
      <c r="AO72" s="971"/>
      <c r="AP72" s="971" t="s">
        <v>545</v>
      </c>
      <c r="AQ72" s="971"/>
      <c r="AR72" s="971"/>
      <c r="AS72" s="971"/>
      <c r="AT72" s="971"/>
      <c r="AU72" s="971" t="s">
        <v>485</v>
      </c>
      <c r="AV72" s="971"/>
      <c r="AW72" s="971"/>
      <c r="AX72" s="971"/>
      <c r="AY72" s="971"/>
      <c r="AZ72" s="972" t="s">
        <v>557</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552</v>
      </c>
      <c r="C73" s="975"/>
      <c r="D73" s="975"/>
      <c r="E73" s="975"/>
      <c r="F73" s="975"/>
      <c r="G73" s="975"/>
      <c r="H73" s="975"/>
      <c r="I73" s="975"/>
      <c r="J73" s="975"/>
      <c r="K73" s="975"/>
      <c r="L73" s="975"/>
      <c r="M73" s="975"/>
      <c r="N73" s="975"/>
      <c r="O73" s="975"/>
      <c r="P73" s="976"/>
      <c r="Q73" s="977">
        <v>1716</v>
      </c>
      <c r="R73" s="971"/>
      <c r="S73" s="971"/>
      <c r="T73" s="971"/>
      <c r="U73" s="971"/>
      <c r="V73" s="971">
        <v>1617</v>
      </c>
      <c r="W73" s="971"/>
      <c r="X73" s="971"/>
      <c r="Y73" s="971"/>
      <c r="Z73" s="971"/>
      <c r="AA73" s="971">
        <v>99</v>
      </c>
      <c r="AB73" s="971"/>
      <c r="AC73" s="971"/>
      <c r="AD73" s="971"/>
      <c r="AE73" s="971"/>
      <c r="AF73" s="971">
        <v>99</v>
      </c>
      <c r="AG73" s="971"/>
      <c r="AH73" s="971"/>
      <c r="AI73" s="971"/>
      <c r="AJ73" s="971"/>
      <c r="AK73" s="971">
        <v>60</v>
      </c>
      <c r="AL73" s="971"/>
      <c r="AM73" s="971"/>
      <c r="AN73" s="971"/>
      <c r="AO73" s="971"/>
      <c r="AP73" s="971">
        <v>1222</v>
      </c>
      <c r="AQ73" s="971"/>
      <c r="AR73" s="971"/>
      <c r="AS73" s="971"/>
      <c r="AT73" s="971"/>
      <c r="AU73" s="971" t="s">
        <v>485</v>
      </c>
      <c r="AV73" s="971"/>
      <c r="AW73" s="971"/>
      <c r="AX73" s="971"/>
      <c r="AY73" s="971"/>
      <c r="AZ73" s="972" t="s">
        <v>558</v>
      </c>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553</v>
      </c>
      <c r="C74" s="975"/>
      <c r="D74" s="975"/>
      <c r="E74" s="975"/>
      <c r="F74" s="975"/>
      <c r="G74" s="975"/>
      <c r="H74" s="975"/>
      <c r="I74" s="975"/>
      <c r="J74" s="975"/>
      <c r="K74" s="975"/>
      <c r="L74" s="975"/>
      <c r="M74" s="975"/>
      <c r="N74" s="975"/>
      <c r="O74" s="975"/>
      <c r="P74" s="976"/>
      <c r="Q74" s="977">
        <v>337</v>
      </c>
      <c r="R74" s="971"/>
      <c r="S74" s="971"/>
      <c r="T74" s="971"/>
      <c r="U74" s="971"/>
      <c r="V74" s="971">
        <v>328</v>
      </c>
      <c r="W74" s="971"/>
      <c r="X74" s="971"/>
      <c r="Y74" s="971"/>
      <c r="Z74" s="971"/>
      <c r="AA74" s="971">
        <v>8</v>
      </c>
      <c r="AB74" s="971"/>
      <c r="AC74" s="971"/>
      <c r="AD74" s="971"/>
      <c r="AE74" s="971"/>
      <c r="AF74" s="971">
        <v>8</v>
      </c>
      <c r="AG74" s="971"/>
      <c r="AH74" s="971"/>
      <c r="AI74" s="971"/>
      <c r="AJ74" s="971"/>
      <c r="AK74" s="971" t="s">
        <v>545</v>
      </c>
      <c r="AL74" s="971"/>
      <c r="AM74" s="971"/>
      <c r="AN74" s="971"/>
      <c r="AO74" s="971"/>
      <c r="AP74" s="971" t="s">
        <v>545</v>
      </c>
      <c r="AQ74" s="971"/>
      <c r="AR74" s="971"/>
      <c r="AS74" s="971"/>
      <c r="AT74" s="971"/>
      <c r="AU74" s="971" t="s">
        <v>485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554</v>
      </c>
      <c r="C75" s="975"/>
      <c r="D75" s="975"/>
      <c r="E75" s="975"/>
      <c r="F75" s="975"/>
      <c r="G75" s="975"/>
      <c r="H75" s="975"/>
      <c r="I75" s="975"/>
      <c r="J75" s="975"/>
      <c r="K75" s="975"/>
      <c r="L75" s="975"/>
      <c r="M75" s="975"/>
      <c r="N75" s="975"/>
      <c r="O75" s="975"/>
      <c r="P75" s="976"/>
      <c r="Q75" s="978">
        <v>7571</v>
      </c>
      <c r="R75" s="979"/>
      <c r="S75" s="979"/>
      <c r="T75" s="979"/>
      <c r="U75" s="980"/>
      <c r="V75" s="981">
        <v>7265</v>
      </c>
      <c r="W75" s="979"/>
      <c r="X75" s="979"/>
      <c r="Y75" s="979"/>
      <c r="Z75" s="980"/>
      <c r="AA75" s="981">
        <v>306</v>
      </c>
      <c r="AB75" s="979"/>
      <c r="AC75" s="979"/>
      <c r="AD75" s="979"/>
      <c r="AE75" s="980"/>
      <c r="AF75" s="981">
        <v>306</v>
      </c>
      <c r="AG75" s="979"/>
      <c r="AH75" s="979"/>
      <c r="AI75" s="979"/>
      <c r="AJ75" s="980"/>
      <c r="AK75" s="981" t="s">
        <v>545</v>
      </c>
      <c r="AL75" s="979"/>
      <c r="AM75" s="979"/>
      <c r="AN75" s="979"/>
      <c r="AO75" s="980"/>
      <c r="AP75" s="981" t="s">
        <v>545</v>
      </c>
      <c r="AQ75" s="979"/>
      <c r="AR75" s="979"/>
      <c r="AS75" s="979"/>
      <c r="AT75" s="980"/>
      <c r="AU75" s="981" t="s">
        <v>485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555</v>
      </c>
      <c r="C76" s="975"/>
      <c r="D76" s="975"/>
      <c r="E76" s="975"/>
      <c r="F76" s="975"/>
      <c r="G76" s="975"/>
      <c r="H76" s="975"/>
      <c r="I76" s="975"/>
      <c r="J76" s="975"/>
      <c r="K76" s="975"/>
      <c r="L76" s="975"/>
      <c r="M76" s="975"/>
      <c r="N76" s="975"/>
      <c r="O76" s="975"/>
      <c r="P76" s="976"/>
      <c r="Q76" s="978">
        <v>310</v>
      </c>
      <c r="R76" s="979"/>
      <c r="S76" s="979"/>
      <c r="T76" s="979"/>
      <c r="U76" s="980"/>
      <c r="V76" s="981">
        <v>281</v>
      </c>
      <c r="W76" s="979"/>
      <c r="X76" s="979"/>
      <c r="Y76" s="979"/>
      <c r="Z76" s="980"/>
      <c r="AA76" s="981">
        <v>29</v>
      </c>
      <c r="AB76" s="979"/>
      <c r="AC76" s="979"/>
      <c r="AD76" s="979"/>
      <c r="AE76" s="980"/>
      <c r="AF76" s="981">
        <v>29</v>
      </c>
      <c r="AG76" s="979"/>
      <c r="AH76" s="979"/>
      <c r="AI76" s="979"/>
      <c r="AJ76" s="980"/>
      <c r="AK76" s="981" t="s">
        <v>545</v>
      </c>
      <c r="AL76" s="979"/>
      <c r="AM76" s="979"/>
      <c r="AN76" s="979"/>
      <c r="AO76" s="980"/>
      <c r="AP76" s="981" t="s">
        <v>545</v>
      </c>
      <c r="AQ76" s="979"/>
      <c r="AR76" s="979"/>
      <c r="AS76" s="979"/>
      <c r="AT76" s="980"/>
      <c r="AU76" s="981" t="s">
        <v>485</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556</v>
      </c>
      <c r="C77" s="975"/>
      <c r="D77" s="975"/>
      <c r="E77" s="975"/>
      <c r="F77" s="975"/>
      <c r="G77" s="975"/>
      <c r="H77" s="975"/>
      <c r="I77" s="975"/>
      <c r="J77" s="975"/>
      <c r="K77" s="975"/>
      <c r="L77" s="975"/>
      <c r="M77" s="975"/>
      <c r="N77" s="975"/>
      <c r="O77" s="975"/>
      <c r="P77" s="976"/>
      <c r="Q77" s="978">
        <v>304568</v>
      </c>
      <c r="R77" s="979"/>
      <c r="S77" s="979"/>
      <c r="T77" s="979"/>
      <c r="U77" s="980"/>
      <c r="V77" s="981">
        <v>293091</v>
      </c>
      <c r="W77" s="979"/>
      <c r="X77" s="979"/>
      <c r="Y77" s="979"/>
      <c r="Z77" s="980"/>
      <c r="AA77" s="981">
        <v>11478</v>
      </c>
      <c r="AB77" s="979"/>
      <c r="AC77" s="979"/>
      <c r="AD77" s="979"/>
      <c r="AE77" s="980"/>
      <c r="AF77" s="981">
        <v>11478</v>
      </c>
      <c r="AG77" s="979"/>
      <c r="AH77" s="979"/>
      <c r="AI77" s="979"/>
      <c r="AJ77" s="980"/>
      <c r="AK77" s="981" t="s">
        <v>545</v>
      </c>
      <c r="AL77" s="979"/>
      <c r="AM77" s="979"/>
      <c r="AN77" s="979"/>
      <c r="AO77" s="980"/>
      <c r="AP77" s="981" t="s">
        <v>545</v>
      </c>
      <c r="AQ77" s="979"/>
      <c r="AR77" s="979"/>
      <c r="AS77" s="979"/>
      <c r="AT77" s="980"/>
      <c r="AU77" s="981" t="s">
        <v>485</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12361</v>
      </c>
      <c r="AG88" s="959"/>
      <c r="AH88" s="959"/>
      <c r="AI88" s="959"/>
      <c r="AJ88" s="959"/>
      <c r="AK88" s="963"/>
      <c r="AL88" s="963"/>
      <c r="AM88" s="963"/>
      <c r="AN88" s="963"/>
      <c r="AO88" s="963"/>
      <c r="AP88" s="959">
        <v>1237</v>
      </c>
      <c r="AQ88" s="959"/>
      <c r="AR88" s="959"/>
      <c r="AS88" s="959"/>
      <c r="AT88" s="959"/>
      <c r="AU88" s="959" t="s">
        <v>545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679451</v>
      </c>
      <c r="AB110" s="889"/>
      <c r="AC110" s="889"/>
      <c r="AD110" s="889"/>
      <c r="AE110" s="890"/>
      <c r="AF110" s="891">
        <v>688394</v>
      </c>
      <c r="AG110" s="889"/>
      <c r="AH110" s="889"/>
      <c r="AI110" s="889"/>
      <c r="AJ110" s="890"/>
      <c r="AK110" s="891">
        <v>676455</v>
      </c>
      <c r="AL110" s="889"/>
      <c r="AM110" s="889"/>
      <c r="AN110" s="889"/>
      <c r="AO110" s="890"/>
      <c r="AP110" s="892">
        <v>13.5</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7306513</v>
      </c>
      <c r="BR110" s="842"/>
      <c r="BS110" s="842"/>
      <c r="BT110" s="842"/>
      <c r="BU110" s="842"/>
      <c r="BV110" s="842">
        <v>7126332</v>
      </c>
      <c r="BW110" s="842"/>
      <c r="BX110" s="842"/>
      <c r="BY110" s="842"/>
      <c r="BZ110" s="842"/>
      <c r="CA110" s="842">
        <v>7100571</v>
      </c>
      <c r="CB110" s="842"/>
      <c r="CC110" s="842"/>
      <c r="CD110" s="842"/>
      <c r="CE110" s="842"/>
      <c r="CF110" s="866">
        <v>141.19999999999999</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t="s">
        <v>122</v>
      </c>
      <c r="BR112" s="817"/>
      <c r="BS112" s="817"/>
      <c r="BT112" s="817"/>
      <c r="BU112" s="817"/>
      <c r="BV112" s="817" t="s">
        <v>122</v>
      </c>
      <c r="BW112" s="817"/>
      <c r="BX112" s="817"/>
      <c r="BY112" s="817"/>
      <c r="BZ112" s="817"/>
      <c r="CA112" s="817">
        <v>6379</v>
      </c>
      <c r="CB112" s="817"/>
      <c r="CC112" s="817"/>
      <c r="CD112" s="817"/>
      <c r="CE112" s="817"/>
      <c r="CF112" s="875">
        <v>0.1</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1762</v>
      </c>
      <c r="AB113" s="919"/>
      <c r="AC113" s="919"/>
      <c r="AD113" s="919"/>
      <c r="AE113" s="920"/>
      <c r="AF113" s="921">
        <v>1759</v>
      </c>
      <c r="AG113" s="919"/>
      <c r="AH113" s="919"/>
      <c r="AI113" s="919"/>
      <c r="AJ113" s="920"/>
      <c r="AK113" s="921">
        <v>870</v>
      </c>
      <c r="AL113" s="919"/>
      <c r="AM113" s="919"/>
      <c r="AN113" s="919"/>
      <c r="AO113" s="920"/>
      <c r="AP113" s="922">
        <v>0</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254147</v>
      </c>
      <c r="BR113" s="817"/>
      <c r="BS113" s="817"/>
      <c r="BT113" s="817"/>
      <c r="BU113" s="817"/>
      <c r="BV113" s="817">
        <v>221302</v>
      </c>
      <c r="BW113" s="817"/>
      <c r="BX113" s="817"/>
      <c r="BY113" s="817"/>
      <c r="BZ113" s="817"/>
      <c r="CA113" s="817">
        <v>177787</v>
      </c>
      <c r="CB113" s="817"/>
      <c r="CC113" s="817"/>
      <c r="CD113" s="817"/>
      <c r="CE113" s="817"/>
      <c r="CF113" s="875">
        <v>3.5</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61953</v>
      </c>
      <c r="AB114" s="780"/>
      <c r="AC114" s="780"/>
      <c r="AD114" s="780"/>
      <c r="AE114" s="781"/>
      <c r="AF114" s="782">
        <v>39408</v>
      </c>
      <c r="AG114" s="780"/>
      <c r="AH114" s="780"/>
      <c r="AI114" s="780"/>
      <c r="AJ114" s="781"/>
      <c r="AK114" s="782">
        <v>36179</v>
      </c>
      <c r="AL114" s="780"/>
      <c r="AM114" s="780"/>
      <c r="AN114" s="780"/>
      <c r="AO114" s="781"/>
      <c r="AP114" s="824">
        <v>0.7</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572960</v>
      </c>
      <c r="BR114" s="817"/>
      <c r="BS114" s="817"/>
      <c r="BT114" s="817"/>
      <c r="BU114" s="817"/>
      <c r="BV114" s="817">
        <v>584033</v>
      </c>
      <c r="BW114" s="817"/>
      <c r="BX114" s="817"/>
      <c r="BY114" s="817"/>
      <c r="BZ114" s="817"/>
      <c r="CA114" s="817">
        <v>629813</v>
      </c>
      <c r="CB114" s="817"/>
      <c r="CC114" s="817"/>
      <c r="CD114" s="817"/>
      <c r="CE114" s="817"/>
      <c r="CF114" s="875">
        <v>12.5</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743166</v>
      </c>
      <c r="AB117" s="903"/>
      <c r="AC117" s="903"/>
      <c r="AD117" s="903"/>
      <c r="AE117" s="904"/>
      <c r="AF117" s="905">
        <v>729561</v>
      </c>
      <c r="AG117" s="903"/>
      <c r="AH117" s="903"/>
      <c r="AI117" s="903"/>
      <c r="AJ117" s="904"/>
      <c r="AK117" s="905">
        <v>713504</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8133620</v>
      </c>
      <c r="BR119" s="845"/>
      <c r="BS119" s="845"/>
      <c r="BT119" s="845"/>
      <c r="BU119" s="845"/>
      <c r="BV119" s="845">
        <v>7931667</v>
      </c>
      <c r="BW119" s="845"/>
      <c r="BX119" s="845"/>
      <c r="BY119" s="845"/>
      <c r="BZ119" s="845"/>
      <c r="CA119" s="845">
        <v>7914550</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3788803</v>
      </c>
      <c r="BR120" s="842"/>
      <c r="BS120" s="842"/>
      <c r="BT120" s="842"/>
      <c r="BU120" s="842"/>
      <c r="BV120" s="842">
        <v>3531608</v>
      </c>
      <c r="BW120" s="842"/>
      <c r="BX120" s="842"/>
      <c r="BY120" s="842"/>
      <c r="BZ120" s="842"/>
      <c r="CA120" s="842">
        <v>3163648</v>
      </c>
      <c r="CB120" s="842"/>
      <c r="CC120" s="842"/>
      <c r="CD120" s="842"/>
      <c r="CE120" s="842"/>
      <c r="CF120" s="866">
        <v>62.9</v>
      </c>
      <c r="CG120" s="867"/>
      <c r="CH120" s="867"/>
      <c r="CI120" s="867"/>
      <c r="CJ120" s="867"/>
      <c r="CK120" s="868" t="s">
        <v>444</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6379</v>
      </c>
      <c r="DR120" s="842"/>
      <c r="DS120" s="842"/>
      <c r="DT120" s="842"/>
      <c r="DU120" s="842"/>
      <c r="DV120" s="843">
        <v>0.1</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44470</v>
      </c>
      <c r="BR121" s="817"/>
      <c r="BS121" s="817"/>
      <c r="BT121" s="817"/>
      <c r="BU121" s="817"/>
      <c r="BV121" s="817">
        <v>35642</v>
      </c>
      <c r="BW121" s="817"/>
      <c r="BX121" s="817"/>
      <c r="BY121" s="817"/>
      <c r="BZ121" s="817"/>
      <c r="CA121" s="817">
        <v>29153</v>
      </c>
      <c r="CB121" s="817"/>
      <c r="CC121" s="817"/>
      <c r="CD121" s="817"/>
      <c r="CE121" s="817"/>
      <c r="CF121" s="875">
        <v>0.6</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5210839</v>
      </c>
      <c r="BR122" s="845"/>
      <c r="BS122" s="845"/>
      <c r="BT122" s="845"/>
      <c r="BU122" s="845"/>
      <c r="BV122" s="845">
        <v>5142802</v>
      </c>
      <c r="BW122" s="845"/>
      <c r="BX122" s="845"/>
      <c r="BY122" s="845"/>
      <c r="BZ122" s="845"/>
      <c r="CA122" s="845">
        <v>5825299</v>
      </c>
      <c r="CB122" s="845"/>
      <c r="CC122" s="845"/>
      <c r="CD122" s="845"/>
      <c r="CE122" s="845"/>
      <c r="CF122" s="846">
        <v>115.9</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9044112</v>
      </c>
      <c r="BR123" s="833"/>
      <c r="BS123" s="833"/>
      <c r="BT123" s="833"/>
      <c r="BU123" s="833"/>
      <c r="BV123" s="833">
        <v>8710052</v>
      </c>
      <c r="BW123" s="833"/>
      <c r="BX123" s="833"/>
      <c r="BY123" s="833"/>
      <c r="BZ123" s="833"/>
      <c r="CA123" s="833">
        <v>9018100</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5276</v>
      </c>
      <c r="AB128" s="801"/>
      <c r="AC128" s="801"/>
      <c r="AD128" s="801"/>
      <c r="AE128" s="802"/>
      <c r="AF128" s="803">
        <v>5891</v>
      </c>
      <c r="AG128" s="801"/>
      <c r="AH128" s="801"/>
      <c r="AI128" s="801"/>
      <c r="AJ128" s="802"/>
      <c r="AK128" s="803">
        <v>5188</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14.73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5209836</v>
      </c>
      <c r="AB129" s="780"/>
      <c r="AC129" s="780"/>
      <c r="AD129" s="780"/>
      <c r="AE129" s="781"/>
      <c r="AF129" s="782">
        <v>5290631</v>
      </c>
      <c r="AG129" s="780"/>
      <c r="AH129" s="780"/>
      <c r="AI129" s="780"/>
      <c r="AJ129" s="781"/>
      <c r="AK129" s="782">
        <v>5434913</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19.73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424057</v>
      </c>
      <c r="AB130" s="780"/>
      <c r="AC130" s="780"/>
      <c r="AD130" s="780"/>
      <c r="AE130" s="781"/>
      <c r="AF130" s="782">
        <v>423492</v>
      </c>
      <c r="AG130" s="780"/>
      <c r="AH130" s="780"/>
      <c r="AI130" s="780"/>
      <c r="AJ130" s="781"/>
      <c r="AK130" s="782">
        <v>406685</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6.2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4785779</v>
      </c>
      <c r="AB131" s="764"/>
      <c r="AC131" s="764"/>
      <c r="AD131" s="764"/>
      <c r="AE131" s="765"/>
      <c r="AF131" s="766">
        <v>4867139</v>
      </c>
      <c r="AG131" s="764"/>
      <c r="AH131" s="764"/>
      <c r="AI131" s="764"/>
      <c r="AJ131" s="765"/>
      <c r="AK131" s="766">
        <v>5028228</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6.557615803</v>
      </c>
      <c r="AB132" s="745"/>
      <c r="AC132" s="745"/>
      <c r="AD132" s="745"/>
      <c r="AE132" s="746"/>
      <c r="AF132" s="747">
        <v>6.1674425160000004</v>
      </c>
      <c r="AG132" s="745"/>
      <c r="AH132" s="745"/>
      <c r="AI132" s="745"/>
      <c r="AJ132" s="746"/>
      <c r="AK132" s="747">
        <v>5.9987534379999996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5.2</v>
      </c>
      <c r="AB133" s="724"/>
      <c r="AC133" s="724"/>
      <c r="AD133" s="724"/>
      <c r="AE133" s="725"/>
      <c r="AF133" s="723">
        <v>5.9</v>
      </c>
      <c r="AG133" s="724"/>
      <c r="AH133" s="724"/>
      <c r="AI133" s="724"/>
      <c r="AJ133" s="725"/>
      <c r="AK133" s="723">
        <v>6.2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3rPwb34DgnHFrVm11H6Erm4tqcVLBcHJNgkjccW6aUzruwnc2jaHIVNbHIsg6JyRaon/xx+t2ID3Y3HF0+ryg==" saltValue="HQB+7VzoehtGDEx6HMxX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WADLedMTo9/dGVGRXsRrYVow9fh/13uDkXTTY/fXxGggwhQ4Tb9nDKGRzRz/gKsviF9bh0BGjAQ1kXRG1JBSdw==" saltValue="lYfV+TztW7iL+7t+E7RW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oAAeoWLw/fcp9IbPT1wPV30s0tRUHmh91dT8AGnNPby36QxKevQ42+P33E7GRerHHjH0pKd6/PqYldH2CXPcw==" saltValue="jk6SjbnlPlpyuHIGLpzT9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1399227</v>
      </c>
      <c r="AP9" s="269">
        <v>65235</v>
      </c>
      <c r="AQ9" s="270">
        <v>83961</v>
      </c>
      <c r="AR9" s="271">
        <v>-22.3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315694</v>
      </c>
      <c r="AP10" s="272">
        <v>14718</v>
      </c>
      <c r="AQ10" s="273">
        <v>9090</v>
      </c>
      <c r="AR10" s="274">
        <v>61.9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842</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v>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39511</v>
      </c>
      <c r="AP13" s="272">
        <v>1842</v>
      </c>
      <c r="AQ13" s="273">
        <v>2396</v>
      </c>
      <c r="AR13" s="274">
        <v>-23.1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20374</v>
      </c>
      <c r="AP14" s="272">
        <v>950</v>
      </c>
      <c r="AQ14" s="273">
        <v>1197</v>
      </c>
      <c r="AR14" s="274">
        <v>-20.6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-76147</v>
      </c>
      <c r="AP15" s="272">
        <v>-3550</v>
      </c>
      <c r="AQ15" s="273">
        <v>-4989</v>
      </c>
      <c r="AR15" s="274">
        <v>-28.8</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1698659</v>
      </c>
      <c r="AP16" s="272">
        <v>79195</v>
      </c>
      <c r="AQ16" s="273">
        <v>92501</v>
      </c>
      <c r="AR16" s="274">
        <v>-14.4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6.43</v>
      </c>
      <c r="AP21" s="286">
        <v>7.91</v>
      </c>
      <c r="AQ21" s="287">
        <v>-1.48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94.5</v>
      </c>
      <c r="AP22" s="291">
        <v>97.2</v>
      </c>
      <c r="AQ22" s="292">
        <v>-2.7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676455</v>
      </c>
      <c r="AP32" s="300">
        <v>31538</v>
      </c>
      <c r="AQ32" s="301">
        <v>33492</v>
      </c>
      <c r="AR32" s="302">
        <v>-5.8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870</v>
      </c>
      <c r="AP35" s="300">
        <v>41</v>
      </c>
      <c r="AQ35" s="301">
        <v>10423</v>
      </c>
      <c r="AR35" s="302">
        <v>-99.6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36179</v>
      </c>
      <c r="AP36" s="300">
        <v>1687</v>
      </c>
      <c r="AQ36" s="301">
        <v>3289</v>
      </c>
      <c r="AR36" s="302">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485</v>
      </c>
      <c r="AP37" s="300" t="s">
        <v>485</v>
      </c>
      <c r="AQ37" s="301">
        <v>152</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2</v>
      </c>
      <c r="AR38" s="292" t="s">
        <v>485</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-5188</v>
      </c>
      <c r="AP39" s="300">
        <v>-242</v>
      </c>
      <c r="AQ39" s="301">
        <v>-2605</v>
      </c>
      <c r="AR39" s="302">
        <v>-90.7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-406685</v>
      </c>
      <c r="AP40" s="300">
        <v>-18961</v>
      </c>
      <c r="AQ40" s="301">
        <v>-28956</v>
      </c>
      <c r="AR40" s="302">
        <v>-34.5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301631</v>
      </c>
      <c r="AP41" s="300">
        <v>14063</v>
      </c>
      <c r="AQ41" s="301">
        <v>15797</v>
      </c>
      <c r="AR41" s="302">
        <v>-11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952867</v>
      </c>
      <c r="AN51" s="322">
        <v>41986</v>
      </c>
      <c r="AO51" s="323">
        <v>-30.4</v>
      </c>
      <c r="AP51" s="324">
        <v>53895</v>
      </c>
      <c r="AQ51" s="325">
        <v>-8.8000000000000007</v>
      </c>
      <c r="AR51" s="326">
        <v>-21.6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397433</v>
      </c>
      <c r="AN52" s="330">
        <v>17512</v>
      </c>
      <c r="AO52" s="331">
        <v>21.5</v>
      </c>
      <c r="AP52" s="332">
        <v>31224</v>
      </c>
      <c r="AQ52" s="333">
        <v>4.4000000000000004</v>
      </c>
      <c r="AR52" s="334">
        <v>17.100000000000001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927372</v>
      </c>
      <c r="AN53" s="322">
        <v>41499</v>
      </c>
      <c r="AO53" s="323">
        <v>-1.2</v>
      </c>
      <c r="AP53" s="324">
        <v>56181</v>
      </c>
      <c r="AQ53" s="325">
        <v>4.2</v>
      </c>
      <c r="AR53" s="326">
        <v>-5.4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553658</v>
      </c>
      <c r="AN54" s="330">
        <v>24775</v>
      </c>
      <c r="AO54" s="331">
        <v>41.5</v>
      </c>
      <c r="AP54" s="332">
        <v>32039</v>
      </c>
      <c r="AQ54" s="333">
        <v>2.6</v>
      </c>
      <c r="AR54" s="334">
        <v>38.9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873286</v>
      </c>
      <c r="AN55" s="322">
        <v>39594</v>
      </c>
      <c r="AO55" s="323">
        <v>-4.5999999999999996</v>
      </c>
      <c r="AP55" s="324">
        <v>47730</v>
      </c>
      <c r="AQ55" s="325">
        <v>-15</v>
      </c>
      <c r="AR55" s="326">
        <v>10.4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465365</v>
      </c>
      <c r="AN56" s="330">
        <v>21099</v>
      </c>
      <c r="AO56" s="331">
        <v>-14.8</v>
      </c>
      <c r="AP56" s="332">
        <v>26378</v>
      </c>
      <c r="AQ56" s="333">
        <v>-17.7</v>
      </c>
      <c r="AR56" s="334">
        <v>2.9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878390</v>
      </c>
      <c r="AN57" s="322">
        <v>40297</v>
      </c>
      <c r="AO57" s="323">
        <v>1.8</v>
      </c>
      <c r="AP57" s="324">
        <v>61921</v>
      </c>
      <c r="AQ57" s="325">
        <v>29.7</v>
      </c>
      <c r="AR57" s="326">
        <v>-27.9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542789</v>
      </c>
      <c r="AN58" s="330">
        <v>24901</v>
      </c>
      <c r="AO58" s="331">
        <v>18</v>
      </c>
      <c r="AP58" s="332">
        <v>34719</v>
      </c>
      <c r="AQ58" s="333">
        <v>31.6</v>
      </c>
      <c r="AR58" s="334">
        <v>-13.6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1290849</v>
      </c>
      <c r="AN59" s="322">
        <v>60182</v>
      </c>
      <c r="AO59" s="323">
        <v>49.3</v>
      </c>
      <c r="AP59" s="324">
        <v>62764</v>
      </c>
      <c r="AQ59" s="325">
        <v>1.4</v>
      </c>
      <c r="AR59" s="326">
        <v>47.9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655333</v>
      </c>
      <c r="AN60" s="330">
        <v>30553</v>
      </c>
      <c r="AO60" s="331">
        <v>22.7</v>
      </c>
      <c r="AP60" s="332">
        <v>36476</v>
      </c>
      <c r="AQ60" s="333">
        <v>5.0999999999999996</v>
      </c>
      <c r="AR60" s="334">
        <v>17.600000000000001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984553</v>
      </c>
      <c r="AN61" s="337">
        <v>44712</v>
      </c>
      <c r="AO61" s="338">
        <v>3</v>
      </c>
      <c r="AP61" s="339">
        <v>56498</v>
      </c>
      <c r="AQ61" s="340">
        <v>2.2999999999999998</v>
      </c>
      <c r="AR61" s="326">
        <v>0.7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522916</v>
      </c>
      <c r="AN62" s="330">
        <v>23768</v>
      </c>
      <c r="AO62" s="331">
        <v>17.8</v>
      </c>
      <c r="AP62" s="332">
        <v>32167</v>
      </c>
      <c r="AQ62" s="333">
        <v>5.2</v>
      </c>
      <c r="AR62" s="334">
        <v>12.6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EGcdTyVyTpukXIc5GCrzrVxvqjNiJ0soouCCZgk4WaHgRsObXUoDFZ2ErgR5rzx5VNBvxk8IK3fwucJHNG9KPQ==" saltValue="EYO7/Fpbdw8l1oMdMPIF0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hNgJWv+PnHM16wKjFVwzoHal9A4FeEOuSme/6l08w7B9E/F8LBXGPrzCp0vBCyac1AnKlDsPtnRWLwxdZOaB4Q==" saltValue="45dymjZmoXYjJIGP4B7m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915BULKccA2TJiwjCZToiVH3gW1awlVFFkqMDmhe2YhjZ3OS3/yjmLOyLPxj66ROaTeCprlMmlMcRYjiVMx7ww==" saltValue="SndP2JvBdTMBWk70kUac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42.2</v>
      </c>
      <c r="G47" s="12">
        <v>47.13</v>
      </c>
      <c r="H47" s="12">
        <v>51.92</v>
      </c>
      <c r="I47" s="12">
        <v>45.42</v>
      </c>
      <c r="J47" s="13">
        <v>37.200000000000003</v>
      </c>
    </row>
    <row r="48" spans="2:10" ht="57.75" customHeight="1" x14ac:dyDescent="0.2">
      <c r="B48" s="14"/>
      <c r="C48" s="1141" t="s">
        <v>4</v>
      </c>
      <c r="D48" s="1141"/>
      <c r="E48" s="1142"/>
      <c r="F48" s="15">
        <v>6.65</v>
      </c>
      <c r="G48" s="16">
        <v>7.73</v>
      </c>
      <c r="H48" s="16">
        <v>2.7</v>
      </c>
      <c r="I48" s="16">
        <v>2.59</v>
      </c>
      <c r="J48" s="17">
        <v>2.42</v>
      </c>
    </row>
    <row r="49" spans="2:10" ht="57.75" customHeight="1" thickBot="1" x14ac:dyDescent="0.25">
      <c r="B49" s="18"/>
      <c r="C49" s="1143" t="s">
        <v>5</v>
      </c>
      <c r="D49" s="1143"/>
      <c r="E49" s="1144"/>
      <c r="F49" s="19">
        <v>0.65</v>
      </c>
      <c r="G49" s="20">
        <v>4.26</v>
      </c>
      <c r="H49" s="20" t="s">
        <v>529</v>
      </c>
      <c r="I49" s="20" t="s">
        <v>530</v>
      </c>
      <c r="J49" s="21" t="s">
        <v>531</v>
      </c>
    </row>
    <row r="50" spans="2:10" ht="13.2" x14ac:dyDescent="0.2"/>
  </sheetData>
  <sheetProtection algorithmName="SHA-512" hashValue="stdRJwsQ0Jyt5sF2A91sBeGHTRGY6EnxKdGBs06z15egxfA7o82TT1KEQk9Y4rvxer9fmFqK7JbxY+TpFHWH4A==" saltValue="6CEa3EWKRghq7Xmf9WjF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2026-03-09T06:43:53Z</cp:lastPrinted>
  <dcterms:created xsi:type="dcterms:W3CDTF">2026-02-23T06:54:15Z</dcterms:created>
  <dcterms:modified xsi:type="dcterms:W3CDTF">2026-03-09T06:43:57Z</dcterms:modified>
  <cp:category/>
</cp:coreProperties>
</file>