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bkjh2\documents$\hideki-kurita\デスクトップ\1518【海津市】令和6年度財政状況資料集の作成に係る確認事項について（再提出）\"/>
    </mc:Choice>
  </mc:AlternateContent>
  <bookViews>
    <workbookView xWindow="0" yWindow="0" windowWidth="28800" windowHeight="1384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<sst xmlns="http://schemas.openxmlformats.org/spreadsheetml/2006/main" count="1104" uniqueCount="565">
  <si>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</si>
  <si>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</si>
  <si>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</si>
  <si>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</si>
  <si>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</si>
  <si>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</si>
  <si>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</si>
  <si>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</si>
  <si>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</si>
  <si>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</si>
  <si>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</si>
  <si>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</si>
  <si>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</si>
  <si>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</si>
  <si>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</si>
  <si>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</si>
  <si>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</si>
  <si>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</si>
  <si>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</si>
  <si>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</si>
  <si>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</si>
  <si>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</si>
  <si>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</si>
  <si>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</si>
  <si>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</si>
  <si>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</si>
  <si>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</si>
  <si>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</si>
  <si>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</si>
  <si>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</si>
  <si>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</si>
  <si>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</si>
  <si>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</si>
  <si>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</si>
  <si>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</si>
  <si>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</si>
  <si>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</si>
  <si>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</si>
  <si>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</si>
  <si>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</si>
  <si>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</si>
  <si>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</si>
  <si>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</si>
  <si>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</si>
  <si>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</si>
  <si>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</si>
  <si>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</si>
  <si>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</si>
  <si>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</si>
  <si>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</si>
  <si>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</si>
  <si>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</si>
  <si>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</si>
  <si>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</si>
  <si>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</si>
  <si>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</si>
  <si>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</si>
  <si>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</si>
  <si>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</si>
  <si>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</si>
  <si>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</si>
  <si>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</si>
  <si>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</si>
  <si>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</si>
  <si>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</si>
  <si>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</si>
  <si>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</si>
  <si>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</si>
  <si>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</si>
  <si>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</si>
  <si>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</si>
  <si>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</si>
  <si>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</si>
  <si>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</si>
  <si>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</si>
  <si>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</si>
  <si>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</si>
  <si>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</si>
  <si>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</si>
  <si>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</si>
  <si>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</si>
  <si>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</si>
  <si>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</si>
  <si>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</si>
  <si>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</si>
  <si>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</si>
  <si>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</si>
  <si>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</si>
  <si>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</si>
  <si>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</si>
  <si>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</si>
  <si>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</si>
  <si>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</si>
  <si>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</si>
  <si>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海津市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</si>
  <si>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</si>
  <si>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</si>
  <si>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</si>
  <si>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</si>
  <si>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</si>
  <si>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</si>
  <si>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</si>
  <si>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</si>
  <si>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</si>
  <si>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</si>
  <si>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</si>
  <si>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</si>
  <si>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</si>
  <si>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</si>
  <si>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</si>
  <si>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</si>
  <si>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</si>
  <si>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</si>
  <si>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</si>
  <si>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</si>
  <si>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</si>
  <si>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</si>
  <si>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</si>
  <si>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</si>
  <si>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</si>
  <si>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</si>
  <si>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</si>
  <si>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</si>
  <si>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</si>
  <si>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</si>
  <si>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</si>
  <si>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</si>
  <si>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</si>
  <si>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</si>
  <si>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</si>
  <si>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</si>
  <si>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</si>
  <si>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</si>
  <si>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</si>
  <si>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</si>
  <si>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</si>
  <si>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</si>
  <si>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</si>
  <si>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</si>
  <si>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</si>
  <si>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</si>
  <si>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</si>
  <si>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</si>
  <si>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</si>
  <si>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</si>
  <si>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</si>
  <si>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</si>
  <si>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</si>
  <si>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</si>
  <si>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</si>
  <si>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</si>
  <si>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</si>
  <si>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</si>
  <si>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</si>
  <si>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</si>
  <si>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</si>
  <si>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</si>
  <si>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</si>
  <si>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</si>
  <si>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</si>
  <si>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</si>
  <si>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</si>
  <si>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</si>
  <si>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</si>
  <si>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</si>
  <si>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</si>
  <si>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</si>
  <si>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</si>
  <si>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</si>
  <si>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</si>
  <si>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</si>
  <si>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</si>
  <si>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</si>
  <si>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</si>
  <si>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</si>
  <si>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</si>
  <si>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</si>
  <si>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</si>
  <si>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</si>
  <si>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</si>
  <si>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</si>
  <si>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</si>
  <si>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</si>
  <si>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</si>
  <si>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</si>
  <si>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</si>
  <si>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</si>
  <si>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</si>
  <si>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</si>
  <si>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</si>
  <si>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</si>
  <si>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</si>
  <si>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</si>
  <si>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</si>
  <si>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</si>
  <si>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</si>
  <si>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</si>
  <si>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</si>
  <si>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</si>
  <si>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</si>
  <si>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</si>
  <si>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</si>
  <si>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</si>
  <si>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岐阜県海津市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</si>
  <si>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</si>
  <si>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</si>
  <si>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</si>
  <si>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</si>
  <si>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</si>
  <si>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</si>
  <si>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</si>
  <si>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</si>
  <si>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</si>
  <si>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</si>
  <si>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</si>
  <si>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</si>
  <si>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</si>
  <si>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</si>
  <si>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</si>
  <si>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</si>
  <si>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</si>
  <si>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</si>
  <si>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</si>
  <si>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</si>
  <si>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</si>
  <si>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</si>
  <si>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</si>
  <si>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</si>
  <si>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</si>
  <si>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</si>
  <si>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</si>
  <si>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</si>
  <si>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</si>
  <si>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</si>
  <si>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</si>
  <si>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</si>
  <si>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</si>
  <si>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</si>
  <si>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</si>
  <si>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</si>
  <si>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</si>
  <si>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</si>
  <si>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</si>
  <si>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</si>
  <si>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</si>
  <si>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</si>
  <si>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</si>
  <si>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</si>
  <si>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</si>
  <si>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</si>
  <si>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</si>
  <si>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</si>
  <si>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</si>
  <si>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</si>
  <si>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</si>
  <si>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</si>
  <si>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</si>
  <si>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</si>
  <si>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</si>
  <si>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</si>
  <si>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</si>
  <si>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</si>
  <si>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</si>
  <si>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</si>
  <si>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</si>
  <si>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</si>
  <si>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</si>
  <si>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</si>
  <si>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</si>
  <si>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</si>
  <si>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</si>
  <si>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</si>
  <si>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</si>
  <si>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</si>
  <si>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</si>
  <si>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</si>
  <si>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</si>
  <si>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</si>
  <si>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</si>
  <si>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</si>
  <si>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</si>
  <si>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</si>
  <si>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</si>
  <si>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</si>
  <si>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</si>
  <si>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</si>
  <si>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</si>
  <si>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</si>
  <si>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</si>
  <si>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</si>
  <si>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</si>
  <si>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</si>
  <si>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</si>
  <si>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</si>
  <si>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</si>
  <si>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</si>
  <si>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</si>
  <si>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</si>
  <si>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</si>
  <si>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</si>
  <si>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</si>
  <si>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</si>
  <si>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</si>
  <si>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</si>
  <si>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</si>
  <si>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</si>
  <si>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</si>
  <si>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</si>
  <si>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</si>
  <si>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</si>
  <si>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</si>
  <si>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</si>
  <si>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</si>
  <si>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</si>
  <si>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</si>
  <si>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</si>
  <si>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</si>
  <si>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</si>
  <si>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</si>
  <si>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</si>
  <si>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</si>
  <si>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</si>
  <si>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</si>
  <si>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</si>
  <si>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</si>
  <si>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</si>
  <si>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</si>
  <si>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</si>
  <si>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</si>
  <si>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</si>
  <si>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</si>
  <si>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</si>
  <si>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</si>
  <si>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</si>
  <si>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</si>
  <si>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</si>
  <si>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</si>
  <si>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</si>
  <si>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</si>
  <si>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</si>
  <si>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</si>
  <si>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</si>
  <si>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</si>
  <si>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</si>
  <si>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</si>
  <si>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</si>
  <si>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</si>
  <si>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</si>
  <si>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</si>
  <si>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</si>
  <si>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</si>
  <si>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</si>
  <si>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</si>
  <si>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</si>
  <si>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岐阜県海津市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</si>
  <si>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</si>
  <si>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</si>
  <si>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</si>
  <si>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</si>
  <si>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</si>
  <si>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</si>
  <si>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</si>
  <si>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</si>
  <si>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</si>
  <si>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</si>
  <si>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</si>
  <si>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</si>
  <si>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</si>
  <si>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</si>
  <si>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</si>
  <si>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</si>
  <si>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</si>
  <si>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</si>
  <si>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</si>
  <si>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</si>
  <si>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クレール平田運営特別会計</t>
    <phoneticPr fontId="5"/>
  </si>
  <si>
    <t>月見の里南濃運営特別会計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</si>
  <si>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</si>
  <si>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</si>
  <si>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</si>
  <si>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</si>
  <si>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</si>
  <si>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</si>
  <si>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</si>
  <si>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</si>
  <si>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</si>
  <si>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</si>
  <si>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</si>
  <si>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</si>
  <si>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</si>
  <si>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</si>
  <si>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</si>
  <si>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</si>
  <si>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</si>
  <si>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</si>
  <si>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</si>
  <si>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</si>
  <si>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</si>
  <si>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</si>
  <si>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</si>
  <si>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</si>
  <si>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</si>
  <si>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</si>
  <si>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</si>
  <si>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</si>
  <si>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</si>
  <si>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</si>
  <si>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</si>
  <si>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</si>
  <si>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</si>
  <si>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</si>
  <si>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</si>
  <si>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</si>
  <si>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</si>
  <si>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</si>
  <si>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</si>
  <si>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</si>
  <si>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</si>
  <si>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</si>
  <si>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</si>
  <si>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</si>
  <si>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</si>
  <si>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</si>
  <si>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</si>
  <si>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</si>
  <si>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</si>
  <si>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</si>
  <si>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</si>
  <si>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</si>
  <si>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</si>
  <si>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</si>
  <si>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</si>
  <si>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</si>
  <si>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</si>
  <si>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</si>
  <si>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</si>
  <si>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</si>
  <si>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</si>
  <si>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</si>
  <si>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</si>
  <si>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</si>
  <si>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</si>
  <si>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</si>
  <si>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</si>
  <si>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</si>
  <si>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</si>
  <si>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</si>
  <si>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</si>
  <si>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</si>
  <si>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</si>
  <si>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</si>
  <si>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</si>
  <si>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</si>
  <si>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</si>
  <si>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</si>
  <si>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</si>
  <si>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</si>
  <si>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</si>
  <si>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</si>
  <si>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</si>
  <si>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</si>
  <si>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</si>
  <si>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</si>
  <si>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</si>
  <si>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</si>
  <si>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</si>
  <si>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</si>
  <si>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</si>
  <si>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</si>
  <si>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</si>
  <si>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</si>
  <si>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</si>
  <si>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</si>
  <si>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</si>
  <si>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</si>
  <si>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</si>
  <si>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</si>
  <si>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</si>
  <si>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</si>
  <si>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</si>
  <si>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</si>
  <si>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</si>
  <si>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</si>
  <si>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</si>
  <si>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</si>
  <si>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</si>
  <si>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</si>
  <si>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</si>
  <si>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</si>
  <si>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</si>
  <si>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</si>
  <si>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</si>
  <si>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</si>
  <si>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</si>
  <si>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</si>
  <si>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</si>
  <si>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</si>
  <si>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</si>
  <si>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</si>
  <si>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</si>
  <si>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</si>
  <si>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</si>
  <si>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</si>
  <si>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</si>
  <si>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</si>
  <si>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</si>
  <si>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</si>
  <si>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</si>
  <si>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</si>
  <si>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</si>
  <si>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</si>
  <si>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</si>
  <si>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</si>
  <si>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</si>
  <si>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</si>
  <si>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</si>
  <si>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</si>
  <si>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</si>
  <si>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</si>
  <si>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</si>
  <si>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</si>
  <si>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</si>
  <si>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</si>
  <si>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</si>
  <si>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</si>
  <si>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</si>
  <si>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</si>
  <si>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</si>
  <si>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</si>
  <si>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</si>
  <si>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</si>
  <si>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</si>
  <si>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</si>
  <si>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下水道事業会計</t>
  </si>
  <si>
    <t>一般会計</t>
  </si>
  <si>
    <t>国民健康保険特別会計</t>
  </si>
  <si>
    <t>介護保険特別会計（保険事業勘定）</t>
  </si>
  <si>
    <t>後期高齢者医療特別会計</t>
  </si>
  <si>
    <t>クレール平田運営特別会計</t>
  </si>
  <si>
    <t>月見の里南濃運営特別会計</t>
  </si>
  <si>
    <t>その他会計（赤字）</t>
  </si>
  <si>
    <t>その他会計（黒字）</t>
  </si>
  <si>
    <t>R02</t>
    <phoneticPr fontId="5"/>
  </si>
  <si>
    <t>R03</t>
    <phoneticPr fontId="5"/>
  </si>
  <si>
    <t>R04</t>
    <phoneticPr fontId="5"/>
  </si>
  <si>
    <t>R05</t>
    <phoneticPr fontId="5"/>
  </si>
  <si>
    <t>R06</t>
    <phoneticPr fontId="5"/>
  </si>
  <si>
    <t>基金から275百万円繰入</t>
    <rPh sb="0" eb="2">
      <t>キキン</t>
    </rPh>
    <rPh sb="7" eb="10">
      <t>ヒャクマンエン</t>
    </rPh>
    <rPh sb="10" eb="12">
      <t>クリイレ</t>
    </rPh>
    <phoneticPr fontId="2"/>
  </si>
  <si>
    <t>-</t>
    <phoneticPr fontId="2"/>
  </si>
  <si>
    <t>南濃衛生施設利用事務組合</t>
    <rPh sb="0" eb="2">
      <t>ナンノウ</t>
    </rPh>
    <rPh sb="2" eb="4">
      <t>エイセイ</t>
    </rPh>
    <rPh sb="4" eb="6">
      <t>シセツ</t>
    </rPh>
    <rPh sb="6" eb="8">
      <t>リヨウ</t>
    </rPh>
    <rPh sb="8" eb="10">
      <t>ジム</t>
    </rPh>
    <rPh sb="10" eb="12">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</si>
  <si>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</si>
  <si>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</si>
  <si>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西南濃粗大廃棄物処理組合</t>
    <rPh sb="0" eb="1">
      <t>ニシ</t>
    </rPh>
    <rPh sb="1" eb="3">
      <t>ナンノウ</t>
    </rPh>
    <rPh sb="3" eb="5">
      <t>ソダイ</t>
    </rPh>
    <rPh sb="5" eb="8">
      <t>ハイキブツ</t>
    </rPh>
    <rPh sb="8" eb="10">
      <t>ショリ</t>
    </rPh>
    <rPh sb="10" eb="12">
      <t>クミアイ</t>
    </rPh>
    <phoneticPr fontId="2"/>
  </si>
  <si>
    <t>後期高齢者医療連合（一般会計分）</t>
    <rPh sb="0" eb="2">
      <t>コウキ</t>
    </rPh>
    <rPh sb="2" eb="5">
      <t>コウレイシャ</t>
    </rPh>
    <rPh sb="5" eb="7">
      <t>イリョウ</t>
    </rPh>
    <rPh sb="7" eb="9">
      <t>レンゴウ</t>
    </rPh>
    <rPh sb="10" eb="12">
      <t>イッパン</t>
    </rPh>
    <rPh sb="12" eb="14">
      <t>カイケイ</t>
    </rPh>
    <rPh sb="14" eb="15">
      <t>ブン</t>
    </rPh>
    <phoneticPr fontId="2"/>
  </si>
  <si>
    <t>後期高齢者医療連合（特別会計分）</t>
    <rPh sb="0" eb="2">
      <t>コウキ</t>
    </rPh>
    <rPh sb="2" eb="5">
      <t>コウレイシャ</t>
    </rPh>
    <rPh sb="5" eb="7">
      <t>イリョウ</t>
    </rPh>
    <rPh sb="7" eb="9">
      <t>レンゴウ</t>
    </rPh>
    <rPh sb="10" eb="12">
      <t>トクベツ</t>
    </rPh>
    <rPh sb="12" eb="14">
      <t>カイケイ</t>
    </rPh>
    <rPh sb="14" eb="15">
      <t>ブン</t>
    </rPh>
    <phoneticPr fontId="2"/>
  </si>
  <si>
    <t>基金から70百万円繰入</t>
    <rPh sb="0" eb="2">
      <t>キキン</t>
    </rPh>
    <rPh sb="6" eb="9">
      <t>ヒャクマンエン</t>
    </rPh>
    <rPh sb="9" eb="10">
      <t>クリ</t>
    </rPh>
    <rPh sb="10" eb="11">
      <t>イ</t>
    </rPh>
    <phoneticPr fontId="2"/>
  </si>
  <si>
    <t>海津市観光情報センター</t>
    <rPh sb="0" eb="3">
      <t>カイヅシ</t>
    </rPh>
    <rPh sb="3" eb="5">
      <t>カンコウ</t>
    </rPh>
    <rPh sb="5" eb="7">
      <t>ジョウホウ</t>
    </rPh>
    <phoneticPr fontId="2"/>
  </si>
  <si>
    <t>-</t>
    <phoneticPr fontId="2"/>
  </si>
  <si>
    <t>補助金850千円</t>
    <rPh sb="0" eb="3">
      <t>ホジョキン</t>
    </rPh>
    <rPh sb="6" eb="8">
      <t>センエン</t>
    </rPh>
    <phoneticPr fontId="2"/>
  </si>
  <si>
    <t>振興事業基金</t>
    <rPh sb="0" eb="2">
      <t>シンコウ</t>
    </rPh>
    <rPh sb="2" eb="4">
      <t>ジギョウ</t>
    </rPh>
    <rPh sb="4" eb="6">
      <t>キキン</t>
    </rPh>
    <phoneticPr fontId="5"/>
  </si>
  <si>
    <t>公共施設整備基金</t>
    <rPh sb="0" eb="2">
      <t>コウキョウ</t>
    </rPh>
    <rPh sb="2" eb="4">
      <t>シセツ</t>
    </rPh>
    <rPh sb="4" eb="6">
      <t>セイビ</t>
    </rPh>
    <rPh sb="6" eb="8">
      <t>キキン</t>
    </rPh>
    <phoneticPr fontId="5"/>
  </si>
  <si>
    <t>災害対策基金</t>
    <rPh sb="0" eb="2">
      <t>サイガイ</t>
    </rPh>
    <rPh sb="2" eb="4">
      <t>タイサク</t>
    </rPh>
    <rPh sb="4" eb="6">
      <t>キキン</t>
    </rPh>
    <phoneticPr fontId="5"/>
  </si>
  <si>
    <t>環境施設整備基金</t>
    <rPh sb="0" eb="2">
      <t>カンキョウ</t>
    </rPh>
    <rPh sb="2" eb="4">
      <t>シセツ</t>
    </rPh>
    <rPh sb="4" eb="6">
      <t>セイビ</t>
    </rPh>
    <rPh sb="6" eb="8">
      <t>キキン</t>
    </rPh>
    <phoneticPr fontId="5"/>
  </si>
  <si>
    <t>企業誘致推進基金</t>
    <rPh sb="0" eb="2">
      <t>キギョウ</t>
    </rPh>
    <rPh sb="2" eb="4">
      <t>ユウチ</t>
    </rPh>
    <rPh sb="4" eb="6">
      <t>スイシン</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</si>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</sst>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8" fillId="0" borderId="27" xfId="3" quotePrefix="1" applyNumberFormat="1" applyFont="1" applyBorder="1" applyAlignment="1" applyProtection="1">
      <alignment horizontal="right" vertical="center" shrinkToFit="1"/>
      <protection locked="0"/>
    </xf>
    <xf numFmtId="177" fontId="8" fillId="0" borderId="28" xfId="3" quotePrefix="1" applyNumberFormat="1" applyFont="1" applyBorder="1" applyAlignment="1" applyProtection="1">
      <alignment horizontal="right" vertical="center" shrinkToFit="1"/>
      <protection locked="0"/>
    </xf>
    <xf numFmtId="177" fontId="8" fillId="0" borderId="29" xfId="3" quotePrefix="1" applyNumberFormat="1" applyFont="1" applyBorder="1" applyAlignment="1" applyProtection="1">
      <alignment horizontal="right" vertical="center" shrinkToFit="1"/>
      <protection locked="0"/>
    </xf>
    <xf numFmtId="177" fontId="8" fillId="0" borderId="47" xfId="3" quotePrefix="1" applyNumberFormat="1" applyFont="1" applyBorder="1" applyAlignment="1" applyProtection="1">
      <alignment horizontal="right" vertical="center" shrinkToFit="1"/>
      <protection locked="0"/>
    </xf>
    <xf numFmtId="177" fontId="8" fillId="0" borderId="48" xfId="3" quotePrefix="1" applyNumberFormat="1" applyFont="1" applyBorder="1" applyAlignment="1" applyProtection="1">
      <alignment horizontal="right" vertical="center" shrinkToFit="1"/>
      <protection locked="0"/>
    </xf>
    <xf numFmtId="177" fontId="8" fillId="0" borderId="49" xfId="3" quotePrefix="1" applyNumberFormat="1" applyFont="1" applyBorder="1" applyAlignment="1" applyProtection="1">
      <alignment horizontal="right" vertical="center" shrinkToFit="1"/>
      <protection locked="0"/>
    </xf>
    <xf numFmtId="177" fontId="8" fillId="0" borderId="20" xfId="3" quotePrefix="1" applyNumberFormat="1" applyFont="1" applyBorder="1" applyAlignment="1" applyProtection="1">
      <alignment horizontal="right" vertical="center" shrinkToFit="1"/>
      <protection locked="0"/>
    </xf>
    <xf numFmtId="177" fontId="8" fillId="0" borderId="21" xfId="3" quotePrefix="1" applyNumberFormat="1" applyFont="1" applyBorder="1" applyAlignment="1" applyProtection="1">
      <alignment horizontal="right" vertical="center" shrinkToFit="1"/>
      <protection locked="0"/>
    </xf>
    <xf numFmtId="177" fontId="8" fillId="0" borderId="22" xfId="3" quotePrefix="1" applyNumberFormat="1" applyFont="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E43D-4F57-AD04-F73A1E7220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51638</c:v>
                </c:pt>
                <c:pt idx="1">
                  <c:v>23821</c:v>
                </c:pt>
                <c:pt idx="2">
                  <c:v>49928</c:v>
                </c:pt>
                <c:pt idx="3">
                  <c:v>87412</c:v>
                </c:pt>
                <c:pt idx="4">
                  <c:v>61344</c:v>
                </c:pt>
              </c:numCache>
            </c:numRef>
          </c:val>
          <c:smooth val="0"/>
          <c:extLst>
            <c:ext xmlns:c16="http://schemas.microsoft.com/office/drawing/2014/chart" uri="{C3380CC4-5D6E-409C-BE32-E72D297353CC}">
              <c16:uniqueId val="{00000001-E43D-4F57-AD04-F73A1E7220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c:v>
                </c:pt>
                <c:pt idx="1">
                  <c:v>9.39</c:v>
                </c:pt>
                <c:pt idx="2">
                  <c:v>7.63</c:v>
                </c:pt>
                <c:pt idx="3">
                  <c:v>6.74</c:v>
                </c:pt>
                <c:pt idx="4">
                  <c:v>4.72</c:v>
                </c:pt>
              </c:numCache>
            </c:numRef>
          </c:val>
          <c:extLst>
            <c:ext xmlns:c16="http://schemas.microsoft.com/office/drawing/2014/chart" uri="{C3380CC4-5D6E-409C-BE32-E72D297353CC}">
              <c16:uniqueId val="{00000000-82B1-495B-9EBF-FDD80AF0D0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11.35</c:v>
                </c:pt>
                <c:pt idx="1">
                  <c:v>20.010000000000002</c:v>
                </c:pt>
                <c:pt idx="2">
                  <c:v>26.11</c:v>
                </c:pt>
                <c:pt idx="3">
                  <c:v>28.93</c:v>
                </c:pt>
                <c:pt idx="4">
                  <c:v>30.93</c:v>
                </c:pt>
              </c:numCache>
            </c:numRef>
          </c:val>
          <c:extLst>
            <c:ext xmlns:c16="http://schemas.microsoft.com/office/drawing/2014/chart" uri="{C3380CC4-5D6E-409C-BE32-E72D297353CC}">
              <c16:uniqueId val="{00000001-82B1-495B-9EBF-FDD80AF0D05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3.24</c:v>
                </c:pt>
                <c:pt idx="1">
                  <c:v>9.92</c:v>
                </c:pt>
                <c:pt idx="2">
                  <c:v>3.78</c:v>
                </c:pt>
                <c:pt idx="3">
                  <c:v>1.95</c:v>
                </c:pt>
                <c:pt idx="4">
                  <c:v>0.65</c:v>
                </c:pt>
              </c:numCache>
            </c:numRef>
          </c:val>
          <c:smooth val="0"/>
          <c:extLst>
            <c:ext xmlns:c16="http://schemas.microsoft.com/office/drawing/2014/chart" uri="{C3380CC4-5D6E-409C-BE32-E72D297353CC}">
              <c16:uniqueId val="{00000002-82B1-495B-9EBF-FDD80AF0D05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4.04</c:v>
                </c:pt>
                <c:pt idx="2">
                  <c:v>#N/A</c:v>
                </c:pt>
                <c:pt idx="3">
                  <c:v>2.97</c:v>
                </c:pt>
                <c:pt idx="4">
                  <c:v>#N/A</c:v>
                </c:pt>
                <c:pt idx="5">
                  <c:v>0.94</c:v>
                </c:pt>
                <c:pt idx="6">
                  <c:v>#N/A</c:v>
                </c:pt>
                <c:pt idx="7">
                  <c:v>0</c:v>
                </c:pt>
                <c:pt idx="8">
                  <c:v>#N/A</c:v>
                </c:pt>
                <c:pt idx="9">
                  <c:v>0</c:v>
                </c:pt>
              </c:numCache>
            </c:numRef>
          </c:val>
          <c:extLst>
            <c:ext xmlns:c16="http://schemas.microsoft.com/office/drawing/2014/chart" uri="{C3380CC4-5D6E-409C-BE32-E72D297353CC}">
              <c16:uniqueId val="{00000000-ED49-4A61-8D87-68AA52EFC1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49-4A61-8D87-68AA52EFC15B}"/>
            </c:ext>
          </c:extLst>
        </c:ser>
        <c:ser>
          <c:idx val="2"/>
          <c:order val="2"/>
          <c:tx>
            <c:strRef>
              <c:f>データシート!$A$29</c:f>
              <c:strCache>
                <c:ptCount val="1"/>
                <c:pt idx="0">
                  <c:v>月見の里南濃運営特別会計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0.06</c:v>
                </c:pt>
                <c:pt idx="2">
                  <c:v>#N/A</c:v>
                </c:pt>
                <c:pt idx="3">
                  <c:v>0.05</c:v>
                </c:pt>
                <c:pt idx="4">
                  <c:v>#N/A</c:v>
                </c:pt>
                <c:pt idx="5">
                  <c:v>0.03</c:v>
                </c:pt>
                <c:pt idx="6">
                  <c:v>#N/A</c:v>
                </c:pt>
                <c:pt idx="7">
                  <c:v>0.02</c:v>
                </c:pt>
                <c:pt idx="8">
                  <c:v>#N/A</c:v>
                </c:pt>
                <c:pt idx="9">
                  <c:v>0.01</c:v>
                </c:pt>
              </c:numCache>
            </c:numRef>
          </c:val>
          <c:extLst>
            <c:ext xmlns:c16="http://schemas.microsoft.com/office/drawing/2014/chart" uri="{C3380CC4-5D6E-409C-BE32-E72D297353CC}">
              <c16:uniqueId val="{00000002-ED49-4A61-8D87-68AA52EFC15B}"/>
            </c:ext>
          </c:extLst>
        </c:ser>
        <c:ser>
          <c:idx val="3"/>
          <c:order val="3"/>
          <c:tx>
            <c:strRef>
              <c:f>データシート!$A$30</c:f>
              <c:strCache>
                <c:ptCount val="1"/>
                <c:pt idx="0">
                  <c:v>クレール平田運営特別会計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0.02</c:v>
                </c:pt>
                <c:pt idx="4">
                  <c:v>#N/A</c:v>
                </c:pt>
                <c:pt idx="5">
                  <c:v>0.01</c:v>
                </c:pt>
                <c:pt idx="6">
                  <c:v>#N/A</c:v>
                </c:pt>
                <c:pt idx="7">
                  <c:v>0</c:v>
                </c:pt>
                <c:pt idx="8">
                  <c:v>#N/A</c:v>
                </c:pt>
                <c:pt idx="9">
                  <c:v>0.02</c:v>
                </c:pt>
              </c:numCache>
            </c:numRef>
          </c:val>
          <c:extLst>
            <c:ext xmlns:c16="http://schemas.microsoft.com/office/drawing/2014/chart" uri="{C3380CC4-5D6E-409C-BE32-E72D297353CC}">
              <c16:uniqueId val="{00000003-ED49-4A61-8D87-68AA52EFC15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0.11</c:v>
                </c:pt>
                <c:pt idx="4">
                  <c:v>#N/A</c:v>
                </c:pt>
                <c:pt idx="5">
                  <c:v>0.19</c:v>
                </c:pt>
                <c:pt idx="6">
                  <c:v>#N/A</c:v>
                </c:pt>
                <c:pt idx="7">
                  <c:v>0.18</c:v>
                </c:pt>
                <c:pt idx="8">
                  <c:v>#N/A</c:v>
                </c:pt>
                <c:pt idx="9">
                  <c:v>0.12</c:v>
                </c:pt>
              </c:numCache>
            </c:numRef>
          </c:val>
          <c:extLst>
            <c:ext xmlns:c16="http://schemas.microsoft.com/office/drawing/2014/chart" uri="{C3380CC4-5D6E-409C-BE32-E72D297353CC}">
              <c16:uniqueId val="{00000004-ED49-4A61-8D87-68AA52EFC15B}"/>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2.77</c:v>
                </c:pt>
                <c:pt idx="2">
                  <c:v>#N/A</c:v>
                </c:pt>
                <c:pt idx="3">
                  <c:v>3.27</c:v>
                </c:pt>
                <c:pt idx="4">
                  <c:v>#N/A</c:v>
                </c:pt>
                <c:pt idx="5">
                  <c:v>4</c:v>
                </c:pt>
                <c:pt idx="6">
                  <c:v>#N/A</c:v>
                </c:pt>
                <c:pt idx="7">
                  <c:v>0.24</c:v>
                </c:pt>
                <c:pt idx="8">
                  <c:v>#N/A</c:v>
                </c:pt>
                <c:pt idx="9">
                  <c:v>0.45</c:v>
                </c:pt>
              </c:numCache>
            </c:numRef>
          </c:val>
          <c:extLst>
            <c:ext xmlns:c16="http://schemas.microsoft.com/office/drawing/2014/chart" uri="{C3380CC4-5D6E-409C-BE32-E72D297353CC}">
              <c16:uniqueId val="{00000005-ED49-4A61-8D87-68AA52EFC15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1.81</c:v>
                </c:pt>
                <c:pt idx="2">
                  <c:v>#N/A</c:v>
                </c:pt>
                <c:pt idx="3">
                  <c:v>3.11</c:v>
                </c:pt>
                <c:pt idx="4">
                  <c:v>#N/A</c:v>
                </c:pt>
                <c:pt idx="5">
                  <c:v>1.78</c:v>
                </c:pt>
                <c:pt idx="6">
                  <c:v>#N/A</c:v>
                </c:pt>
                <c:pt idx="7">
                  <c:v>0.3</c:v>
                </c:pt>
                <c:pt idx="8">
                  <c:v>#N/A</c:v>
                </c:pt>
                <c:pt idx="9">
                  <c:v>0.47</c:v>
                </c:pt>
              </c:numCache>
            </c:numRef>
          </c:val>
          <c:extLst>
            <c:ext xmlns:c16="http://schemas.microsoft.com/office/drawing/2014/chart" uri="{C3380CC4-5D6E-409C-BE32-E72D297353CC}">
              <c16:uniqueId val="{00000006-ED49-4A61-8D87-68AA52EFC15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8.6300000000000008</c:v>
                </c:pt>
                <c:pt idx="2">
                  <c:v>#N/A</c:v>
                </c:pt>
                <c:pt idx="3">
                  <c:v>9.11</c:v>
                </c:pt>
                <c:pt idx="4">
                  <c:v>#N/A</c:v>
                </c:pt>
                <c:pt idx="5">
                  <c:v>7.38</c:v>
                </c:pt>
                <c:pt idx="6">
                  <c:v>#N/A</c:v>
                </c:pt>
                <c:pt idx="7">
                  <c:v>6.71</c:v>
                </c:pt>
                <c:pt idx="8">
                  <c:v>#N/A</c:v>
                </c:pt>
                <c:pt idx="9">
                  <c:v>4.67</c:v>
                </c:pt>
              </c:numCache>
            </c:numRef>
          </c:val>
          <c:extLst>
            <c:ext xmlns:c16="http://schemas.microsoft.com/office/drawing/2014/chart" uri="{C3380CC4-5D6E-409C-BE32-E72D297353CC}">
              <c16:uniqueId val="{00000007-ED49-4A61-8D87-68AA52EFC15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6.52</c:v>
                </c:pt>
                <c:pt idx="2">
                  <c:v>#N/A</c:v>
                </c:pt>
                <c:pt idx="3">
                  <c:v>6.46</c:v>
                </c:pt>
                <c:pt idx="4">
                  <c:v>#N/A</c:v>
                </c:pt>
                <c:pt idx="5">
                  <c:v>6.71</c:v>
                </c:pt>
                <c:pt idx="6">
                  <c:v>#N/A</c:v>
                </c:pt>
                <c:pt idx="7">
                  <c:v>6.97</c:v>
                </c:pt>
                <c:pt idx="8">
                  <c:v>#N/A</c:v>
                </c:pt>
                <c:pt idx="9">
                  <c:v>6.58</c:v>
                </c:pt>
              </c:numCache>
            </c:numRef>
          </c:val>
          <c:extLst>
            <c:ext xmlns:c16="http://schemas.microsoft.com/office/drawing/2014/chart" uri="{C3380CC4-5D6E-409C-BE32-E72D297353CC}">
              <c16:uniqueId val="{00000008-ED49-4A61-8D87-68AA52EFC15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8.07</c:v>
                </c:pt>
                <c:pt idx="2">
                  <c:v>#N/A</c:v>
                </c:pt>
                <c:pt idx="3">
                  <c:v>8.68</c:v>
                </c:pt>
                <c:pt idx="4">
                  <c:v>#N/A</c:v>
                </c:pt>
                <c:pt idx="5">
                  <c:v>8.81</c:v>
                </c:pt>
                <c:pt idx="6">
                  <c:v>#N/A</c:v>
                </c:pt>
                <c:pt idx="7">
                  <c:v>7.16</c:v>
                </c:pt>
                <c:pt idx="8">
                  <c:v>#N/A</c:v>
                </c:pt>
                <c:pt idx="9">
                  <c:v>8.36</c:v>
                </c:pt>
              </c:numCache>
            </c:numRef>
          </c:val>
          <c:extLst>
            <c:ext xmlns:c16="http://schemas.microsoft.com/office/drawing/2014/chart" uri="{C3380CC4-5D6E-409C-BE32-E72D297353CC}">
              <c16:uniqueId val="{00000009-ED49-4A61-8D87-68AA52EFC1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1885</c:v>
                </c:pt>
                <c:pt idx="5">
                  <c:v>1933</c:v>
                </c:pt>
                <c:pt idx="8">
                  <c:v>1897</c:v>
                </c:pt>
                <c:pt idx="11">
                  <c:v>1910</c:v>
                </c:pt>
                <c:pt idx="14">
                  <c:v>1897</c:v>
                </c:pt>
              </c:numCache>
            </c:numRef>
          </c:val>
          <c:extLst>
            <c:ext xmlns:c16="http://schemas.microsoft.com/office/drawing/2014/chart" uri="{C3380CC4-5D6E-409C-BE32-E72D297353CC}">
              <c16:uniqueId val="{00000000-19A8-46B5-8BD2-2D2D67C2F8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A8-46B5-8BD2-2D2D67C2F8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2-19A8-46B5-8BD2-2D2D67C2F8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160</c:v>
                </c:pt>
                <c:pt idx="3">
                  <c:v>137</c:v>
                </c:pt>
                <c:pt idx="6">
                  <c:v>122</c:v>
                </c:pt>
                <c:pt idx="9">
                  <c:v>14</c:v>
                </c:pt>
                <c:pt idx="12">
                  <c:v>4</c:v>
                </c:pt>
              </c:numCache>
            </c:numRef>
          </c:val>
          <c:extLst>
            <c:ext xmlns:c16="http://schemas.microsoft.com/office/drawing/2014/chart" uri="{C3380CC4-5D6E-409C-BE32-E72D297353CC}">
              <c16:uniqueId val="{00000003-19A8-46B5-8BD2-2D2D67C2F8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799</c:v>
                </c:pt>
                <c:pt idx="3">
                  <c:v>791</c:v>
                </c:pt>
                <c:pt idx="6">
                  <c:v>750</c:v>
                </c:pt>
                <c:pt idx="9">
                  <c:v>702</c:v>
                </c:pt>
                <c:pt idx="12">
                  <c:v>704</c:v>
                </c:pt>
              </c:numCache>
            </c:numRef>
          </c:val>
          <c:extLst>
            <c:ext xmlns:c16="http://schemas.microsoft.com/office/drawing/2014/chart" uri="{C3380CC4-5D6E-409C-BE32-E72D297353CC}">
              <c16:uniqueId val="{00000004-19A8-46B5-8BD2-2D2D67C2F8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A8-46B5-8BD2-2D2D67C2F8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A8-46B5-8BD2-2D2D67C2F8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1652</c:v>
                </c:pt>
                <c:pt idx="3">
                  <c:v>1738</c:v>
                </c:pt>
                <c:pt idx="6">
                  <c:v>1740</c:v>
                </c:pt>
                <c:pt idx="9">
                  <c:v>1779</c:v>
                </c:pt>
                <c:pt idx="12">
                  <c:v>1738</c:v>
                </c:pt>
              </c:numCache>
            </c:numRef>
          </c:val>
          <c:extLst>
            <c:ext xmlns:c16="http://schemas.microsoft.com/office/drawing/2014/chart" uri="{C3380CC4-5D6E-409C-BE32-E72D297353CC}">
              <c16:uniqueId val="{00000007-19A8-46B5-8BD2-2D2D67C2F8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726</c:v>
                </c:pt>
                <c:pt idx="2">
                  <c:v>#N/A</c:v>
                </c:pt>
                <c:pt idx="3">
                  <c:v>#N/A</c:v>
                </c:pt>
                <c:pt idx="4">
                  <c:v>733</c:v>
                </c:pt>
                <c:pt idx="5">
                  <c:v>#N/A</c:v>
                </c:pt>
                <c:pt idx="6">
                  <c:v>#N/A</c:v>
                </c:pt>
                <c:pt idx="7">
                  <c:v>715</c:v>
                </c:pt>
                <c:pt idx="8">
                  <c:v>#N/A</c:v>
                </c:pt>
                <c:pt idx="9">
                  <c:v>#N/A</c:v>
                </c:pt>
                <c:pt idx="10">
                  <c:v>585</c:v>
                </c:pt>
                <c:pt idx="11">
                  <c:v>#N/A</c:v>
                </c:pt>
                <c:pt idx="12">
                  <c:v>#N/A</c:v>
                </c:pt>
                <c:pt idx="13">
                  <c:v>550</c:v>
                </c:pt>
                <c:pt idx="14">
                  <c:v>#N/A</c:v>
                </c:pt>
              </c:numCache>
            </c:numRef>
          </c:val>
          <c:smooth val="0"/>
          <c:extLst>
            <c:ext xmlns:c16="http://schemas.microsoft.com/office/drawing/2014/chart" uri="{C3380CC4-5D6E-409C-BE32-E72D297353CC}">
              <c16:uniqueId val="{00000008-19A8-46B5-8BD2-2D2D67C2F8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20979</c:v>
                </c:pt>
                <c:pt idx="5">
                  <c:v>20210</c:v>
                </c:pt>
                <c:pt idx="8">
                  <c:v>19977</c:v>
                </c:pt>
                <c:pt idx="11">
                  <c:v>19822</c:v>
                </c:pt>
                <c:pt idx="14">
                  <c:v>19838</c:v>
                </c:pt>
              </c:numCache>
            </c:numRef>
          </c:val>
          <c:extLst>
            <c:ext xmlns:c16="http://schemas.microsoft.com/office/drawing/2014/chart" uri="{C3380CC4-5D6E-409C-BE32-E72D297353CC}">
              <c16:uniqueId val="{00000000-1108-4A9B-96E9-0B44EEA0BA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113</c:v>
                </c:pt>
                <c:pt idx="5">
                  <c:v>100</c:v>
                </c:pt>
                <c:pt idx="8">
                  <c:v>100</c:v>
                </c:pt>
                <c:pt idx="11">
                  <c:v>98</c:v>
                </c:pt>
                <c:pt idx="14">
                  <c:v>83</c:v>
                </c:pt>
              </c:numCache>
            </c:numRef>
          </c:val>
          <c:extLst>
            <c:ext xmlns:c16="http://schemas.microsoft.com/office/drawing/2014/chart" uri="{C3380CC4-5D6E-409C-BE32-E72D297353CC}">
              <c16:uniqueId val="{00000001-1108-4A9B-96E9-0B44EEA0BA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4909</c:v>
                </c:pt>
                <c:pt idx="5">
                  <c:v>6117</c:v>
                </c:pt>
                <c:pt idx="8">
                  <c:v>6313</c:v>
                </c:pt>
                <c:pt idx="11">
                  <c:v>7344</c:v>
                </c:pt>
                <c:pt idx="14">
                  <c:v>7606</c:v>
                </c:pt>
              </c:numCache>
            </c:numRef>
          </c:val>
          <c:extLst>
            <c:ext xmlns:c16="http://schemas.microsoft.com/office/drawing/2014/chart" uri="{C3380CC4-5D6E-409C-BE32-E72D297353CC}">
              <c16:uniqueId val="{00000002-1108-4A9B-96E9-0B44EEA0BA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08-4A9B-96E9-0B44EEA0BA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08-4A9B-96E9-0B44EEA0BA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08-4A9B-96E9-0B44EEA0BA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107</c:v>
                </c:pt>
                <c:pt idx="9">
                  <c:v>392</c:v>
                </c:pt>
                <c:pt idx="12">
                  <c:v>509</c:v>
                </c:pt>
              </c:numCache>
            </c:numRef>
          </c:val>
          <c:extLst>
            <c:ext xmlns:c16="http://schemas.microsoft.com/office/drawing/2014/chart" uri="{C3380CC4-5D6E-409C-BE32-E72D297353CC}">
              <c16:uniqueId val="{00000006-1108-4A9B-96E9-0B44EEA0BA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481</c:v>
                </c:pt>
                <c:pt idx="3">
                  <c:v>465</c:v>
                </c:pt>
                <c:pt idx="6">
                  <c:v>581</c:v>
                </c:pt>
                <c:pt idx="9">
                  <c:v>557</c:v>
                </c:pt>
                <c:pt idx="12">
                  <c:v>427</c:v>
                </c:pt>
              </c:numCache>
            </c:numRef>
          </c:val>
          <c:extLst>
            <c:ext xmlns:c16="http://schemas.microsoft.com/office/drawing/2014/chart" uri="{C3380CC4-5D6E-409C-BE32-E72D297353CC}">
              <c16:uniqueId val="{00000007-1108-4A9B-96E9-0B44EEA0BA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12401</c:v>
                </c:pt>
                <c:pt idx="3">
                  <c:v>12335</c:v>
                </c:pt>
                <c:pt idx="6">
                  <c:v>12064</c:v>
                </c:pt>
                <c:pt idx="9">
                  <c:v>11931</c:v>
                </c:pt>
                <c:pt idx="12">
                  <c:v>11674</c:v>
                </c:pt>
              </c:numCache>
            </c:numRef>
          </c:val>
          <c:extLst>
            <c:ext xmlns:c16="http://schemas.microsoft.com/office/drawing/2014/chart" uri="{C3380CC4-5D6E-409C-BE32-E72D297353CC}">
              <c16:uniqueId val="{00000008-1108-4A9B-96E9-0B44EEA0BA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226</c:v>
                </c:pt>
                <c:pt idx="12">
                  <c:v>222</c:v>
                </c:pt>
              </c:numCache>
            </c:numRef>
          </c:val>
          <c:extLst>
            <c:ext xmlns:c16="http://schemas.microsoft.com/office/drawing/2014/chart" uri="{C3380CC4-5D6E-409C-BE32-E72D297353CC}">
              <c16:uniqueId val="{00000009-1108-4A9B-96E9-0B44EEA0BA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17267</c:v>
                </c:pt>
                <c:pt idx="3">
                  <c:v>16504</c:v>
                </c:pt>
                <c:pt idx="6">
                  <c:v>16478</c:v>
                </c:pt>
                <c:pt idx="9">
                  <c:v>16702</c:v>
                </c:pt>
                <c:pt idx="12">
                  <c:v>17400</c:v>
                </c:pt>
              </c:numCache>
            </c:numRef>
          </c:val>
          <c:extLst>
            <c:ext xmlns:c16="http://schemas.microsoft.com/office/drawing/2014/chart" uri="{C3380CC4-5D6E-409C-BE32-E72D297353CC}">
              <c16:uniqueId val="{0000000A-1108-4A9B-96E9-0B44EEA0BA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4147</c:v>
                </c:pt>
                <c:pt idx="2">
                  <c:v>#N/A</c:v>
                </c:pt>
                <c:pt idx="3">
                  <c:v>#N/A</c:v>
                </c:pt>
                <c:pt idx="4">
                  <c:v>2877</c:v>
                </c:pt>
                <c:pt idx="5">
                  <c:v>#N/A</c:v>
                </c:pt>
                <c:pt idx="6">
                  <c:v>#N/A</c:v>
                </c:pt>
                <c:pt idx="7">
                  <c:v>2841</c:v>
                </c:pt>
                <c:pt idx="8">
                  <c:v>#N/A</c:v>
                </c:pt>
                <c:pt idx="9">
                  <c:v>#N/A</c:v>
                </c:pt>
                <c:pt idx="10">
                  <c:v>2543</c:v>
                </c:pt>
                <c:pt idx="11">
                  <c:v>#N/A</c:v>
                </c:pt>
                <c:pt idx="12">
                  <c:v>#N/A</c:v>
                </c:pt>
                <c:pt idx="13">
                  <c:v>2705</c:v>
                </c:pt>
                <c:pt idx="14">
                  <c:v>#N/A</c:v>
                </c:pt>
              </c:numCache>
            </c:numRef>
          </c:val>
          <c:smooth val="0"/>
          <c:extLst>
            <c:ext xmlns:c16="http://schemas.microsoft.com/office/drawing/2014/chart" uri="{C3380CC4-5D6E-409C-BE32-E72D297353CC}">
              <c16:uniqueId val="{0000000B-1108-4A9B-96E9-0B44EEA0BA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2752</c:v>
                </c:pt>
                <c:pt idx="1">
                  <c:v>3051</c:v>
                </c:pt>
                <c:pt idx="2">
                  <c:v>3324</c:v>
                </c:pt>
              </c:numCache>
            </c:numRef>
          </c:val>
          <c:extLst>
            <c:ext xmlns:c16="http://schemas.microsoft.com/office/drawing/2014/chart" uri="{C3380CC4-5D6E-409C-BE32-E72D297353CC}">
              <c16:uniqueId val="{00000000-845D-4388-9792-89B9A0902D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528</c:v>
                </c:pt>
                <c:pt idx="1">
                  <c:v>580</c:v>
                </c:pt>
                <c:pt idx="2">
                  <c:v>622</c:v>
                </c:pt>
              </c:numCache>
            </c:numRef>
          </c:val>
          <c:extLst>
            <c:ext xmlns:c16="http://schemas.microsoft.com/office/drawing/2014/chart" uri="{C3380CC4-5D6E-409C-BE32-E72D297353CC}">
              <c16:uniqueId val="{00000001-845D-4388-9792-89B9A0902D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2517</c:v>
                </c:pt>
                <c:pt idx="1">
                  <c:v>2665</c:v>
                </c:pt>
                <c:pt idx="2">
                  <c:v>3336</c:v>
                </c:pt>
              </c:numCache>
            </c:numRef>
          </c:val>
          <c:extLst>
            <c:ext xmlns:c16="http://schemas.microsoft.com/office/drawing/2014/chart" uri="{C3380CC4-5D6E-409C-BE32-E72D297353CC}">
              <c16:uniqueId val="{00000002-845D-4388-9792-89B9A0902D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岐阜県海津市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a:solidFill>
                <a:schemeClr val="dk1"/>
              </a:solidFill>
              <a:effectLst/>
              <a:latin typeface="+mn-lt"/>
              <a:ea typeface="+mn-ea"/>
              <a:cs typeface="+mn-cs"/>
            </a:rPr>
            <a:t>　</a:t>
          </a:r>
          <a:r>
            <a:rPr lang="ja-JP" altLang="ja-JP" sz="1000" b="0">
              <a:solidFill>
                <a:schemeClr val="dk1"/>
              </a:solidFill>
              <a:effectLst/>
              <a:latin typeface="+mn-lt"/>
              <a:ea typeface="+mn-ea"/>
              <a:cs typeface="+mn-cs"/>
            </a:rPr>
            <a:t>実質公債費比率は、過去</a:t>
          </a:r>
          <a:r>
            <a:rPr lang="en-US" altLang="ja-JP" sz="1000" b="0">
              <a:solidFill>
                <a:schemeClr val="dk1"/>
              </a:solidFill>
              <a:effectLst/>
              <a:latin typeface="+mn-lt"/>
              <a:ea typeface="+mn-ea"/>
              <a:cs typeface="+mn-cs"/>
            </a:rPr>
            <a:t>3</a:t>
          </a:r>
          <a:r>
            <a:rPr lang="ja-JP" altLang="ja-JP" sz="1000" b="0">
              <a:solidFill>
                <a:schemeClr val="dk1"/>
              </a:solidFill>
              <a:effectLst/>
              <a:latin typeface="+mn-lt"/>
              <a:ea typeface="+mn-ea"/>
              <a:cs typeface="+mn-cs"/>
            </a:rPr>
            <a:t>か年における単年度の平均値を用いるため、分子を構成する数値については、令和</a:t>
          </a:r>
          <a:r>
            <a:rPr lang="en-US" altLang="ja-JP" sz="1000" b="0">
              <a:solidFill>
                <a:schemeClr val="dk1"/>
              </a:solidFill>
              <a:effectLst/>
              <a:latin typeface="+mn-lt"/>
              <a:ea typeface="+mn-ea"/>
              <a:cs typeface="+mn-cs"/>
            </a:rPr>
            <a:t>6</a:t>
          </a:r>
          <a:r>
            <a:rPr lang="ja-JP" altLang="ja-JP" sz="1000" b="0">
              <a:solidFill>
                <a:schemeClr val="dk1"/>
              </a:solidFill>
              <a:effectLst/>
              <a:latin typeface="+mn-lt"/>
              <a:ea typeface="+mn-ea"/>
              <a:cs typeface="+mn-cs"/>
            </a:rPr>
            <a:t>年度の数値と除外した令和</a:t>
          </a:r>
          <a:r>
            <a:rPr lang="en-US" altLang="ja-JP" sz="1000" b="0">
              <a:solidFill>
                <a:schemeClr val="dk1"/>
              </a:solidFill>
              <a:effectLst/>
              <a:latin typeface="+mn-lt"/>
              <a:ea typeface="+mn-ea"/>
              <a:cs typeface="+mn-cs"/>
            </a:rPr>
            <a:t>3</a:t>
          </a:r>
          <a:r>
            <a:rPr lang="ja-JP" altLang="ja-JP" sz="1000" b="0">
              <a:solidFill>
                <a:schemeClr val="dk1"/>
              </a:solidFill>
              <a:effectLst/>
              <a:latin typeface="+mn-lt"/>
              <a:ea typeface="+mn-ea"/>
              <a:cs typeface="+mn-cs"/>
            </a:rPr>
            <a:t>年度の数値を比較すると、</a:t>
          </a:r>
          <a:r>
            <a:rPr lang="en-US" altLang="ja-JP" sz="1000" b="0">
              <a:solidFill>
                <a:schemeClr val="dk1"/>
              </a:solidFill>
              <a:effectLst/>
              <a:latin typeface="+mn-lt"/>
              <a:ea typeface="+mn-ea"/>
              <a:cs typeface="+mn-cs"/>
            </a:rPr>
            <a:t>183</a:t>
          </a:r>
          <a:r>
            <a:rPr lang="ja-JP" altLang="ja-JP" sz="1000" b="0">
              <a:solidFill>
                <a:schemeClr val="dk1"/>
              </a:solidFill>
              <a:effectLst/>
              <a:latin typeface="+mn-lt"/>
              <a:ea typeface="+mn-ea"/>
              <a:cs typeface="+mn-cs"/>
            </a:rPr>
            <a:t>百万円減少している。</a:t>
          </a:r>
          <a:endParaRPr lang="ja-JP" altLang="ja-JP" sz="1000">
            <a:effectLst/>
          </a:endParaRPr>
        </a:p>
        <a:p>
          <a:r>
            <a:rPr lang="ja-JP" altLang="ja-JP" sz="1000" b="0">
              <a:solidFill>
                <a:schemeClr val="dk1"/>
              </a:solidFill>
              <a:effectLst/>
              <a:latin typeface="+mn-lt"/>
              <a:ea typeface="+mn-ea"/>
              <a:cs typeface="+mn-cs"/>
            </a:rPr>
            <a:t>　分子の構造をみてみると、</a:t>
          </a:r>
          <a:r>
            <a:rPr lang="ja-JP" altLang="en-US" sz="1000" b="0">
              <a:solidFill>
                <a:schemeClr val="dk1"/>
              </a:solidFill>
              <a:effectLst/>
              <a:latin typeface="+mn-lt"/>
              <a:ea typeface="+mn-ea"/>
              <a:cs typeface="+mn-cs"/>
            </a:rPr>
            <a:t>公営企業会計における地方債現在高の減に伴い、一般会計からの繰入金が減（令和</a:t>
          </a:r>
          <a:r>
            <a:rPr lang="en-US" altLang="ja-JP" sz="1000" b="0">
              <a:solidFill>
                <a:schemeClr val="dk1"/>
              </a:solidFill>
              <a:effectLst/>
              <a:latin typeface="+mn-lt"/>
              <a:ea typeface="+mn-ea"/>
              <a:cs typeface="+mn-cs"/>
            </a:rPr>
            <a:t>3</a:t>
          </a:r>
          <a:r>
            <a:rPr lang="ja-JP" altLang="en-US" sz="1000" b="0">
              <a:solidFill>
                <a:schemeClr val="dk1"/>
              </a:solidFill>
              <a:effectLst/>
              <a:latin typeface="+mn-lt"/>
              <a:ea typeface="+mn-ea"/>
              <a:cs typeface="+mn-cs"/>
            </a:rPr>
            <a:t>年度対比▲</a:t>
          </a:r>
          <a:r>
            <a:rPr lang="en-US" altLang="ja-JP" sz="1000" b="0">
              <a:solidFill>
                <a:schemeClr val="dk1"/>
              </a:solidFill>
              <a:effectLst/>
              <a:latin typeface="+mn-lt"/>
              <a:ea typeface="+mn-ea"/>
              <a:cs typeface="+mn-cs"/>
            </a:rPr>
            <a:t>87</a:t>
          </a:r>
          <a:r>
            <a:rPr lang="ja-JP" altLang="en-US" sz="1000" b="0">
              <a:solidFill>
                <a:schemeClr val="dk1"/>
              </a:solidFill>
              <a:effectLst/>
              <a:latin typeface="+mn-lt"/>
              <a:ea typeface="+mn-ea"/>
              <a:cs typeface="+mn-cs"/>
            </a:rPr>
            <a:t>百万円）となっている。</a:t>
          </a:r>
          <a:endParaRPr lang="en-US" altLang="ja-JP" sz="1000" b="0">
            <a:solidFill>
              <a:schemeClr val="dk1"/>
            </a:solidFill>
            <a:effectLst/>
            <a:latin typeface="+mn-lt"/>
            <a:ea typeface="+mn-ea"/>
            <a:cs typeface="+mn-cs"/>
          </a:endParaRPr>
        </a:p>
        <a:p>
          <a:r>
            <a:rPr lang="ja-JP" altLang="en-US" sz="1000" b="0">
              <a:solidFill>
                <a:schemeClr val="dk1"/>
              </a:solidFill>
              <a:effectLst/>
              <a:latin typeface="+mn-lt"/>
              <a:ea typeface="+mn-ea"/>
              <a:cs typeface="+mn-cs"/>
            </a:rPr>
            <a:t>　また、南濃衛生施設利用事務組合において、過去の大規模事業に係る地方債を令和</a:t>
          </a:r>
          <a:r>
            <a:rPr lang="en-US" altLang="ja-JP" sz="1000" b="0">
              <a:solidFill>
                <a:schemeClr val="dk1"/>
              </a:solidFill>
              <a:effectLst/>
              <a:latin typeface="+mn-lt"/>
              <a:ea typeface="+mn-ea"/>
              <a:cs typeface="+mn-cs"/>
            </a:rPr>
            <a:t>4</a:t>
          </a:r>
          <a:r>
            <a:rPr lang="ja-JP" altLang="en-US" sz="1000" b="0">
              <a:solidFill>
                <a:schemeClr val="dk1"/>
              </a:solidFill>
              <a:effectLst/>
              <a:latin typeface="+mn-lt"/>
              <a:ea typeface="+mn-ea"/>
              <a:cs typeface="+mn-cs"/>
            </a:rPr>
            <a:t>年度中に完済したことにより、南濃衛生施設利用事務組合に対する公債費負担金が減（令和</a:t>
          </a:r>
          <a:r>
            <a:rPr lang="en-US" altLang="ja-JP" sz="1000" b="0">
              <a:solidFill>
                <a:schemeClr val="dk1"/>
              </a:solidFill>
              <a:effectLst/>
              <a:latin typeface="+mn-lt"/>
              <a:ea typeface="+mn-ea"/>
              <a:cs typeface="+mn-cs"/>
            </a:rPr>
            <a:t>3</a:t>
          </a:r>
          <a:r>
            <a:rPr lang="ja-JP" altLang="en-US" sz="1000" b="0">
              <a:solidFill>
                <a:schemeClr val="dk1"/>
              </a:solidFill>
              <a:effectLst/>
              <a:latin typeface="+mn-lt"/>
              <a:ea typeface="+mn-ea"/>
              <a:cs typeface="+mn-cs"/>
            </a:rPr>
            <a:t>年度対比▲</a:t>
          </a:r>
          <a:r>
            <a:rPr lang="en-US" altLang="ja-JP" sz="1000" b="0">
              <a:solidFill>
                <a:schemeClr val="dk1"/>
              </a:solidFill>
              <a:effectLst/>
              <a:latin typeface="+mn-lt"/>
              <a:ea typeface="+mn-ea"/>
              <a:cs typeface="+mn-cs"/>
            </a:rPr>
            <a:t>133</a:t>
          </a:r>
          <a:r>
            <a:rPr lang="ja-JP" altLang="en-US" sz="1000" b="0">
              <a:solidFill>
                <a:schemeClr val="dk1"/>
              </a:solidFill>
              <a:effectLst/>
              <a:latin typeface="+mn-lt"/>
              <a:ea typeface="+mn-ea"/>
              <a:cs typeface="+mn-cs"/>
            </a:rPr>
            <a:t>百万円）となったため、</a:t>
          </a:r>
          <a:r>
            <a:rPr lang="ja-JP" altLang="ja-JP" sz="1000" b="0">
              <a:solidFill>
                <a:schemeClr val="dk1"/>
              </a:solidFill>
              <a:effectLst/>
              <a:latin typeface="+mn-lt"/>
              <a:ea typeface="+mn-ea"/>
              <a:cs typeface="+mn-cs"/>
            </a:rPr>
            <a:t>組合等が起こした地方債の元利償還金に対する負担金等が減少した。</a:t>
          </a:r>
          <a:endParaRPr lang="ja-JP" altLang="ja-JP" sz="10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岐阜県海津市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年度将来負担比率は</a:t>
          </a:r>
          <a:r>
            <a:rPr kumimoji="1" lang="en-US" altLang="ja-JP" sz="1000">
              <a:solidFill>
                <a:schemeClr val="dk1"/>
              </a:solidFill>
              <a:effectLst/>
              <a:latin typeface="+mn-lt"/>
              <a:ea typeface="+mn-ea"/>
              <a:cs typeface="+mn-cs"/>
            </a:rPr>
            <a:t>30.3</a:t>
          </a:r>
          <a:r>
            <a:rPr kumimoji="1" lang="ja-JP" altLang="ja-JP" sz="1000">
              <a:solidFill>
                <a:schemeClr val="dk1"/>
              </a:solidFill>
              <a:effectLst/>
              <a:latin typeface="+mn-lt"/>
              <a:ea typeface="+mn-ea"/>
              <a:cs typeface="+mn-cs"/>
            </a:rPr>
            <a:t>％となり、前年度の</a:t>
          </a:r>
          <a:r>
            <a:rPr kumimoji="1" lang="en-US" altLang="ja-JP" sz="1000">
              <a:solidFill>
                <a:schemeClr val="dk1"/>
              </a:solidFill>
              <a:effectLst/>
              <a:latin typeface="+mn-lt"/>
              <a:ea typeface="+mn-ea"/>
              <a:cs typeface="+mn-cs"/>
            </a:rPr>
            <a:t>29.3</a:t>
          </a:r>
          <a:r>
            <a:rPr kumimoji="1" lang="ja-JP" altLang="ja-JP" sz="1000">
              <a:solidFill>
                <a:schemeClr val="dk1"/>
              </a:solidFill>
              <a:effectLst/>
              <a:latin typeface="+mn-lt"/>
              <a:ea typeface="+mn-ea"/>
              <a:cs typeface="+mn-cs"/>
            </a:rPr>
            <a:t>％から</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ポイントの</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将来負担比率の分子を見てみると、前年度と比較して</a:t>
          </a:r>
          <a:r>
            <a:rPr kumimoji="1" lang="en-US" altLang="ja-JP" sz="1000">
              <a:solidFill>
                <a:schemeClr val="dk1"/>
              </a:solidFill>
              <a:effectLst/>
              <a:latin typeface="+mn-lt"/>
              <a:ea typeface="+mn-ea"/>
              <a:cs typeface="+mn-cs"/>
            </a:rPr>
            <a:t>162</a:t>
          </a:r>
          <a:r>
            <a:rPr kumimoji="1" lang="ja-JP" altLang="ja-JP" sz="1000">
              <a:solidFill>
                <a:schemeClr val="dk1"/>
              </a:solidFill>
              <a:effectLst/>
              <a:latin typeface="+mn-lt"/>
              <a:ea typeface="+mn-ea"/>
              <a:cs typeface="+mn-cs"/>
            </a:rPr>
            <a:t>百万円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しており、</a:t>
          </a:r>
          <a:r>
            <a:rPr kumimoji="1" lang="ja-JP" altLang="en-US" sz="1000">
              <a:solidFill>
                <a:schemeClr val="dk1"/>
              </a:solidFill>
              <a:effectLst/>
              <a:latin typeface="+mn-lt"/>
              <a:ea typeface="+mn-ea"/>
              <a:cs typeface="+mn-cs"/>
            </a:rPr>
            <a:t>旧南濃中学校の解体整備（</a:t>
          </a:r>
          <a:r>
            <a:rPr kumimoji="1" lang="en-US" altLang="ja-JP" sz="1000">
              <a:solidFill>
                <a:schemeClr val="dk1"/>
              </a:solidFill>
              <a:effectLst/>
              <a:latin typeface="+mn-lt"/>
              <a:ea typeface="+mn-ea"/>
              <a:cs typeface="+mn-cs"/>
            </a:rPr>
            <a:t>351</a:t>
          </a:r>
          <a:r>
            <a:rPr kumimoji="1" lang="ja-JP" altLang="en-US" sz="1000">
              <a:solidFill>
                <a:schemeClr val="dk1"/>
              </a:solidFill>
              <a:effectLst/>
              <a:latin typeface="+mn-lt"/>
              <a:ea typeface="+mn-ea"/>
              <a:cs typeface="+mn-cs"/>
            </a:rPr>
            <a:t>百万円）、振興事業基金の造成（</a:t>
          </a:r>
          <a:r>
            <a:rPr kumimoji="1" lang="en-US" altLang="ja-JP" sz="1000">
              <a:solidFill>
                <a:schemeClr val="dk1"/>
              </a:solidFill>
              <a:effectLst/>
              <a:latin typeface="+mn-lt"/>
              <a:ea typeface="+mn-ea"/>
              <a:cs typeface="+mn-cs"/>
            </a:rPr>
            <a:t>828</a:t>
          </a:r>
          <a:r>
            <a:rPr kumimoji="1" lang="ja-JP" altLang="en-US" sz="1000">
              <a:solidFill>
                <a:schemeClr val="dk1"/>
              </a:solidFill>
              <a:effectLst/>
              <a:latin typeface="+mn-lt"/>
              <a:ea typeface="+mn-ea"/>
              <a:cs typeface="+mn-cs"/>
            </a:rPr>
            <a:t>百万円）、木曽三川輪中ミュージアムのリニューアル整備（</a:t>
          </a:r>
          <a:r>
            <a:rPr kumimoji="1" lang="en-US" altLang="ja-JP" sz="1000">
              <a:solidFill>
                <a:schemeClr val="dk1"/>
              </a:solidFill>
              <a:effectLst/>
              <a:latin typeface="+mn-lt"/>
              <a:ea typeface="+mn-ea"/>
              <a:cs typeface="+mn-cs"/>
            </a:rPr>
            <a:t>192</a:t>
          </a:r>
          <a:r>
            <a:rPr kumimoji="1" lang="ja-JP" altLang="en-US" sz="1000">
              <a:solidFill>
                <a:schemeClr val="dk1"/>
              </a:solidFill>
              <a:effectLst/>
              <a:latin typeface="+mn-lt"/>
              <a:ea typeface="+mn-ea"/>
              <a:cs typeface="+mn-cs"/>
            </a:rPr>
            <a:t>百万円）等に係る新発債の起債による地方債の残高が増加したことや、定年退職制度における定年年齢の段階的な引上げに伴い、令和</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年度に退職手当の受給を予定していた人数が令和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年度へ移行したこと等により、退職手当負担見込額が</a:t>
          </a:r>
          <a:r>
            <a:rPr kumimoji="1" lang="ja-JP" altLang="ja-JP" sz="1000">
              <a:solidFill>
                <a:schemeClr val="dk1"/>
              </a:solidFill>
              <a:effectLst/>
              <a:latin typeface="+mn-lt"/>
              <a:ea typeface="+mn-ea"/>
              <a:cs typeface="+mn-cs"/>
            </a:rPr>
            <a:t>増加</a:t>
          </a:r>
          <a:r>
            <a:rPr kumimoji="1" lang="ja-JP" altLang="en-US" sz="1000">
              <a:solidFill>
                <a:schemeClr val="dk1"/>
              </a:solidFill>
              <a:effectLst/>
              <a:latin typeface="+mn-lt"/>
              <a:ea typeface="+mn-ea"/>
              <a:cs typeface="+mn-cs"/>
            </a:rPr>
            <a:t>したことなどが</a:t>
          </a:r>
          <a:r>
            <a:rPr kumimoji="1" lang="ja-JP" altLang="ja-JP" sz="1000">
              <a:solidFill>
                <a:schemeClr val="dk1"/>
              </a:solidFill>
              <a:effectLst/>
              <a:latin typeface="+mn-lt"/>
              <a:ea typeface="+mn-ea"/>
              <a:cs typeface="+mn-cs"/>
            </a:rPr>
            <a:t>要因である。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今後も、歳入確保や歳出抑制により、充当可能基金の減少を抑え、財政の健全化に向け、より一層の行財政改革に取り組んでいく。</a:t>
          </a:r>
          <a:endParaRPr lang="ja-JP" altLang="ja-JP" sz="10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岐阜県海津市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基金全体では、</a:t>
          </a:r>
          <a:r>
            <a:rPr kumimoji="1" lang="en-US" altLang="ja-JP" sz="1400">
              <a:solidFill>
                <a:schemeClr val="dk1"/>
              </a:solidFill>
              <a:effectLst/>
              <a:latin typeface="+mn-lt"/>
              <a:ea typeface="+mn-ea"/>
              <a:cs typeface="+mn-cs"/>
            </a:rPr>
            <a:t>1,260</a:t>
          </a:r>
          <a:r>
            <a:rPr kumimoji="1" lang="ja-JP" altLang="ja-JP" sz="1400">
              <a:solidFill>
                <a:schemeClr val="dk1"/>
              </a:solidFill>
              <a:effectLst/>
              <a:latin typeface="+mn-lt"/>
              <a:ea typeface="+mn-ea"/>
              <a:cs typeface="+mn-cs"/>
            </a:rPr>
            <a:t>百万円を積み立て、</a:t>
          </a:r>
          <a:r>
            <a:rPr kumimoji="1" lang="en-US" altLang="ja-JP" sz="1400">
              <a:solidFill>
                <a:schemeClr val="dk1"/>
              </a:solidFill>
              <a:effectLst/>
              <a:latin typeface="+mn-lt"/>
              <a:ea typeface="+mn-ea"/>
              <a:cs typeface="+mn-cs"/>
            </a:rPr>
            <a:t>275</a:t>
          </a:r>
          <a:r>
            <a:rPr kumimoji="1" lang="ja-JP" altLang="en-US" sz="1400">
              <a:solidFill>
                <a:schemeClr val="dk1"/>
              </a:solidFill>
              <a:effectLst/>
              <a:latin typeface="+mn-lt"/>
              <a:ea typeface="+mn-ea"/>
              <a:cs typeface="+mn-cs"/>
            </a:rPr>
            <a:t>百</a:t>
          </a:r>
          <a:r>
            <a:rPr kumimoji="1" lang="ja-JP" altLang="ja-JP" sz="1400">
              <a:solidFill>
                <a:schemeClr val="dk1"/>
              </a:solidFill>
              <a:effectLst/>
              <a:latin typeface="+mn-lt"/>
              <a:ea typeface="+mn-ea"/>
              <a:cs typeface="+mn-cs"/>
            </a:rPr>
            <a:t>万円を取り崩したことにより、令和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年度末残高は、前年度末残高と比較して</a:t>
          </a:r>
          <a:r>
            <a:rPr kumimoji="1" lang="en-US" altLang="ja-JP" sz="1400">
              <a:solidFill>
                <a:schemeClr val="dk1"/>
              </a:solidFill>
              <a:effectLst/>
              <a:latin typeface="+mn-lt"/>
              <a:ea typeface="+mn-ea"/>
              <a:cs typeface="+mn-cs"/>
            </a:rPr>
            <a:t>985</a:t>
          </a:r>
          <a:r>
            <a:rPr kumimoji="1" lang="ja-JP" altLang="ja-JP" sz="1400">
              <a:solidFill>
                <a:schemeClr val="dk1"/>
              </a:solidFill>
              <a:effectLst/>
              <a:latin typeface="+mn-lt"/>
              <a:ea typeface="+mn-ea"/>
              <a:cs typeface="+mn-cs"/>
            </a:rPr>
            <a:t>百万円増加し、</a:t>
          </a:r>
          <a:r>
            <a:rPr kumimoji="1" lang="en-US" altLang="ja-JP" sz="1400">
              <a:solidFill>
                <a:schemeClr val="dk1"/>
              </a:solidFill>
              <a:effectLst/>
              <a:latin typeface="+mn-lt"/>
              <a:ea typeface="+mn-ea"/>
              <a:cs typeface="+mn-cs"/>
            </a:rPr>
            <a:t>7,282</a:t>
          </a:r>
          <a:r>
            <a:rPr kumimoji="1" lang="ja-JP" altLang="ja-JP" sz="1400">
              <a:solidFill>
                <a:schemeClr val="dk1"/>
              </a:solidFill>
              <a:effectLst/>
              <a:latin typeface="+mn-lt"/>
              <a:ea typeface="+mn-ea"/>
              <a:cs typeface="+mn-cs"/>
            </a:rPr>
            <a:t>百万円となった。</a:t>
          </a:r>
          <a:endParaRPr lang="ja-JP" altLang="ja-JP" sz="1400">
            <a:effectLst/>
          </a:endParaRPr>
        </a:p>
        <a:p>
          <a:r>
            <a:rPr lang="ja-JP" altLang="ja-JP" sz="1400">
              <a:solidFill>
                <a:schemeClr val="dk1"/>
              </a:solidFill>
              <a:effectLst/>
              <a:latin typeface="+mn-lt"/>
              <a:ea typeface="+mn-ea"/>
              <a:cs typeface="+mn-cs"/>
            </a:rPr>
            <a:t>　増加した要因は、財政調整基金に</a:t>
          </a:r>
          <a:r>
            <a:rPr lang="en-US" altLang="ja-JP" sz="1400">
              <a:solidFill>
                <a:schemeClr val="dk1"/>
              </a:solidFill>
              <a:effectLst/>
              <a:latin typeface="+mn-lt"/>
              <a:ea typeface="+mn-ea"/>
              <a:cs typeface="+mn-cs"/>
            </a:rPr>
            <a:t>273</a:t>
          </a:r>
          <a:r>
            <a:rPr lang="ja-JP" altLang="ja-JP" sz="1400">
              <a:solidFill>
                <a:schemeClr val="dk1"/>
              </a:solidFill>
              <a:effectLst/>
              <a:latin typeface="+mn-lt"/>
              <a:ea typeface="+mn-ea"/>
              <a:cs typeface="+mn-cs"/>
            </a:rPr>
            <a:t>百万円を積み立てたこと、</a:t>
          </a:r>
          <a:r>
            <a:rPr lang="ja-JP" altLang="en-US" sz="1400">
              <a:solidFill>
                <a:schemeClr val="dk1"/>
              </a:solidFill>
              <a:effectLst/>
              <a:latin typeface="+mn-lt"/>
              <a:ea typeface="+mn-ea"/>
              <a:cs typeface="+mn-cs"/>
            </a:rPr>
            <a:t>特に、</a:t>
          </a:r>
          <a:r>
            <a:rPr lang="ja-JP" altLang="ja-JP" sz="1400">
              <a:solidFill>
                <a:schemeClr val="dk1"/>
              </a:solidFill>
              <a:effectLst/>
              <a:latin typeface="+mn-lt"/>
              <a:ea typeface="+mn-ea"/>
              <a:cs typeface="+mn-cs"/>
            </a:rPr>
            <a:t>企業誘致推進基金に</a:t>
          </a:r>
          <a:r>
            <a:rPr lang="ja-JP" altLang="en-US" sz="1400">
              <a:solidFill>
                <a:schemeClr val="dk1"/>
              </a:solidFill>
              <a:effectLst/>
              <a:latin typeface="+mn-lt"/>
              <a:ea typeface="+mn-ea"/>
              <a:cs typeface="+mn-cs"/>
            </a:rPr>
            <a:t>は</a:t>
          </a:r>
          <a:r>
            <a:rPr lang="en-US" altLang="ja-JP" sz="1400">
              <a:solidFill>
                <a:schemeClr val="dk1"/>
              </a:solidFill>
              <a:effectLst/>
              <a:latin typeface="+mn-lt"/>
              <a:ea typeface="+mn-ea"/>
              <a:cs typeface="+mn-cs"/>
            </a:rPr>
            <a:t>884</a:t>
          </a:r>
          <a:r>
            <a:rPr lang="ja-JP" altLang="ja-JP" sz="1400">
              <a:solidFill>
                <a:schemeClr val="dk1"/>
              </a:solidFill>
              <a:effectLst/>
              <a:latin typeface="+mn-lt"/>
              <a:ea typeface="+mn-ea"/>
              <a:cs typeface="+mn-cs"/>
            </a:rPr>
            <a:t>百万円を積み立てたこと</a:t>
          </a:r>
          <a:r>
            <a:rPr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基金全体が増加した</a:t>
          </a:r>
          <a:r>
            <a:rPr kumimoji="1" lang="ja-JP" altLang="en-US" sz="1400">
              <a:solidFill>
                <a:schemeClr val="dk1"/>
              </a:solidFill>
              <a:effectLst/>
              <a:latin typeface="+mn-lt"/>
              <a:ea typeface="+mn-ea"/>
              <a:cs typeface="+mn-cs"/>
            </a:rPr>
            <a:t>大きな要因である</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
          </a:r>
          <a:br>
            <a:rPr kumimoji="1" lang="en-US" altLang="ja-JP" sz="1400">
              <a:solidFill>
                <a:schemeClr val="dk1"/>
              </a:solidFill>
              <a:effectLst/>
              <a:latin typeface="+mn-lt"/>
              <a:ea typeface="+mn-ea"/>
              <a:cs typeface="+mn-cs"/>
            </a:rPr>
          </a:b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基金を積み立てるには歳入確保、歳出抑制により決算剰余金を確保する必要がある。基金への積み立てを困難としていた</a:t>
          </a:r>
          <a:r>
            <a:rPr kumimoji="1" lang="ja-JP" altLang="en-US" sz="1400">
              <a:solidFill>
                <a:schemeClr val="dk1"/>
              </a:solidFill>
              <a:effectLst/>
              <a:latin typeface="+mn-lt"/>
              <a:ea typeface="+mn-ea"/>
              <a:cs typeface="+mn-cs"/>
            </a:rPr>
            <a:t>中</a:t>
          </a:r>
          <a:r>
            <a:rPr kumimoji="1" lang="ja-JP" altLang="ja-JP" sz="1400">
              <a:solidFill>
                <a:schemeClr val="dk1"/>
              </a:solidFill>
              <a:effectLst/>
              <a:latin typeface="+mn-lt"/>
              <a:ea typeface="+mn-ea"/>
              <a:cs typeface="+mn-cs"/>
            </a:rPr>
            <a:t>、財政調整基金に令和</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年度は</a:t>
          </a:r>
          <a:r>
            <a:rPr kumimoji="1" lang="en-US" altLang="ja-JP" sz="1400">
              <a:solidFill>
                <a:schemeClr val="dk1"/>
              </a:solidFill>
              <a:effectLst/>
              <a:latin typeface="+mn-lt"/>
              <a:ea typeface="+mn-ea"/>
              <a:cs typeface="+mn-cs"/>
            </a:rPr>
            <a:t>603</a:t>
          </a:r>
          <a:r>
            <a:rPr kumimoji="1" lang="ja-JP" altLang="ja-JP" sz="1400">
              <a:solidFill>
                <a:schemeClr val="dk1"/>
              </a:solidFill>
              <a:effectLst/>
              <a:latin typeface="+mn-lt"/>
              <a:ea typeface="+mn-ea"/>
              <a:cs typeface="+mn-cs"/>
            </a:rPr>
            <a:t>百万円、令和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年度は</a:t>
          </a:r>
          <a:r>
            <a:rPr kumimoji="1" lang="en-US" altLang="ja-JP" sz="1400">
              <a:solidFill>
                <a:schemeClr val="dk1"/>
              </a:solidFill>
              <a:effectLst/>
              <a:latin typeface="+mn-lt"/>
              <a:ea typeface="+mn-ea"/>
              <a:cs typeface="+mn-cs"/>
            </a:rPr>
            <a:t>299</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6</a:t>
          </a:r>
          <a:r>
            <a:rPr kumimoji="1" lang="ja-JP" altLang="en-US" sz="1400">
              <a:solidFill>
                <a:schemeClr val="dk1"/>
              </a:solidFill>
              <a:effectLst/>
              <a:latin typeface="+mn-lt"/>
              <a:ea typeface="+mn-ea"/>
              <a:cs typeface="+mn-cs"/>
            </a:rPr>
            <a:t>年度は</a:t>
          </a:r>
          <a:r>
            <a:rPr kumimoji="1" lang="en-US" altLang="ja-JP" sz="1400">
              <a:solidFill>
                <a:schemeClr val="dk1"/>
              </a:solidFill>
              <a:effectLst/>
              <a:latin typeface="+mn-lt"/>
              <a:ea typeface="+mn-ea"/>
              <a:cs typeface="+mn-cs"/>
            </a:rPr>
            <a:t>273</a:t>
          </a:r>
          <a:r>
            <a:rPr kumimoji="1" lang="ja-JP" altLang="en-US" sz="1400">
              <a:solidFill>
                <a:schemeClr val="dk1"/>
              </a:solidFill>
              <a:effectLst/>
              <a:latin typeface="+mn-lt"/>
              <a:ea typeface="+mn-ea"/>
              <a:cs typeface="+mn-cs"/>
            </a:rPr>
            <a:t>百万円</a:t>
          </a:r>
          <a:r>
            <a:rPr kumimoji="1" lang="ja-JP" altLang="ja-JP" sz="1400">
              <a:solidFill>
                <a:schemeClr val="dk1"/>
              </a:solidFill>
              <a:effectLst/>
              <a:latin typeface="+mn-lt"/>
              <a:ea typeface="+mn-ea"/>
              <a:cs typeface="+mn-cs"/>
            </a:rPr>
            <a:t>を積み立てることができた。今後も基金の取り崩しを最小限にし、基金残高の維持を図っていくとともに、事務事業等の抜本的な見直しと正確な決算見込みを行いながら、財政調整基金に依存しない財政運営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　ふるさと応援基金：</a:t>
          </a:r>
          <a:r>
            <a:rPr kumimoji="1" lang="ja-JP" altLang="en-US" sz="1200">
              <a:solidFill>
                <a:schemeClr val="dk1"/>
              </a:solidFill>
              <a:effectLst/>
              <a:latin typeface="+mn-lt"/>
              <a:ea typeface="+mn-ea"/>
              <a:cs typeface="+mn-cs"/>
            </a:rPr>
            <a:t>ふるさと応援</a:t>
          </a:r>
          <a:r>
            <a:rPr kumimoji="1" lang="ja-JP" altLang="ja-JP" sz="1200">
              <a:solidFill>
                <a:schemeClr val="dk1"/>
              </a:solidFill>
              <a:effectLst/>
              <a:latin typeface="+mn-lt"/>
              <a:ea typeface="+mn-ea"/>
              <a:cs typeface="+mn-cs"/>
            </a:rPr>
            <a:t>寄附金を財源とし、市のまちづくり事業に必要な経費に充当</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振興事業基金　　：地域振興に必要な経費の財源に充当</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企業誘致推進基金：</a:t>
          </a:r>
          <a:r>
            <a:rPr lang="ja-JP" altLang="ja-JP" sz="1200">
              <a:solidFill>
                <a:schemeClr val="dk1"/>
              </a:solidFill>
              <a:effectLst/>
              <a:latin typeface="+mn-lt"/>
              <a:ea typeface="+mn-ea"/>
              <a:cs typeface="+mn-cs"/>
            </a:rPr>
            <a:t>企業誘致の推進に要する経費の財源に充当</a:t>
          </a:r>
          <a:endParaRPr lang="en-US" altLang="ja-JP" sz="1200">
            <a:solidFill>
              <a:schemeClr val="dk1"/>
            </a:solidFill>
            <a:effectLst/>
            <a:latin typeface="+mn-lt"/>
            <a:ea typeface="+mn-ea"/>
            <a:cs typeface="+mn-cs"/>
          </a:endParaRPr>
        </a:p>
        <a:p>
          <a:pPr eaLnBrk="1" fontAlgn="auto" latinLnBrk="0" hangingPunct="1"/>
          <a:endParaRPr lang="ja-JP" altLang="ja-JP" sz="1200">
            <a:effectLst/>
          </a:endParaRPr>
        </a:p>
        <a:p>
          <a:r>
            <a:rPr kumimoji="1" lang="ja-JP" altLang="ja-JP" sz="1200">
              <a:solidFill>
                <a:schemeClr val="dk1"/>
              </a:solidFill>
              <a:effectLst/>
              <a:latin typeface="+mn-lt"/>
              <a:ea typeface="+mn-ea"/>
              <a:cs typeface="+mn-cs"/>
            </a:rPr>
            <a:t>（増減理由）</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ふるさと応援基金：市のまちづくり</a:t>
          </a:r>
          <a:r>
            <a:rPr kumimoji="1" lang="ja-JP" altLang="en-US" sz="1200">
              <a:solidFill>
                <a:schemeClr val="dk1"/>
              </a:solidFill>
              <a:effectLst/>
              <a:latin typeface="+mn-lt"/>
              <a:ea typeface="+mn-ea"/>
              <a:cs typeface="+mn-cs"/>
            </a:rPr>
            <a:t>事業</a:t>
          </a:r>
          <a:r>
            <a:rPr kumimoji="1" lang="ja-JP" altLang="ja-JP" sz="1200">
              <a:solidFill>
                <a:schemeClr val="dk1"/>
              </a:solidFill>
              <a:effectLst/>
              <a:latin typeface="+mn-lt"/>
              <a:ea typeface="+mn-ea"/>
              <a:cs typeface="+mn-cs"/>
            </a:rPr>
            <a:t>を推進するため</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39</a:t>
          </a:r>
          <a:r>
            <a:rPr kumimoji="1" lang="ja-JP" altLang="ja-JP" sz="1200">
              <a:solidFill>
                <a:schemeClr val="dk1"/>
              </a:solidFill>
              <a:effectLst/>
              <a:latin typeface="+mn-lt"/>
              <a:ea typeface="+mn-ea"/>
              <a:cs typeface="+mn-cs"/>
            </a:rPr>
            <a:t>百万円を取崩し</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30</a:t>
          </a:r>
          <a:r>
            <a:rPr kumimoji="1" lang="ja-JP" altLang="en-US" sz="1200">
              <a:solidFill>
                <a:schemeClr val="dk1"/>
              </a:solidFill>
              <a:effectLst/>
              <a:latin typeface="+mn-lt"/>
              <a:ea typeface="+mn-ea"/>
              <a:cs typeface="+mn-cs"/>
            </a:rPr>
            <a:t>百万円を積み増しした</a:t>
          </a:r>
          <a:r>
            <a:rPr kumimoji="1" lang="ja-JP" altLang="ja-JP" sz="1200">
              <a:solidFill>
                <a:schemeClr val="dk1"/>
              </a:solidFill>
              <a:effectLst/>
              <a:latin typeface="+mn-lt"/>
              <a:ea typeface="+mn-ea"/>
              <a:cs typeface="+mn-cs"/>
            </a:rPr>
            <a:t>（前年度比較：</a:t>
          </a:r>
          <a:r>
            <a:rPr kumimoji="1" lang="en-US" altLang="ja-JP" sz="1200">
              <a:solidFill>
                <a:schemeClr val="dk1"/>
              </a:solidFill>
              <a:effectLst/>
              <a:latin typeface="+mn-lt"/>
              <a:ea typeface="+mn-ea"/>
              <a:cs typeface="+mn-cs"/>
            </a:rPr>
            <a:t>9</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a:p>
          <a:pPr eaLnBrk="1" fontAlgn="auto" latinLnBrk="0" hangingPunct="1"/>
          <a:r>
            <a:rPr kumimoji="1" lang="ja-JP" altLang="en-US" sz="1200">
              <a:solidFill>
                <a:schemeClr val="dk1"/>
              </a:solidFill>
              <a:effectLst/>
              <a:latin typeface="+mn-lt"/>
              <a:ea typeface="+mn-ea"/>
              <a:cs typeface="+mn-cs"/>
            </a:rPr>
            <a:t>　振興事業基金　　：振興事業の財源に充てるため、</a:t>
          </a:r>
          <a:r>
            <a:rPr kumimoji="1" lang="en-US" altLang="ja-JP" sz="1200">
              <a:solidFill>
                <a:schemeClr val="dk1"/>
              </a:solidFill>
              <a:effectLst/>
              <a:latin typeface="+mn-lt"/>
              <a:ea typeface="+mn-ea"/>
              <a:cs typeface="+mn-cs"/>
            </a:rPr>
            <a:t>160</a:t>
          </a:r>
          <a:r>
            <a:rPr kumimoji="1" lang="ja-JP" altLang="en-US" sz="1200">
              <a:solidFill>
                <a:schemeClr val="dk1"/>
              </a:solidFill>
              <a:effectLst/>
              <a:latin typeface="+mn-lt"/>
              <a:ea typeface="+mn-ea"/>
              <a:cs typeface="+mn-cs"/>
            </a:rPr>
            <a:t>百万円を取崩し、</a:t>
          </a:r>
          <a:r>
            <a:rPr kumimoji="1" lang="en-US" altLang="ja-JP" sz="1200">
              <a:solidFill>
                <a:schemeClr val="dk1"/>
              </a:solidFill>
              <a:effectLst/>
              <a:latin typeface="+mn-lt"/>
              <a:ea typeface="+mn-ea"/>
              <a:cs typeface="+mn-cs"/>
            </a:rPr>
            <a:t>884</a:t>
          </a:r>
          <a:r>
            <a:rPr kumimoji="1" lang="ja-JP" altLang="en-US" sz="1200">
              <a:solidFill>
                <a:schemeClr val="dk1"/>
              </a:solidFill>
              <a:effectLst/>
              <a:latin typeface="+mn-lt"/>
              <a:ea typeface="+mn-ea"/>
              <a:cs typeface="+mn-cs"/>
            </a:rPr>
            <a:t>百万円を積み増しした（前年度比較：</a:t>
          </a:r>
          <a:r>
            <a:rPr kumimoji="1" lang="en-US" altLang="ja-JP" sz="1200">
              <a:solidFill>
                <a:schemeClr val="dk1"/>
              </a:solidFill>
              <a:effectLst/>
              <a:latin typeface="+mn-lt"/>
              <a:ea typeface="+mn-ea"/>
              <a:cs typeface="+mn-cs"/>
            </a:rPr>
            <a:t>724</a:t>
          </a:r>
          <a:r>
            <a:rPr kumimoji="1" lang="ja-JP" altLang="en-US" sz="1200">
              <a:solidFill>
                <a:schemeClr val="dk1"/>
              </a:solidFill>
              <a:effectLst/>
              <a:latin typeface="+mn-lt"/>
              <a:ea typeface="+mn-ea"/>
              <a:cs typeface="+mn-cs"/>
            </a:rPr>
            <a:t>百万円増）</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　企業誘致推進基金：</a:t>
          </a:r>
          <a:r>
            <a:rPr lang="ja-JP" altLang="ja-JP" sz="1200">
              <a:solidFill>
                <a:schemeClr val="dk1"/>
              </a:solidFill>
              <a:effectLst/>
              <a:latin typeface="+mn-lt"/>
              <a:ea typeface="+mn-ea"/>
              <a:cs typeface="+mn-cs"/>
            </a:rPr>
            <a:t>企業誘致の推進に要する経費の財源に充当するため、</a:t>
          </a:r>
          <a:r>
            <a:rPr lang="en-US" altLang="ja-JP" sz="1200">
              <a:solidFill>
                <a:schemeClr val="dk1"/>
              </a:solidFill>
              <a:effectLst/>
              <a:latin typeface="+mn-lt"/>
              <a:ea typeface="+mn-ea"/>
              <a:cs typeface="+mn-cs"/>
            </a:rPr>
            <a:t>48</a:t>
          </a:r>
          <a:r>
            <a:rPr lang="ja-JP" altLang="en-US" sz="1200">
              <a:solidFill>
                <a:schemeClr val="dk1"/>
              </a:solidFill>
              <a:effectLst/>
              <a:latin typeface="+mn-lt"/>
              <a:ea typeface="+mn-ea"/>
              <a:cs typeface="+mn-cs"/>
            </a:rPr>
            <a:t>百万円を取崩し、</a:t>
          </a:r>
          <a:r>
            <a:rPr lang="en-US" altLang="ja-JP" sz="1200">
              <a:solidFill>
                <a:schemeClr val="dk1"/>
              </a:solidFill>
              <a:effectLst/>
              <a:latin typeface="+mn-lt"/>
              <a:ea typeface="+mn-ea"/>
              <a:cs typeface="+mn-cs"/>
            </a:rPr>
            <a:t>0.6</a:t>
          </a:r>
          <a:r>
            <a:rPr lang="ja-JP" altLang="ja-JP" sz="1200">
              <a:solidFill>
                <a:schemeClr val="dk1"/>
              </a:solidFill>
              <a:effectLst/>
              <a:latin typeface="+mn-lt"/>
              <a:ea typeface="+mn-ea"/>
              <a:cs typeface="+mn-cs"/>
            </a:rPr>
            <a:t>百万円を</a:t>
          </a:r>
          <a:r>
            <a:rPr lang="ja-JP" altLang="en-US" sz="1200">
              <a:solidFill>
                <a:schemeClr val="dk1"/>
              </a:solidFill>
              <a:effectLst/>
              <a:latin typeface="+mn-lt"/>
              <a:ea typeface="+mn-ea"/>
              <a:cs typeface="+mn-cs"/>
            </a:rPr>
            <a:t>積み増し</a:t>
          </a:r>
          <a:r>
            <a:rPr lang="ja-JP" altLang="ja-JP" sz="1200">
              <a:solidFill>
                <a:schemeClr val="dk1"/>
              </a:solidFill>
              <a:effectLst/>
              <a:latin typeface="+mn-lt"/>
              <a:ea typeface="+mn-ea"/>
              <a:cs typeface="+mn-cs"/>
            </a:rPr>
            <a:t>した（前年度比較：</a:t>
          </a:r>
          <a:r>
            <a:rPr lang="en-US" altLang="ja-JP" sz="1200">
              <a:solidFill>
                <a:schemeClr val="dk1"/>
              </a:solidFill>
              <a:effectLst/>
              <a:latin typeface="+mn-lt"/>
              <a:ea typeface="+mn-ea"/>
              <a:cs typeface="+mn-cs"/>
            </a:rPr>
            <a:t>48</a:t>
          </a:r>
          <a:r>
            <a:rPr lang="ja-JP" altLang="ja-JP" sz="1200">
              <a:solidFill>
                <a:schemeClr val="dk1"/>
              </a:solidFill>
              <a:effectLst/>
              <a:latin typeface="+mn-lt"/>
              <a:ea typeface="+mn-ea"/>
              <a:cs typeface="+mn-cs"/>
            </a:rPr>
            <a:t>百万円</a:t>
          </a:r>
          <a:r>
            <a:rPr lang="ja-JP" altLang="en-US" sz="1200">
              <a:solidFill>
                <a:schemeClr val="dk1"/>
              </a:solidFill>
              <a:effectLst/>
              <a:latin typeface="+mn-lt"/>
              <a:ea typeface="+mn-ea"/>
              <a:cs typeface="+mn-cs"/>
            </a:rPr>
            <a:t>減</a:t>
          </a:r>
          <a:r>
            <a:rPr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endParaRPr lang="ja-JP" altLang="ja-JP" sz="1200">
            <a:effectLst/>
          </a:endParaRPr>
        </a:p>
        <a:p>
          <a:r>
            <a:rPr kumimoji="1" lang="ja-JP" altLang="ja-JP" sz="12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今後も基金の運用に当たっては、全体のバランスを重視し、特定の基金に過度の資金が滞留することのないよう、定期的な点検・見直しを行っていく。特に、</a:t>
          </a:r>
          <a:r>
            <a:rPr kumimoji="1" lang="ja-JP" altLang="ja-JP" sz="1200">
              <a:solidFill>
                <a:schemeClr val="dk1"/>
              </a:solidFill>
              <a:effectLst/>
              <a:latin typeface="+mn-lt"/>
              <a:ea typeface="+mn-ea"/>
              <a:cs typeface="+mn-cs"/>
            </a:rPr>
            <a:t>公共施設整備基金は、公共施設等総合管理計画に基づく施設改修等を</a:t>
          </a:r>
          <a:r>
            <a:rPr kumimoji="1" lang="ja-JP" altLang="en-US" sz="1200">
              <a:solidFill>
                <a:schemeClr val="dk1"/>
              </a:solidFill>
              <a:effectLst/>
              <a:latin typeface="+mn-lt"/>
              <a:ea typeface="+mn-ea"/>
              <a:cs typeface="+mn-cs"/>
            </a:rPr>
            <a:t>念頭に置き、</a:t>
          </a:r>
          <a:r>
            <a:rPr kumimoji="1" lang="ja-JP" altLang="ja-JP" sz="1200">
              <a:solidFill>
                <a:schemeClr val="dk1"/>
              </a:solidFill>
              <a:effectLst/>
              <a:latin typeface="+mn-lt"/>
              <a:ea typeface="+mn-ea"/>
              <a:cs typeface="+mn-cs"/>
            </a:rPr>
            <a:t>後年度の財政需要に備え</a:t>
          </a:r>
          <a:r>
            <a:rPr kumimoji="1" lang="ja-JP" altLang="en-US" sz="1200">
              <a:solidFill>
                <a:schemeClr val="dk1"/>
              </a:solidFill>
              <a:effectLst/>
              <a:latin typeface="+mn-lt"/>
              <a:ea typeface="+mn-ea"/>
              <a:cs typeface="+mn-cs"/>
            </a:rPr>
            <a:t>られ</a:t>
          </a:r>
          <a:r>
            <a:rPr kumimoji="1" lang="ja-JP" altLang="ja-JP" sz="1200">
              <a:solidFill>
                <a:schemeClr val="dk1"/>
              </a:solidFill>
              <a:effectLst/>
              <a:latin typeface="+mn-lt"/>
              <a:ea typeface="+mn-ea"/>
              <a:cs typeface="+mn-cs"/>
            </a:rPr>
            <a:t>るよう積み増しをしていく。</a:t>
          </a:r>
          <a:r>
            <a:rPr lang="ja-JP" altLang="ja-JP" sz="1200">
              <a:solidFill>
                <a:schemeClr val="dk1"/>
              </a:solidFill>
              <a:effectLst/>
              <a:latin typeface="+mn-lt"/>
              <a:ea typeface="+mn-ea"/>
              <a:cs typeface="+mn-cs"/>
            </a:rPr>
            <a:t>また、</a:t>
          </a:r>
          <a:r>
            <a:rPr kumimoji="1" lang="ja-JP" altLang="ja-JP" sz="1200">
              <a:solidFill>
                <a:schemeClr val="dk1"/>
              </a:solidFill>
              <a:effectLst/>
              <a:latin typeface="+mn-lt"/>
              <a:ea typeface="+mn-ea"/>
              <a:cs typeface="+mn-cs"/>
            </a:rPr>
            <a:t>環境施設整備基金</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下水道事業会計の多額の運営資金が必要（一般会計から毎年度約</a:t>
          </a:r>
          <a:r>
            <a:rPr kumimoji="1" lang="en-US" altLang="ja-JP" sz="1200">
              <a:solidFill>
                <a:schemeClr val="dk1"/>
              </a:solidFill>
              <a:effectLst/>
              <a:latin typeface="+mn-lt"/>
              <a:ea typeface="+mn-ea"/>
              <a:cs typeface="+mn-cs"/>
            </a:rPr>
            <a:t>900</a:t>
          </a:r>
          <a:r>
            <a:rPr kumimoji="1" lang="ja-JP" altLang="ja-JP" sz="1200">
              <a:solidFill>
                <a:schemeClr val="dk1"/>
              </a:solidFill>
              <a:effectLst/>
              <a:latin typeface="+mn-lt"/>
              <a:ea typeface="+mn-ea"/>
              <a:cs typeface="+mn-cs"/>
            </a:rPr>
            <a:t>百万円の繰出し）になることが見込まれるため、取崩しによる減少を少しでも抑制し、基金に積み増しをしていく。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年度の財政調整基金残高は、</a:t>
          </a:r>
          <a:r>
            <a:rPr kumimoji="1" lang="en-US" altLang="ja-JP" sz="1400">
              <a:solidFill>
                <a:schemeClr val="dk1"/>
              </a:solidFill>
              <a:effectLst/>
              <a:latin typeface="+mn-lt"/>
              <a:ea typeface="+mn-ea"/>
              <a:cs typeface="+mn-cs"/>
            </a:rPr>
            <a:t>3,051</a:t>
          </a:r>
          <a:r>
            <a:rPr kumimoji="1" lang="ja-JP" altLang="ja-JP" sz="1400">
              <a:solidFill>
                <a:schemeClr val="dk1"/>
              </a:solidFill>
              <a:effectLst/>
              <a:latin typeface="+mn-lt"/>
              <a:ea typeface="+mn-ea"/>
              <a:cs typeface="+mn-cs"/>
            </a:rPr>
            <a:t>百万円から</a:t>
          </a:r>
          <a:r>
            <a:rPr kumimoji="1" lang="en-US" altLang="ja-JP" sz="1400">
              <a:solidFill>
                <a:schemeClr val="dk1"/>
              </a:solidFill>
              <a:effectLst/>
              <a:latin typeface="+mn-lt"/>
              <a:ea typeface="+mn-ea"/>
              <a:cs typeface="+mn-cs"/>
            </a:rPr>
            <a:t>3,324</a:t>
          </a:r>
          <a:r>
            <a:rPr kumimoji="1" lang="ja-JP" altLang="ja-JP" sz="1400">
              <a:solidFill>
                <a:schemeClr val="dk1"/>
              </a:solidFill>
              <a:effectLst/>
              <a:latin typeface="+mn-lt"/>
              <a:ea typeface="+mn-ea"/>
              <a:cs typeface="+mn-cs"/>
            </a:rPr>
            <a:t>百万円となり、</a:t>
          </a:r>
          <a:r>
            <a:rPr kumimoji="1" lang="en-US" altLang="ja-JP" sz="1400">
              <a:solidFill>
                <a:schemeClr val="dk1"/>
              </a:solidFill>
              <a:effectLst/>
              <a:latin typeface="+mn-lt"/>
              <a:ea typeface="+mn-ea"/>
              <a:cs typeface="+mn-cs"/>
            </a:rPr>
            <a:t>273</a:t>
          </a:r>
          <a:r>
            <a:rPr kumimoji="1" lang="ja-JP" altLang="ja-JP" sz="1400">
              <a:solidFill>
                <a:schemeClr val="dk1"/>
              </a:solidFill>
              <a:effectLst/>
              <a:latin typeface="+mn-lt"/>
              <a:ea typeface="+mn-ea"/>
              <a:cs typeface="+mn-cs"/>
            </a:rPr>
            <a:t>百万円を積み立てた。今後も、財政規律を維持しながら、財政調整基金に依存しない財政運営を実施していく。</a:t>
          </a:r>
          <a:r>
            <a:rPr kumimoji="1" lang="en-US" altLang="ja-JP" sz="1400">
              <a:solidFill>
                <a:schemeClr val="dk1"/>
              </a:solidFill>
              <a:effectLst/>
              <a:latin typeface="+mn-lt"/>
              <a:ea typeface="+mn-ea"/>
              <a:cs typeface="+mn-cs"/>
            </a:rPr>
            <a:t/>
          </a:r>
          <a:br>
            <a:rPr kumimoji="1" lang="en-US" altLang="ja-JP" sz="1400">
              <a:solidFill>
                <a:schemeClr val="dk1"/>
              </a:solidFill>
              <a:effectLst/>
              <a:latin typeface="+mn-lt"/>
              <a:ea typeface="+mn-ea"/>
              <a:cs typeface="+mn-cs"/>
            </a:rPr>
          </a:b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財政需要により、財源が著しく不足する事態に備える必要があるため、今後も歳入確保・歳出抑制により取り崩しを少しでも減らし、基金残高の確保に努める。基金残高の確保については、およそ</a:t>
          </a:r>
          <a:r>
            <a:rPr kumimoji="1" lang="en-US" altLang="ja-JP" sz="1400">
              <a:solidFill>
                <a:schemeClr val="dk1"/>
              </a:solidFill>
              <a:effectLst/>
              <a:latin typeface="+mn-lt"/>
              <a:ea typeface="+mn-ea"/>
              <a:cs typeface="+mn-cs"/>
            </a:rPr>
            <a:t>3,000</a:t>
          </a:r>
          <a:r>
            <a:rPr kumimoji="1" lang="ja-JP" altLang="ja-JP" sz="1400">
              <a:solidFill>
                <a:schemeClr val="dk1"/>
              </a:solidFill>
              <a:effectLst/>
              <a:latin typeface="+mn-lt"/>
              <a:ea typeface="+mn-ea"/>
              <a:cs typeface="+mn-cs"/>
            </a:rPr>
            <a:t>百万円を目標に積立てを</a:t>
          </a:r>
          <a:r>
            <a:rPr kumimoji="1" lang="ja-JP" altLang="en-US" sz="1400">
              <a:solidFill>
                <a:schemeClr val="dk1"/>
              </a:solidFill>
              <a:effectLst/>
              <a:latin typeface="+mn-lt"/>
              <a:ea typeface="+mn-ea"/>
              <a:cs typeface="+mn-cs"/>
            </a:rPr>
            <a:t>行っている</a:t>
          </a:r>
          <a:r>
            <a:rPr kumimoji="1" lang="ja-JP" altLang="ja-JP" sz="1400">
              <a:solidFill>
                <a:schemeClr val="dk1"/>
              </a:solidFill>
              <a:effectLst/>
              <a:latin typeface="+mn-lt"/>
              <a:ea typeface="+mn-ea"/>
              <a:cs typeface="+mn-cs"/>
            </a:rPr>
            <a:t>。今後の財政調整基金の取崩しは、不足の事態に備えるため、この</a:t>
          </a:r>
          <a:r>
            <a:rPr kumimoji="1" lang="en-US" altLang="ja-JP" sz="1400">
              <a:solidFill>
                <a:schemeClr val="dk1"/>
              </a:solidFill>
              <a:effectLst/>
              <a:latin typeface="+mn-lt"/>
              <a:ea typeface="+mn-ea"/>
              <a:cs typeface="+mn-cs"/>
            </a:rPr>
            <a:t>3,000</a:t>
          </a:r>
          <a:r>
            <a:rPr kumimoji="1" lang="ja-JP" altLang="ja-JP" sz="1400">
              <a:solidFill>
                <a:schemeClr val="dk1"/>
              </a:solidFill>
              <a:effectLst/>
              <a:latin typeface="+mn-lt"/>
              <a:ea typeface="+mn-ea"/>
              <a:cs typeface="+mn-cs"/>
            </a:rPr>
            <a:t>百万円を維持しながら財政運営を実施していく。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年度の減債基金残高は</a:t>
          </a:r>
          <a:r>
            <a:rPr kumimoji="1" lang="en-US" altLang="ja-JP" sz="1400">
              <a:solidFill>
                <a:schemeClr val="dk1"/>
              </a:solidFill>
              <a:effectLst/>
              <a:latin typeface="+mn-lt"/>
              <a:ea typeface="+mn-ea"/>
              <a:cs typeface="+mn-cs"/>
            </a:rPr>
            <a:t>580</a:t>
          </a:r>
          <a:r>
            <a:rPr kumimoji="1" lang="ja-JP" altLang="ja-JP" sz="1400">
              <a:solidFill>
                <a:schemeClr val="dk1"/>
              </a:solidFill>
              <a:effectLst/>
              <a:latin typeface="+mn-lt"/>
              <a:ea typeface="+mn-ea"/>
              <a:cs typeface="+mn-cs"/>
            </a:rPr>
            <a:t>百万円から</a:t>
          </a:r>
          <a:r>
            <a:rPr kumimoji="1" lang="en-US" altLang="ja-JP" sz="1400">
              <a:solidFill>
                <a:schemeClr val="dk1"/>
              </a:solidFill>
              <a:effectLst/>
              <a:latin typeface="+mn-lt"/>
              <a:ea typeface="+mn-ea"/>
              <a:cs typeface="+mn-cs"/>
            </a:rPr>
            <a:t>622</a:t>
          </a:r>
          <a:r>
            <a:rPr kumimoji="1" lang="ja-JP" altLang="ja-JP" sz="1400">
              <a:solidFill>
                <a:schemeClr val="dk1"/>
              </a:solidFill>
              <a:effectLst/>
              <a:latin typeface="+mn-lt"/>
              <a:ea typeface="+mn-ea"/>
              <a:cs typeface="+mn-cs"/>
            </a:rPr>
            <a:t>百万円となり、利子分を含めて</a:t>
          </a:r>
          <a:r>
            <a:rPr kumimoji="1" lang="en-US" altLang="ja-JP" sz="1400">
              <a:solidFill>
                <a:schemeClr val="dk1"/>
              </a:solidFill>
              <a:effectLst/>
              <a:latin typeface="+mn-lt"/>
              <a:ea typeface="+mn-ea"/>
              <a:cs typeface="+mn-cs"/>
            </a:rPr>
            <a:t>42</a:t>
          </a:r>
          <a:r>
            <a:rPr kumimoji="1" lang="ja-JP" altLang="ja-JP" sz="1400">
              <a:solidFill>
                <a:schemeClr val="dk1"/>
              </a:solidFill>
              <a:effectLst/>
              <a:latin typeface="+mn-lt"/>
              <a:ea typeface="+mn-ea"/>
              <a:cs typeface="+mn-cs"/>
            </a:rPr>
            <a:t>百万円の増となった。</a:t>
          </a:r>
          <a:r>
            <a:rPr kumimoji="1" lang="en-US" altLang="ja-JP" sz="1400">
              <a:solidFill>
                <a:schemeClr val="dk1"/>
              </a:solidFill>
              <a:effectLst/>
              <a:latin typeface="+mn-lt"/>
              <a:ea typeface="+mn-ea"/>
              <a:cs typeface="+mn-cs"/>
            </a:rPr>
            <a:t/>
          </a:r>
          <a:br>
            <a:rPr kumimoji="1" lang="en-US" altLang="ja-JP" sz="1400">
              <a:solidFill>
                <a:schemeClr val="dk1"/>
              </a:solidFill>
              <a:effectLst/>
              <a:latin typeface="+mn-lt"/>
              <a:ea typeface="+mn-ea"/>
              <a:cs typeface="+mn-cs"/>
            </a:rPr>
          </a:br>
          <a:r>
            <a:rPr kumimoji="1" lang="ja-JP" altLang="ja-JP" sz="1400">
              <a:solidFill>
                <a:schemeClr val="dk1"/>
              </a:solidFill>
              <a:effectLst/>
              <a:latin typeface="+mn-lt"/>
              <a:ea typeface="+mn-ea"/>
              <a:cs typeface="+mn-cs"/>
            </a:rPr>
            <a:t>　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年度は、臨時財政対策債償還費分として</a:t>
          </a:r>
          <a:r>
            <a:rPr kumimoji="1" lang="en-US" altLang="ja-JP" sz="1400">
              <a:solidFill>
                <a:schemeClr val="dk1"/>
              </a:solidFill>
              <a:effectLst/>
              <a:latin typeface="+mn-lt"/>
              <a:ea typeface="+mn-ea"/>
              <a:cs typeface="+mn-cs"/>
            </a:rPr>
            <a:t>67</a:t>
          </a:r>
          <a:r>
            <a:rPr kumimoji="1" lang="ja-JP" altLang="ja-JP" sz="1400">
              <a:solidFill>
                <a:schemeClr val="dk1"/>
              </a:solidFill>
              <a:effectLst/>
              <a:latin typeface="+mn-lt"/>
              <a:ea typeface="+mn-ea"/>
              <a:cs typeface="+mn-cs"/>
            </a:rPr>
            <a:t>百万円、基金の運用利子</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百万円の計</a:t>
          </a:r>
          <a:r>
            <a:rPr kumimoji="1" lang="en-US" altLang="ja-JP" sz="1400">
              <a:solidFill>
                <a:schemeClr val="dk1"/>
              </a:solidFill>
              <a:effectLst/>
              <a:latin typeface="+mn-lt"/>
              <a:ea typeface="+mn-ea"/>
              <a:cs typeface="+mn-cs"/>
            </a:rPr>
            <a:t>69</a:t>
          </a:r>
          <a:r>
            <a:rPr kumimoji="1" lang="ja-JP" altLang="ja-JP" sz="1400">
              <a:solidFill>
                <a:schemeClr val="dk1"/>
              </a:solidFill>
              <a:effectLst/>
              <a:latin typeface="+mn-lt"/>
              <a:ea typeface="+mn-ea"/>
              <a:cs typeface="+mn-cs"/>
            </a:rPr>
            <a:t>百万円を積立てた金額のうち、令和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年度の臨財債償還費相当分として</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百万円を取り崩した。</a:t>
          </a:r>
          <a:endParaRPr kumimoji="1" lang="en-US" altLang="ja-JP" sz="14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減債基金については、市債残高の推移を正確に見極めた上で、財政運営上、定時償還の財源として備える額を検討しながら積立てを実施していく。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岐阜県海津市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31,505
30,240
112.03
19,009,682
18,409,428
507,226
10,748,515
17,399,780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2</a:t>
          </a:r>
          <a:r>
            <a:rPr kumimoji="1" lang="ja-JP" altLang="en-US" sz="900">
              <a:solidFill>
                <a:schemeClr val="dk1"/>
              </a:solidFill>
              <a:effectLst/>
              <a:latin typeface="+mn-lt"/>
              <a:ea typeface="+mn-ea"/>
              <a:cs typeface="+mn-cs"/>
            </a:rPr>
            <a:t>年度の</a:t>
          </a:r>
          <a:r>
            <a:rPr kumimoji="1" lang="en-US" altLang="ja-JP" sz="900">
              <a:solidFill>
                <a:schemeClr val="dk1"/>
              </a:solidFill>
              <a:effectLst/>
              <a:latin typeface="+mn-lt"/>
              <a:ea typeface="+mn-ea"/>
              <a:cs typeface="+mn-cs"/>
            </a:rPr>
            <a:t>0.49</a:t>
          </a:r>
          <a:r>
            <a:rPr kumimoji="1" lang="ja-JP" altLang="en-US" sz="900">
              <a:solidFill>
                <a:schemeClr val="dk1"/>
              </a:solidFill>
              <a:effectLst/>
              <a:latin typeface="+mn-lt"/>
              <a:ea typeface="+mn-ea"/>
              <a:cs typeface="+mn-cs"/>
            </a:rPr>
            <a:t>から毎年度財政力指数が減少している中、</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年度</a:t>
          </a:r>
          <a:r>
            <a:rPr kumimoji="1" lang="ja-JP" altLang="en-US" sz="900">
              <a:solidFill>
                <a:schemeClr val="dk1"/>
              </a:solidFill>
              <a:effectLst/>
              <a:latin typeface="+mn-lt"/>
              <a:ea typeface="+mn-ea"/>
              <a:cs typeface="+mn-cs"/>
            </a:rPr>
            <a:t>は前年度の</a:t>
          </a:r>
          <a:r>
            <a:rPr kumimoji="1" lang="en-US" altLang="ja-JP" sz="900">
              <a:solidFill>
                <a:schemeClr val="dk1"/>
              </a:solidFill>
              <a:effectLst/>
              <a:latin typeface="+mn-lt"/>
              <a:ea typeface="+mn-ea"/>
              <a:cs typeface="+mn-cs"/>
            </a:rPr>
            <a:t>0.45</a:t>
          </a:r>
          <a:r>
            <a:rPr kumimoji="1" lang="ja-JP" altLang="ja-JP" sz="900">
              <a:solidFill>
                <a:schemeClr val="dk1"/>
              </a:solidFill>
              <a:effectLst/>
              <a:latin typeface="+mn-lt"/>
              <a:ea typeface="+mn-ea"/>
              <a:cs typeface="+mn-cs"/>
            </a:rPr>
            <a:t>と</a:t>
          </a:r>
          <a:r>
            <a:rPr kumimoji="1" lang="ja-JP" altLang="en-US" sz="900">
              <a:solidFill>
                <a:schemeClr val="dk1"/>
              </a:solidFill>
              <a:effectLst/>
              <a:latin typeface="+mn-lt"/>
              <a:ea typeface="+mn-ea"/>
              <a:cs typeface="+mn-cs"/>
            </a:rPr>
            <a:t>同じであった。しかし、</a:t>
          </a:r>
          <a:r>
            <a:rPr kumimoji="1" lang="ja-JP" altLang="ja-JP" sz="900">
              <a:solidFill>
                <a:schemeClr val="dk1"/>
              </a:solidFill>
              <a:effectLst/>
              <a:latin typeface="+mn-lt"/>
              <a:ea typeface="+mn-ea"/>
              <a:cs typeface="+mn-cs"/>
            </a:rPr>
            <a:t>いまだ</a:t>
          </a:r>
          <a:r>
            <a:rPr kumimoji="1" lang="ja-JP" altLang="en-US" sz="900">
              <a:solidFill>
                <a:schemeClr val="dk1"/>
              </a:solidFill>
              <a:effectLst/>
              <a:latin typeface="+mn-lt"/>
              <a:ea typeface="+mn-ea"/>
              <a:cs typeface="+mn-cs"/>
            </a:rPr>
            <a:t>に</a:t>
          </a:r>
          <a:r>
            <a:rPr kumimoji="1" lang="ja-JP" altLang="ja-JP" sz="900">
              <a:solidFill>
                <a:schemeClr val="dk1"/>
              </a:solidFill>
              <a:effectLst/>
              <a:latin typeface="+mn-lt"/>
              <a:ea typeface="+mn-ea"/>
              <a:cs typeface="+mn-cs"/>
            </a:rPr>
            <a:t>全国・県平均を下回っている状況である。</a:t>
          </a:r>
          <a:endParaRPr lang="ja-JP" altLang="ja-JP" sz="900">
            <a:effectLst/>
          </a:endParaRP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6</a:t>
          </a:r>
          <a:r>
            <a:rPr kumimoji="1" lang="ja-JP" altLang="en-US" sz="900">
              <a:solidFill>
                <a:schemeClr val="dk1"/>
              </a:solidFill>
              <a:effectLst/>
              <a:latin typeface="+mn-lt"/>
              <a:ea typeface="+mn-ea"/>
              <a:cs typeface="+mn-cs"/>
            </a:rPr>
            <a:t>年度の普通交付税の算定において、「小学校費・児童数」や「こども子育て費」、「高齢者保健福祉費・</a:t>
          </a:r>
          <a:r>
            <a:rPr kumimoji="1" lang="en-US" altLang="ja-JP" sz="900">
              <a:solidFill>
                <a:schemeClr val="dk1"/>
              </a:solidFill>
              <a:effectLst/>
              <a:latin typeface="+mn-lt"/>
              <a:ea typeface="+mn-ea"/>
              <a:cs typeface="+mn-cs"/>
            </a:rPr>
            <a:t>75</a:t>
          </a:r>
          <a:r>
            <a:rPr kumimoji="1" lang="ja-JP" altLang="en-US" sz="900">
              <a:solidFill>
                <a:schemeClr val="dk1"/>
              </a:solidFill>
              <a:effectLst/>
              <a:latin typeface="+mn-lt"/>
              <a:ea typeface="+mn-ea"/>
              <a:cs typeface="+mn-cs"/>
            </a:rPr>
            <a:t>歳以上」</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増</a:t>
          </a:r>
          <a:r>
            <a:rPr kumimoji="1" lang="ja-JP" altLang="ja-JP" sz="900">
              <a:solidFill>
                <a:schemeClr val="dk1"/>
              </a:solidFill>
              <a:effectLst/>
              <a:latin typeface="+mn-lt"/>
              <a:ea typeface="+mn-ea"/>
              <a:cs typeface="+mn-cs"/>
            </a:rPr>
            <a:t>などにより基準財政需要額は</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した。</a:t>
          </a:r>
          <a:r>
            <a:rPr kumimoji="1" lang="ja-JP" altLang="en-US" sz="900">
              <a:solidFill>
                <a:schemeClr val="dk1"/>
              </a:solidFill>
              <a:effectLst/>
              <a:latin typeface="+mn-lt"/>
              <a:ea typeface="+mn-ea"/>
              <a:cs typeface="+mn-cs"/>
            </a:rPr>
            <a:t>一方、「定額減税減収補てん特例交付金」の皆増</a:t>
          </a:r>
          <a:r>
            <a:rPr kumimoji="1" lang="ja-JP" altLang="ja-JP" sz="900">
              <a:solidFill>
                <a:schemeClr val="dk1"/>
              </a:solidFill>
              <a:effectLst/>
              <a:latin typeface="+mn-lt"/>
              <a:ea typeface="+mn-ea"/>
              <a:cs typeface="+mn-cs"/>
            </a:rPr>
            <a:t>などにより基準財政収入額</a:t>
          </a:r>
          <a:r>
            <a:rPr kumimoji="1" lang="ja-JP" altLang="en-US" sz="900">
              <a:solidFill>
                <a:schemeClr val="dk1"/>
              </a:solidFill>
              <a:effectLst/>
              <a:latin typeface="+mn-lt"/>
              <a:ea typeface="+mn-ea"/>
              <a:cs typeface="+mn-cs"/>
            </a:rPr>
            <a:t>も</a:t>
          </a:r>
          <a:r>
            <a:rPr kumimoji="1" lang="ja-JP" altLang="ja-JP" sz="900">
              <a:solidFill>
                <a:schemeClr val="dk1"/>
              </a:solidFill>
              <a:effectLst/>
              <a:latin typeface="+mn-lt"/>
              <a:ea typeface="+mn-ea"/>
              <a:cs typeface="+mn-cs"/>
            </a:rPr>
            <a:t>増加し</a:t>
          </a:r>
          <a:r>
            <a:rPr kumimoji="1" lang="ja-JP" altLang="en-US" sz="900">
              <a:solidFill>
                <a:schemeClr val="dk1"/>
              </a:solidFill>
              <a:effectLst/>
              <a:latin typeface="+mn-lt"/>
              <a:ea typeface="+mn-ea"/>
              <a:cs typeface="+mn-cs"/>
            </a:rPr>
            <a:t>ている</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
          </a:r>
          <a:br>
            <a:rPr kumimoji="1" lang="en-US" altLang="ja-JP" sz="900">
              <a:solidFill>
                <a:schemeClr val="dk1"/>
              </a:solidFill>
              <a:effectLst/>
              <a:latin typeface="+mn-lt"/>
              <a:ea typeface="+mn-ea"/>
              <a:cs typeface="+mn-cs"/>
            </a:rPr>
          </a:br>
          <a:r>
            <a:rPr kumimoji="1" lang="ja-JP" altLang="ja-JP" sz="900">
              <a:solidFill>
                <a:schemeClr val="dk1"/>
              </a:solidFill>
              <a:effectLst/>
              <a:latin typeface="+mn-lt"/>
              <a:ea typeface="+mn-ea"/>
              <a:cs typeface="+mn-cs"/>
            </a:rPr>
            <a:t>　結果として、財政力指数は</a:t>
          </a:r>
          <a:r>
            <a:rPr kumimoji="1" lang="ja-JP" altLang="en-US" sz="900">
              <a:solidFill>
                <a:schemeClr val="dk1"/>
              </a:solidFill>
              <a:effectLst/>
              <a:latin typeface="+mn-lt"/>
              <a:ea typeface="+mn-ea"/>
              <a:cs typeface="+mn-cs"/>
            </a:rPr>
            <a:t>前年と同じ</a:t>
          </a:r>
          <a:r>
            <a:rPr kumimoji="1" lang="ja-JP" altLang="ja-JP" sz="900">
              <a:solidFill>
                <a:schemeClr val="dk1"/>
              </a:solidFill>
              <a:effectLst/>
              <a:latin typeface="+mn-lt"/>
              <a:ea typeface="+mn-ea"/>
              <a:cs typeface="+mn-cs"/>
            </a:rPr>
            <a:t>となったが、単年度及び</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か年平均と同水準を維持している。</a:t>
          </a:r>
          <a:endParaRPr lang="ja-JP" altLang="ja-JP" sz="900">
            <a:effectLst/>
          </a:endParaRPr>
        </a:p>
        <a:p>
          <a:r>
            <a:rPr kumimoji="1" lang="ja-JP" altLang="ja-JP" sz="900">
              <a:solidFill>
                <a:schemeClr val="dk1"/>
              </a:solidFill>
              <a:effectLst/>
              <a:latin typeface="+mn-lt"/>
              <a:ea typeface="+mn-ea"/>
              <a:cs typeface="+mn-cs"/>
            </a:rPr>
            <a:t>　引き続き、行財政改革の取組みによる歳入確保・歳出抑制を図りながら、財政基盤の強化に努める。</a:t>
          </a:r>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67" name="直線コネクタ 66"/>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27940</xdr:rowOff>
    </xdr:from>
    <xdr:to>
      <xdr:col>19</xdr:col>
      <xdr:colOff>133350</xdr:colOff>
      <xdr:row>41</xdr:row>
      <xdr:rowOff>76200</xdr:rowOff>
    </xdr:to>
    <xdr:cxnSp macro="">
      <xdr:nvCxnSpPr>
        <xdr:cNvPr id="70" name="直線コネクタ 69"/>
        <xdr:cNvCxnSpPr/>
      </xdr:nvCxnSpPr>
      <xdr:spPr>
        <a:xfrm>
          <a:off x="3225800" y="70573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3810</xdr:rowOff>
    </xdr:from>
    <xdr:to>
      <xdr:col>15</xdr:col>
      <xdr:colOff>82550</xdr:colOff>
      <xdr:row>41</xdr:row>
      <xdr:rowOff>27940</xdr:rowOff>
    </xdr:to>
    <xdr:cxnSp macro="">
      <xdr:nvCxnSpPr>
        <xdr:cNvPr id="73" name="直線コネクタ 72"/>
        <xdr:cNvCxnSpPr/>
      </xdr:nvCxnSpPr>
      <xdr:spPr>
        <a:xfrm>
          <a:off x="2336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151130</xdr:rowOff>
    </xdr:from>
    <xdr:to>
      <xdr:col>11</xdr:col>
      <xdr:colOff>31750</xdr:colOff>
      <xdr:row>41</xdr:row>
      <xdr:rowOff>3810</xdr:rowOff>
    </xdr:to>
    <xdr:cxnSp macro="">
      <xdr:nvCxnSpPr>
        <xdr:cNvPr id="76" name="直線コネクタ 75"/>
        <xdr:cNvCxnSpPr/>
      </xdr:nvCxnSpPr>
      <xdr:spPr>
        <a:xfrm>
          <a:off x="1447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6" name="楕円 85"/>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7"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88" name="楕円 87"/>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89" name="テキスト ボックス 88"/>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148590</xdr:rowOff>
    </xdr:from>
    <xdr:to>
      <xdr:col>15</xdr:col>
      <xdr:colOff>133350</xdr:colOff>
      <xdr:row>41</xdr:row>
      <xdr:rowOff>78740</xdr:rowOff>
    </xdr:to>
    <xdr:sp macro="" textlink="">
      <xdr:nvSpPr>
        <xdr:cNvPr id="90" name="楕円 89"/>
        <xdr:cNvSpPr/>
      </xdr:nvSpPr>
      <xdr:spPr>
        <a:xfrm>
          <a:off x="3175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88917</xdr:rowOff>
    </xdr:from>
    <xdr:ext cx="762000" cy="259045"/>
    <xdr:sp macro="" textlink="">
      <xdr:nvSpPr>
        <xdr:cNvPr id="91" name="テキスト ボックス 90"/>
        <xdr:cNvSpPr txBox="1"/>
      </xdr:nvSpPr>
      <xdr:spPr>
        <a:xfrm>
          <a:off x="2844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124460</xdr:rowOff>
    </xdr:from>
    <xdr:to>
      <xdr:col>11</xdr:col>
      <xdr:colOff>82550</xdr:colOff>
      <xdr:row>41</xdr:row>
      <xdr:rowOff>54610</xdr:rowOff>
    </xdr:to>
    <xdr:sp macro="" textlink="">
      <xdr:nvSpPr>
        <xdr:cNvPr id="92" name="楕円 91"/>
        <xdr:cNvSpPr/>
      </xdr:nvSpPr>
      <xdr:spPr>
        <a:xfrm>
          <a:off x="2286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93" name="テキスト ボックス 92"/>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100330</xdr:rowOff>
    </xdr:from>
    <xdr:to>
      <xdr:col>7</xdr:col>
      <xdr:colOff>31750</xdr:colOff>
      <xdr:row>41</xdr:row>
      <xdr:rowOff>30480</xdr:rowOff>
    </xdr:to>
    <xdr:sp macro="" textlink="">
      <xdr:nvSpPr>
        <xdr:cNvPr id="94" name="楕円 93"/>
        <xdr:cNvSpPr/>
      </xdr:nvSpPr>
      <xdr:spPr>
        <a:xfrm>
          <a:off x="1397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40657</xdr:rowOff>
    </xdr:from>
    <xdr:ext cx="762000" cy="259045"/>
    <xdr:sp macro="" textlink="">
      <xdr:nvSpPr>
        <xdr:cNvPr id="95" name="テキスト ボックス 94"/>
        <xdr:cNvSpPr txBox="1"/>
      </xdr:nvSpPr>
      <xdr:spPr>
        <a:xfrm>
          <a:off x="1066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800">
              <a:solidFill>
                <a:schemeClr val="dk1"/>
              </a:solidFill>
              <a:effectLst/>
              <a:latin typeface="+mn-lt"/>
              <a:ea typeface="+mn-ea"/>
              <a:cs typeface="+mn-cs"/>
            </a:rPr>
            <a:t>令和</a:t>
          </a:r>
          <a:r>
            <a:rPr kumimoji="1" lang="en-US" altLang="ja-JP" sz="800">
              <a:solidFill>
                <a:schemeClr val="dk1"/>
              </a:solidFill>
              <a:effectLst/>
              <a:latin typeface="+mn-lt"/>
              <a:ea typeface="+mn-ea"/>
              <a:cs typeface="+mn-cs"/>
            </a:rPr>
            <a:t>6</a:t>
          </a:r>
          <a:r>
            <a:rPr kumimoji="1" lang="ja-JP" altLang="ja-JP" sz="800">
              <a:solidFill>
                <a:schemeClr val="dk1"/>
              </a:solidFill>
              <a:effectLst/>
              <a:latin typeface="+mn-lt"/>
              <a:ea typeface="+mn-ea"/>
              <a:cs typeface="+mn-cs"/>
            </a:rPr>
            <a:t>年度の経常収支比率は</a:t>
          </a:r>
          <a:r>
            <a:rPr kumimoji="1" lang="en-US" altLang="ja-JP" sz="800">
              <a:solidFill>
                <a:schemeClr val="dk1"/>
              </a:solidFill>
              <a:effectLst/>
              <a:latin typeface="+mn-lt"/>
              <a:ea typeface="+mn-ea"/>
              <a:cs typeface="+mn-cs"/>
            </a:rPr>
            <a:t>89.5%</a:t>
          </a:r>
          <a:r>
            <a:rPr kumimoji="1" lang="ja-JP" altLang="ja-JP" sz="800">
              <a:solidFill>
                <a:schemeClr val="dk1"/>
              </a:solidFill>
              <a:effectLst/>
              <a:latin typeface="+mn-lt"/>
              <a:ea typeface="+mn-ea"/>
              <a:cs typeface="+mn-cs"/>
            </a:rPr>
            <a:t>となり、前年度</a:t>
          </a:r>
          <a:r>
            <a:rPr kumimoji="1" lang="ja-JP" altLang="en-US" sz="800">
              <a:solidFill>
                <a:schemeClr val="dk1"/>
              </a:solidFill>
              <a:effectLst/>
              <a:latin typeface="+mn-lt"/>
              <a:ea typeface="+mn-ea"/>
              <a:cs typeface="+mn-cs"/>
            </a:rPr>
            <a:t>より</a:t>
          </a:r>
          <a:r>
            <a:rPr kumimoji="1" lang="en-US" altLang="ja-JP" sz="800">
              <a:solidFill>
                <a:schemeClr val="dk1"/>
              </a:solidFill>
              <a:effectLst/>
              <a:latin typeface="+mn-lt"/>
              <a:ea typeface="+mn-ea"/>
              <a:cs typeface="+mn-cs"/>
            </a:rPr>
            <a:t>0.7</a:t>
          </a:r>
          <a:r>
            <a:rPr kumimoji="1" lang="ja-JP" altLang="ja-JP" sz="800">
              <a:solidFill>
                <a:schemeClr val="dk1"/>
              </a:solidFill>
              <a:effectLst/>
              <a:latin typeface="+mn-lt"/>
              <a:ea typeface="+mn-ea"/>
              <a:cs typeface="+mn-cs"/>
            </a:rPr>
            <a:t>ポイントの</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となった。</a:t>
          </a:r>
          <a:endParaRPr lang="ja-JP" altLang="ja-JP" sz="800">
            <a:effectLst/>
          </a:endParaRPr>
        </a:p>
        <a:p>
          <a:r>
            <a:rPr kumimoji="1" lang="ja-JP" altLang="ja-JP" sz="800">
              <a:solidFill>
                <a:schemeClr val="dk1"/>
              </a:solidFill>
              <a:effectLst/>
              <a:latin typeface="+mn-lt"/>
              <a:ea typeface="+mn-ea"/>
              <a:cs typeface="+mn-cs"/>
            </a:rPr>
            <a:t>　比率の分母となる「経常一般財源総額＋減税補填債＋臨時財政対策債」は</a:t>
          </a:r>
          <a:r>
            <a:rPr kumimoji="1" lang="ja-JP" altLang="en-US" sz="800">
              <a:solidFill>
                <a:schemeClr val="dk1"/>
              </a:solidFill>
              <a:effectLst/>
              <a:latin typeface="+mn-lt"/>
              <a:ea typeface="+mn-ea"/>
              <a:cs typeface="+mn-cs"/>
            </a:rPr>
            <a:t>地方税や</a:t>
          </a:r>
          <a:r>
            <a:rPr kumimoji="1" lang="ja-JP" altLang="ja-JP" sz="800">
              <a:solidFill>
                <a:schemeClr val="dk1"/>
              </a:solidFill>
              <a:effectLst/>
              <a:latin typeface="+mn-lt"/>
              <a:ea typeface="+mn-ea"/>
              <a:cs typeface="+mn-cs"/>
            </a:rPr>
            <a:t>地方譲与税等が</a:t>
          </a:r>
          <a:r>
            <a:rPr kumimoji="1" lang="ja-JP" altLang="en-US" sz="800">
              <a:solidFill>
                <a:schemeClr val="dk1"/>
              </a:solidFill>
              <a:effectLst/>
              <a:latin typeface="+mn-lt"/>
              <a:ea typeface="+mn-ea"/>
              <a:cs typeface="+mn-cs"/>
            </a:rPr>
            <a:t>減</a:t>
          </a:r>
          <a:r>
            <a:rPr kumimoji="1" lang="ja-JP" altLang="ja-JP" sz="800">
              <a:solidFill>
                <a:schemeClr val="dk1"/>
              </a:solidFill>
              <a:effectLst/>
              <a:latin typeface="+mn-lt"/>
              <a:ea typeface="+mn-ea"/>
              <a:cs typeface="+mn-cs"/>
            </a:rPr>
            <a:t>となったものの、</a:t>
          </a:r>
          <a:r>
            <a:rPr kumimoji="1" lang="ja-JP" altLang="en-US" sz="800">
              <a:solidFill>
                <a:schemeClr val="dk1"/>
              </a:solidFill>
              <a:effectLst/>
              <a:latin typeface="+mn-lt"/>
              <a:ea typeface="+mn-ea"/>
              <a:cs typeface="+mn-cs"/>
            </a:rPr>
            <a:t>地方交付税や地方特例交付金</a:t>
          </a:r>
          <a:r>
            <a:rPr kumimoji="1" lang="ja-JP" altLang="ja-JP" sz="800">
              <a:solidFill>
                <a:schemeClr val="dk1"/>
              </a:solidFill>
              <a:effectLst/>
              <a:latin typeface="+mn-lt"/>
              <a:ea typeface="+mn-ea"/>
              <a:cs typeface="+mn-cs"/>
            </a:rPr>
            <a:t>等の</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により、前年度と比べ</a:t>
          </a:r>
          <a:r>
            <a:rPr kumimoji="1" lang="en-US" altLang="ja-JP" sz="800">
              <a:solidFill>
                <a:schemeClr val="dk1"/>
              </a:solidFill>
              <a:effectLst/>
              <a:latin typeface="+mn-lt"/>
              <a:ea typeface="+mn-ea"/>
              <a:cs typeface="+mn-cs"/>
            </a:rPr>
            <a:t>291,888</a:t>
          </a:r>
          <a:r>
            <a:rPr kumimoji="1" lang="ja-JP" altLang="ja-JP" sz="800">
              <a:solidFill>
                <a:schemeClr val="dk1"/>
              </a:solidFill>
              <a:effectLst/>
              <a:latin typeface="+mn-lt"/>
              <a:ea typeface="+mn-ea"/>
              <a:cs typeface="+mn-cs"/>
            </a:rPr>
            <a:t>千円の</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となった。　</a:t>
          </a:r>
          <a:endParaRPr lang="ja-JP" altLang="ja-JP" sz="800">
            <a:effectLst/>
          </a:endParaRPr>
        </a:p>
        <a:p>
          <a:r>
            <a:rPr kumimoji="1" lang="ja-JP" altLang="ja-JP" sz="800">
              <a:solidFill>
                <a:schemeClr val="dk1"/>
              </a:solidFill>
              <a:effectLst/>
              <a:latin typeface="+mn-lt"/>
              <a:ea typeface="+mn-ea"/>
              <a:cs typeface="+mn-cs"/>
            </a:rPr>
            <a:t>　一方で、比率の分子となる「経常的経費充当一般財源」も前年度と比べ</a:t>
          </a:r>
          <a:r>
            <a:rPr kumimoji="1" lang="en-US" altLang="ja-JP" sz="800">
              <a:solidFill>
                <a:schemeClr val="dk1"/>
              </a:solidFill>
              <a:effectLst/>
              <a:latin typeface="+mn-lt"/>
              <a:ea typeface="+mn-ea"/>
              <a:cs typeface="+mn-cs"/>
            </a:rPr>
            <a:t>331,075</a:t>
          </a:r>
          <a:r>
            <a:rPr kumimoji="1" lang="ja-JP" altLang="ja-JP" sz="800">
              <a:solidFill>
                <a:schemeClr val="dk1"/>
              </a:solidFill>
              <a:effectLst/>
              <a:latin typeface="+mn-lt"/>
              <a:ea typeface="+mn-ea"/>
              <a:cs typeface="+mn-cs"/>
            </a:rPr>
            <a:t>千円の</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となった。主な要因として、</a:t>
          </a:r>
          <a:r>
            <a:rPr kumimoji="1" lang="ja-JP" altLang="en-US" sz="800">
              <a:solidFill>
                <a:schemeClr val="dk1"/>
              </a:solidFill>
              <a:effectLst/>
              <a:latin typeface="+mn-lt"/>
              <a:ea typeface="+mn-ea"/>
              <a:cs typeface="+mn-cs"/>
            </a:rPr>
            <a:t>公債費</a:t>
          </a:r>
          <a:r>
            <a:rPr kumimoji="1" lang="ja-JP" altLang="ja-JP" sz="800">
              <a:solidFill>
                <a:schemeClr val="dk1"/>
              </a:solidFill>
              <a:effectLst/>
              <a:latin typeface="+mn-lt"/>
              <a:ea typeface="+mn-ea"/>
              <a:cs typeface="+mn-cs"/>
            </a:rPr>
            <a:t>が前年度と比べて</a:t>
          </a:r>
          <a:r>
            <a:rPr kumimoji="1" lang="en-US" altLang="ja-JP" sz="800">
              <a:solidFill>
                <a:schemeClr val="dk1"/>
              </a:solidFill>
              <a:effectLst/>
              <a:latin typeface="+mn-lt"/>
              <a:ea typeface="+mn-ea"/>
              <a:cs typeface="+mn-cs"/>
            </a:rPr>
            <a:t>19,352</a:t>
          </a:r>
          <a:r>
            <a:rPr kumimoji="1" lang="ja-JP" altLang="ja-JP" sz="800">
              <a:solidFill>
                <a:schemeClr val="dk1"/>
              </a:solidFill>
              <a:effectLst/>
              <a:latin typeface="+mn-lt"/>
              <a:ea typeface="+mn-ea"/>
              <a:cs typeface="+mn-cs"/>
            </a:rPr>
            <a:t>千円の</a:t>
          </a:r>
          <a:r>
            <a:rPr kumimoji="1" lang="ja-JP" altLang="en-US" sz="800">
              <a:solidFill>
                <a:schemeClr val="dk1"/>
              </a:solidFill>
              <a:effectLst/>
              <a:latin typeface="+mn-lt"/>
              <a:ea typeface="+mn-ea"/>
              <a:cs typeface="+mn-cs"/>
            </a:rPr>
            <a:t>減</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繰出金</a:t>
          </a:r>
          <a:r>
            <a:rPr kumimoji="1" lang="ja-JP" altLang="ja-JP" sz="800">
              <a:solidFill>
                <a:schemeClr val="dk1"/>
              </a:solidFill>
              <a:effectLst/>
              <a:latin typeface="+mn-lt"/>
              <a:ea typeface="+mn-ea"/>
              <a:cs typeface="+mn-cs"/>
            </a:rPr>
            <a:t>が前年度と比べて</a:t>
          </a:r>
          <a:r>
            <a:rPr kumimoji="1" lang="en-US" altLang="ja-JP" sz="800">
              <a:solidFill>
                <a:schemeClr val="dk1"/>
              </a:solidFill>
              <a:effectLst/>
              <a:latin typeface="+mn-lt"/>
              <a:ea typeface="+mn-ea"/>
              <a:cs typeface="+mn-cs"/>
            </a:rPr>
            <a:t>347,933</a:t>
          </a:r>
          <a:r>
            <a:rPr kumimoji="1" lang="ja-JP" altLang="ja-JP" sz="800">
              <a:solidFill>
                <a:schemeClr val="dk1"/>
              </a:solidFill>
              <a:effectLst/>
              <a:latin typeface="+mn-lt"/>
              <a:ea typeface="+mn-ea"/>
              <a:cs typeface="+mn-cs"/>
            </a:rPr>
            <a:t>千円の</a:t>
          </a:r>
          <a:r>
            <a:rPr kumimoji="1" lang="ja-JP" altLang="en-US" sz="800">
              <a:solidFill>
                <a:schemeClr val="dk1"/>
              </a:solidFill>
              <a:effectLst/>
              <a:latin typeface="+mn-lt"/>
              <a:ea typeface="+mn-ea"/>
              <a:cs typeface="+mn-cs"/>
            </a:rPr>
            <a:t>減</a:t>
          </a:r>
          <a:r>
            <a:rPr kumimoji="1" lang="ja-JP" altLang="ja-JP" sz="800">
              <a:solidFill>
                <a:schemeClr val="dk1"/>
              </a:solidFill>
              <a:effectLst/>
              <a:latin typeface="+mn-lt"/>
              <a:ea typeface="+mn-ea"/>
              <a:cs typeface="+mn-cs"/>
            </a:rPr>
            <a:t>となったものの、</a:t>
          </a:r>
          <a:r>
            <a:rPr kumimoji="1" lang="ja-JP" altLang="en-US" sz="800">
              <a:solidFill>
                <a:schemeClr val="dk1"/>
              </a:solidFill>
              <a:effectLst/>
              <a:latin typeface="+mn-lt"/>
              <a:ea typeface="+mn-ea"/>
              <a:cs typeface="+mn-cs"/>
            </a:rPr>
            <a:t>人件費</a:t>
          </a:r>
          <a:r>
            <a:rPr kumimoji="1" lang="ja-JP" altLang="ja-JP" sz="800">
              <a:solidFill>
                <a:schemeClr val="dk1"/>
              </a:solidFill>
              <a:effectLst/>
              <a:latin typeface="+mn-lt"/>
              <a:ea typeface="+mn-ea"/>
              <a:cs typeface="+mn-cs"/>
            </a:rPr>
            <a:t>が前年度と比べて</a:t>
          </a:r>
          <a:r>
            <a:rPr kumimoji="1" lang="en-US" altLang="ja-JP" sz="800">
              <a:solidFill>
                <a:schemeClr val="dk1"/>
              </a:solidFill>
              <a:effectLst/>
              <a:latin typeface="+mn-lt"/>
              <a:ea typeface="+mn-ea"/>
              <a:cs typeface="+mn-cs"/>
            </a:rPr>
            <a:t>194,827</a:t>
          </a:r>
          <a:r>
            <a:rPr kumimoji="1" lang="ja-JP" altLang="ja-JP" sz="800">
              <a:solidFill>
                <a:schemeClr val="dk1"/>
              </a:solidFill>
              <a:effectLst/>
              <a:latin typeface="+mn-lt"/>
              <a:ea typeface="+mn-ea"/>
              <a:cs typeface="+mn-cs"/>
            </a:rPr>
            <a:t>千円の</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物件費</a:t>
          </a:r>
          <a:r>
            <a:rPr kumimoji="1" lang="ja-JP" altLang="ja-JP" sz="800">
              <a:solidFill>
                <a:schemeClr val="dk1"/>
              </a:solidFill>
              <a:effectLst/>
              <a:latin typeface="+mn-lt"/>
              <a:ea typeface="+mn-ea"/>
              <a:cs typeface="+mn-cs"/>
            </a:rPr>
            <a:t>が前年度と比べて</a:t>
          </a:r>
          <a:r>
            <a:rPr kumimoji="1" lang="en-US" altLang="ja-JP" sz="800">
              <a:solidFill>
                <a:schemeClr val="dk1"/>
              </a:solidFill>
              <a:effectLst/>
              <a:latin typeface="+mn-lt"/>
              <a:ea typeface="+mn-ea"/>
              <a:cs typeface="+mn-cs"/>
            </a:rPr>
            <a:t>413,049</a:t>
          </a:r>
          <a:r>
            <a:rPr kumimoji="1" lang="ja-JP" altLang="ja-JP" sz="800">
              <a:solidFill>
                <a:schemeClr val="dk1"/>
              </a:solidFill>
              <a:effectLst/>
              <a:latin typeface="+mn-lt"/>
              <a:ea typeface="+mn-ea"/>
              <a:cs typeface="+mn-cs"/>
            </a:rPr>
            <a:t>千円の</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となるなど全体で</a:t>
          </a:r>
          <a:r>
            <a:rPr kumimoji="1" lang="en-US" altLang="ja-JP" sz="800">
              <a:solidFill>
                <a:schemeClr val="dk1"/>
              </a:solidFill>
              <a:effectLst/>
              <a:latin typeface="+mn-lt"/>
              <a:ea typeface="+mn-ea"/>
              <a:cs typeface="+mn-cs"/>
            </a:rPr>
            <a:t>331,075</a:t>
          </a:r>
          <a:r>
            <a:rPr kumimoji="1" lang="ja-JP" altLang="ja-JP" sz="800">
              <a:solidFill>
                <a:schemeClr val="dk1"/>
              </a:solidFill>
              <a:effectLst/>
              <a:latin typeface="+mn-lt"/>
              <a:ea typeface="+mn-ea"/>
              <a:cs typeface="+mn-cs"/>
            </a:rPr>
            <a:t>千円の</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となった。</a:t>
          </a:r>
          <a:endParaRPr lang="ja-JP" altLang="ja-JP" sz="800">
            <a:effectLst/>
          </a:endParaRPr>
        </a:p>
        <a:p>
          <a:r>
            <a:rPr kumimoji="1" lang="ja-JP" altLang="ja-JP" sz="800">
              <a:solidFill>
                <a:schemeClr val="dk1"/>
              </a:solidFill>
              <a:effectLst/>
              <a:latin typeface="+mn-lt"/>
              <a:ea typeface="+mn-ea"/>
              <a:cs typeface="+mn-cs"/>
            </a:rPr>
            <a:t>　結果、比率の分母・分子ともに</a:t>
          </a:r>
          <a:r>
            <a:rPr kumimoji="1" lang="ja-JP" altLang="en-US" sz="800">
              <a:solidFill>
                <a:schemeClr val="dk1"/>
              </a:solidFill>
              <a:effectLst/>
              <a:latin typeface="+mn-lt"/>
              <a:ea typeface="+mn-ea"/>
              <a:cs typeface="+mn-cs"/>
            </a:rPr>
            <a:t>増加する中で、増加</a:t>
          </a:r>
          <a:r>
            <a:rPr kumimoji="1" lang="ja-JP" altLang="ja-JP" sz="800">
              <a:solidFill>
                <a:schemeClr val="dk1"/>
              </a:solidFill>
              <a:effectLst/>
              <a:latin typeface="+mn-lt"/>
              <a:ea typeface="+mn-ea"/>
              <a:cs typeface="+mn-cs"/>
            </a:rPr>
            <a:t>率が分母より分子が上回ったことにより、経常収支比率が</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となった。</a:t>
          </a:r>
          <a:endParaRPr lang="ja-JP" altLang="ja-JP" sz="8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121013</xdr:rowOff>
    </xdr:from>
    <xdr:to>
      <xdr:col>23</xdr:col>
      <xdr:colOff>133350</xdr:colOff>
      <xdr:row>59</xdr:row>
      <xdr:rowOff>145143</xdr:rowOff>
    </xdr:to>
    <xdr:cxnSp macro="">
      <xdr:nvCxnSpPr>
        <xdr:cNvPr id="132" name="直線コネクタ 131"/>
        <xdr:cNvCxnSpPr/>
      </xdr:nvCxnSpPr>
      <xdr:spPr>
        <a:xfrm>
          <a:off x="4114800" y="1023656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121013</xdr:rowOff>
    </xdr:from>
    <xdr:to>
      <xdr:col>19</xdr:col>
      <xdr:colOff>133350</xdr:colOff>
      <xdr:row>59</xdr:row>
      <xdr:rowOff>131354</xdr:rowOff>
    </xdr:to>
    <xdr:cxnSp macro="">
      <xdr:nvCxnSpPr>
        <xdr:cNvPr id="135" name="直線コネクタ 134"/>
        <xdr:cNvCxnSpPr/>
      </xdr:nvCxnSpPr>
      <xdr:spPr>
        <a:xfrm flipV="1">
          <a:off x="3225800" y="1023656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113212</xdr:rowOff>
    </xdr:from>
    <xdr:to>
      <xdr:col>15</xdr:col>
      <xdr:colOff>82550</xdr:colOff>
      <xdr:row>59</xdr:row>
      <xdr:rowOff>131354</xdr:rowOff>
    </xdr:to>
    <xdr:cxnSp macro="">
      <xdr:nvCxnSpPr>
        <xdr:cNvPr id="138" name="直線コネクタ 137"/>
        <xdr:cNvCxnSpPr/>
      </xdr:nvCxnSpPr>
      <xdr:spPr>
        <a:xfrm>
          <a:off x="2336800" y="10057312"/>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113212</xdr:rowOff>
    </xdr:from>
    <xdr:to>
      <xdr:col>11</xdr:col>
      <xdr:colOff>31750</xdr:colOff>
      <xdr:row>59</xdr:row>
      <xdr:rowOff>117566</xdr:rowOff>
    </xdr:to>
    <xdr:cxnSp macro="">
      <xdr:nvCxnSpPr>
        <xdr:cNvPr id="141" name="直線コネクタ 140"/>
        <xdr:cNvCxnSpPr/>
      </xdr:nvCxnSpPr>
      <xdr:spPr>
        <a:xfrm flipV="1">
          <a:off x="1447800" y="10057312"/>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94343</xdr:rowOff>
    </xdr:from>
    <xdr:to>
      <xdr:col>23</xdr:col>
      <xdr:colOff>184150</xdr:colOff>
      <xdr:row>60</xdr:row>
      <xdr:rowOff>24493</xdr:rowOff>
    </xdr:to>
    <xdr:sp macro="" textlink="">
      <xdr:nvSpPr>
        <xdr:cNvPr id="151" name="楕円 150"/>
        <xdr:cNvSpPr/>
      </xdr:nvSpPr>
      <xdr:spPr>
        <a:xfrm>
          <a:off x="49022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110870</xdr:rowOff>
    </xdr:from>
    <xdr:ext cx="762000" cy="259045"/>
    <xdr:sp macro="" textlink="">
      <xdr:nvSpPr>
        <xdr:cNvPr id="152" name="財政構造の弾力性該当値テキスト"/>
        <xdr:cNvSpPr txBox="1"/>
      </xdr:nvSpPr>
      <xdr:spPr>
        <a:xfrm>
          <a:off x="5041900" y="1005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70213</xdr:rowOff>
    </xdr:from>
    <xdr:to>
      <xdr:col>19</xdr:col>
      <xdr:colOff>184150</xdr:colOff>
      <xdr:row>60</xdr:row>
      <xdr:rowOff>363</xdr:rowOff>
    </xdr:to>
    <xdr:sp macro="" textlink="">
      <xdr:nvSpPr>
        <xdr:cNvPr id="153" name="楕円 152"/>
        <xdr:cNvSpPr/>
      </xdr:nvSpPr>
      <xdr:spPr>
        <a:xfrm>
          <a:off x="4064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10540</xdr:rowOff>
    </xdr:from>
    <xdr:ext cx="736600" cy="259045"/>
    <xdr:sp macro="" textlink="">
      <xdr:nvSpPr>
        <xdr:cNvPr id="154" name="テキスト ボックス 153"/>
        <xdr:cNvSpPr txBox="1"/>
      </xdr:nvSpPr>
      <xdr:spPr>
        <a:xfrm>
          <a:off x="3733800" y="995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80554</xdr:rowOff>
    </xdr:from>
    <xdr:to>
      <xdr:col>15</xdr:col>
      <xdr:colOff>133350</xdr:colOff>
      <xdr:row>60</xdr:row>
      <xdr:rowOff>10704</xdr:rowOff>
    </xdr:to>
    <xdr:sp macro="" textlink="">
      <xdr:nvSpPr>
        <xdr:cNvPr id="155" name="楕円 154"/>
        <xdr:cNvSpPr/>
      </xdr:nvSpPr>
      <xdr:spPr>
        <a:xfrm>
          <a:off x="3175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20881</xdr:rowOff>
    </xdr:from>
    <xdr:ext cx="762000" cy="259045"/>
    <xdr:sp macro="" textlink="">
      <xdr:nvSpPr>
        <xdr:cNvPr id="156" name="テキスト ボックス 155"/>
        <xdr:cNvSpPr txBox="1"/>
      </xdr:nvSpPr>
      <xdr:spPr>
        <a:xfrm>
          <a:off x="2844800" y="99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62412</xdr:rowOff>
    </xdr:from>
    <xdr:to>
      <xdr:col>11</xdr:col>
      <xdr:colOff>82550</xdr:colOff>
      <xdr:row>58</xdr:row>
      <xdr:rowOff>164012</xdr:rowOff>
    </xdr:to>
    <xdr:sp macro="" textlink="">
      <xdr:nvSpPr>
        <xdr:cNvPr id="157" name="楕円 156"/>
        <xdr:cNvSpPr/>
      </xdr:nvSpPr>
      <xdr:spPr>
        <a:xfrm>
          <a:off x="22860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2739</xdr:rowOff>
    </xdr:from>
    <xdr:ext cx="762000" cy="259045"/>
    <xdr:sp macro="" textlink="">
      <xdr:nvSpPr>
        <xdr:cNvPr id="158" name="テキスト ボックス 157"/>
        <xdr:cNvSpPr txBox="1"/>
      </xdr:nvSpPr>
      <xdr:spPr>
        <a:xfrm>
          <a:off x="1955800" y="977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66766</xdr:rowOff>
    </xdr:from>
    <xdr:to>
      <xdr:col>7</xdr:col>
      <xdr:colOff>31750</xdr:colOff>
      <xdr:row>59</xdr:row>
      <xdr:rowOff>168366</xdr:rowOff>
    </xdr:to>
    <xdr:sp macro="" textlink="">
      <xdr:nvSpPr>
        <xdr:cNvPr id="159" name="楕円 158"/>
        <xdr:cNvSpPr/>
      </xdr:nvSpPr>
      <xdr:spPr>
        <a:xfrm>
          <a:off x="1397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7093</xdr:rowOff>
    </xdr:from>
    <xdr:ext cx="762000" cy="259045"/>
    <xdr:sp macro="" textlink="">
      <xdr:nvSpPr>
        <xdr:cNvPr id="160" name="テキスト ボックス 159"/>
        <xdr:cNvSpPr txBox="1"/>
      </xdr:nvSpPr>
      <xdr:spPr>
        <a:xfrm>
          <a:off x="1066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類似団体</a:t>
          </a:r>
          <a:r>
            <a:rPr kumimoji="1" lang="ja-JP" altLang="en-US" sz="900">
              <a:solidFill>
                <a:schemeClr val="dk1"/>
              </a:solidFill>
              <a:effectLst/>
              <a:latin typeface="+mn-lt"/>
              <a:ea typeface="+mn-ea"/>
              <a:cs typeface="+mn-cs"/>
            </a:rPr>
            <a:t>内平均値</a:t>
          </a:r>
          <a:r>
            <a:rPr kumimoji="1" lang="ja-JP" altLang="ja-JP" sz="900">
              <a:solidFill>
                <a:schemeClr val="dk1"/>
              </a:solidFill>
              <a:effectLst/>
              <a:latin typeface="+mn-lt"/>
              <a:ea typeface="+mn-ea"/>
              <a:cs typeface="+mn-cs"/>
            </a:rPr>
            <a:t>より低い水準にある</a:t>
          </a:r>
          <a:r>
            <a:rPr kumimoji="1" lang="ja-JP" altLang="en-US" sz="900">
              <a:solidFill>
                <a:schemeClr val="dk1"/>
              </a:solidFill>
              <a:effectLst/>
              <a:latin typeface="+mn-lt"/>
              <a:ea typeface="+mn-ea"/>
              <a:cs typeface="+mn-cs"/>
            </a:rPr>
            <a:t>ものの</a:t>
          </a:r>
          <a:r>
            <a:rPr kumimoji="1" lang="ja-JP" altLang="ja-JP" sz="900">
              <a:solidFill>
                <a:schemeClr val="dk1"/>
              </a:solidFill>
              <a:effectLst/>
              <a:latin typeface="+mn-lt"/>
              <a:ea typeface="+mn-ea"/>
              <a:cs typeface="+mn-cs"/>
            </a:rPr>
            <a:t>、全国平均、岐阜県平均と比較すると高い水準となっている。</a:t>
          </a:r>
          <a:endParaRPr lang="ja-JP" altLang="ja-JP" sz="900">
            <a:effectLst/>
          </a:endParaRPr>
        </a:p>
        <a:p>
          <a:r>
            <a:rPr lang="ja-JP" altLang="ja-JP"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年度の人件費は、令和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年度と比較して</a:t>
          </a:r>
          <a:r>
            <a:rPr kumimoji="1" lang="en-US" altLang="ja-JP" sz="900">
              <a:solidFill>
                <a:schemeClr val="dk1"/>
              </a:solidFill>
              <a:effectLst/>
              <a:latin typeface="+mn-lt"/>
              <a:ea typeface="+mn-ea"/>
              <a:cs typeface="+mn-cs"/>
            </a:rPr>
            <a:t>195</a:t>
          </a:r>
          <a:r>
            <a:rPr kumimoji="1" lang="ja-JP" altLang="ja-JP" sz="900">
              <a:solidFill>
                <a:schemeClr val="dk1"/>
              </a:solidFill>
              <a:effectLst/>
              <a:latin typeface="+mn-lt"/>
              <a:ea typeface="+mn-ea"/>
              <a:cs typeface="+mn-cs"/>
            </a:rPr>
            <a:t>百万円（</a:t>
          </a:r>
          <a:r>
            <a:rPr kumimoji="1" lang="en-US" altLang="ja-JP" sz="900">
              <a:solidFill>
                <a:schemeClr val="dk1"/>
              </a:solidFill>
              <a:effectLst/>
              <a:latin typeface="+mn-lt"/>
              <a:ea typeface="+mn-ea"/>
              <a:cs typeface="+mn-cs"/>
            </a:rPr>
            <a:t>+7.0</a:t>
          </a:r>
          <a:r>
            <a:rPr kumimoji="1" lang="ja-JP" altLang="ja-JP" sz="900">
              <a:solidFill>
                <a:schemeClr val="dk1"/>
              </a:solidFill>
              <a:effectLst/>
              <a:latin typeface="+mn-lt"/>
              <a:ea typeface="+mn-ea"/>
              <a:cs typeface="+mn-cs"/>
            </a:rPr>
            <a:t>％）の増に加え、物件費も</a:t>
          </a:r>
          <a:r>
            <a:rPr kumimoji="1" lang="en-US" altLang="ja-JP" sz="900">
              <a:solidFill>
                <a:schemeClr val="dk1"/>
              </a:solidFill>
              <a:effectLst/>
              <a:latin typeface="+mn-lt"/>
              <a:ea typeface="+mn-ea"/>
              <a:cs typeface="+mn-cs"/>
            </a:rPr>
            <a:t>413</a:t>
          </a:r>
          <a:r>
            <a:rPr kumimoji="1" lang="ja-JP" altLang="ja-JP" sz="900">
              <a:solidFill>
                <a:schemeClr val="dk1"/>
              </a:solidFill>
              <a:effectLst/>
              <a:latin typeface="+mn-lt"/>
              <a:ea typeface="+mn-ea"/>
              <a:cs typeface="+mn-cs"/>
            </a:rPr>
            <a:t>百万円（</a:t>
          </a:r>
          <a:r>
            <a:rPr kumimoji="1" lang="en-US" altLang="ja-JP" sz="900">
              <a:solidFill>
                <a:schemeClr val="dk1"/>
              </a:solidFill>
              <a:effectLst/>
              <a:latin typeface="+mn-lt"/>
              <a:ea typeface="+mn-ea"/>
              <a:cs typeface="+mn-cs"/>
            </a:rPr>
            <a:t>+15.8</a:t>
          </a:r>
          <a:r>
            <a:rPr kumimoji="1" lang="ja-JP" altLang="ja-JP" sz="900">
              <a:solidFill>
                <a:schemeClr val="dk1"/>
              </a:solidFill>
              <a:effectLst/>
              <a:latin typeface="+mn-lt"/>
              <a:ea typeface="+mn-ea"/>
              <a:cs typeface="+mn-cs"/>
            </a:rPr>
            <a:t>％）増加したことから、前年度より</a:t>
          </a:r>
          <a:r>
            <a:rPr kumimoji="1" lang="en-US" altLang="ja-JP" sz="900">
              <a:solidFill>
                <a:schemeClr val="dk1"/>
              </a:solidFill>
              <a:effectLst/>
              <a:latin typeface="+mn-lt"/>
              <a:ea typeface="+mn-ea"/>
              <a:cs typeface="+mn-cs"/>
            </a:rPr>
            <a:t>21,356</a:t>
          </a:r>
          <a:r>
            <a:rPr kumimoji="1" lang="ja-JP" altLang="ja-JP" sz="900">
              <a:solidFill>
                <a:schemeClr val="dk1"/>
              </a:solidFill>
              <a:effectLst/>
              <a:latin typeface="+mn-lt"/>
              <a:ea typeface="+mn-ea"/>
              <a:cs typeface="+mn-cs"/>
            </a:rPr>
            <a:t>円の増となった。</a:t>
          </a:r>
          <a:endParaRPr lang="ja-JP" altLang="ja-JP" sz="900">
            <a:effectLst/>
          </a:endParaRPr>
        </a:p>
        <a:p>
          <a:r>
            <a:rPr kumimoji="1" lang="ja-JP" altLang="ja-JP" sz="900">
              <a:solidFill>
                <a:schemeClr val="dk1"/>
              </a:solidFill>
              <a:effectLst/>
              <a:latin typeface="+mn-lt"/>
              <a:ea typeface="+mn-ea"/>
              <a:cs typeface="+mn-cs"/>
            </a:rPr>
            <a:t>　当市は公共施設が多く、その施設に係る人件費、維持管理費に費用を要することから、公共施設等総合管理計画に基づいて適正な施設管理に努めていく。</a:t>
          </a:r>
          <a:endParaRPr lang="ja-JP" altLang="ja-JP" sz="9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34682</xdr:rowOff>
    </xdr:from>
    <xdr:to>
      <xdr:col>23</xdr:col>
      <xdr:colOff>133350</xdr:colOff>
      <xdr:row>81</xdr:row>
      <xdr:rowOff>39835</xdr:rowOff>
    </xdr:to>
    <xdr:cxnSp macro="">
      <xdr:nvCxnSpPr>
        <xdr:cNvPr id="192" name="直線コネクタ 191"/>
        <xdr:cNvCxnSpPr/>
      </xdr:nvCxnSpPr>
      <xdr:spPr>
        <a:xfrm>
          <a:off x="4114800" y="13922132"/>
          <a:ext cx="838200" cy="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24612</xdr:rowOff>
    </xdr:from>
    <xdr:ext cx="762000" cy="259045"/>
    <xdr:sp macro="" textlink="">
      <xdr:nvSpPr>
        <xdr:cNvPr id="193" name="人件費・物件費等の状況平均値テキスト"/>
        <xdr:cNvSpPr txBox="1"/>
      </xdr:nvSpPr>
      <xdr:spPr>
        <a:xfrm>
          <a:off x="5041900" y="1391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33426</xdr:rowOff>
    </xdr:from>
    <xdr:to>
      <xdr:col>19</xdr:col>
      <xdr:colOff>133350</xdr:colOff>
      <xdr:row>81</xdr:row>
      <xdr:rowOff>34682</xdr:rowOff>
    </xdr:to>
    <xdr:cxnSp macro="">
      <xdr:nvCxnSpPr>
        <xdr:cNvPr id="195" name="直線コネクタ 194"/>
        <xdr:cNvCxnSpPr/>
      </xdr:nvCxnSpPr>
      <xdr:spPr>
        <a:xfrm>
          <a:off x="3225800" y="13920876"/>
          <a:ext cx="889000" cy="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31514</xdr:rowOff>
    </xdr:from>
    <xdr:to>
      <xdr:col>15</xdr:col>
      <xdr:colOff>82550</xdr:colOff>
      <xdr:row>81</xdr:row>
      <xdr:rowOff>33426</xdr:rowOff>
    </xdr:to>
    <xdr:cxnSp macro="">
      <xdr:nvCxnSpPr>
        <xdr:cNvPr id="198" name="直線コネクタ 197"/>
        <xdr:cNvCxnSpPr/>
      </xdr:nvCxnSpPr>
      <xdr:spPr>
        <a:xfrm>
          <a:off x="2336800" y="13918964"/>
          <a:ext cx="889000" cy="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29944</xdr:rowOff>
    </xdr:from>
    <xdr:to>
      <xdr:col>11</xdr:col>
      <xdr:colOff>31750</xdr:colOff>
      <xdr:row>81</xdr:row>
      <xdr:rowOff>31514</xdr:rowOff>
    </xdr:to>
    <xdr:cxnSp macro="">
      <xdr:nvCxnSpPr>
        <xdr:cNvPr id="201" name="直線コネクタ 200"/>
        <xdr:cNvCxnSpPr/>
      </xdr:nvCxnSpPr>
      <xdr:spPr>
        <a:xfrm>
          <a:off x="1447800" y="13917394"/>
          <a:ext cx="889000" cy="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160485</xdr:rowOff>
    </xdr:from>
    <xdr:to>
      <xdr:col>23</xdr:col>
      <xdr:colOff>184150</xdr:colOff>
      <xdr:row>81</xdr:row>
      <xdr:rowOff>90635</xdr:rowOff>
    </xdr:to>
    <xdr:sp macro="" textlink="">
      <xdr:nvSpPr>
        <xdr:cNvPr id="211" name="楕円 210"/>
        <xdr:cNvSpPr/>
      </xdr:nvSpPr>
      <xdr:spPr>
        <a:xfrm>
          <a:off x="4902200" y="138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81762</xdr:rowOff>
    </xdr:from>
    <xdr:ext cx="762000" cy="259045"/>
    <xdr:sp macro="" textlink="">
      <xdr:nvSpPr>
        <xdr:cNvPr id="212" name="人件費・物件費等の状況該当値テキスト"/>
        <xdr:cNvSpPr txBox="1"/>
      </xdr:nvSpPr>
      <xdr:spPr>
        <a:xfrm>
          <a:off x="5041900" y="137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155332</xdr:rowOff>
    </xdr:from>
    <xdr:to>
      <xdr:col>19</xdr:col>
      <xdr:colOff>184150</xdr:colOff>
      <xdr:row>81</xdr:row>
      <xdr:rowOff>85482</xdr:rowOff>
    </xdr:to>
    <xdr:sp macro="" textlink="">
      <xdr:nvSpPr>
        <xdr:cNvPr id="213" name="楕円 212"/>
        <xdr:cNvSpPr/>
      </xdr:nvSpPr>
      <xdr:spPr>
        <a:xfrm>
          <a:off x="4064000" y="1387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95659</xdr:rowOff>
    </xdr:from>
    <xdr:ext cx="736600" cy="259045"/>
    <xdr:sp macro="" textlink="">
      <xdr:nvSpPr>
        <xdr:cNvPr id="214" name="テキスト ボックス 213"/>
        <xdr:cNvSpPr txBox="1"/>
      </xdr:nvSpPr>
      <xdr:spPr>
        <a:xfrm>
          <a:off x="3733800" y="1364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154076</xdr:rowOff>
    </xdr:from>
    <xdr:to>
      <xdr:col>15</xdr:col>
      <xdr:colOff>133350</xdr:colOff>
      <xdr:row>81</xdr:row>
      <xdr:rowOff>84226</xdr:rowOff>
    </xdr:to>
    <xdr:sp macro="" textlink="">
      <xdr:nvSpPr>
        <xdr:cNvPr id="215" name="楕円 214"/>
        <xdr:cNvSpPr/>
      </xdr:nvSpPr>
      <xdr:spPr>
        <a:xfrm>
          <a:off x="3175000" y="1387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94403</xdr:rowOff>
    </xdr:from>
    <xdr:ext cx="762000" cy="259045"/>
    <xdr:sp macro="" textlink="">
      <xdr:nvSpPr>
        <xdr:cNvPr id="216" name="テキスト ボックス 215"/>
        <xdr:cNvSpPr txBox="1"/>
      </xdr:nvSpPr>
      <xdr:spPr>
        <a:xfrm>
          <a:off x="2844800" y="1363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152164</xdr:rowOff>
    </xdr:from>
    <xdr:to>
      <xdr:col>11</xdr:col>
      <xdr:colOff>82550</xdr:colOff>
      <xdr:row>81</xdr:row>
      <xdr:rowOff>82314</xdr:rowOff>
    </xdr:to>
    <xdr:sp macro="" textlink="">
      <xdr:nvSpPr>
        <xdr:cNvPr id="217" name="楕円 216"/>
        <xdr:cNvSpPr/>
      </xdr:nvSpPr>
      <xdr:spPr>
        <a:xfrm>
          <a:off x="2286000" y="1386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92491</xdr:rowOff>
    </xdr:from>
    <xdr:ext cx="762000" cy="259045"/>
    <xdr:sp macro="" textlink="">
      <xdr:nvSpPr>
        <xdr:cNvPr id="218" name="テキスト ボックス 217"/>
        <xdr:cNvSpPr txBox="1"/>
      </xdr:nvSpPr>
      <xdr:spPr>
        <a:xfrm>
          <a:off x="1955800" y="1363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150594</xdr:rowOff>
    </xdr:from>
    <xdr:to>
      <xdr:col>7</xdr:col>
      <xdr:colOff>31750</xdr:colOff>
      <xdr:row>81</xdr:row>
      <xdr:rowOff>80744</xdr:rowOff>
    </xdr:to>
    <xdr:sp macro="" textlink="">
      <xdr:nvSpPr>
        <xdr:cNvPr id="219" name="楕円 218"/>
        <xdr:cNvSpPr/>
      </xdr:nvSpPr>
      <xdr:spPr>
        <a:xfrm>
          <a:off x="1397000" y="1386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90921</xdr:rowOff>
    </xdr:from>
    <xdr:ext cx="762000" cy="259045"/>
    <xdr:sp macro="" textlink="">
      <xdr:nvSpPr>
        <xdr:cNvPr id="220" name="テキスト ボックス 219"/>
        <xdr:cNvSpPr txBox="1"/>
      </xdr:nvSpPr>
      <xdr:spPr>
        <a:xfrm>
          <a:off x="1066800" y="1363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年度は、昨年度と比較すると</a:t>
          </a:r>
          <a:r>
            <a:rPr kumimoji="1" lang="en-US" altLang="ja-JP" sz="1000">
              <a:solidFill>
                <a:schemeClr val="dk1"/>
              </a:solidFill>
              <a:effectLst/>
              <a:latin typeface="+mn-lt"/>
              <a:ea typeface="+mn-ea"/>
              <a:cs typeface="+mn-cs"/>
            </a:rPr>
            <a:t>0.8</a:t>
          </a:r>
          <a:r>
            <a:rPr kumimoji="1" lang="ja-JP" altLang="ja-JP" sz="1000">
              <a:solidFill>
                <a:schemeClr val="dk1"/>
              </a:solidFill>
              <a:effectLst/>
              <a:latin typeface="+mn-lt"/>
              <a:ea typeface="+mn-ea"/>
              <a:cs typeface="+mn-cs"/>
            </a:rPr>
            <a:t>ポイント高い結果となったが、依然として類似団体平均や全国市平均と比較すると、まだまだ低い水準となっている。</a:t>
          </a:r>
          <a:endParaRPr lang="ja-JP" altLang="ja-JP" sz="1000">
            <a:effectLst/>
          </a:endParaRPr>
        </a:p>
        <a:p>
          <a:r>
            <a:rPr kumimoji="1" lang="ja-JP" altLang="ja-JP" sz="1000">
              <a:solidFill>
                <a:schemeClr val="dk1"/>
              </a:solidFill>
              <a:effectLst/>
              <a:latin typeface="+mn-lt"/>
              <a:ea typeface="+mn-ea"/>
              <a:cs typeface="+mn-cs"/>
            </a:rPr>
            <a:t>　他市町と比べると年齢別の給料月額が低かったため、級別基準職務表の見直しを</a:t>
          </a:r>
          <a:r>
            <a:rPr kumimoji="1" lang="ja-JP" altLang="en-US" sz="1000">
              <a:solidFill>
                <a:schemeClr val="dk1"/>
              </a:solidFill>
              <a:effectLst/>
              <a:latin typeface="+mn-lt"/>
              <a:ea typeface="+mn-ea"/>
              <a:cs typeface="+mn-cs"/>
            </a:rPr>
            <a:t>行った。</a:t>
          </a:r>
          <a:r>
            <a:rPr kumimoji="1" lang="ja-JP" altLang="ja-JP" sz="1000">
              <a:solidFill>
                <a:schemeClr val="dk1"/>
              </a:solidFill>
              <a:effectLst/>
              <a:latin typeface="+mn-lt"/>
              <a:ea typeface="+mn-ea"/>
              <a:cs typeface="+mn-cs"/>
            </a:rPr>
            <a:t>今後も人事評価による昇給・昇格制度の見直しを図るなど、職員給与の適正化に努めていく。</a:t>
          </a:r>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131536</xdr:rowOff>
    </xdr:from>
    <xdr:to>
      <xdr:col>81</xdr:col>
      <xdr:colOff>44450</xdr:colOff>
      <xdr:row>82</xdr:row>
      <xdr:rowOff>97971</xdr:rowOff>
    </xdr:to>
    <xdr:cxnSp macro="">
      <xdr:nvCxnSpPr>
        <xdr:cNvPr id="256" name="直線コネクタ 255"/>
        <xdr:cNvCxnSpPr/>
      </xdr:nvCxnSpPr>
      <xdr:spPr>
        <a:xfrm>
          <a:off x="16179800" y="14018986"/>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113393</xdr:rowOff>
    </xdr:from>
    <xdr:to>
      <xdr:col>77</xdr:col>
      <xdr:colOff>44450</xdr:colOff>
      <xdr:row>81</xdr:row>
      <xdr:rowOff>131536</xdr:rowOff>
    </xdr:to>
    <xdr:cxnSp macro="">
      <xdr:nvCxnSpPr>
        <xdr:cNvPr id="259" name="直線コネクタ 258"/>
        <xdr:cNvCxnSpPr/>
      </xdr:nvCxnSpPr>
      <xdr:spPr>
        <a:xfrm>
          <a:off x="15290800" y="13829393"/>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78921</xdr:rowOff>
    </xdr:from>
    <xdr:to>
      <xdr:col>72</xdr:col>
      <xdr:colOff>203200</xdr:colOff>
      <xdr:row>80</xdr:row>
      <xdr:rowOff>113393</xdr:rowOff>
    </xdr:to>
    <xdr:cxnSp macro="">
      <xdr:nvCxnSpPr>
        <xdr:cNvPr id="262" name="直線コネクタ 261"/>
        <xdr:cNvCxnSpPr/>
      </xdr:nvCxnSpPr>
      <xdr:spPr>
        <a:xfrm>
          <a:off x="14401800" y="137949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78921</xdr:rowOff>
    </xdr:from>
    <xdr:to>
      <xdr:col>68</xdr:col>
      <xdr:colOff>152400</xdr:colOff>
      <xdr:row>80</xdr:row>
      <xdr:rowOff>113393</xdr:rowOff>
    </xdr:to>
    <xdr:cxnSp macro="">
      <xdr:nvCxnSpPr>
        <xdr:cNvPr id="265" name="直線コネクタ 264"/>
        <xdr:cNvCxnSpPr/>
      </xdr:nvCxnSpPr>
      <xdr:spPr>
        <a:xfrm flipV="1">
          <a:off x="13512800" y="137949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5" name="楕円 274"/>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76" name="給与水準   （国との比較）該当値テキスト"/>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80736</xdr:rowOff>
    </xdr:from>
    <xdr:to>
      <xdr:col>77</xdr:col>
      <xdr:colOff>95250</xdr:colOff>
      <xdr:row>82</xdr:row>
      <xdr:rowOff>10886</xdr:rowOff>
    </xdr:to>
    <xdr:sp macro="" textlink="">
      <xdr:nvSpPr>
        <xdr:cNvPr id="277" name="楕円 276"/>
        <xdr:cNvSpPr/>
      </xdr:nvSpPr>
      <xdr:spPr>
        <a:xfrm>
          <a:off x="16129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21063</xdr:rowOff>
    </xdr:from>
    <xdr:ext cx="736600" cy="259045"/>
    <xdr:sp macro="" textlink="">
      <xdr:nvSpPr>
        <xdr:cNvPr id="278" name="テキスト ボックス 277"/>
        <xdr:cNvSpPr txBox="1"/>
      </xdr:nvSpPr>
      <xdr:spPr>
        <a:xfrm>
          <a:off x="15798800" y="1373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62593</xdr:rowOff>
    </xdr:from>
    <xdr:to>
      <xdr:col>73</xdr:col>
      <xdr:colOff>44450</xdr:colOff>
      <xdr:row>80</xdr:row>
      <xdr:rowOff>164193</xdr:rowOff>
    </xdr:to>
    <xdr:sp macro="" textlink="">
      <xdr:nvSpPr>
        <xdr:cNvPr id="279" name="楕円 278"/>
        <xdr:cNvSpPr/>
      </xdr:nvSpPr>
      <xdr:spPr>
        <a:xfrm>
          <a:off x="15240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2920</xdr:rowOff>
    </xdr:from>
    <xdr:ext cx="762000" cy="259045"/>
    <xdr:sp macro="" textlink="">
      <xdr:nvSpPr>
        <xdr:cNvPr id="280" name="テキスト ボックス 279"/>
        <xdr:cNvSpPr txBox="1"/>
      </xdr:nvSpPr>
      <xdr:spPr>
        <a:xfrm>
          <a:off x="14909800" y="135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28121</xdr:rowOff>
    </xdr:from>
    <xdr:to>
      <xdr:col>68</xdr:col>
      <xdr:colOff>203200</xdr:colOff>
      <xdr:row>80</xdr:row>
      <xdr:rowOff>129721</xdr:rowOff>
    </xdr:to>
    <xdr:sp macro="" textlink="">
      <xdr:nvSpPr>
        <xdr:cNvPr id="281" name="楕円 280"/>
        <xdr:cNvSpPr/>
      </xdr:nvSpPr>
      <xdr:spPr>
        <a:xfrm>
          <a:off x="143510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139898</xdr:rowOff>
    </xdr:from>
    <xdr:ext cx="762000" cy="259045"/>
    <xdr:sp macro="" textlink="">
      <xdr:nvSpPr>
        <xdr:cNvPr id="282" name="テキスト ボックス 281"/>
        <xdr:cNvSpPr txBox="1"/>
      </xdr:nvSpPr>
      <xdr:spPr>
        <a:xfrm>
          <a:off x="14020800" y="1351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62593</xdr:rowOff>
    </xdr:from>
    <xdr:to>
      <xdr:col>64</xdr:col>
      <xdr:colOff>152400</xdr:colOff>
      <xdr:row>80</xdr:row>
      <xdr:rowOff>164193</xdr:rowOff>
    </xdr:to>
    <xdr:sp macro="" textlink="">
      <xdr:nvSpPr>
        <xdr:cNvPr id="283" name="楕円 282"/>
        <xdr:cNvSpPr/>
      </xdr:nvSpPr>
      <xdr:spPr>
        <a:xfrm>
          <a:off x="13462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2920</xdr:rowOff>
    </xdr:from>
    <xdr:ext cx="762000" cy="259045"/>
    <xdr:sp macro="" textlink="">
      <xdr:nvSpPr>
        <xdr:cNvPr id="284" name="テキスト ボックス 283"/>
        <xdr:cNvSpPr txBox="1"/>
      </xdr:nvSpPr>
      <xdr:spPr>
        <a:xfrm>
          <a:off x="13131800" y="135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a:t>
          </a:r>
          <a:r>
            <a:rPr kumimoji="1" lang="ja-JP" altLang="en-US" sz="1000">
              <a:solidFill>
                <a:schemeClr val="dk1"/>
              </a:solidFill>
              <a:effectLst/>
              <a:latin typeface="+mn-lt"/>
              <a:ea typeface="+mn-ea"/>
              <a:cs typeface="+mn-cs"/>
            </a:rPr>
            <a:t>内</a:t>
          </a:r>
          <a:r>
            <a:rPr kumimoji="1" lang="ja-JP" altLang="ja-JP" sz="1000">
              <a:solidFill>
                <a:schemeClr val="dk1"/>
              </a:solidFill>
              <a:effectLst/>
              <a:latin typeface="+mn-lt"/>
              <a:ea typeface="+mn-ea"/>
              <a:cs typeface="+mn-cs"/>
            </a:rPr>
            <a:t>平均</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下回っているものの、全国平均、岐阜県平均より高い水準となっている。</a:t>
          </a:r>
          <a:endParaRPr lang="ja-JP" altLang="ja-JP" sz="1000">
            <a:effectLst/>
          </a:endParaRPr>
        </a:p>
        <a:p>
          <a:r>
            <a:rPr kumimoji="1" lang="ja-JP" altLang="ja-JP" sz="1000">
              <a:solidFill>
                <a:schemeClr val="dk1"/>
              </a:solidFill>
              <a:effectLst/>
              <a:latin typeface="+mn-lt"/>
              <a:ea typeface="+mn-ea"/>
              <a:cs typeface="+mn-cs"/>
            </a:rPr>
            <a:t>　これまでも</a:t>
          </a:r>
          <a:r>
            <a:rPr lang="ja-JP" altLang="ja-JP" sz="1000" b="0" i="0" baseline="0">
              <a:solidFill>
                <a:schemeClr val="dk1"/>
              </a:solidFill>
              <a:effectLst/>
              <a:latin typeface="+mn-lt"/>
              <a:ea typeface="+mn-ea"/>
              <a:cs typeface="+mn-cs"/>
            </a:rPr>
            <a:t>、行財政改革の取組みによる事務事業の見直しや指定管理者制度</a:t>
          </a:r>
          <a:r>
            <a:rPr lang="ja-JP" altLang="en-US" sz="1000" b="0" i="0" baseline="0">
              <a:solidFill>
                <a:schemeClr val="dk1"/>
              </a:solidFill>
              <a:effectLst/>
              <a:latin typeface="+mn-lt"/>
              <a:ea typeface="+mn-ea"/>
              <a:cs typeface="+mn-cs"/>
            </a:rPr>
            <a:t>など、</a:t>
          </a:r>
          <a:r>
            <a:rPr lang="ja-JP" altLang="ja-JP" sz="1000" b="0" i="0" baseline="0">
              <a:solidFill>
                <a:schemeClr val="dk1"/>
              </a:solidFill>
              <a:effectLst/>
              <a:latin typeface="+mn-lt"/>
              <a:ea typeface="+mn-ea"/>
              <a:cs typeface="+mn-cs"/>
            </a:rPr>
            <a:t>職員数の削減に努めてきましたが、</a:t>
          </a:r>
          <a:r>
            <a:rPr kumimoji="1" lang="ja-JP" altLang="ja-JP" sz="1000">
              <a:solidFill>
                <a:schemeClr val="dk1"/>
              </a:solidFill>
              <a:effectLst/>
              <a:latin typeface="+mn-lt"/>
              <a:ea typeface="+mn-ea"/>
              <a:cs typeface="+mn-cs"/>
            </a:rPr>
            <a:t>人口減少も多いことから前年度と同水準となっている。　</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今後も自己都合退職者も増加しているなか、定員適正化計画に基づき、計画的な職員採用を実施してい</a:t>
          </a:r>
          <a:r>
            <a:rPr kumimoji="1" lang="ja-JP" altLang="en-US" sz="1000">
              <a:solidFill>
                <a:schemeClr val="dk1"/>
              </a:solidFill>
              <a:effectLst/>
              <a:latin typeface="+mn-lt"/>
              <a:ea typeface="+mn-ea"/>
              <a:cs typeface="+mn-cs"/>
            </a:rPr>
            <a:t>く。</a:t>
          </a:r>
          <a:r>
            <a:rPr kumimoji="1" lang="ja-JP" altLang="ja-JP" sz="1000">
              <a:solidFill>
                <a:schemeClr val="dk1"/>
              </a:solidFill>
              <a:effectLst/>
              <a:latin typeface="+mn-lt"/>
              <a:ea typeface="+mn-ea"/>
              <a:cs typeface="+mn-cs"/>
            </a:rPr>
            <a:t>また、事務事業の見直し等により効率的な組織運営が行えるよう、適正な定員管理に努めていく。</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40682</xdr:rowOff>
    </xdr:from>
    <xdr:to>
      <xdr:col>81</xdr:col>
      <xdr:colOff>44450</xdr:colOff>
      <xdr:row>60</xdr:row>
      <xdr:rowOff>88138</xdr:rowOff>
    </xdr:to>
    <xdr:cxnSp macro="">
      <xdr:nvCxnSpPr>
        <xdr:cNvPr id="319" name="直線コネクタ 318"/>
        <xdr:cNvCxnSpPr/>
      </xdr:nvCxnSpPr>
      <xdr:spPr>
        <a:xfrm>
          <a:off x="16179800" y="10327682"/>
          <a:ext cx="8382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40682</xdr:rowOff>
    </xdr:from>
    <xdr:to>
      <xdr:col>77</xdr:col>
      <xdr:colOff>44450</xdr:colOff>
      <xdr:row>60</xdr:row>
      <xdr:rowOff>49530</xdr:rowOff>
    </xdr:to>
    <xdr:cxnSp macro="">
      <xdr:nvCxnSpPr>
        <xdr:cNvPr id="322" name="直線コネクタ 321"/>
        <xdr:cNvCxnSpPr/>
      </xdr:nvCxnSpPr>
      <xdr:spPr>
        <a:xfrm flipV="1">
          <a:off x="15290800" y="10327682"/>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33444</xdr:rowOff>
    </xdr:from>
    <xdr:to>
      <xdr:col>72</xdr:col>
      <xdr:colOff>203200</xdr:colOff>
      <xdr:row>60</xdr:row>
      <xdr:rowOff>49530</xdr:rowOff>
    </xdr:to>
    <xdr:cxnSp macro="">
      <xdr:nvCxnSpPr>
        <xdr:cNvPr id="325" name="直線コネクタ 324"/>
        <xdr:cNvCxnSpPr/>
      </xdr:nvCxnSpPr>
      <xdr:spPr>
        <a:xfrm>
          <a:off x="14401800" y="103204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19769</xdr:rowOff>
    </xdr:from>
    <xdr:to>
      <xdr:col>68</xdr:col>
      <xdr:colOff>152400</xdr:colOff>
      <xdr:row>60</xdr:row>
      <xdr:rowOff>33444</xdr:rowOff>
    </xdr:to>
    <xdr:cxnSp macro="">
      <xdr:nvCxnSpPr>
        <xdr:cNvPr id="328" name="直線コネクタ 327"/>
        <xdr:cNvCxnSpPr/>
      </xdr:nvCxnSpPr>
      <xdr:spPr>
        <a:xfrm>
          <a:off x="13512800" y="10306769"/>
          <a:ext cx="889000" cy="1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37338</xdr:rowOff>
    </xdr:from>
    <xdr:to>
      <xdr:col>81</xdr:col>
      <xdr:colOff>95250</xdr:colOff>
      <xdr:row>60</xdr:row>
      <xdr:rowOff>138938</xdr:rowOff>
    </xdr:to>
    <xdr:sp macro="" textlink="">
      <xdr:nvSpPr>
        <xdr:cNvPr id="338" name="楕円 337"/>
        <xdr:cNvSpPr/>
      </xdr:nvSpPr>
      <xdr:spPr>
        <a:xfrm>
          <a:off x="169672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53865</xdr:rowOff>
    </xdr:from>
    <xdr:ext cx="762000" cy="259045"/>
    <xdr:sp macro="" textlink="">
      <xdr:nvSpPr>
        <xdr:cNvPr id="339" name="定員管理の状況該当値テキスト"/>
        <xdr:cNvSpPr txBox="1"/>
      </xdr:nvSpPr>
      <xdr:spPr>
        <a:xfrm>
          <a:off x="17106900" y="1016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161332</xdr:rowOff>
    </xdr:from>
    <xdr:to>
      <xdr:col>77</xdr:col>
      <xdr:colOff>95250</xdr:colOff>
      <xdr:row>60</xdr:row>
      <xdr:rowOff>91482</xdr:rowOff>
    </xdr:to>
    <xdr:sp macro="" textlink="">
      <xdr:nvSpPr>
        <xdr:cNvPr id="340" name="楕円 339"/>
        <xdr:cNvSpPr/>
      </xdr:nvSpPr>
      <xdr:spPr>
        <a:xfrm>
          <a:off x="16129000" y="102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101659</xdr:rowOff>
    </xdr:from>
    <xdr:ext cx="736600" cy="259045"/>
    <xdr:sp macro="" textlink="">
      <xdr:nvSpPr>
        <xdr:cNvPr id="341" name="テキスト ボックス 340"/>
        <xdr:cNvSpPr txBox="1"/>
      </xdr:nvSpPr>
      <xdr:spPr>
        <a:xfrm>
          <a:off x="15798800" y="10045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170180</xdr:rowOff>
    </xdr:from>
    <xdr:to>
      <xdr:col>73</xdr:col>
      <xdr:colOff>44450</xdr:colOff>
      <xdr:row>60</xdr:row>
      <xdr:rowOff>100330</xdr:rowOff>
    </xdr:to>
    <xdr:sp macro="" textlink="">
      <xdr:nvSpPr>
        <xdr:cNvPr id="342" name="楕円 341"/>
        <xdr:cNvSpPr/>
      </xdr:nvSpPr>
      <xdr:spPr>
        <a:xfrm>
          <a:off x="15240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110507</xdr:rowOff>
    </xdr:from>
    <xdr:ext cx="762000" cy="259045"/>
    <xdr:sp macro="" textlink="">
      <xdr:nvSpPr>
        <xdr:cNvPr id="343" name="テキスト ボックス 342"/>
        <xdr:cNvSpPr txBox="1"/>
      </xdr:nvSpPr>
      <xdr:spPr>
        <a:xfrm>
          <a:off x="14909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154094</xdr:rowOff>
    </xdr:from>
    <xdr:to>
      <xdr:col>68</xdr:col>
      <xdr:colOff>203200</xdr:colOff>
      <xdr:row>60</xdr:row>
      <xdr:rowOff>84244</xdr:rowOff>
    </xdr:to>
    <xdr:sp macro="" textlink="">
      <xdr:nvSpPr>
        <xdr:cNvPr id="344" name="楕円 343"/>
        <xdr:cNvSpPr/>
      </xdr:nvSpPr>
      <xdr:spPr>
        <a:xfrm>
          <a:off x="14351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94421</xdr:rowOff>
    </xdr:from>
    <xdr:ext cx="762000" cy="259045"/>
    <xdr:sp macro="" textlink="">
      <xdr:nvSpPr>
        <xdr:cNvPr id="345" name="テキスト ボックス 344"/>
        <xdr:cNvSpPr txBox="1"/>
      </xdr:nvSpPr>
      <xdr:spPr>
        <a:xfrm>
          <a:off x="14020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140419</xdr:rowOff>
    </xdr:from>
    <xdr:to>
      <xdr:col>64</xdr:col>
      <xdr:colOff>152400</xdr:colOff>
      <xdr:row>60</xdr:row>
      <xdr:rowOff>70569</xdr:rowOff>
    </xdr:to>
    <xdr:sp macro="" textlink="">
      <xdr:nvSpPr>
        <xdr:cNvPr id="346" name="楕円 345"/>
        <xdr:cNvSpPr/>
      </xdr:nvSpPr>
      <xdr:spPr>
        <a:xfrm>
          <a:off x="13462000" y="10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80746</xdr:rowOff>
    </xdr:from>
    <xdr:ext cx="762000" cy="259045"/>
    <xdr:sp macro="" textlink="">
      <xdr:nvSpPr>
        <xdr:cNvPr id="347" name="テキスト ボックス 346"/>
        <xdr:cNvSpPr txBox="1"/>
      </xdr:nvSpPr>
      <xdr:spPr>
        <a:xfrm>
          <a:off x="13131800" y="1002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a:solidFill>
                <a:schemeClr val="dk1"/>
              </a:solidFill>
              <a:effectLst/>
              <a:latin typeface="+mn-lt"/>
              <a:ea typeface="+mn-ea"/>
              <a:cs typeface="+mn-cs"/>
            </a:rPr>
            <a:t>　</a:t>
          </a:r>
          <a:r>
            <a:rPr kumimoji="1" lang="ja-JP" altLang="ja-JP" sz="800">
              <a:solidFill>
                <a:schemeClr val="dk1"/>
              </a:solidFill>
              <a:effectLst/>
              <a:latin typeface="+mn-lt"/>
              <a:ea typeface="+mn-ea"/>
              <a:cs typeface="+mn-cs"/>
            </a:rPr>
            <a:t>令和</a:t>
          </a:r>
          <a:r>
            <a:rPr kumimoji="1" lang="en-US" altLang="ja-JP" sz="800">
              <a:solidFill>
                <a:schemeClr val="dk1"/>
              </a:solidFill>
              <a:effectLst/>
              <a:latin typeface="+mn-lt"/>
              <a:ea typeface="+mn-ea"/>
              <a:cs typeface="+mn-cs"/>
            </a:rPr>
            <a:t>6</a:t>
          </a:r>
          <a:r>
            <a:rPr kumimoji="1" lang="ja-JP" altLang="ja-JP" sz="800">
              <a:solidFill>
                <a:schemeClr val="dk1"/>
              </a:solidFill>
              <a:effectLst/>
              <a:latin typeface="+mn-lt"/>
              <a:ea typeface="+mn-ea"/>
              <a:cs typeface="+mn-cs"/>
            </a:rPr>
            <a:t>年度は、類似団体</a:t>
          </a:r>
          <a:r>
            <a:rPr kumimoji="1" lang="ja-JP" altLang="en-US" sz="800">
              <a:solidFill>
                <a:schemeClr val="dk1"/>
              </a:solidFill>
              <a:effectLst/>
              <a:latin typeface="+mn-lt"/>
              <a:ea typeface="+mn-ea"/>
              <a:cs typeface="+mn-cs"/>
            </a:rPr>
            <a:t>内</a:t>
          </a:r>
          <a:r>
            <a:rPr kumimoji="1" lang="ja-JP" altLang="ja-JP" sz="800">
              <a:solidFill>
                <a:schemeClr val="dk1"/>
              </a:solidFill>
              <a:effectLst/>
              <a:latin typeface="+mn-lt"/>
              <a:ea typeface="+mn-ea"/>
              <a:cs typeface="+mn-cs"/>
            </a:rPr>
            <a:t>と比較すると</a:t>
          </a:r>
          <a:r>
            <a:rPr kumimoji="1" lang="en-US" altLang="ja-JP" sz="800">
              <a:solidFill>
                <a:schemeClr val="dk1"/>
              </a:solidFill>
              <a:effectLst/>
              <a:latin typeface="+mn-lt"/>
              <a:ea typeface="+mn-ea"/>
              <a:cs typeface="+mn-cs"/>
            </a:rPr>
            <a:t>1.9</a:t>
          </a:r>
          <a:r>
            <a:rPr kumimoji="1" lang="ja-JP" altLang="ja-JP" sz="800">
              <a:solidFill>
                <a:schemeClr val="dk1"/>
              </a:solidFill>
              <a:effectLst/>
              <a:latin typeface="+mn-lt"/>
              <a:ea typeface="+mn-ea"/>
              <a:cs typeface="+mn-cs"/>
            </a:rPr>
            <a:t>ポイント低い結果となったが、全国平均、岐阜県平均より比率が高い水準で推移している。</a:t>
          </a:r>
          <a:endParaRPr lang="ja-JP" altLang="ja-JP" sz="800">
            <a:effectLst/>
          </a:endParaRPr>
        </a:p>
        <a:p>
          <a:r>
            <a:rPr kumimoji="1" lang="ja-JP" altLang="ja-JP" sz="800">
              <a:solidFill>
                <a:schemeClr val="dk1"/>
              </a:solidFill>
              <a:effectLst/>
              <a:latin typeface="+mn-lt"/>
              <a:ea typeface="+mn-ea"/>
              <a:cs typeface="+mn-cs"/>
            </a:rPr>
            <a:t>　令和</a:t>
          </a:r>
          <a:r>
            <a:rPr kumimoji="1" lang="en-US" altLang="ja-JP" sz="800">
              <a:solidFill>
                <a:schemeClr val="dk1"/>
              </a:solidFill>
              <a:effectLst/>
              <a:latin typeface="+mn-lt"/>
              <a:ea typeface="+mn-ea"/>
              <a:cs typeface="+mn-cs"/>
            </a:rPr>
            <a:t>6</a:t>
          </a:r>
          <a:r>
            <a:rPr kumimoji="1" lang="ja-JP" altLang="ja-JP" sz="800">
              <a:solidFill>
                <a:schemeClr val="dk1"/>
              </a:solidFill>
              <a:effectLst/>
              <a:latin typeface="+mn-lt"/>
              <a:ea typeface="+mn-ea"/>
              <a:cs typeface="+mn-cs"/>
            </a:rPr>
            <a:t>年度の実質公債費比率は</a:t>
          </a:r>
          <a:r>
            <a:rPr kumimoji="1" lang="en-US" altLang="ja-JP" sz="800">
              <a:solidFill>
                <a:schemeClr val="dk1"/>
              </a:solidFill>
              <a:effectLst/>
              <a:latin typeface="+mn-lt"/>
              <a:ea typeface="+mn-ea"/>
              <a:cs typeface="+mn-cs"/>
            </a:rPr>
            <a:t>7.0</a:t>
          </a:r>
          <a:r>
            <a:rPr kumimoji="1" lang="ja-JP" altLang="ja-JP" sz="800">
              <a:solidFill>
                <a:schemeClr val="dk1"/>
              </a:solidFill>
              <a:effectLst/>
              <a:latin typeface="+mn-lt"/>
              <a:ea typeface="+mn-ea"/>
              <a:cs typeface="+mn-cs"/>
            </a:rPr>
            <a:t>％で、昨年度決算に基づく比率（令和</a:t>
          </a:r>
          <a:r>
            <a:rPr kumimoji="1" lang="en-US" altLang="ja-JP" sz="800">
              <a:solidFill>
                <a:schemeClr val="dk1"/>
              </a:solidFill>
              <a:effectLst/>
              <a:latin typeface="+mn-lt"/>
              <a:ea typeface="+mn-ea"/>
              <a:cs typeface="+mn-cs"/>
            </a:rPr>
            <a:t>3</a:t>
          </a:r>
          <a:r>
            <a:rPr kumimoji="1" lang="ja-JP" altLang="ja-JP" sz="800">
              <a:solidFill>
                <a:schemeClr val="dk1"/>
              </a:solidFill>
              <a:effectLst/>
              <a:latin typeface="+mn-lt"/>
              <a:ea typeface="+mn-ea"/>
              <a:cs typeface="+mn-cs"/>
            </a:rPr>
            <a:t>年度から令和</a:t>
          </a:r>
          <a:r>
            <a:rPr kumimoji="1" lang="en-US" altLang="ja-JP" sz="800">
              <a:solidFill>
                <a:schemeClr val="dk1"/>
              </a:solidFill>
              <a:effectLst/>
              <a:latin typeface="+mn-lt"/>
              <a:ea typeface="+mn-ea"/>
              <a:cs typeface="+mn-cs"/>
            </a:rPr>
            <a:t>5</a:t>
          </a:r>
          <a:r>
            <a:rPr kumimoji="1" lang="ja-JP" altLang="ja-JP" sz="800">
              <a:solidFill>
                <a:schemeClr val="dk1"/>
              </a:solidFill>
              <a:effectLst/>
              <a:latin typeface="+mn-lt"/>
              <a:ea typeface="+mn-ea"/>
              <a:cs typeface="+mn-cs"/>
            </a:rPr>
            <a:t>年度までの</a:t>
          </a:r>
          <a:r>
            <a:rPr kumimoji="1" lang="ja-JP" altLang="en-US" sz="800">
              <a:solidFill>
                <a:schemeClr val="dk1"/>
              </a:solidFill>
              <a:effectLst/>
              <a:latin typeface="+mn-lt"/>
              <a:ea typeface="+mn-ea"/>
              <a:cs typeface="+mn-cs"/>
            </a:rPr>
            <a:t>単年度の実質公債費比率の</a:t>
          </a:r>
          <a:r>
            <a:rPr kumimoji="1" lang="ja-JP" altLang="ja-JP" sz="800">
              <a:solidFill>
                <a:schemeClr val="dk1"/>
              </a:solidFill>
              <a:effectLst/>
              <a:latin typeface="+mn-lt"/>
              <a:ea typeface="+mn-ea"/>
              <a:cs typeface="+mn-cs"/>
            </a:rPr>
            <a:t>平均値）</a:t>
          </a:r>
          <a:r>
            <a:rPr kumimoji="1" lang="en-US" altLang="ja-JP" sz="800">
              <a:solidFill>
                <a:schemeClr val="dk1"/>
              </a:solidFill>
              <a:effectLst/>
              <a:latin typeface="+mn-lt"/>
              <a:ea typeface="+mn-ea"/>
              <a:cs typeface="+mn-cs"/>
            </a:rPr>
            <a:t>7.7</a:t>
          </a:r>
          <a:r>
            <a:rPr kumimoji="1" lang="ja-JP" altLang="ja-JP" sz="800">
              <a:solidFill>
                <a:schemeClr val="dk1"/>
              </a:solidFill>
              <a:effectLst/>
              <a:latin typeface="+mn-lt"/>
              <a:ea typeface="+mn-ea"/>
              <a:cs typeface="+mn-cs"/>
            </a:rPr>
            <a:t>％から</a:t>
          </a:r>
          <a:r>
            <a:rPr kumimoji="1" lang="en-US" altLang="ja-JP" sz="800">
              <a:solidFill>
                <a:schemeClr val="dk1"/>
              </a:solidFill>
              <a:effectLst/>
              <a:latin typeface="+mn-lt"/>
              <a:ea typeface="+mn-ea"/>
              <a:cs typeface="+mn-cs"/>
            </a:rPr>
            <a:t>0.7</a:t>
          </a:r>
          <a:r>
            <a:rPr kumimoji="1" lang="ja-JP" altLang="ja-JP" sz="800">
              <a:solidFill>
                <a:schemeClr val="dk1"/>
              </a:solidFill>
              <a:effectLst/>
              <a:latin typeface="+mn-lt"/>
              <a:ea typeface="+mn-ea"/>
              <a:cs typeface="+mn-cs"/>
            </a:rPr>
            <a:t>ポイント減少（改善）した。</a:t>
          </a:r>
          <a:endParaRPr lang="ja-JP" altLang="ja-JP" sz="800">
            <a:effectLst/>
          </a:endParaRPr>
        </a:p>
        <a:p>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公営企業会計における地方債現在高に伴う一般会計からの繰入金の減額による減、南濃衛生施設利用事務組合における過去の大規模事業に係る地方債の完済による同組合に対する公債費負担金の減額による減により、分子を構成する数値は減少した。一方、標準税収入額や普通交付税の増などにより分母を構成する数値は増加した。</a:t>
          </a:r>
          <a:endParaRPr kumimoji="1" lang="en-US" altLang="ja-JP" sz="800">
            <a:solidFill>
              <a:schemeClr val="dk1"/>
            </a:solidFill>
            <a:effectLst/>
            <a:latin typeface="+mn-lt"/>
            <a:ea typeface="+mn-ea"/>
            <a:cs typeface="+mn-cs"/>
          </a:endParaRPr>
        </a:p>
        <a:p>
          <a:r>
            <a:rPr kumimoji="1" lang="ja-JP" altLang="en-US" sz="800">
              <a:solidFill>
                <a:schemeClr val="dk1"/>
              </a:solidFill>
              <a:effectLst/>
              <a:latin typeface="+mn-lt"/>
              <a:ea typeface="+mn-ea"/>
              <a:cs typeface="+mn-cs"/>
            </a:rPr>
            <a:t>　結果、分母の増加と分子の減少が要因となり、令和</a:t>
          </a:r>
          <a:r>
            <a:rPr kumimoji="1" lang="en-US" altLang="ja-JP" sz="800">
              <a:solidFill>
                <a:schemeClr val="dk1"/>
              </a:solidFill>
              <a:effectLst/>
              <a:latin typeface="+mn-lt"/>
              <a:ea typeface="+mn-ea"/>
              <a:cs typeface="+mn-cs"/>
            </a:rPr>
            <a:t>6</a:t>
          </a:r>
          <a:r>
            <a:rPr kumimoji="1" lang="ja-JP" altLang="en-US" sz="800">
              <a:solidFill>
                <a:schemeClr val="dk1"/>
              </a:solidFill>
              <a:effectLst/>
              <a:latin typeface="+mn-lt"/>
              <a:ea typeface="+mn-ea"/>
              <a:cs typeface="+mn-cs"/>
            </a:rPr>
            <a:t>年度の単年度比率が令和</a:t>
          </a:r>
          <a:r>
            <a:rPr kumimoji="1" lang="en-US" altLang="ja-JP" sz="800">
              <a:solidFill>
                <a:schemeClr val="dk1"/>
              </a:solidFill>
              <a:effectLst/>
              <a:latin typeface="+mn-lt"/>
              <a:ea typeface="+mn-ea"/>
              <a:cs typeface="+mn-cs"/>
            </a:rPr>
            <a:t>3</a:t>
          </a:r>
          <a:r>
            <a:rPr kumimoji="1" lang="ja-JP" altLang="en-US" sz="800">
              <a:solidFill>
                <a:schemeClr val="dk1"/>
              </a:solidFill>
              <a:effectLst/>
              <a:latin typeface="+mn-lt"/>
              <a:ea typeface="+mn-ea"/>
              <a:cs typeface="+mn-cs"/>
            </a:rPr>
            <a:t>年度の単年度比率を下回り、</a:t>
          </a:r>
          <a:r>
            <a:rPr kumimoji="1" lang="en-US" altLang="ja-JP" sz="800">
              <a:solidFill>
                <a:schemeClr val="dk1"/>
              </a:solidFill>
              <a:effectLst/>
              <a:latin typeface="+mn-lt"/>
              <a:ea typeface="+mn-ea"/>
              <a:cs typeface="+mn-cs"/>
            </a:rPr>
            <a:t>3</a:t>
          </a:r>
          <a:r>
            <a:rPr kumimoji="1" lang="ja-JP" altLang="en-US" sz="800">
              <a:solidFill>
                <a:schemeClr val="dk1"/>
              </a:solidFill>
              <a:effectLst/>
              <a:latin typeface="+mn-lt"/>
              <a:ea typeface="+mn-ea"/>
              <a:cs typeface="+mn-cs"/>
            </a:rPr>
            <a:t>か年平均でも比率が減少し、</a:t>
          </a:r>
          <a:r>
            <a:rPr kumimoji="1" lang="en-US" altLang="ja-JP" sz="800">
              <a:solidFill>
                <a:schemeClr val="dk1"/>
              </a:solidFill>
              <a:effectLst/>
              <a:latin typeface="+mn-lt"/>
              <a:ea typeface="+mn-ea"/>
              <a:cs typeface="+mn-cs"/>
            </a:rPr>
            <a:t>7.0</a:t>
          </a:r>
          <a:r>
            <a:rPr kumimoji="1" lang="ja-JP" altLang="en-US" sz="800">
              <a:solidFill>
                <a:schemeClr val="dk1"/>
              </a:solidFill>
              <a:effectLst/>
              <a:latin typeface="+mn-lt"/>
              <a:ea typeface="+mn-ea"/>
              <a:cs typeface="+mn-cs"/>
            </a:rPr>
            <a:t>％の比率となった。</a:t>
          </a:r>
          <a:endParaRPr lang="ja-JP" altLang="ja-JP" sz="8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149225</xdr:rowOff>
    </xdr:from>
    <xdr:to>
      <xdr:col>81</xdr:col>
      <xdr:colOff>44450</xdr:colOff>
      <xdr:row>36</xdr:row>
      <xdr:rowOff>163301</xdr:rowOff>
    </xdr:to>
    <xdr:cxnSp macro="">
      <xdr:nvCxnSpPr>
        <xdr:cNvPr id="381" name="直線コネクタ 380"/>
        <xdr:cNvCxnSpPr/>
      </xdr:nvCxnSpPr>
      <xdr:spPr>
        <a:xfrm flipV="1">
          <a:off x="16179800" y="6321425"/>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163301</xdr:rowOff>
    </xdr:from>
    <xdr:to>
      <xdr:col>77</xdr:col>
      <xdr:colOff>44450</xdr:colOff>
      <xdr:row>37</xdr:row>
      <xdr:rowOff>3916</xdr:rowOff>
    </xdr:to>
    <xdr:cxnSp macro="">
      <xdr:nvCxnSpPr>
        <xdr:cNvPr id="384" name="直線コネクタ 383"/>
        <xdr:cNvCxnSpPr/>
      </xdr:nvCxnSpPr>
      <xdr:spPr>
        <a:xfrm flipV="1">
          <a:off x="15290800" y="633550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3916</xdr:rowOff>
    </xdr:from>
    <xdr:to>
      <xdr:col>72</xdr:col>
      <xdr:colOff>203200</xdr:colOff>
      <xdr:row>37</xdr:row>
      <xdr:rowOff>13970</xdr:rowOff>
    </xdr:to>
    <xdr:cxnSp macro="">
      <xdr:nvCxnSpPr>
        <xdr:cNvPr id="387" name="直線コネクタ 386"/>
        <xdr:cNvCxnSpPr/>
      </xdr:nvCxnSpPr>
      <xdr:spPr>
        <a:xfrm flipV="1">
          <a:off x="14401800" y="634756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13970</xdr:rowOff>
    </xdr:from>
    <xdr:to>
      <xdr:col>68</xdr:col>
      <xdr:colOff>152400</xdr:colOff>
      <xdr:row>37</xdr:row>
      <xdr:rowOff>22013</xdr:rowOff>
    </xdr:to>
    <xdr:cxnSp macro="">
      <xdr:nvCxnSpPr>
        <xdr:cNvPr id="390" name="直線コネクタ 389"/>
        <xdr:cNvCxnSpPr/>
      </xdr:nvCxnSpPr>
      <xdr:spPr>
        <a:xfrm flipV="1">
          <a:off x="13512800" y="63576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98425</xdr:rowOff>
    </xdr:from>
    <xdr:to>
      <xdr:col>81</xdr:col>
      <xdr:colOff>95250</xdr:colOff>
      <xdr:row>37</xdr:row>
      <xdr:rowOff>28575</xdr:rowOff>
    </xdr:to>
    <xdr:sp macro="" textlink="">
      <xdr:nvSpPr>
        <xdr:cNvPr id="400" name="楕円 399"/>
        <xdr:cNvSpPr/>
      </xdr:nvSpPr>
      <xdr:spPr>
        <a:xfrm>
          <a:off x="16967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114952</xdr:rowOff>
    </xdr:from>
    <xdr:ext cx="762000" cy="259045"/>
    <xdr:sp macro="" textlink="">
      <xdr:nvSpPr>
        <xdr:cNvPr id="401" name="公債費負担の状況該当値テキスト"/>
        <xdr:cNvSpPr txBox="1"/>
      </xdr:nvSpPr>
      <xdr:spPr>
        <a:xfrm>
          <a:off x="17106900" y="611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112501</xdr:rowOff>
    </xdr:from>
    <xdr:to>
      <xdr:col>77</xdr:col>
      <xdr:colOff>95250</xdr:colOff>
      <xdr:row>37</xdr:row>
      <xdr:rowOff>42651</xdr:rowOff>
    </xdr:to>
    <xdr:sp macro="" textlink="">
      <xdr:nvSpPr>
        <xdr:cNvPr id="402" name="楕円 401"/>
        <xdr:cNvSpPr/>
      </xdr:nvSpPr>
      <xdr:spPr>
        <a:xfrm>
          <a:off x="16129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52828</xdr:rowOff>
    </xdr:from>
    <xdr:ext cx="736600" cy="259045"/>
    <xdr:sp macro="" textlink="">
      <xdr:nvSpPr>
        <xdr:cNvPr id="403" name="テキスト ボックス 402"/>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124566</xdr:rowOff>
    </xdr:from>
    <xdr:to>
      <xdr:col>73</xdr:col>
      <xdr:colOff>44450</xdr:colOff>
      <xdr:row>37</xdr:row>
      <xdr:rowOff>54716</xdr:rowOff>
    </xdr:to>
    <xdr:sp macro="" textlink="">
      <xdr:nvSpPr>
        <xdr:cNvPr id="404" name="楕円 403"/>
        <xdr:cNvSpPr/>
      </xdr:nvSpPr>
      <xdr:spPr>
        <a:xfrm>
          <a:off x="15240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64893</xdr:rowOff>
    </xdr:from>
    <xdr:ext cx="762000" cy="259045"/>
    <xdr:sp macro="" textlink="">
      <xdr:nvSpPr>
        <xdr:cNvPr id="405" name="テキスト ボックス 404"/>
        <xdr:cNvSpPr txBox="1"/>
      </xdr:nvSpPr>
      <xdr:spPr>
        <a:xfrm>
          <a:off x="14909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406" name="楕円 405"/>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407" name="テキスト ボックス 406"/>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408" name="楕円 407"/>
        <xdr:cNvSpPr/>
      </xdr:nvSpPr>
      <xdr:spPr>
        <a:xfrm>
          <a:off x="13462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409" name="テキスト ボックス 408"/>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a:t>
          </a:r>
          <a:r>
            <a:rPr kumimoji="1" lang="ja-JP" altLang="en-US" sz="1000">
              <a:solidFill>
                <a:schemeClr val="dk1"/>
              </a:solidFill>
              <a:effectLst/>
              <a:latin typeface="+mn-lt"/>
              <a:ea typeface="+mn-ea"/>
              <a:cs typeface="+mn-cs"/>
            </a:rPr>
            <a:t>内</a:t>
          </a:r>
          <a:r>
            <a:rPr kumimoji="1" lang="ja-JP" altLang="ja-JP" sz="1000">
              <a:solidFill>
                <a:schemeClr val="dk1"/>
              </a:solidFill>
              <a:effectLst/>
              <a:latin typeface="+mn-lt"/>
              <a:ea typeface="+mn-ea"/>
              <a:cs typeface="+mn-cs"/>
            </a:rPr>
            <a:t>平均、全国平均、岐阜県平均より比率が高い水準で推移している。</a:t>
          </a:r>
          <a:endParaRPr lang="ja-JP" altLang="ja-JP" sz="10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年度の将来負担比率は</a:t>
          </a:r>
          <a:r>
            <a:rPr kumimoji="1" lang="en-US" altLang="ja-JP" sz="1000">
              <a:solidFill>
                <a:schemeClr val="dk1"/>
              </a:solidFill>
              <a:effectLst/>
              <a:latin typeface="+mn-lt"/>
              <a:ea typeface="+mn-ea"/>
              <a:cs typeface="+mn-cs"/>
            </a:rPr>
            <a:t>30.3</a:t>
          </a:r>
          <a:r>
            <a:rPr kumimoji="1" lang="ja-JP" altLang="ja-JP" sz="1000">
              <a:solidFill>
                <a:schemeClr val="dk1"/>
              </a:solidFill>
              <a:effectLst/>
              <a:latin typeface="+mn-lt"/>
              <a:ea typeface="+mn-ea"/>
              <a:cs typeface="+mn-cs"/>
            </a:rPr>
            <a:t>％となり、昨年度の</a:t>
          </a:r>
          <a:r>
            <a:rPr kumimoji="1" lang="en-US" altLang="ja-JP" sz="1000">
              <a:solidFill>
                <a:schemeClr val="dk1"/>
              </a:solidFill>
              <a:effectLst/>
              <a:latin typeface="+mn-lt"/>
              <a:ea typeface="+mn-ea"/>
              <a:cs typeface="+mn-cs"/>
            </a:rPr>
            <a:t>29.3</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より</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a:t>
          </a:r>
          <a:endParaRPr lang="ja-JP" altLang="ja-JP" sz="1000">
            <a:effectLst/>
          </a:endParaRPr>
        </a:p>
        <a:p>
          <a:r>
            <a:rPr kumimoji="1" lang="ja-JP" altLang="ja-JP" sz="1000">
              <a:solidFill>
                <a:schemeClr val="dk1"/>
              </a:solidFill>
              <a:effectLst/>
              <a:latin typeface="+mn-lt"/>
              <a:ea typeface="+mn-ea"/>
              <a:cs typeface="+mn-cs"/>
            </a:rPr>
            <a:t>　主な要因は分子を構成する数値が昨年度と比較して約</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6,000</a:t>
          </a:r>
          <a:r>
            <a:rPr kumimoji="1" lang="ja-JP" altLang="ja-JP" sz="1000">
              <a:solidFill>
                <a:schemeClr val="dk1"/>
              </a:solidFill>
              <a:effectLst/>
              <a:latin typeface="+mn-lt"/>
              <a:ea typeface="+mn-ea"/>
              <a:cs typeface="+mn-cs"/>
            </a:rPr>
            <a:t>万円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しているためで、</a:t>
          </a:r>
          <a:r>
            <a:rPr kumimoji="1" lang="ja-JP" altLang="en-US" sz="1000">
              <a:solidFill>
                <a:schemeClr val="dk1"/>
              </a:solidFill>
              <a:effectLst/>
              <a:latin typeface="+mn-lt"/>
              <a:ea typeface="+mn-ea"/>
              <a:cs typeface="+mn-cs"/>
            </a:rPr>
            <a:t>振興事業基金の造成等に係る新発債の起債による地方債現在高の増、定年退職制度における定年年齢の段階的な引上げに伴う退職手当負担見込額の増</a:t>
          </a:r>
          <a:r>
            <a:rPr kumimoji="1" lang="ja-JP" altLang="ja-JP" sz="1000">
              <a:solidFill>
                <a:schemeClr val="dk1"/>
              </a:solidFill>
              <a:effectLst/>
              <a:latin typeface="+mn-lt"/>
              <a:ea typeface="+mn-ea"/>
              <a:cs typeface="+mn-cs"/>
            </a:rPr>
            <a:t>などにより</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20250</xdr:rowOff>
    </xdr:from>
    <xdr:to>
      <xdr:col>81</xdr:col>
      <xdr:colOff>44450</xdr:colOff>
      <xdr:row>16</xdr:row>
      <xdr:rowOff>33655</xdr:rowOff>
    </xdr:to>
    <xdr:cxnSp macro="">
      <xdr:nvCxnSpPr>
        <xdr:cNvPr id="443" name="直線コネクタ 442"/>
        <xdr:cNvCxnSpPr/>
      </xdr:nvCxnSpPr>
      <xdr:spPr>
        <a:xfrm>
          <a:off x="16179800" y="27634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20250</xdr:rowOff>
    </xdr:from>
    <xdr:to>
      <xdr:col>77</xdr:col>
      <xdr:colOff>44450</xdr:colOff>
      <xdr:row>16</xdr:row>
      <xdr:rowOff>65828</xdr:rowOff>
    </xdr:to>
    <xdr:cxnSp macro="">
      <xdr:nvCxnSpPr>
        <xdr:cNvPr id="446" name="直線コネクタ 445"/>
        <xdr:cNvCxnSpPr/>
      </xdr:nvCxnSpPr>
      <xdr:spPr>
        <a:xfrm flipV="1">
          <a:off x="15290800" y="2763450"/>
          <a:ext cx="889000" cy="4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63147</xdr:rowOff>
    </xdr:from>
    <xdr:to>
      <xdr:col>72</xdr:col>
      <xdr:colOff>203200</xdr:colOff>
      <xdr:row>16</xdr:row>
      <xdr:rowOff>65828</xdr:rowOff>
    </xdr:to>
    <xdr:cxnSp macro="">
      <xdr:nvCxnSpPr>
        <xdr:cNvPr id="449" name="直線コネクタ 448"/>
        <xdr:cNvCxnSpPr/>
      </xdr:nvCxnSpPr>
      <xdr:spPr>
        <a:xfrm>
          <a:off x="14401800" y="2806347"/>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63147</xdr:rowOff>
    </xdr:from>
    <xdr:to>
      <xdr:col>68</xdr:col>
      <xdr:colOff>152400</xdr:colOff>
      <xdr:row>17</xdr:row>
      <xdr:rowOff>115570</xdr:rowOff>
    </xdr:to>
    <xdr:cxnSp macro="">
      <xdr:nvCxnSpPr>
        <xdr:cNvPr id="452" name="直線コネクタ 451"/>
        <xdr:cNvCxnSpPr/>
      </xdr:nvCxnSpPr>
      <xdr:spPr>
        <a:xfrm flipV="1">
          <a:off x="13512800" y="2806347"/>
          <a:ext cx="889000" cy="22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154305</xdr:rowOff>
    </xdr:from>
    <xdr:to>
      <xdr:col>81</xdr:col>
      <xdr:colOff>95250</xdr:colOff>
      <xdr:row>16</xdr:row>
      <xdr:rowOff>84455</xdr:rowOff>
    </xdr:to>
    <xdr:sp macro="" textlink="">
      <xdr:nvSpPr>
        <xdr:cNvPr id="462" name="楕円 461"/>
        <xdr:cNvSpPr/>
      </xdr:nvSpPr>
      <xdr:spPr>
        <a:xfrm>
          <a:off x="16967200" y="2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126382</xdr:rowOff>
    </xdr:from>
    <xdr:ext cx="762000" cy="259045"/>
    <xdr:sp macro="" textlink="">
      <xdr:nvSpPr>
        <xdr:cNvPr id="463" name="将来負担の状況該当値テキスト"/>
        <xdr:cNvSpPr txBox="1"/>
      </xdr:nvSpPr>
      <xdr:spPr>
        <a:xfrm>
          <a:off x="17106900" y="269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140900</xdr:rowOff>
    </xdr:from>
    <xdr:to>
      <xdr:col>77</xdr:col>
      <xdr:colOff>95250</xdr:colOff>
      <xdr:row>16</xdr:row>
      <xdr:rowOff>71050</xdr:rowOff>
    </xdr:to>
    <xdr:sp macro="" textlink="">
      <xdr:nvSpPr>
        <xdr:cNvPr id="464" name="楕円 463"/>
        <xdr:cNvSpPr/>
      </xdr:nvSpPr>
      <xdr:spPr>
        <a:xfrm>
          <a:off x="16129000" y="271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55827</xdr:rowOff>
    </xdr:from>
    <xdr:ext cx="736600" cy="259045"/>
    <xdr:sp macro="" textlink="">
      <xdr:nvSpPr>
        <xdr:cNvPr id="465" name="テキスト ボックス 464"/>
        <xdr:cNvSpPr txBox="1"/>
      </xdr:nvSpPr>
      <xdr:spPr>
        <a:xfrm>
          <a:off x="15798800" y="279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15028</xdr:rowOff>
    </xdr:from>
    <xdr:to>
      <xdr:col>73</xdr:col>
      <xdr:colOff>44450</xdr:colOff>
      <xdr:row>16</xdr:row>
      <xdr:rowOff>116628</xdr:rowOff>
    </xdr:to>
    <xdr:sp macro="" textlink="">
      <xdr:nvSpPr>
        <xdr:cNvPr id="466" name="楕円 465"/>
        <xdr:cNvSpPr/>
      </xdr:nvSpPr>
      <xdr:spPr>
        <a:xfrm>
          <a:off x="15240000" y="27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101405</xdr:rowOff>
    </xdr:from>
    <xdr:ext cx="762000" cy="259045"/>
    <xdr:sp macro="" textlink="">
      <xdr:nvSpPr>
        <xdr:cNvPr id="467" name="テキスト ボックス 466"/>
        <xdr:cNvSpPr txBox="1"/>
      </xdr:nvSpPr>
      <xdr:spPr>
        <a:xfrm>
          <a:off x="14909800" y="284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12347</xdr:rowOff>
    </xdr:from>
    <xdr:to>
      <xdr:col>68</xdr:col>
      <xdr:colOff>203200</xdr:colOff>
      <xdr:row>16</xdr:row>
      <xdr:rowOff>113947</xdr:rowOff>
    </xdr:to>
    <xdr:sp macro="" textlink="">
      <xdr:nvSpPr>
        <xdr:cNvPr id="468" name="楕円 467"/>
        <xdr:cNvSpPr/>
      </xdr:nvSpPr>
      <xdr:spPr>
        <a:xfrm>
          <a:off x="14351000" y="275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98724</xdr:rowOff>
    </xdr:from>
    <xdr:ext cx="762000" cy="259045"/>
    <xdr:sp macro="" textlink="">
      <xdr:nvSpPr>
        <xdr:cNvPr id="469" name="テキスト ボックス 468"/>
        <xdr:cNvSpPr txBox="1"/>
      </xdr:nvSpPr>
      <xdr:spPr>
        <a:xfrm>
          <a:off x="14020800" y="284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64770</xdr:rowOff>
    </xdr:from>
    <xdr:to>
      <xdr:col>64</xdr:col>
      <xdr:colOff>152400</xdr:colOff>
      <xdr:row>17</xdr:row>
      <xdr:rowOff>166370</xdr:rowOff>
    </xdr:to>
    <xdr:sp macro="" textlink="">
      <xdr:nvSpPr>
        <xdr:cNvPr id="470" name="楕円 469"/>
        <xdr:cNvSpPr/>
      </xdr:nvSpPr>
      <xdr:spPr>
        <a:xfrm>
          <a:off x="1346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151147</xdr:rowOff>
    </xdr:from>
    <xdr:ext cx="762000" cy="259045"/>
    <xdr:sp macro="" textlink="">
      <xdr:nvSpPr>
        <xdr:cNvPr id="471" name="テキスト ボックス 470"/>
        <xdr:cNvSpPr txBox="1"/>
      </xdr:nvSpPr>
      <xdr:spPr>
        <a:xfrm>
          <a:off x="1313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岐阜県海津市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31,505
30,240
112.03
19,009,682
18,409,428
507,226
10,748,515
17,399,780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年度は、前年度と比較すると</a:t>
          </a:r>
          <a:r>
            <a:rPr kumimoji="1" lang="en-US" altLang="ja-JP" sz="1000">
              <a:solidFill>
                <a:schemeClr val="dk1"/>
              </a:solidFill>
              <a:effectLst/>
              <a:latin typeface="+mn-lt"/>
              <a:ea typeface="+mn-ea"/>
              <a:cs typeface="+mn-cs"/>
            </a:rPr>
            <a:t>0.6</a:t>
          </a:r>
          <a:r>
            <a:rPr kumimoji="1" lang="ja-JP" altLang="ja-JP" sz="1000">
              <a:solidFill>
                <a:schemeClr val="dk1"/>
              </a:solidFill>
              <a:effectLst/>
              <a:latin typeface="+mn-lt"/>
              <a:ea typeface="+mn-ea"/>
              <a:cs typeface="+mn-cs"/>
            </a:rPr>
            <a:t>ポイントの増</a:t>
          </a:r>
          <a:r>
            <a:rPr kumimoji="1" lang="ja-JP" altLang="en-US" sz="1000">
              <a:solidFill>
                <a:schemeClr val="dk1"/>
              </a:solidFill>
              <a:effectLst/>
              <a:latin typeface="+mn-lt"/>
              <a:ea typeface="+mn-ea"/>
              <a:cs typeface="+mn-cs"/>
            </a:rPr>
            <a:t>となったものの</a:t>
          </a:r>
          <a:r>
            <a:rPr kumimoji="1" lang="ja-JP" altLang="ja-JP" sz="1000">
              <a:solidFill>
                <a:schemeClr val="dk1"/>
              </a:solidFill>
              <a:effectLst/>
              <a:latin typeface="+mn-lt"/>
              <a:ea typeface="+mn-ea"/>
              <a:cs typeface="+mn-cs"/>
            </a:rPr>
            <a:t>、類似団体</a:t>
          </a:r>
          <a:r>
            <a:rPr kumimoji="1" lang="ja-JP" altLang="en-US" sz="1000">
              <a:solidFill>
                <a:schemeClr val="dk1"/>
              </a:solidFill>
              <a:effectLst/>
              <a:latin typeface="+mn-lt"/>
              <a:ea typeface="+mn-ea"/>
              <a:cs typeface="+mn-cs"/>
            </a:rPr>
            <a:t>内</a:t>
          </a:r>
          <a:r>
            <a:rPr kumimoji="1" lang="ja-JP" altLang="ja-JP" sz="1000">
              <a:solidFill>
                <a:schemeClr val="dk1"/>
              </a:solidFill>
              <a:effectLst/>
              <a:latin typeface="+mn-lt"/>
              <a:ea typeface="+mn-ea"/>
              <a:cs typeface="+mn-cs"/>
            </a:rPr>
            <a:t>平均、全国平均</a:t>
          </a:r>
          <a:r>
            <a:rPr kumimoji="1" lang="ja-JP" altLang="en-US" sz="1000">
              <a:solidFill>
                <a:schemeClr val="dk1"/>
              </a:solidFill>
              <a:effectLst/>
              <a:latin typeface="+mn-lt"/>
              <a:ea typeface="+mn-ea"/>
              <a:cs typeface="+mn-cs"/>
            </a:rPr>
            <a:t>、岐阜県平均</a:t>
          </a:r>
          <a:r>
            <a:rPr kumimoji="1" lang="ja-JP" altLang="ja-JP" sz="1000">
              <a:solidFill>
                <a:schemeClr val="dk1"/>
              </a:solidFill>
              <a:effectLst/>
              <a:latin typeface="+mn-lt"/>
              <a:ea typeface="+mn-ea"/>
              <a:cs typeface="+mn-cs"/>
            </a:rPr>
            <a:t>を下回った。</a:t>
          </a:r>
          <a:endParaRPr lang="ja-JP" altLang="ja-JP" sz="10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年度の経常収支比率は、</a:t>
          </a:r>
          <a:r>
            <a:rPr kumimoji="1" lang="en-US" altLang="ja-JP" sz="1000">
              <a:solidFill>
                <a:schemeClr val="dk1"/>
              </a:solidFill>
              <a:effectLst/>
              <a:latin typeface="+mn-lt"/>
              <a:ea typeface="+mn-ea"/>
              <a:cs typeface="+mn-cs"/>
            </a:rPr>
            <a:t>25.2</a:t>
          </a:r>
          <a:r>
            <a:rPr kumimoji="1" lang="ja-JP" altLang="ja-JP" sz="1000">
              <a:solidFill>
                <a:schemeClr val="dk1"/>
              </a:solidFill>
              <a:effectLst/>
              <a:latin typeface="+mn-lt"/>
              <a:ea typeface="+mn-ea"/>
              <a:cs typeface="+mn-cs"/>
            </a:rPr>
            <a:t>ポイント（前年度対比</a:t>
          </a:r>
          <a:r>
            <a:rPr kumimoji="1" lang="en-US" altLang="ja-JP" sz="1000">
              <a:solidFill>
                <a:schemeClr val="dk1"/>
              </a:solidFill>
              <a:effectLst/>
              <a:latin typeface="+mn-lt"/>
              <a:ea typeface="+mn-ea"/>
              <a:cs typeface="+mn-cs"/>
            </a:rPr>
            <a:t>+0.6</a:t>
          </a:r>
          <a:r>
            <a:rPr kumimoji="1" lang="ja-JP" altLang="ja-JP" sz="1000">
              <a:solidFill>
                <a:schemeClr val="dk1"/>
              </a:solidFill>
              <a:effectLst/>
              <a:latin typeface="+mn-lt"/>
              <a:ea typeface="+mn-ea"/>
              <a:cs typeface="+mn-cs"/>
            </a:rPr>
            <a:t>ポイント）で前年度とほぼ同水準となった。今後も定員適正化計画に基づき、職員数の適正な管理、行財政改革の取組みによる事務事業の見直しを行いながら人件費の削減に努めていく。</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78994</xdr:rowOff>
    </xdr:to>
    <xdr:cxnSp macro="">
      <xdr:nvCxnSpPr>
        <xdr:cNvPr id="64" name="直線コネクタ 63"/>
        <xdr:cNvCxnSpPr/>
      </xdr:nvCxnSpPr>
      <xdr:spPr>
        <a:xfrm>
          <a:off x="3987800" y="63952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51562</xdr:rowOff>
    </xdr:to>
    <xdr:cxnSp macro="">
      <xdr:nvCxnSpPr>
        <xdr:cNvPr id="67" name="直線コネクタ 66"/>
        <xdr:cNvCxnSpPr/>
      </xdr:nvCxnSpPr>
      <xdr:spPr>
        <a:xfrm>
          <a:off x="3098800" y="63586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14986</xdr:rowOff>
    </xdr:to>
    <xdr:cxnSp macro="">
      <xdr:nvCxnSpPr>
        <xdr:cNvPr id="70" name="直線コネクタ 69"/>
        <xdr:cNvCxnSpPr/>
      </xdr:nvCxnSpPr>
      <xdr:spPr>
        <a:xfrm>
          <a:off x="2209800" y="6354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110998</xdr:rowOff>
    </xdr:to>
    <xdr:cxnSp macro="">
      <xdr:nvCxnSpPr>
        <xdr:cNvPr id="73" name="直線コネクタ 72"/>
        <xdr:cNvCxnSpPr/>
      </xdr:nvCxnSpPr>
      <xdr:spPr>
        <a:xfrm flipV="1">
          <a:off x="1320800" y="63540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44721</xdr:rowOff>
    </xdr:from>
    <xdr:ext cx="762000" cy="259045"/>
    <xdr:sp macro="" textlink="">
      <xdr:nvSpPr>
        <xdr:cNvPr id="84" name="人件費該当値テキスト"/>
        <xdr:cNvSpPr txBox="1"/>
      </xdr:nvSpPr>
      <xdr:spPr>
        <a:xfrm>
          <a:off x="4914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86" name="テキスト ボックス 85"/>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88" name="テキスト ボックス 87"/>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90" name="テキスト ボックス 89"/>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令和</a:t>
          </a:r>
          <a:r>
            <a:rPr kumimoji="1" lang="en-US" altLang="ja-JP" sz="1000" b="0" i="0" baseline="0">
              <a:solidFill>
                <a:schemeClr val="dk1"/>
              </a:solidFill>
              <a:effectLst/>
              <a:latin typeface="+mn-lt"/>
              <a:ea typeface="+mn-ea"/>
              <a:cs typeface="+mn-cs"/>
            </a:rPr>
            <a:t>6</a:t>
          </a:r>
          <a:r>
            <a:rPr kumimoji="1" lang="ja-JP" altLang="ja-JP" sz="1000" b="0" i="0" baseline="0">
              <a:solidFill>
                <a:schemeClr val="dk1"/>
              </a:solidFill>
              <a:effectLst/>
              <a:latin typeface="+mn-lt"/>
              <a:ea typeface="+mn-ea"/>
              <a:cs typeface="+mn-cs"/>
            </a:rPr>
            <a:t>年度は、</a:t>
          </a:r>
          <a:r>
            <a:rPr kumimoji="1" lang="ja-JP" altLang="en-US" sz="1000" b="0" i="0" baseline="0">
              <a:solidFill>
                <a:schemeClr val="dk1"/>
              </a:solidFill>
              <a:effectLst/>
              <a:latin typeface="+mn-lt"/>
              <a:ea typeface="+mn-ea"/>
              <a:cs typeface="+mn-cs"/>
            </a:rPr>
            <a:t>岐阜県平均を下回ったものの、類似団体内平均、</a:t>
          </a:r>
          <a:r>
            <a:rPr kumimoji="1" lang="ja-JP" altLang="ja-JP" sz="1000" b="0" i="0" baseline="0">
              <a:solidFill>
                <a:schemeClr val="dk1"/>
              </a:solidFill>
              <a:effectLst/>
              <a:latin typeface="+mn-lt"/>
              <a:ea typeface="+mn-ea"/>
              <a:cs typeface="+mn-cs"/>
            </a:rPr>
            <a:t>全国平均を上回り、前年度と比較すると</a:t>
          </a:r>
          <a:r>
            <a:rPr kumimoji="1" lang="en-US" altLang="ja-JP" sz="1000" b="0" i="0" baseline="0">
              <a:solidFill>
                <a:schemeClr val="dk1"/>
              </a:solidFill>
              <a:effectLst/>
              <a:latin typeface="+mn-lt"/>
              <a:ea typeface="+mn-ea"/>
              <a:cs typeface="+mn-cs"/>
            </a:rPr>
            <a:t>0.8</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した。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a:t>
          </a:r>
          <a:r>
            <a:rPr kumimoji="1" lang="ja-JP" altLang="en-US" sz="1000" b="0" i="0" baseline="0">
              <a:solidFill>
                <a:schemeClr val="dk1"/>
              </a:solidFill>
              <a:effectLst/>
              <a:latin typeface="+mn-lt"/>
              <a:ea typeface="+mn-ea"/>
              <a:cs typeface="+mn-cs"/>
            </a:rPr>
            <a:t>災害備蓄用品（携帯式簡易トイレ、組み立て式トイレ）の購入（</a:t>
          </a:r>
          <a:r>
            <a:rPr kumimoji="1" lang="en-US" altLang="ja-JP" sz="1000" b="0" i="0" baseline="0">
              <a:solidFill>
                <a:schemeClr val="dk1"/>
              </a:solidFill>
              <a:effectLst/>
              <a:latin typeface="+mn-lt"/>
              <a:ea typeface="+mn-ea"/>
              <a:cs typeface="+mn-cs"/>
            </a:rPr>
            <a:t>62</a:t>
          </a:r>
          <a:r>
            <a:rPr kumimoji="1" lang="ja-JP" altLang="en-US" sz="1000" b="0" i="0" baseline="0">
              <a:solidFill>
                <a:schemeClr val="dk1"/>
              </a:solidFill>
              <a:effectLst/>
              <a:latin typeface="+mn-lt"/>
              <a:ea typeface="+mn-ea"/>
              <a:cs typeface="+mn-cs"/>
            </a:rPr>
            <a:t>百万円）、小学校の統合に伴う送迎バス運行費（</a:t>
          </a:r>
          <a:r>
            <a:rPr kumimoji="1" lang="en-US" altLang="ja-JP" sz="1000" b="0" i="0" baseline="0">
              <a:solidFill>
                <a:schemeClr val="dk1"/>
              </a:solidFill>
              <a:effectLst/>
              <a:latin typeface="+mn-lt"/>
              <a:ea typeface="+mn-ea"/>
              <a:cs typeface="+mn-cs"/>
            </a:rPr>
            <a:t>99</a:t>
          </a:r>
          <a:r>
            <a:rPr kumimoji="1" lang="ja-JP" altLang="en-US" sz="1000" b="0" i="0" baseline="0">
              <a:solidFill>
                <a:schemeClr val="dk1"/>
              </a:solidFill>
              <a:effectLst/>
              <a:latin typeface="+mn-lt"/>
              <a:ea typeface="+mn-ea"/>
              <a:cs typeface="+mn-cs"/>
            </a:rPr>
            <a:t>百万円）などが増加の要因となった。</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en-US" sz="1000" b="0" i="0" baseline="0">
              <a:solidFill>
                <a:schemeClr val="dk1"/>
              </a:solidFill>
              <a:effectLst/>
              <a:latin typeface="+mn-lt"/>
              <a:ea typeface="+mn-ea"/>
              <a:cs typeface="+mn-cs"/>
            </a:rPr>
            <a:t>　引き続き</a:t>
          </a:r>
          <a:r>
            <a:rPr kumimoji="1" lang="ja-JP" altLang="ja-JP" sz="1000" b="0" i="0" baseline="0">
              <a:solidFill>
                <a:schemeClr val="dk1"/>
              </a:solidFill>
              <a:effectLst/>
              <a:latin typeface="+mn-lt"/>
              <a:ea typeface="+mn-ea"/>
              <a:cs typeface="+mn-cs"/>
            </a:rPr>
            <a:t>事務事業の見直しを行うとともに、固定経費の適正</a:t>
          </a:r>
          <a:r>
            <a:rPr kumimoji="1" lang="ja-JP" altLang="en-US" sz="1000" b="0" i="0" baseline="0">
              <a:solidFill>
                <a:schemeClr val="dk1"/>
              </a:solidFill>
              <a:effectLst/>
              <a:latin typeface="+mn-lt"/>
              <a:ea typeface="+mn-ea"/>
              <a:cs typeface="+mn-cs"/>
            </a:rPr>
            <a:t>な</a:t>
          </a:r>
          <a:r>
            <a:rPr kumimoji="1" lang="ja-JP" altLang="ja-JP" sz="1000" b="0" i="0" baseline="0">
              <a:solidFill>
                <a:schemeClr val="dk1"/>
              </a:solidFill>
              <a:effectLst/>
              <a:latin typeface="+mn-lt"/>
              <a:ea typeface="+mn-ea"/>
              <a:cs typeface="+mn-cs"/>
            </a:rPr>
            <a:t>管理に努めていく。</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17</xdr:row>
      <xdr:rowOff>123190</xdr:rowOff>
    </xdr:to>
    <xdr:cxnSp macro="">
      <xdr:nvCxnSpPr>
        <xdr:cNvPr id="125" name="直線コネクタ 124"/>
        <xdr:cNvCxnSpPr/>
      </xdr:nvCxnSpPr>
      <xdr:spPr>
        <a:xfrm>
          <a:off x="15671800" y="29768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92710</xdr:rowOff>
    </xdr:to>
    <xdr:cxnSp macro="">
      <xdr:nvCxnSpPr>
        <xdr:cNvPr id="128" name="直線コネクタ 127"/>
        <xdr:cNvCxnSpPr/>
      </xdr:nvCxnSpPr>
      <xdr:spPr>
        <a:xfrm flipV="1">
          <a:off x="14782800" y="2976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17</xdr:row>
      <xdr:rowOff>92710</xdr:rowOff>
    </xdr:to>
    <xdr:cxnSp macro="">
      <xdr:nvCxnSpPr>
        <xdr:cNvPr id="131" name="直線コネクタ 130"/>
        <xdr:cNvCxnSpPr/>
      </xdr:nvCxnSpPr>
      <xdr:spPr>
        <a:xfrm>
          <a:off x="13893800" y="28244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81280</xdr:rowOff>
    </xdr:to>
    <xdr:cxnSp macro="">
      <xdr:nvCxnSpPr>
        <xdr:cNvPr id="134" name="直線コネクタ 133"/>
        <xdr:cNvCxnSpPr/>
      </xdr:nvCxnSpPr>
      <xdr:spPr>
        <a:xfrm>
          <a:off x="13004800" y="2786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72390</xdr:rowOff>
    </xdr:from>
    <xdr:to>
      <xdr:col>82</xdr:col>
      <xdr:colOff>158750</xdr:colOff>
      <xdr:row>18</xdr:row>
      <xdr:rowOff>2540</xdr:rowOff>
    </xdr:to>
    <xdr:sp macro="" textlink="">
      <xdr:nvSpPr>
        <xdr:cNvPr id="144" name="楕円 143"/>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44467</xdr:rowOff>
    </xdr:from>
    <xdr:ext cx="762000" cy="259045"/>
    <xdr:sp macro="" textlink="">
      <xdr:nvSpPr>
        <xdr:cNvPr id="145" name="物件費該当値テキスト"/>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46" name="楕円 145"/>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47" name="テキスト ボックス 146"/>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8" name="楕円 147"/>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49" name="テキスト ボックス 148"/>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0" name="楕円 149"/>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51" name="テキスト ボックス 150"/>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2" name="楕円 151"/>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3" name="テキスト ボックス 152"/>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年度は、前年度と</a:t>
          </a:r>
          <a:r>
            <a:rPr kumimoji="1" lang="ja-JP" altLang="en-US" sz="1000">
              <a:solidFill>
                <a:schemeClr val="dk1"/>
              </a:solidFill>
              <a:effectLst/>
              <a:latin typeface="+mn-lt"/>
              <a:ea typeface="+mn-ea"/>
              <a:cs typeface="+mn-cs"/>
            </a:rPr>
            <a:t>比較すると</a:t>
          </a:r>
          <a:r>
            <a:rPr kumimoji="1" lang="en-US" altLang="ja-JP" sz="1000">
              <a:solidFill>
                <a:schemeClr val="dk1"/>
              </a:solidFill>
              <a:effectLst/>
              <a:latin typeface="+mn-lt"/>
              <a:ea typeface="+mn-ea"/>
              <a:cs typeface="+mn-cs"/>
            </a:rPr>
            <a:t>1.2</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の増</a:t>
          </a:r>
          <a:r>
            <a:rPr kumimoji="1" lang="ja-JP" altLang="ja-JP" sz="1000">
              <a:solidFill>
                <a:schemeClr val="dk1"/>
              </a:solidFill>
              <a:effectLst/>
              <a:latin typeface="+mn-lt"/>
              <a:ea typeface="+mn-ea"/>
              <a:cs typeface="+mn-cs"/>
            </a:rPr>
            <a:t>となり、類似団体</a:t>
          </a:r>
          <a:r>
            <a:rPr kumimoji="1" lang="ja-JP" altLang="en-US" sz="1000">
              <a:solidFill>
                <a:schemeClr val="dk1"/>
              </a:solidFill>
              <a:effectLst/>
              <a:latin typeface="+mn-lt"/>
              <a:ea typeface="+mn-ea"/>
              <a:cs typeface="+mn-cs"/>
            </a:rPr>
            <a:t>内</a:t>
          </a:r>
          <a:r>
            <a:rPr kumimoji="1" lang="ja-JP" altLang="ja-JP" sz="1000">
              <a:solidFill>
                <a:schemeClr val="dk1"/>
              </a:solidFill>
              <a:effectLst/>
              <a:latin typeface="+mn-lt"/>
              <a:ea typeface="+mn-ea"/>
              <a:cs typeface="+mn-cs"/>
            </a:rPr>
            <a:t>平均</a:t>
          </a:r>
          <a:r>
            <a:rPr kumimoji="1" lang="ja-JP" altLang="en-US" sz="1000">
              <a:solidFill>
                <a:schemeClr val="dk1"/>
              </a:solidFill>
              <a:effectLst/>
              <a:latin typeface="+mn-lt"/>
              <a:ea typeface="+mn-ea"/>
              <a:cs typeface="+mn-cs"/>
            </a:rPr>
            <a:t>を上回ったものの</a:t>
          </a:r>
          <a:r>
            <a:rPr kumimoji="1" lang="ja-JP" altLang="ja-JP" sz="1000">
              <a:solidFill>
                <a:schemeClr val="dk1"/>
              </a:solidFill>
              <a:effectLst/>
              <a:latin typeface="+mn-lt"/>
              <a:ea typeface="+mn-ea"/>
              <a:cs typeface="+mn-cs"/>
            </a:rPr>
            <a:t>、全国平均、岐阜県平均を下回った。</a:t>
          </a:r>
          <a:endParaRPr lang="ja-JP" altLang="ja-JP" sz="1000">
            <a:effectLst/>
          </a:endParaRPr>
        </a:p>
        <a:p>
          <a:r>
            <a:rPr kumimoji="1" lang="ja-JP" altLang="ja-JP" sz="1000">
              <a:solidFill>
                <a:schemeClr val="dk1"/>
              </a:solidFill>
              <a:effectLst/>
              <a:latin typeface="+mn-lt"/>
              <a:ea typeface="+mn-ea"/>
              <a:cs typeface="+mn-cs"/>
            </a:rPr>
            <a:t>　前年度と比較すると、</a:t>
          </a:r>
          <a:r>
            <a:rPr kumimoji="1" lang="ja-JP" altLang="en-US" sz="1000">
              <a:solidFill>
                <a:schemeClr val="dk1"/>
              </a:solidFill>
              <a:effectLst/>
              <a:latin typeface="+mn-lt"/>
              <a:ea typeface="+mn-ea"/>
              <a:cs typeface="+mn-cs"/>
            </a:rPr>
            <a:t>定額減税調整給付金（</a:t>
          </a:r>
          <a:r>
            <a:rPr kumimoji="1" lang="en-US" altLang="ja-JP" sz="1000">
              <a:solidFill>
                <a:schemeClr val="dk1"/>
              </a:solidFill>
              <a:effectLst/>
              <a:latin typeface="+mn-lt"/>
              <a:ea typeface="+mn-ea"/>
              <a:cs typeface="+mn-cs"/>
            </a:rPr>
            <a:t>252</a:t>
          </a:r>
          <a:r>
            <a:rPr kumimoji="1" lang="ja-JP" altLang="en-US" sz="1000">
              <a:solidFill>
                <a:schemeClr val="dk1"/>
              </a:solidFill>
              <a:effectLst/>
              <a:latin typeface="+mn-lt"/>
              <a:ea typeface="+mn-ea"/>
              <a:cs typeface="+mn-cs"/>
            </a:rPr>
            <a:t>百万円、皆増）、電力・ガス・食料品等価格高騰生活支援特別給付金（</a:t>
          </a:r>
          <a:r>
            <a:rPr kumimoji="1" lang="en-US" altLang="ja-JP" sz="1000">
              <a:solidFill>
                <a:schemeClr val="dk1"/>
              </a:solidFill>
              <a:effectLst/>
              <a:latin typeface="+mn-lt"/>
              <a:ea typeface="+mn-ea"/>
              <a:cs typeface="+mn-cs"/>
            </a:rPr>
            <a:t>193</a:t>
          </a:r>
          <a:r>
            <a:rPr kumimoji="1" lang="ja-JP" altLang="en-US" sz="1000">
              <a:solidFill>
                <a:schemeClr val="dk1"/>
              </a:solidFill>
              <a:effectLst/>
              <a:latin typeface="+mn-lt"/>
              <a:ea typeface="+mn-ea"/>
              <a:cs typeface="+mn-cs"/>
            </a:rPr>
            <a:t>百万円、皆増）の増が大きな増加要因となった。</a:t>
          </a:r>
          <a:endParaRPr lang="ja-JP" altLang="ja-JP" sz="10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56</xdr:row>
      <xdr:rowOff>78015</xdr:rowOff>
    </xdr:to>
    <xdr:cxnSp macro="">
      <xdr:nvCxnSpPr>
        <xdr:cNvPr id="188" name="直線コネクタ 187"/>
        <xdr:cNvCxnSpPr/>
      </xdr:nvCxnSpPr>
      <xdr:spPr>
        <a:xfrm>
          <a:off x="3987800" y="95485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118835</xdr:rowOff>
    </xdr:to>
    <xdr:cxnSp macro="">
      <xdr:nvCxnSpPr>
        <xdr:cNvPr id="191" name="直線コネクタ 190"/>
        <xdr:cNvCxnSpPr/>
      </xdr:nvCxnSpPr>
      <xdr:spPr>
        <a:xfrm>
          <a:off x="3098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118835</xdr:rowOff>
    </xdr:to>
    <xdr:cxnSp macro="">
      <xdr:nvCxnSpPr>
        <xdr:cNvPr id="194" name="直線コネクタ 193"/>
        <xdr:cNvCxnSpPr/>
      </xdr:nvCxnSpPr>
      <xdr:spPr>
        <a:xfrm>
          <a:off x="2209800" y="9472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42635</xdr:rowOff>
    </xdr:to>
    <xdr:cxnSp macro="">
      <xdr:nvCxnSpPr>
        <xdr:cNvPr id="197" name="直線コネクタ 196"/>
        <xdr:cNvCxnSpPr/>
      </xdr:nvCxnSpPr>
      <xdr:spPr>
        <a:xfrm>
          <a:off x="1320800" y="9472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7" name="楕円 206"/>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170742</xdr:rowOff>
    </xdr:from>
    <xdr:ext cx="762000" cy="259045"/>
    <xdr:sp macro="" textlink="">
      <xdr:nvSpPr>
        <xdr:cNvPr id="208" name="扶助費該当値テキスト"/>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9" name="楕円 208"/>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0" name="テキスト ボックス 209"/>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1" name="楕円 210"/>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2" name="テキスト ボックス 211"/>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4" name="テキスト ボックス 213"/>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5" name="楕円 214"/>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16" name="テキスト ボックス 215"/>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近年は、類似団体</a:t>
          </a:r>
          <a:r>
            <a:rPr kumimoji="1" lang="ja-JP" altLang="en-US" sz="1000" b="0" i="0" baseline="0">
              <a:solidFill>
                <a:schemeClr val="dk1"/>
              </a:solidFill>
              <a:effectLst/>
              <a:latin typeface="+mn-lt"/>
              <a:ea typeface="+mn-ea"/>
              <a:cs typeface="+mn-cs"/>
            </a:rPr>
            <a:t>内</a:t>
          </a:r>
          <a:r>
            <a:rPr kumimoji="1" lang="ja-JP" altLang="ja-JP" sz="1000" b="0" i="0" baseline="0">
              <a:solidFill>
                <a:schemeClr val="dk1"/>
              </a:solidFill>
              <a:effectLst/>
              <a:latin typeface="+mn-lt"/>
              <a:ea typeface="+mn-ea"/>
              <a:cs typeface="+mn-cs"/>
            </a:rPr>
            <a:t>平均、全国平均、県平均より低い水準となっている。</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令和</a:t>
          </a:r>
          <a:r>
            <a:rPr kumimoji="1" lang="en-US" altLang="ja-JP" sz="1000" b="0" i="0" baseline="0">
              <a:solidFill>
                <a:schemeClr val="dk1"/>
              </a:solidFill>
              <a:effectLst/>
              <a:latin typeface="+mn-lt"/>
              <a:ea typeface="+mn-ea"/>
              <a:cs typeface="+mn-cs"/>
            </a:rPr>
            <a:t>6</a:t>
          </a:r>
          <a:r>
            <a:rPr kumimoji="1" lang="ja-JP" altLang="ja-JP" sz="1000" b="0" i="0" baseline="0">
              <a:solidFill>
                <a:schemeClr val="dk1"/>
              </a:solidFill>
              <a:effectLst/>
              <a:latin typeface="+mn-lt"/>
              <a:ea typeface="+mn-ea"/>
              <a:cs typeface="+mn-cs"/>
            </a:rPr>
            <a:t>年度は、前年度と</a:t>
          </a:r>
          <a:r>
            <a:rPr kumimoji="1" lang="ja-JP" altLang="en-US" sz="1000" b="0" i="0" baseline="0">
              <a:solidFill>
                <a:schemeClr val="dk1"/>
              </a:solidFill>
              <a:effectLst/>
              <a:latin typeface="+mn-lt"/>
              <a:ea typeface="+mn-ea"/>
              <a:cs typeface="+mn-cs"/>
            </a:rPr>
            <a:t>同じであり、</a:t>
          </a:r>
          <a:r>
            <a:rPr kumimoji="1" lang="ja-JP" altLang="ja-JP" sz="1000" b="0" i="0" baseline="0">
              <a:solidFill>
                <a:schemeClr val="dk1"/>
              </a:solidFill>
              <a:effectLst/>
              <a:latin typeface="+mn-lt"/>
              <a:ea typeface="+mn-ea"/>
              <a:cs typeface="+mn-cs"/>
            </a:rPr>
            <a:t>近年と同水準となった。今後も、国民健康保険、介護保険、後期高齢者医療保険それぞれの特別会計についても繰出金の軽減を図るため、保険料等の見直しや経費削減等により、一般会計からの負担軽減に努めていく。</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56</xdr:row>
      <xdr:rowOff>38100</xdr:rowOff>
    </xdr:to>
    <xdr:cxnSp macro="">
      <xdr:nvCxnSpPr>
        <xdr:cNvPr id="249" name="直線コネクタ 248"/>
        <xdr:cNvCxnSpPr/>
      </xdr:nvCxnSpPr>
      <xdr:spPr>
        <a:xfrm>
          <a:off x="15671800" y="963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158750</xdr:rowOff>
    </xdr:from>
    <xdr:to>
      <xdr:col>78</xdr:col>
      <xdr:colOff>69850</xdr:colOff>
      <xdr:row>56</xdr:row>
      <xdr:rowOff>38100</xdr:rowOff>
    </xdr:to>
    <xdr:cxnSp macro="">
      <xdr:nvCxnSpPr>
        <xdr:cNvPr id="252" name="直線コネクタ 251"/>
        <xdr:cNvCxnSpPr/>
      </xdr:nvCxnSpPr>
      <xdr:spPr>
        <a:xfrm>
          <a:off x="14782800" y="958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55</xdr:row>
      <xdr:rowOff>158750</xdr:rowOff>
    </xdr:to>
    <xdr:cxnSp macro="">
      <xdr:nvCxnSpPr>
        <xdr:cNvPr id="255" name="直線コネクタ 254"/>
        <xdr:cNvCxnSpPr/>
      </xdr:nvCxnSpPr>
      <xdr:spPr>
        <a:xfrm>
          <a:off x="13893800" y="957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12700</xdr:rowOff>
    </xdr:to>
    <xdr:cxnSp macro="">
      <xdr:nvCxnSpPr>
        <xdr:cNvPr id="258" name="直線コネクタ 257"/>
        <xdr:cNvCxnSpPr/>
      </xdr:nvCxnSpPr>
      <xdr:spPr>
        <a:xfrm flipV="1">
          <a:off x="13004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68" name="楕円 267"/>
        <xdr:cNvSpPr/>
      </xdr:nvSpPr>
      <xdr:spPr>
        <a:xfrm>
          <a:off x="16459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3827</xdr:rowOff>
    </xdr:from>
    <xdr:ext cx="762000" cy="259045"/>
    <xdr:sp macro="" textlink="">
      <xdr:nvSpPr>
        <xdr:cNvPr id="269" name="その他該当値テキスト"/>
        <xdr:cNvSpPr txBox="1"/>
      </xdr:nvSpPr>
      <xdr:spPr>
        <a:xfrm>
          <a:off x="16598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158750</xdr:rowOff>
    </xdr:from>
    <xdr:to>
      <xdr:col>78</xdr:col>
      <xdr:colOff>120650</xdr:colOff>
      <xdr:row>56</xdr:row>
      <xdr:rowOff>88900</xdr:rowOff>
    </xdr:to>
    <xdr:sp macro="" textlink="">
      <xdr:nvSpPr>
        <xdr:cNvPr id="270" name="楕円 269"/>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99077</xdr:rowOff>
    </xdr:from>
    <xdr:ext cx="736600" cy="259045"/>
    <xdr:sp macro="" textlink="">
      <xdr:nvSpPr>
        <xdr:cNvPr id="271" name="テキスト ボックス 270"/>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107950</xdr:rowOff>
    </xdr:from>
    <xdr:to>
      <xdr:col>74</xdr:col>
      <xdr:colOff>31750</xdr:colOff>
      <xdr:row>56</xdr:row>
      <xdr:rowOff>38100</xdr:rowOff>
    </xdr:to>
    <xdr:sp macro="" textlink="">
      <xdr:nvSpPr>
        <xdr:cNvPr id="272" name="楕円 271"/>
        <xdr:cNvSpPr/>
      </xdr:nvSpPr>
      <xdr:spPr>
        <a:xfrm>
          <a:off x="14732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48277</xdr:rowOff>
    </xdr:from>
    <xdr:ext cx="762000" cy="259045"/>
    <xdr:sp macro="" textlink="">
      <xdr:nvSpPr>
        <xdr:cNvPr id="273" name="テキスト ボックス 272"/>
        <xdr:cNvSpPr txBox="1"/>
      </xdr:nvSpPr>
      <xdr:spPr>
        <a:xfrm>
          <a:off x="14401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4" name="楕円 273"/>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5" name="テキスト ボックス 274"/>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6" name="楕円 275"/>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7" name="テキスト ボックス 276"/>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年度は、前年度と比較して</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ポイントの減となったものの、類似団体</a:t>
          </a:r>
          <a:r>
            <a:rPr kumimoji="1" lang="ja-JP" altLang="en-US" sz="1000">
              <a:solidFill>
                <a:schemeClr val="dk1"/>
              </a:solidFill>
              <a:effectLst/>
              <a:latin typeface="+mn-lt"/>
              <a:ea typeface="+mn-ea"/>
              <a:cs typeface="+mn-cs"/>
            </a:rPr>
            <a:t>内</a:t>
          </a:r>
          <a:r>
            <a:rPr kumimoji="1" lang="ja-JP" altLang="ja-JP" sz="1000">
              <a:solidFill>
                <a:schemeClr val="dk1"/>
              </a:solidFill>
              <a:effectLst/>
              <a:latin typeface="+mn-lt"/>
              <a:ea typeface="+mn-ea"/>
              <a:cs typeface="+mn-cs"/>
            </a:rPr>
            <a:t>平均、全国平均、岐阜県平均を上回っており、高い比率となっている。</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前年度と比較すると下水道事業会計への補助金の増（</a:t>
          </a:r>
          <a:r>
            <a:rPr kumimoji="1" lang="en-US" altLang="ja-JP" sz="1000">
              <a:solidFill>
                <a:schemeClr val="dk1"/>
              </a:solidFill>
              <a:effectLst/>
              <a:latin typeface="+mn-lt"/>
              <a:ea typeface="+mn-ea"/>
              <a:cs typeface="+mn-cs"/>
            </a:rPr>
            <a:t>35</a:t>
          </a:r>
          <a:r>
            <a:rPr kumimoji="1" lang="ja-JP" altLang="en-US" sz="1000">
              <a:solidFill>
                <a:schemeClr val="dk1"/>
              </a:solidFill>
              <a:effectLst/>
              <a:latin typeface="+mn-lt"/>
              <a:ea typeface="+mn-ea"/>
              <a:cs typeface="+mn-cs"/>
            </a:rPr>
            <a:t>百万円）、各事業費の確定に伴う過年度返還金の増（</a:t>
          </a:r>
          <a:r>
            <a:rPr kumimoji="1" lang="en-US" altLang="ja-JP" sz="1000">
              <a:solidFill>
                <a:schemeClr val="dk1"/>
              </a:solidFill>
              <a:effectLst/>
              <a:latin typeface="+mn-lt"/>
              <a:ea typeface="+mn-ea"/>
              <a:cs typeface="+mn-cs"/>
            </a:rPr>
            <a:t>15</a:t>
          </a:r>
          <a:r>
            <a:rPr kumimoji="1" lang="ja-JP" altLang="en-US" sz="1000">
              <a:solidFill>
                <a:schemeClr val="dk1"/>
              </a:solidFill>
              <a:effectLst/>
              <a:latin typeface="+mn-lt"/>
              <a:ea typeface="+mn-ea"/>
              <a:cs typeface="+mn-cs"/>
            </a:rPr>
            <a:t>百万円）</a:t>
          </a:r>
          <a:r>
            <a:rPr kumimoji="1" lang="ja-JP" altLang="ja-JP" sz="1000">
              <a:solidFill>
                <a:schemeClr val="dk1"/>
              </a:solidFill>
              <a:effectLst/>
              <a:latin typeface="+mn-lt"/>
              <a:ea typeface="+mn-ea"/>
              <a:cs typeface="+mn-cs"/>
            </a:rPr>
            <a:t>などが主な</a:t>
          </a:r>
          <a:r>
            <a:rPr kumimoji="1" lang="ja-JP" altLang="en-US" sz="1000">
              <a:solidFill>
                <a:schemeClr val="dk1"/>
              </a:solidFill>
              <a:effectLst/>
              <a:latin typeface="+mn-lt"/>
              <a:ea typeface="+mn-ea"/>
              <a:cs typeface="+mn-cs"/>
            </a:rPr>
            <a:t>増加の</a:t>
          </a:r>
          <a:r>
            <a:rPr kumimoji="1" lang="ja-JP" altLang="ja-JP" sz="1000">
              <a:solidFill>
                <a:schemeClr val="dk1"/>
              </a:solidFill>
              <a:effectLst/>
              <a:latin typeface="+mn-lt"/>
              <a:ea typeface="+mn-ea"/>
              <a:cs typeface="+mn-cs"/>
            </a:rPr>
            <a:t>要因である。</a:t>
          </a:r>
          <a:endParaRPr lang="ja-JP" altLang="ja-JP" sz="1000">
            <a:effectLst/>
          </a:endParaRPr>
        </a:p>
        <a:p>
          <a:r>
            <a:rPr kumimoji="1" lang="ja-JP" altLang="ja-JP" sz="1000">
              <a:solidFill>
                <a:schemeClr val="dk1"/>
              </a:solidFill>
              <a:effectLst/>
              <a:latin typeface="+mn-lt"/>
              <a:ea typeface="+mn-ea"/>
              <a:cs typeface="+mn-cs"/>
            </a:rPr>
            <a:t>　今後においても、補助費等が上昇に転じないよう、事業の精査を行うなど適正化に努めていく。</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51562</xdr:rowOff>
    </xdr:to>
    <xdr:cxnSp macro="">
      <xdr:nvCxnSpPr>
        <xdr:cNvPr id="307" name="直線コネクタ 306"/>
        <xdr:cNvCxnSpPr/>
      </xdr:nvCxnSpPr>
      <xdr:spPr>
        <a:xfrm flipV="1">
          <a:off x="15671800" y="634492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124714</xdr:rowOff>
    </xdr:to>
    <xdr:cxnSp macro="">
      <xdr:nvCxnSpPr>
        <xdr:cNvPr id="310" name="直線コネクタ 309"/>
        <xdr:cNvCxnSpPr/>
      </xdr:nvCxnSpPr>
      <xdr:spPr>
        <a:xfrm flipV="1">
          <a:off x="14782800" y="63952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124714</xdr:rowOff>
    </xdr:to>
    <xdr:cxnSp macro="">
      <xdr:nvCxnSpPr>
        <xdr:cNvPr id="313" name="直線コネクタ 312"/>
        <xdr:cNvCxnSpPr/>
      </xdr:nvCxnSpPr>
      <xdr:spPr>
        <a:xfrm>
          <a:off x="13893800" y="63906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165862</xdr:rowOff>
    </xdr:to>
    <xdr:cxnSp macro="">
      <xdr:nvCxnSpPr>
        <xdr:cNvPr id="316" name="直線コネクタ 315"/>
        <xdr:cNvCxnSpPr/>
      </xdr:nvCxnSpPr>
      <xdr:spPr>
        <a:xfrm flipV="1">
          <a:off x="13004800" y="639064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6" name="楕円 325"/>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7" name="補助費等該当値テキスト"/>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8" name="楕円 327"/>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9" name="テキスト ボックス 328"/>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30" name="楕円 329"/>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31" name="テキスト ボックス 330"/>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2" name="楕円 331"/>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3" name="テキスト ボックス 332"/>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34" name="楕円 333"/>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35" name="テキスト ボックス 334"/>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年度は、前年度と比較すると</a:t>
          </a:r>
          <a:r>
            <a:rPr kumimoji="1" lang="en-US" altLang="ja-JP" sz="1000">
              <a:solidFill>
                <a:schemeClr val="dk1"/>
              </a:solidFill>
              <a:effectLst/>
              <a:latin typeface="+mn-lt"/>
              <a:ea typeface="+mn-ea"/>
              <a:cs typeface="+mn-cs"/>
            </a:rPr>
            <a:t>0.8</a:t>
          </a:r>
          <a:r>
            <a:rPr kumimoji="1" lang="ja-JP" altLang="en-US" sz="1000">
              <a:solidFill>
                <a:schemeClr val="dk1"/>
              </a:solidFill>
              <a:effectLst/>
              <a:latin typeface="+mn-lt"/>
              <a:ea typeface="+mn-ea"/>
              <a:cs typeface="+mn-cs"/>
            </a:rPr>
            <a:t>ポイントの減となった。例年において、</a:t>
          </a:r>
          <a:r>
            <a:rPr kumimoji="1" lang="ja-JP" altLang="ja-JP" sz="1000">
              <a:solidFill>
                <a:schemeClr val="dk1"/>
              </a:solidFill>
              <a:effectLst/>
              <a:latin typeface="+mn-lt"/>
              <a:ea typeface="+mn-ea"/>
              <a:cs typeface="+mn-cs"/>
            </a:rPr>
            <a:t>類似団体</a:t>
          </a:r>
          <a:r>
            <a:rPr kumimoji="1" lang="ja-JP" altLang="en-US" sz="1000">
              <a:solidFill>
                <a:schemeClr val="dk1"/>
              </a:solidFill>
              <a:effectLst/>
              <a:latin typeface="+mn-lt"/>
              <a:ea typeface="+mn-ea"/>
              <a:cs typeface="+mn-cs"/>
            </a:rPr>
            <a:t>内</a:t>
          </a:r>
          <a:r>
            <a:rPr kumimoji="1" lang="ja-JP" altLang="ja-JP" sz="1000">
              <a:solidFill>
                <a:schemeClr val="dk1"/>
              </a:solidFill>
              <a:effectLst/>
              <a:latin typeface="+mn-lt"/>
              <a:ea typeface="+mn-ea"/>
              <a:cs typeface="+mn-cs"/>
            </a:rPr>
            <a:t>平均より低い値となっているものの、</a:t>
          </a:r>
          <a:r>
            <a:rPr kumimoji="1" lang="ja-JP" altLang="en-US" sz="1000">
              <a:solidFill>
                <a:schemeClr val="dk1"/>
              </a:solidFill>
              <a:effectLst/>
              <a:latin typeface="+mn-lt"/>
              <a:ea typeface="+mn-ea"/>
              <a:cs typeface="+mn-cs"/>
            </a:rPr>
            <a:t>全国平均、岐阜県平均は上回っている状況である。</a:t>
          </a:r>
          <a:endParaRPr lang="ja-JP" altLang="ja-JP" sz="1000">
            <a:effectLst/>
          </a:endParaRPr>
        </a:p>
        <a:p>
          <a:r>
            <a:rPr kumimoji="1" lang="ja-JP" altLang="ja-JP" sz="1000">
              <a:solidFill>
                <a:schemeClr val="dk1"/>
              </a:solidFill>
              <a:effectLst/>
              <a:latin typeface="+mn-lt"/>
              <a:ea typeface="+mn-ea"/>
              <a:cs typeface="+mn-cs"/>
            </a:rPr>
            <a:t>　当市は、令和</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年度に公債費のピークを迎えることを想定している。</a:t>
          </a:r>
          <a:r>
            <a:rPr lang="ja-JP" altLang="ja-JP" sz="1000" b="0" i="0" baseline="0">
              <a:solidFill>
                <a:schemeClr val="dk1"/>
              </a:solidFill>
              <a:effectLst/>
              <a:latin typeface="+mn-lt"/>
              <a:ea typeface="+mn-ea"/>
              <a:cs typeface="+mn-cs"/>
            </a:rPr>
            <a:t>合併特例事業債</a:t>
          </a:r>
          <a:r>
            <a:rPr lang="ja-JP" altLang="en-US" sz="1000" b="0" i="0" baseline="0">
              <a:solidFill>
                <a:schemeClr val="dk1"/>
              </a:solidFill>
              <a:effectLst/>
              <a:latin typeface="+mn-lt"/>
              <a:ea typeface="+mn-ea"/>
              <a:cs typeface="+mn-cs"/>
            </a:rPr>
            <a:t>の発行が</a:t>
          </a:r>
          <a:r>
            <a:rPr lang="ja-JP" altLang="ja-JP" sz="1000" b="0" i="0" baseline="0">
              <a:solidFill>
                <a:schemeClr val="dk1"/>
              </a:solidFill>
              <a:effectLst/>
              <a:latin typeface="+mn-lt"/>
              <a:ea typeface="+mn-ea"/>
              <a:cs typeface="+mn-cs"/>
            </a:rPr>
            <a:t>令和</a:t>
          </a:r>
          <a:r>
            <a:rPr lang="en-US" altLang="ja-JP" sz="1000" b="0" i="0" baseline="0">
              <a:solidFill>
                <a:schemeClr val="dk1"/>
              </a:solidFill>
              <a:effectLst/>
              <a:latin typeface="+mn-lt"/>
              <a:ea typeface="+mn-ea"/>
              <a:cs typeface="+mn-cs"/>
            </a:rPr>
            <a:t>6</a:t>
          </a:r>
          <a:r>
            <a:rPr lang="ja-JP" altLang="ja-JP" sz="1000" b="0" i="0" baseline="0">
              <a:solidFill>
                <a:schemeClr val="dk1"/>
              </a:solidFill>
              <a:effectLst/>
              <a:latin typeface="+mn-lt"/>
              <a:ea typeface="+mn-ea"/>
              <a:cs typeface="+mn-cs"/>
            </a:rPr>
            <a:t>年度</a:t>
          </a:r>
          <a:r>
            <a:rPr lang="ja-JP" altLang="en-US" sz="1000" b="0" i="0" baseline="0">
              <a:solidFill>
                <a:schemeClr val="dk1"/>
              </a:solidFill>
              <a:effectLst/>
              <a:latin typeface="+mn-lt"/>
              <a:ea typeface="+mn-ea"/>
              <a:cs typeface="+mn-cs"/>
            </a:rPr>
            <a:t>で終了することから、</a:t>
          </a:r>
          <a:r>
            <a:rPr kumimoji="1" lang="ja-JP" altLang="ja-JP" sz="1000">
              <a:solidFill>
                <a:schemeClr val="dk1"/>
              </a:solidFill>
              <a:effectLst/>
              <a:latin typeface="+mn-lt"/>
              <a:ea typeface="+mn-ea"/>
              <a:cs typeface="+mn-cs"/>
            </a:rPr>
            <a:t>計画的に事業を実施するとともに、今後も地方債の発行を抑制し、公債費の削減に努めていく。</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121285</xdr:rowOff>
    </xdr:from>
    <xdr:to>
      <xdr:col>24</xdr:col>
      <xdr:colOff>25400</xdr:colOff>
      <xdr:row>74</xdr:row>
      <xdr:rowOff>136525</xdr:rowOff>
    </xdr:to>
    <xdr:cxnSp macro="">
      <xdr:nvCxnSpPr>
        <xdr:cNvPr id="367" name="直線コネクタ 366"/>
        <xdr:cNvCxnSpPr/>
      </xdr:nvCxnSpPr>
      <xdr:spPr>
        <a:xfrm flipV="1">
          <a:off x="3987800" y="1280858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136525</xdr:rowOff>
    </xdr:to>
    <xdr:cxnSp macro="">
      <xdr:nvCxnSpPr>
        <xdr:cNvPr id="370" name="直線コネクタ 369"/>
        <xdr:cNvCxnSpPr/>
      </xdr:nvCxnSpPr>
      <xdr:spPr>
        <a:xfrm>
          <a:off x="3098800" y="12814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117475</xdr:rowOff>
    </xdr:from>
    <xdr:to>
      <xdr:col>15</xdr:col>
      <xdr:colOff>98425</xdr:colOff>
      <xdr:row>74</xdr:row>
      <xdr:rowOff>127000</xdr:rowOff>
    </xdr:to>
    <xdr:cxnSp macro="">
      <xdr:nvCxnSpPr>
        <xdr:cNvPr id="373" name="直線コネクタ 372"/>
        <xdr:cNvCxnSpPr/>
      </xdr:nvCxnSpPr>
      <xdr:spPr>
        <a:xfrm>
          <a:off x="2209800" y="128047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117475</xdr:rowOff>
    </xdr:from>
    <xdr:to>
      <xdr:col>11</xdr:col>
      <xdr:colOff>9525</xdr:colOff>
      <xdr:row>74</xdr:row>
      <xdr:rowOff>127000</xdr:rowOff>
    </xdr:to>
    <xdr:cxnSp macro="">
      <xdr:nvCxnSpPr>
        <xdr:cNvPr id="376" name="直線コネクタ 375"/>
        <xdr:cNvCxnSpPr/>
      </xdr:nvCxnSpPr>
      <xdr:spPr>
        <a:xfrm flipV="1">
          <a:off x="1320800" y="128047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70485</xdr:rowOff>
    </xdr:from>
    <xdr:to>
      <xdr:col>24</xdr:col>
      <xdr:colOff>76200</xdr:colOff>
      <xdr:row>75</xdr:row>
      <xdr:rowOff>635</xdr:rowOff>
    </xdr:to>
    <xdr:sp macro="" textlink="">
      <xdr:nvSpPr>
        <xdr:cNvPr id="386" name="楕円 385"/>
        <xdr:cNvSpPr/>
      </xdr:nvSpPr>
      <xdr:spPr>
        <a:xfrm>
          <a:off x="47752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150512</xdr:rowOff>
    </xdr:from>
    <xdr:ext cx="762000" cy="259045"/>
    <xdr:sp macro="" textlink="">
      <xdr:nvSpPr>
        <xdr:cNvPr id="387" name="公債費該当値テキスト"/>
        <xdr:cNvSpPr txBox="1"/>
      </xdr:nvSpPr>
      <xdr:spPr>
        <a:xfrm>
          <a:off x="4914900" y="126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85725</xdr:rowOff>
    </xdr:from>
    <xdr:to>
      <xdr:col>20</xdr:col>
      <xdr:colOff>38100</xdr:colOff>
      <xdr:row>75</xdr:row>
      <xdr:rowOff>15875</xdr:rowOff>
    </xdr:to>
    <xdr:sp macro="" textlink="">
      <xdr:nvSpPr>
        <xdr:cNvPr id="388" name="楕円 387"/>
        <xdr:cNvSpPr/>
      </xdr:nvSpPr>
      <xdr:spPr>
        <a:xfrm>
          <a:off x="3937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26052</xdr:rowOff>
    </xdr:from>
    <xdr:ext cx="736600" cy="259045"/>
    <xdr:sp macro="" textlink="">
      <xdr:nvSpPr>
        <xdr:cNvPr id="389" name="テキスト ボックス 388"/>
        <xdr:cNvSpPr txBox="1"/>
      </xdr:nvSpPr>
      <xdr:spPr>
        <a:xfrm>
          <a:off x="3606800" y="1254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0" name="楕円 389"/>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91" name="テキスト ボックス 390"/>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66675</xdr:rowOff>
    </xdr:from>
    <xdr:to>
      <xdr:col>11</xdr:col>
      <xdr:colOff>60325</xdr:colOff>
      <xdr:row>74</xdr:row>
      <xdr:rowOff>168275</xdr:rowOff>
    </xdr:to>
    <xdr:sp macro="" textlink="">
      <xdr:nvSpPr>
        <xdr:cNvPr id="392" name="楕円 391"/>
        <xdr:cNvSpPr/>
      </xdr:nvSpPr>
      <xdr:spPr>
        <a:xfrm>
          <a:off x="2159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7002</xdr:rowOff>
    </xdr:from>
    <xdr:ext cx="762000" cy="259045"/>
    <xdr:sp macro="" textlink="">
      <xdr:nvSpPr>
        <xdr:cNvPr id="393" name="テキスト ボックス 392"/>
        <xdr:cNvSpPr txBox="1"/>
      </xdr:nvSpPr>
      <xdr:spPr>
        <a:xfrm>
          <a:off x="18288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94" name="楕円 393"/>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395" name="テキスト ボックス 394"/>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令和</a:t>
          </a:r>
          <a:r>
            <a:rPr kumimoji="1" lang="en-US" altLang="ja-JP" sz="1000" b="0" i="0" baseline="0">
              <a:solidFill>
                <a:schemeClr val="dk1"/>
              </a:solidFill>
              <a:effectLst/>
              <a:latin typeface="+mn-lt"/>
              <a:ea typeface="+mn-ea"/>
              <a:cs typeface="+mn-cs"/>
            </a:rPr>
            <a:t>6</a:t>
          </a:r>
          <a:r>
            <a:rPr kumimoji="1" lang="ja-JP" altLang="ja-JP" sz="1000" b="0" i="0" baseline="0">
              <a:solidFill>
                <a:schemeClr val="dk1"/>
              </a:solidFill>
              <a:effectLst/>
              <a:latin typeface="+mn-lt"/>
              <a:ea typeface="+mn-ea"/>
              <a:cs typeface="+mn-cs"/>
            </a:rPr>
            <a:t>年度は前年度と比較すると</a:t>
          </a:r>
          <a:r>
            <a:rPr kumimoji="1" lang="en-US" altLang="ja-JP" sz="1000" b="0" i="0" baseline="0">
              <a:solidFill>
                <a:schemeClr val="dk1"/>
              </a:solidFill>
              <a:effectLst/>
              <a:latin typeface="+mn-lt"/>
              <a:ea typeface="+mn-ea"/>
              <a:cs typeface="+mn-cs"/>
            </a:rPr>
            <a:t>1.5</a:t>
          </a:r>
          <a:r>
            <a:rPr kumimoji="1" lang="ja-JP" altLang="ja-JP" sz="1000" b="0" i="0" baseline="0">
              <a:solidFill>
                <a:schemeClr val="dk1"/>
              </a:solidFill>
              <a:effectLst/>
              <a:latin typeface="+mn-lt"/>
              <a:ea typeface="+mn-ea"/>
              <a:cs typeface="+mn-cs"/>
            </a:rPr>
            <a:t>ポイントの</a:t>
          </a:r>
          <a:r>
            <a:rPr kumimoji="1" lang="ja-JP" altLang="en-US" sz="1000" b="0" i="0" baseline="0">
              <a:solidFill>
                <a:schemeClr val="dk1"/>
              </a:solidFill>
              <a:effectLst/>
              <a:latin typeface="+mn-lt"/>
              <a:ea typeface="+mn-ea"/>
              <a:cs typeface="+mn-cs"/>
            </a:rPr>
            <a:t>増</a:t>
          </a:r>
          <a:r>
            <a:rPr kumimoji="1" lang="ja-JP" altLang="ja-JP" sz="1000" b="0" i="0" baseline="0">
              <a:solidFill>
                <a:schemeClr val="dk1"/>
              </a:solidFill>
              <a:effectLst/>
              <a:latin typeface="+mn-lt"/>
              <a:ea typeface="+mn-ea"/>
              <a:cs typeface="+mn-cs"/>
            </a:rPr>
            <a:t>となり、類似団体</a:t>
          </a:r>
          <a:r>
            <a:rPr kumimoji="1" lang="ja-JP" altLang="en-US" sz="1000" b="0" i="0" baseline="0">
              <a:solidFill>
                <a:schemeClr val="dk1"/>
              </a:solidFill>
              <a:effectLst/>
              <a:latin typeface="+mn-lt"/>
              <a:ea typeface="+mn-ea"/>
              <a:cs typeface="+mn-cs"/>
            </a:rPr>
            <a:t>内</a:t>
          </a:r>
          <a:r>
            <a:rPr kumimoji="1" lang="ja-JP" altLang="ja-JP" sz="1000" b="0" i="0" baseline="0">
              <a:solidFill>
                <a:schemeClr val="dk1"/>
              </a:solidFill>
              <a:effectLst/>
              <a:latin typeface="+mn-lt"/>
              <a:ea typeface="+mn-ea"/>
              <a:cs typeface="+mn-cs"/>
            </a:rPr>
            <a:t>平均、全国平均、岐阜県平均ともに下回った。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令和</a:t>
          </a:r>
          <a:r>
            <a:rPr kumimoji="1" lang="en-US" altLang="ja-JP" sz="1000" b="0" i="0" baseline="0">
              <a:solidFill>
                <a:schemeClr val="dk1"/>
              </a:solidFill>
              <a:effectLst/>
              <a:latin typeface="+mn-lt"/>
              <a:ea typeface="+mn-ea"/>
              <a:cs typeface="+mn-cs"/>
            </a:rPr>
            <a:t>6</a:t>
          </a:r>
          <a:r>
            <a:rPr kumimoji="1" lang="ja-JP" altLang="ja-JP" sz="1000" b="0" i="0" baseline="0">
              <a:solidFill>
                <a:schemeClr val="dk1"/>
              </a:solidFill>
              <a:effectLst/>
              <a:latin typeface="+mn-lt"/>
              <a:ea typeface="+mn-ea"/>
              <a:cs typeface="+mn-cs"/>
            </a:rPr>
            <a:t>年度の経常収支比率は</a:t>
          </a:r>
          <a:r>
            <a:rPr kumimoji="1" lang="en-US" altLang="ja-JP" sz="1000" b="0" i="0" baseline="0">
              <a:solidFill>
                <a:schemeClr val="dk1"/>
              </a:solidFill>
              <a:effectLst/>
              <a:latin typeface="+mn-lt"/>
              <a:ea typeface="+mn-ea"/>
              <a:cs typeface="+mn-cs"/>
            </a:rPr>
            <a:t>89.5</a:t>
          </a:r>
          <a:r>
            <a:rPr kumimoji="1" lang="ja-JP" altLang="ja-JP" sz="1000" b="0" i="0" baseline="0">
              <a:solidFill>
                <a:schemeClr val="dk1"/>
              </a:solidFill>
              <a:effectLst/>
              <a:latin typeface="+mn-lt"/>
              <a:ea typeface="+mn-ea"/>
              <a:cs typeface="+mn-cs"/>
            </a:rPr>
            <a:t>％で前年度より</a:t>
          </a:r>
          <a:r>
            <a:rPr kumimoji="1" lang="en-US" altLang="ja-JP" sz="1000" b="0" i="0" baseline="0">
              <a:solidFill>
                <a:schemeClr val="dk1"/>
              </a:solidFill>
              <a:effectLst/>
              <a:latin typeface="+mn-lt"/>
              <a:ea typeface="+mn-ea"/>
              <a:cs typeface="+mn-cs"/>
            </a:rPr>
            <a:t>0.7</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上</a:t>
          </a:r>
          <a:r>
            <a:rPr kumimoji="1" lang="ja-JP" altLang="ja-JP" sz="1000" b="0" i="0" baseline="0">
              <a:solidFill>
                <a:schemeClr val="dk1"/>
              </a:solidFill>
              <a:effectLst/>
              <a:latin typeface="+mn-lt"/>
              <a:ea typeface="+mn-ea"/>
              <a:cs typeface="+mn-cs"/>
            </a:rPr>
            <a:t>回った。</a:t>
          </a:r>
          <a:r>
            <a:rPr kumimoji="1" lang="ja-JP" altLang="en-US" sz="1000" b="0" i="0" baseline="0">
              <a:solidFill>
                <a:schemeClr val="dk1"/>
              </a:solidFill>
              <a:effectLst/>
              <a:latin typeface="+mn-lt"/>
              <a:ea typeface="+mn-ea"/>
              <a:cs typeface="+mn-cs"/>
            </a:rPr>
            <a:t>人件費や扶助費、</a:t>
          </a:r>
          <a:r>
            <a:rPr kumimoji="1" lang="ja-JP" altLang="ja-JP" sz="1000" b="0" i="0" baseline="0">
              <a:solidFill>
                <a:schemeClr val="dk1"/>
              </a:solidFill>
              <a:effectLst/>
              <a:latin typeface="+mn-lt"/>
              <a:ea typeface="+mn-ea"/>
              <a:cs typeface="+mn-cs"/>
            </a:rPr>
            <a:t>物件費の</a:t>
          </a:r>
          <a:r>
            <a:rPr kumimoji="1" lang="ja-JP" altLang="en-US" sz="1000" b="0" i="0" baseline="0">
              <a:solidFill>
                <a:schemeClr val="dk1"/>
              </a:solidFill>
              <a:effectLst/>
              <a:latin typeface="+mn-lt"/>
              <a:ea typeface="+mn-ea"/>
              <a:cs typeface="+mn-cs"/>
            </a:rPr>
            <a:t>増</a:t>
          </a:r>
          <a:r>
            <a:rPr kumimoji="1" lang="ja-JP" altLang="ja-JP" sz="1000" b="0" i="0" baseline="0">
              <a:solidFill>
                <a:schemeClr val="dk1"/>
              </a:solidFill>
              <a:effectLst/>
              <a:latin typeface="+mn-lt"/>
              <a:ea typeface="+mn-ea"/>
              <a:cs typeface="+mn-cs"/>
            </a:rPr>
            <a:t>が要因で</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今後も既存事業の改廃、歳出抑制を行っていくとともに、歳入においてはネーミングライツ収入や広告収入、ふるさと応援寄附金や企業版ふるさと納税など自主財源の拡充など、自主財源の確保に全力で取り組み、財政基盤の強化を図っていく。</a:t>
          </a:r>
          <a:endParaRPr lang="ja-JP" altLang="ja-JP" sz="10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117856</xdr:rowOff>
    </xdr:from>
    <xdr:to>
      <xdr:col>82</xdr:col>
      <xdr:colOff>107950</xdr:colOff>
      <xdr:row>77</xdr:row>
      <xdr:rowOff>14987</xdr:rowOff>
    </xdr:to>
    <xdr:cxnSp macro="">
      <xdr:nvCxnSpPr>
        <xdr:cNvPr id="426" name="直線コネクタ 425"/>
        <xdr:cNvCxnSpPr/>
      </xdr:nvCxnSpPr>
      <xdr:spPr>
        <a:xfrm>
          <a:off x="15671800" y="13148056"/>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117856</xdr:rowOff>
    </xdr:from>
    <xdr:to>
      <xdr:col>78</xdr:col>
      <xdr:colOff>69850</xdr:colOff>
      <xdr:row>76</xdr:row>
      <xdr:rowOff>154432</xdr:rowOff>
    </xdr:to>
    <xdr:cxnSp macro="">
      <xdr:nvCxnSpPr>
        <xdr:cNvPr id="429" name="直線コネクタ 428"/>
        <xdr:cNvCxnSpPr/>
      </xdr:nvCxnSpPr>
      <xdr:spPr>
        <a:xfrm flipV="1">
          <a:off x="14782800" y="131480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154432</xdr:rowOff>
    </xdr:to>
    <xdr:cxnSp macro="">
      <xdr:nvCxnSpPr>
        <xdr:cNvPr id="432" name="直線コネクタ 431"/>
        <xdr:cNvCxnSpPr/>
      </xdr:nvCxnSpPr>
      <xdr:spPr>
        <a:xfrm>
          <a:off x="13893800" y="1295603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97282</xdr:rowOff>
    </xdr:from>
    <xdr:to>
      <xdr:col>69</xdr:col>
      <xdr:colOff>92075</xdr:colOff>
      <xdr:row>76</xdr:row>
      <xdr:rowOff>136144</xdr:rowOff>
    </xdr:to>
    <xdr:cxnSp macro="">
      <xdr:nvCxnSpPr>
        <xdr:cNvPr id="435" name="直線コネクタ 434"/>
        <xdr:cNvCxnSpPr/>
      </xdr:nvCxnSpPr>
      <xdr:spPr>
        <a:xfrm flipV="1">
          <a:off x="13004800" y="1295603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45" name="楕円 444"/>
        <xdr:cNvSpPr/>
      </xdr:nvSpPr>
      <xdr:spPr>
        <a:xfrm>
          <a:off x="16459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152164</xdr:rowOff>
    </xdr:from>
    <xdr:ext cx="762000" cy="259045"/>
    <xdr:sp macro="" textlink="">
      <xdr:nvSpPr>
        <xdr:cNvPr id="446" name="公債費以外該当値テキスト"/>
        <xdr:cNvSpPr txBox="1"/>
      </xdr:nvSpPr>
      <xdr:spPr>
        <a:xfrm>
          <a:off x="16598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47" name="楕円 446"/>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7383</xdr:rowOff>
    </xdr:from>
    <xdr:ext cx="736600" cy="259045"/>
    <xdr:sp macro="" textlink="">
      <xdr:nvSpPr>
        <xdr:cNvPr id="448" name="テキスト ボックス 447"/>
        <xdr:cNvSpPr txBox="1"/>
      </xdr:nvSpPr>
      <xdr:spPr>
        <a:xfrm>
          <a:off x="15290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49" name="楕円 448"/>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50" name="テキスト ボックス 449"/>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46482</xdr:rowOff>
    </xdr:from>
    <xdr:to>
      <xdr:col>69</xdr:col>
      <xdr:colOff>142875</xdr:colOff>
      <xdr:row>75</xdr:row>
      <xdr:rowOff>148081</xdr:rowOff>
    </xdr:to>
    <xdr:sp macro="" textlink="">
      <xdr:nvSpPr>
        <xdr:cNvPr id="451" name="楕円 450"/>
        <xdr:cNvSpPr/>
      </xdr:nvSpPr>
      <xdr:spPr>
        <a:xfrm>
          <a:off x="13843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158259</xdr:rowOff>
    </xdr:from>
    <xdr:ext cx="762000" cy="259045"/>
    <xdr:sp macro="" textlink="">
      <xdr:nvSpPr>
        <xdr:cNvPr id="452" name="テキスト ボックス 451"/>
        <xdr:cNvSpPr txBox="1"/>
      </xdr:nvSpPr>
      <xdr:spPr>
        <a:xfrm>
          <a:off x="13512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3" name="楕円 452"/>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54" name="テキスト ボックス 453"/>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岐阜県海津市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2346</xdr:rowOff>
    </xdr:from>
    <xdr:to>
      <xdr:col>29</xdr:col>
      <xdr:colOff>127000</xdr:colOff>
      <xdr:row>19</xdr:row>
      <xdr:rowOff>66745</xdr:rowOff>
    </xdr:to>
    <xdr:cxnSp macro="">
      <xdr:nvCxnSpPr>
        <xdr:cNvPr id="54" name="直線コネクタ 53"/>
        <xdr:cNvCxnSpPr/>
      </xdr:nvCxnSpPr>
      <xdr:spPr bwMode="auto">
        <a:xfrm flipV="1">
          <a:off x="5003800" y="3307521"/>
          <a:ext cx="647700" cy="64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66745</xdr:rowOff>
    </xdr:from>
    <xdr:to>
      <xdr:col>26</xdr:col>
      <xdr:colOff>50800</xdr:colOff>
      <xdr:row>19</xdr:row>
      <xdr:rowOff>101530</xdr:rowOff>
    </xdr:to>
    <xdr:cxnSp macro="">
      <xdr:nvCxnSpPr>
        <xdr:cNvPr id="57" name="直線コネクタ 56"/>
        <xdr:cNvCxnSpPr/>
      </xdr:nvCxnSpPr>
      <xdr:spPr bwMode="auto">
        <a:xfrm flipV="1">
          <a:off x="4305300" y="3371920"/>
          <a:ext cx="698500" cy="34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101530</xdr:rowOff>
    </xdr:from>
    <xdr:to>
      <xdr:col>22</xdr:col>
      <xdr:colOff>114300</xdr:colOff>
      <xdr:row>19</xdr:row>
      <xdr:rowOff>115294</xdr:rowOff>
    </xdr:to>
    <xdr:cxnSp macro="">
      <xdr:nvCxnSpPr>
        <xdr:cNvPr id="60" name="直線コネクタ 59"/>
        <xdr:cNvCxnSpPr/>
      </xdr:nvCxnSpPr>
      <xdr:spPr bwMode="auto">
        <a:xfrm flipV="1">
          <a:off x="3606800" y="3406705"/>
          <a:ext cx="698500" cy="13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115294</xdr:rowOff>
    </xdr:from>
    <xdr:to>
      <xdr:col>18</xdr:col>
      <xdr:colOff>177800</xdr:colOff>
      <xdr:row>19</xdr:row>
      <xdr:rowOff>123599</xdr:rowOff>
    </xdr:to>
    <xdr:cxnSp macro="">
      <xdr:nvCxnSpPr>
        <xdr:cNvPr id="63" name="直線コネクタ 62"/>
        <xdr:cNvCxnSpPr/>
      </xdr:nvCxnSpPr>
      <xdr:spPr bwMode="auto">
        <a:xfrm flipV="1">
          <a:off x="2908300" y="3420469"/>
          <a:ext cx="698500" cy="8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122996</xdr:rowOff>
    </xdr:from>
    <xdr:to>
      <xdr:col>29</xdr:col>
      <xdr:colOff>177800</xdr:colOff>
      <xdr:row>19</xdr:row>
      <xdr:rowOff>53146</xdr:rowOff>
    </xdr:to>
    <xdr:sp macro="" textlink="">
      <xdr:nvSpPr>
        <xdr:cNvPr id="73" name="楕円 72"/>
        <xdr:cNvSpPr/>
      </xdr:nvSpPr>
      <xdr:spPr bwMode="auto">
        <a:xfrm>
          <a:off x="5600700" y="3256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95073</xdr:rowOff>
    </xdr:from>
    <xdr:ext cx="762000" cy="259045"/>
    <xdr:sp macro="" textlink="">
      <xdr:nvSpPr>
        <xdr:cNvPr id="74" name="人口1人当たり決算額の推移該当値テキスト130"/>
        <xdr:cNvSpPr txBox="1"/>
      </xdr:nvSpPr>
      <xdr:spPr>
        <a:xfrm>
          <a:off x="5740400" y="322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15945</xdr:rowOff>
    </xdr:from>
    <xdr:to>
      <xdr:col>26</xdr:col>
      <xdr:colOff>101600</xdr:colOff>
      <xdr:row>19</xdr:row>
      <xdr:rowOff>117545</xdr:rowOff>
    </xdr:to>
    <xdr:sp macro="" textlink="">
      <xdr:nvSpPr>
        <xdr:cNvPr id="75" name="楕円 74"/>
        <xdr:cNvSpPr/>
      </xdr:nvSpPr>
      <xdr:spPr bwMode="auto">
        <a:xfrm>
          <a:off x="4953000" y="3321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102322</xdr:rowOff>
    </xdr:from>
    <xdr:ext cx="736600" cy="259045"/>
    <xdr:sp macro="" textlink="">
      <xdr:nvSpPr>
        <xdr:cNvPr id="76" name="テキスト ボックス 75"/>
        <xdr:cNvSpPr txBox="1"/>
      </xdr:nvSpPr>
      <xdr:spPr>
        <a:xfrm>
          <a:off x="4622800" y="340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50730</xdr:rowOff>
    </xdr:from>
    <xdr:to>
      <xdr:col>22</xdr:col>
      <xdr:colOff>165100</xdr:colOff>
      <xdr:row>19</xdr:row>
      <xdr:rowOff>152330</xdr:rowOff>
    </xdr:to>
    <xdr:sp macro="" textlink="">
      <xdr:nvSpPr>
        <xdr:cNvPr id="77" name="楕円 76"/>
        <xdr:cNvSpPr/>
      </xdr:nvSpPr>
      <xdr:spPr bwMode="auto">
        <a:xfrm>
          <a:off x="4254500" y="3355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137107</xdr:rowOff>
    </xdr:from>
    <xdr:ext cx="762000" cy="259045"/>
    <xdr:sp macro="" textlink="">
      <xdr:nvSpPr>
        <xdr:cNvPr id="78" name="テキスト ボックス 77"/>
        <xdr:cNvSpPr txBox="1"/>
      </xdr:nvSpPr>
      <xdr:spPr>
        <a:xfrm>
          <a:off x="3924300" y="344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64494</xdr:rowOff>
    </xdr:from>
    <xdr:to>
      <xdr:col>19</xdr:col>
      <xdr:colOff>38100</xdr:colOff>
      <xdr:row>19</xdr:row>
      <xdr:rowOff>166094</xdr:rowOff>
    </xdr:to>
    <xdr:sp macro="" textlink="">
      <xdr:nvSpPr>
        <xdr:cNvPr id="79" name="楕円 78"/>
        <xdr:cNvSpPr/>
      </xdr:nvSpPr>
      <xdr:spPr bwMode="auto">
        <a:xfrm>
          <a:off x="3556000" y="3369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150871</xdr:rowOff>
    </xdr:from>
    <xdr:ext cx="762000" cy="259045"/>
    <xdr:sp macro="" textlink="">
      <xdr:nvSpPr>
        <xdr:cNvPr id="80" name="テキスト ボックス 79"/>
        <xdr:cNvSpPr txBox="1"/>
      </xdr:nvSpPr>
      <xdr:spPr>
        <a:xfrm>
          <a:off x="3225800" y="34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72799</xdr:rowOff>
    </xdr:from>
    <xdr:to>
      <xdr:col>15</xdr:col>
      <xdr:colOff>101600</xdr:colOff>
      <xdr:row>20</xdr:row>
      <xdr:rowOff>2949</xdr:rowOff>
    </xdr:to>
    <xdr:sp macro="" textlink="">
      <xdr:nvSpPr>
        <xdr:cNvPr id="81" name="楕円 80"/>
        <xdr:cNvSpPr/>
      </xdr:nvSpPr>
      <xdr:spPr bwMode="auto">
        <a:xfrm>
          <a:off x="2857500" y="3377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159176</xdr:rowOff>
    </xdr:from>
    <xdr:ext cx="762000" cy="259045"/>
    <xdr:sp macro="" textlink="">
      <xdr:nvSpPr>
        <xdr:cNvPr id="82" name="テキスト ボックス 81"/>
        <xdr:cNvSpPr txBox="1"/>
      </xdr:nvSpPr>
      <xdr:spPr>
        <a:xfrm>
          <a:off x="2527300" y="346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83755</xdr:rowOff>
    </xdr:from>
    <xdr:to>
      <xdr:col>29</xdr:col>
      <xdr:colOff>127000</xdr:colOff>
      <xdr:row>38</xdr:row>
      <xdr:rowOff>86378</xdr:rowOff>
    </xdr:to>
    <xdr:cxnSp macro="">
      <xdr:nvCxnSpPr>
        <xdr:cNvPr id="118" name="直線コネクタ 117"/>
        <xdr:cNvCxnSpPr/>
      </xdr:nvCxnSpPr>
      <xdr:spPr bwMode="auto">
        <a:xfrm>
          <a:off x="5003800" y="7551355"/>
          <a:ext cx="647700" cy="2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71512</xdr:rowOff>
    </xdr:from>
    <xdr:to>
      <xdr:col>26</xdr:col>
      <xdr:colOff>50800</xdr:colOff>
      <xdr:row>38</xdr:row>
      <xdr:rowOff>83755</xdr:rowOff>
    </xdr:to>
    <xdr:cxnSp macro="">
      <xdr:nvCxnSpPr>
        <xdr:cNvPr id="121" name="直線コネクタ 120"/>
        <xdr:cNvCxnSpPr/>
      </xdr:nvCxnSpPr>
      <xdr:spPr bwMode="auto">
        <a:xfrm>
          <a:off x="4305300" y="7539112"/>
          <a:ext cx="698500" cy="12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70689</xdr:rowOff>
    </xdr:from>
    <xdr:to>
      <xdr:col>22</xdr:col>
      <xdr:colOff>114300</xdr:colOff>
      <xdr:row>38</xdr:row>
      <xdr:rowOff>71512</xdr:rowOff>
    </xdr:to>
    <xdr:cxnSp macro="">
      <xdr:nvCxnSpPr>
        <xdr:cNvPr id="124" name="直線コネクタ 123"/>
        <xdr:cNvCxnSpPr/>
      </xdr:nvCxnSpPr>
      <xdr:spPr bwMode="auto">
        <a:xfrm>
          <a:off x="3606800" y="7538289"/>
          <a:ext cx="698500" cy="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70689</xdr:rowOff>
    </xdr:from>
    <xdr:to>
      <xdr:col>18</xdr:col>
      <xdr:colOff>177800</xdr:colOff>
      <xdr:row>38</xdr:row>
      <xdr:rowOff>72730</xdr:rowOff>
    </xdr:to>
    <xdr:cxnSp macro="">
      <xdr:nvCxnSpPr>
        <xdr:cNvPr id="127" name="直線コネクタ 126"/>
        <xdr:cNvCxnSpPr/>
      </xdr:nvCxnSpPr>
      <xdr:spPr bwMode="auto">
        <a:xfrm flipV="1">
          <a:off x="2908300" y="7538289"/>
          <a:ext cx="698500" cy="2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35578</xdr:rowOff>
    </xdr:from>
    <xdr:to>
      <xdr:col>29</xdr:col>
      <xdr:colOff>177800</xdr:colOff>
      <xdr:row>38</xdr:row>
      <xdr:rowOff>137178</xdr:rowOff>
    </xdr:to>
    <xdr:sp macro="" textlink="">
      <xdr:nvSpPr>
        <xdr:cNvPr id="137" name="楕円 136"/>
        <xdr:cNvSpPr/>
      </xdr:nvSpPr>
      <xdr:spPr bwMode="auto">
        <a:xfrm>
          <a:off x="5600700" y="7503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305038</xdr:rowOff>
    </xdr:from>
    <xdr:ext cx="762000" cy="259045"/>
    <xdr:sp macro="" textlink="">
      <xdr:nvSpPr>
        <xdr:cNvPr id="138" name="人口1人当たり決算額の推移該当値テキスト445"/>
        <xdr:cNvSpPr txBox="1"/>
      </xdr:nvSpPr>
      <xdr:spPr>
        <a:xfrm>
          <a:off x="5740400" y="742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32955</xdr:rowOff>
    </xdr:from>
    <xdr:to>
      <xdr:col>26</xdr:col>
      <xdr:colOff>101600</xdr:colOff>
      <xdr:row>38</xdr:row>
      <xdr:rowOff>134555</xdr:rowOff>
    </xdr:to>
    <xdr:sp macro="" textlink="">
      <xdr:nvSpPr>
        <xdr:cNvPr id="139" name="楕円 138"/>
        <xdr:cNvSpPr/>
      </xdr:nvSpPr>
      <xdr:spPr bwMode="auto">
        <a:xfrm>
          <a:off x="4953000" y="750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119332</xdr:rowOff>
    </xdr:from>
    <xdr:ext cx="736600" cy="259045"/>
    <xdr:sp macro="" textlink="">
      <xdr:nvSpPr>
        <xdr:cNvPr id="140" name="テキスト ボックス 139"/>
        <xdr:cNvSpPr txBox="1"/>
      </xdr:nvSpPr>
      <xdr:spPr>
        <a:xfrm>
          <a:off x="4622800" y="7586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20712</xdr:rowOff>
    </xdr:from>
    <xdr:to>
      <xdr:col>22</xdr:col>
      <xdr:colOff>165100</xdr:colOff>
      <xdr:row>38</xdr:row>
      <xdr:rowOff>122312</xdr:rowOff>
    </xdr:to>
    <xdr:sp macro="" textlink="">
      <xdr:nvSpPr>
        <xdr:cNvPr id="141" name="楕円 140"/>
        <xdr:cNvSpPr/>
      </xdr:nvSpPr>
      <xdr:spPr bwMode="auto">
        <a:xfrm>
          <a:off x="4254500" y="7488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107089</xdr:rowOff>
    </xdr:from>
    <xdr:ext cx="762000" cy="259045"/>
    <xdr:sp macro="" textlink="">
      <xdr:nvSpPr>
        <xdr:cNvPr id="142" name="テキスト ボックス 141"/>
        <xdr:cNvSpPr txBox="1"/>
      </xdr:nvSpPr>
      <xdr:spPr>
        <a:xfrm>
          <a:off x="3924300" y="757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19889</xdr:rowOff>
    </xdr:from>
    <xdr:to>
      <xdr:col>19</xdr:col>
      <xdr:colOff>38100</xdr:colOff>
      <xdr:row>38</xdr:row>
      <xdr:rowOff>121489</xdr:rowOff>
    </xdr:to>
    <xdr:sp macro="" textlink="">
      <xdr:nvSpPr>
        <xdr:cNvPr id="143" name="楕円 142"/>
        <xdr:cNvSpPr/>
      </xdr:nvSpPr>
      <xdr:spPr bwMode="auto">
        <a:xfrm>
          <a:off x="3556000" y="748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106266</xdr:rowOff>
    </xdr:from>
    <xdr:ext cx="762000" cy="259045"/>
    <xdr:sp macro="" textlink="">
      <xdr:nvSpPr>
        <xdr:cNvPr id="144" name="テキスト ボックス 143"/>
        <xdr:cNvSpPr txBox="1"/>
      </xdr:nvSpPr>
      <xdr:spPr>
        <a:xfrm>
          <a:off x="3225800" y="757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21930</xdr:rowOff>
    </xdr:from>
    <xdr:to>
      <xdr:col>15</xdr:col>
      <xdr:colOff>101600</xdr:colOff>
      <xdr:row>38</xdr:row>
      <xdr:rowOff>123530</xdr:rowOff>
    </xdr:to>
    <xdr:sp macro="" textlink="">
      <xdr:nvSpPr>
        <xdr:cNvPr id="145" name="楕円 144"/>
        <xdr:cNvSpPr/>
      </xdr:nvSpPr>
      <xdr:spPr bwMode="auto">
        <a:xfrm>
          <a:off x="2857500" y="7489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108307</xdr:rowOff>
    </xdr:from>
    <xdr:ext cx="762000" cy="259045"/>
    <xdr:sp macro="" textlink="">
      <xdr:nvSpPr>
        <xdr:cNvPr id="146" name="テキスト ボックス 145"/>
        <xdr:cNvSpPr txBox="1"/>
      </xdr:nvSpPr>
      <xdr:spPr>
        <a:xfrm>
          <a:off x="2527300" y="757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岐阜県海津市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31,505
30,240
112.03
19,009,682
18,409,428
507,226
10,748,515
17,399,780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52048</xdr:rowOff>
    </xdr:from>
    <xdr:to>
      <xdr:col>24</xdr:col>
      <xdr:colOff>63500</xdr:colOff>
      <xdr:row>37</xdr:row>
      <xdr:rowOff>137577</xdr:rowOff>
    </xdr:to>
    <xdr:cxnSp macro="">
      <xdr:nvCxnSpPr>
        <xdr:cNvPr id="63" name="直線コネクタ 62"/>
        <xdr:cNvCxnSpPr/>
      </xdr:nvCxnSpPr>
      <xdr:spPr>
        <a:xfrm flipV="1">
          <a:off x="3797300" y="6395698"/>
          <a:ext cx="838200" cy="8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114347</xdr:rowOff>
    </xdr:from>
    <xdr:to>
      <xdr:col>19</xdr:col>
      <xdr:colOff>177800</xdr:colOff>
      <xdr:row>37</xdr:row>
      <xdr:rowOff>137577</xdr:rowOff>
    </xdr:to>
    <xdr:cxnSp macro="">
      <xdr:nvCxnSpPr>
        <xdr:cNvPr id="66" name="直線コネクタ 65"/>
        <xdr:cNvCxnSpPr/>
      </xdr:nvCxnSpPr>
      <xdr:spPr>
        <a:xfrm>
          <a:off x="2908300" y="6457997"/>
          <a:ext cx="889000" cy="2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114347</xdr:rowOff>
    </xdr:from>
    <xdr:to>
      <xdr:col>15</xdr:col>
      <xdr:colOff>50800</xdr:colOff>
      <xdr:row>37</xdr:row>
      <xdr:rowOff>169614</xdr:rowOff>
    </xdr:to>
    <xdr:cxnSp macro="">
      <xdr:nvCxnSpPr>
        <xdr:cNvPr id="69" name="直線コネクタ 68"/>
        <xdr:cNvCxnSpPr/>
      </xdr:nvCxnSpPr>
      <xdr:spPr>
        <a:xfrm flipV="1">
          <a:off x="2019300" y="6457997"/>
          <a:ext cx="889000" cy="5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169614</xdr:rowOff>
    </xdr:from>
    <xdr:to>
      <xdr:col>10</xdr:col>
      <xdr:colOff>114300</xdr:colOff>
      <xdr:row>37</xdr:row>
      <xdr:rowOff>171269</xdr:rowOff>
    </xdr:to>
    <xdr:cxnSp macro="">
      <xdr:nvCxnSpPr>
        <xdr:cNvPr id="72" name="直線コネクタ 71"/>
        <xdr:cNvCxnSpPr/>
      </xdr:nvCxnSpPr>
      <xdr:spPr>
        <a:xfrm flipV="1">
          <a:off x="1130300" y="6513264"/>
          <a:ext cx="8890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1248</xdr:rowOff>
    </xdr:from>
    <xdr:to>
      <xdr:col>24</xdr:col>
      <xdr:colOff>114300</xdr:colOff>
      <xdr:row>37</xdr:row>
      <xdr:rowOff>102848</xdr:rowOff>
    </xdr:to>
    <xdr:sp macro="" textlink="">
      <xdr:nvSpPr>
        <xdr:cNvPr id="82" name="楕円 81"/>
        <xdr:cNvSpPr/>
      </xdr:nvSpPr>
      <xdr:spPr>
        <a:xfrm>
          <a:off x="4584700" y="634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151125</xdr:rowOff>
    </xdr:from>
    <xdr:ext cx="534377" cy="259045"/>
    <xdr:sp macro="" textlink="">
      <xdr:nvSpPr>
        <xdr:cNvPr id="83" name="人件費該当値テキスト"/>
        <xdr:cNvSpPr txBox="1"/>
      </xdr:nvSpPr>
      <xdr:spPr>
        <a:xfrm>
          <a:off x="4686300" y="632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86777</xdr:rowOff>
    </xdr:from>
    <xdr:to>
      <xdr:col>20</xdr:col>
      <xdr:colOff>38100</xdr:colOff>
      <xdr:row>38</xdr:row>
      <xdr:rowOff>16928</xdr:rowOff>
    </xdr:to>
    <xdr:sp macro="" textlink="">
      <xdr:nvSpPr>
        <xdr:cNvPr id="84" name="楕円 83"/>
        <xdr:cNvSpPr/>
      </xdr:nvSpPr>
      <xdr:spPr>
        <a:xfrm>
          <a:off x="3746500" y="64304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8055</xdr:rowOff>
    </xdr:from>
    <xdr:ext cx="534377" cy="259045"/>
    <xdr:sp macro="" textlink="">
      <xdr:nvSpPr>
        <xdr:cNvPr id="85" name="テキスト ボックス 84"/>
        <xdr:cNvSpPr txBox="1"/>
      </xdr:nvSpPr>
      <xdr:spPr>
        <a:xfrm>
          <a:off x="3530111" y="65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63547</xdr:rowOff>
    </xdr:from>
    <xdr:to>
      <xdr:col>15</xdr:col>
      <xdr:colOff>101600</xdr:colOff>
      <xdr:row>37</xdr:row>
      <xdr:rowOff>165147</xdr:rowOff>
    </xdr:to>
    <xdr:sp macro="" textlink="">
      <xdr:nvSpPr>
        <xdr:cNvPr id="86" name="楕円 85"/>
        <xdr:cNvSpPr/>
      </xdr:nvSpPr>
      <xdr:spPr>
        <a:xfrm>
          <a:off x="2857500" y="64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156274</xdr:rowOff>
    </xdr:from>
    <xdr:ext cx="534377" cy="259045"/>
    <xdr:sp macro="" textlink="">
      <xdr:nvSpPr>
        <xdr:cNvPr id="87" name="テキスト ボックス 86"/>
        <xdr:cNvSpPr txBox="1"/>
      </xdr:nvSpPr>
      <xdr:spPr>
        <a:xfrm>
          <a:off x="2641111" y="64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118814</xdr:rowOff>
    </xdr:from>
    <xdr:to>
      <xdr:col>10</xdr:col>
      <xdr:colOff>165100</xdr:colOff>
      <xdr:row>38</xdr:row>
      <xdr:rowOff>48964</xdr:rowOff>
    </xdr:to>
    <xdr:sp macro="" textlink="">
      <xdr:nvSpPr>
        <xdr:cNvPr id="88" name="楕円 87"/>
        <xdr:cNvSpPr/>
      </xdr:nvSpPr>
      <xdr:spPr>
        <a:xfrm>
          <a:off x="1968500" y="64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40091</xdr:rowOff>
    </xdr:from>
    <xdr:ext cx="534377" cy="259045"/>
    <xdr:sp macro="" textlink="">
      <xdr:nvSpPr>
        <xdr:cNvPr id="89" name="テキスト ボックス 88"/>
        <xdr:cNvSpPr txBox="1"/>
      </xdr:nvSpPr>
      <xdr:spPr>
        <a:xfrm>
          <a:off x="1752111" y="655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120469</xdr:rowOff>
    </xdr:from>
    <xdr:to>
      <xdr:col>6</xdr:col>
      <xdr:colOff>38100</xdr:colOff>
      <xdr:row>38</xdr:row>
      <xdr:rowOff>50619</xdr:rowOff>
    </xdr:to>
    <xdr:sp macro="" textlink="">
      <xdr:nvSpPr>
        <xdr:cNvPr id="90" name="楕円 89"/>
        <xdr:cNvSpPr/>
      </xdr:nvSpPr>
      <xdr:spPr>
        <a:xfrm>
          <a:off x="1079500" y="646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41746</xdr:rowOff>
    </xdr:from>
    <xdr:ext cx="534377" cy="259045"/>
    <xdr:sp macro="" textlink="">
      <xdr:nvSpPr>
        <xdr:cNvPr id="91" name="テキスト ボックス 90"/>
        <xdr:cNvSpPr txBox="1"/>
      </xdr:nvSpPr>
      <xdr:spPr>
        <a:xfrm>
          <a:off x="863111" y="655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117326</xdr:rowOff>
    </xdr:from>
    <xdr:to>
      <xdr:col>24</xdr:col>
      <xdr:colOff>63500</xdr:colOff>
      <xdr:row>58</xdr:row>
      <xdr:rowOff>120566</xdr:rowOff>
    </xdr:to>
    <xdr:cxnSp macro="">
      <xdr:nvCxnSpPr>
        <xdr:cNvPr id="118" name="直線コネクタ 117"/>
        <xdr:cNvCxnSpPr/>
      </xdr:nvCxnSpPr>
      <xdr:spPr>
        <a:xfrm flipV="1">
          <a:off x="3797300" y="10061426"/>
          <a:ext cx="8382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120566</xdr:rowOff>
    </xdr:from>
    <xdr:to>
      <xdr:col>19</xdr:col>
      <xdr:colOff>177800</xdr:colOff>
      <xdr:row>58</xdr:row>
      <xdr:rowOff>120963</xdr:rowOff>
    </xdr:to>
    <xdr:cxnSp macro="">
      <xdr:nvCxnSpPr>
        <xdr:cNvPr id="121" name="直線コネクタ 120"/>
        <xdr:cNvCxnSpPr/>
      </xdr:nvCxnSpPr>
      <xdr:spPr>
        <a:xfrm flipV="1">
          <a:off x="2908300" y="10064666"/>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120963</xdr:rowOff>
    </xdr:from>
    <xdr:to>
      <xdr:col>15</xdr:col>
      <xdr:colOff>50800</xdr:colOff>
      <xdr:row>58</xdr:row>
      <xdr:rowOff>122440</xdr:rowOff>
    </xdr:to>
    <xdr:cxnSp macro="">
      <xdr:nvCxnSpPr>
        <xdr:cNvPr id="124" name="直線コネクタ 123"/>
        <xdr:cNvCxnSpPr/>
      </xdr:nvCxnSpPr>
      <xdr:spPr>
        <a:xfrm flipV="1">
          <a:off x="2019300" y="10065063"/>
          <a:ext cx="889000" cy="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122440</xdr:rowOff>
    </xdr:from>
    <xdr:to>
      <xdr:col>10</xdr:col>
      <xdr:colOff>114300</xdr:colOff>
      <xdr:row>58</xdr:row>
      <xdr:rowOff>124055</xdr:rowOff>
    </xdr:to>
    <xdr:cxnSp macro="">
      <xdr:nvCxnSpPr>
        <xdr:cNvPr id="127" name="直線コネクタ 126"/>
        <xdr:cNvCxnSpPr/>
      </xdr:nvCxnSpPr>
      <xdr:spPr>
        <a:xfrm flipV="1">
          <a:off x="1130300" y="10066540"/>
          <a:ext cx="889000" cy="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66526</xdr:rowOff>
    </xdr:from>
    <xdr:to>
      <xdr:col>24</xdr:col>
      <xdr:colOff>114300</xdr:colOff>
      <xdr:row>58</xdr:row>
      <xdr:rowOff>168126</xdr:rowOff>
    </xdr:to>
    <xdr:sp macro="" textlink="">
      <xdr:nvSpPr>
        <xdr:cNvPr id="137" name="楕円 136"/>
        <xdr:cNvSpPr/>
      </xdr:nvSpPr>
      <xdr:spPr>
        <a:xfrm>
          <a:off x="4584700" y="1001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69766</xdr:rowOff>
    </xdr:from>
    <xdr:to>
      <xdr:col>20</xdr:col>
      <xdr:colOff>38100</xdr:colOff>
      <xdr:row>58</xdr:row>
      <xdr:rowOff>171366</xdr:rowOff>
    </xdr:to>
    <xdr:sp macro="" textlink="">
      <xdr:nvSpPr>
        <xdr:cNvPr id="139" name="楕円 138"/>
        <xdr:cNvSpPr/>
      </xdr:nvSpPr>
      <xdr:spPr>
        <a:xfrm>
          <a:off x="3746500" y="1001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162493</xdr:rowOff>
    </xdr:from>
    <xdr:ext cx="534377" cy="259045"/>
    <xdr:sp macro="" textlink="">
      <xdr:nvSpPr>
        <xdr:cNvPr id="140" name="テキスト ボックス 139"/>
        <xdr:cNvSpPr txBox="1"/>
      </xdr:nvSpPr>
      <xdr:spPr>
        <a:xfrm>
          <a:off x="3530111" y="101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70163</xdr:rowOff>
    </xdr:from>
    <xdr:to>
      <xdr:col>15</xdr:col>
      <xdr:colOff>101600</xdr:colOff>
      <xdr:row>59</xdr:row>
      <xdr:rowOff>313</xdr:rowOff>
    </xdr:to>
    <xdr:sp macro="" textlink="">
      <xdr:nvSpPr>
        <xdr:cNvPr id="141" name="楕円 140"/>
        <xdr:cNvSpPr/>
      </xdr:nvSpPr>
      <xdr:spPr>
        <a:xfrm>
          <a:off x="2857500" y="1001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162890</xdr:rowOff>
    </xdr:from>
    <xdr:ext cx="534377" cy="259045"/>
    <xdr:sp macro="" textlink="">
      <xdr:nvSpPr>
        <xdr:cNvPr id="142" name="テキスト ボックス 141"/>
        <xdr:cNvSpPr txBox="1"/>
      </xdr:nvSpPr>
      <xdr:spPr>
        <a:xfrm>
          <a:off x="2641111" y="101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71640</xdr:rowOff>
    </xdr:from>
    <xdr:to>
      <xdr:col>10</xdr:col>
      <xdr:colOff>165100</xdr:colOff>
      <xdr:row>59</xdr:row>
      <xdr:rowOff>1790</xdr:rowOff>
    </xdr:to>
    <xdr:sp macro="" textlink="">
      <xdr:nvSpPr>
        <xdr:cNvPr id="143" name="楕円 142"/>
        <xdr:cNvSpPr/>
      </xdr:nvSpPr>
      <xdr:spPr>
        <a:xfrm>
          <a:off x="1968500" y="1001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164367</xdr:rowOff>
    </xdr:from>
    <xdr:ext cx="534377" cy="259045"/>
    <xdr:sp macro="" textlink="">
      <xdr:nvSpPr>
        <xdr:cNvPr id="144" name="テキスト ボックス 143"/>
        <xdr:cNvSpPr txBox="1"/>
      </xdr:nvSpPr>
      <xdr:spPr>
        <a:xfrm>
          <a:off x="1752111" y="101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73255</xdr:rowOff>
    </xdr:from>
    <xdr:to>
      <xdr:col>6</xdr:col>
      <xdr:colOff>38100</xdr:colOff>
      <xdr:row>59</xdr:row>
      <xdr:rowOff>3405</xdr:rowOff>
    </xdr:to>
    <xdr:sp macro="" textlink="">
      <xdr:nvSpPr>
        <xdr:cNvPr id="145" name="楕円 144"/>
        <xdr:cNvSpPr/>
      </xdr:nvSpPr>
      <xdr:spPr>
        <a:xfrm>
          <a:off x="1079500" y="100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165982</xdr:rowOff>
    </xdr:from>
    <xdr:ext cx="534377" cy="259045"/>
    <xdr:sp macro="" textlink="">
      <xdr:nvSpPr>
        <xdr:cNvPr id="146" name="テキスト ボックス 145"/>
        <xdr:cNvSpPr txBox="1"/>
      </xdr:nvSpPr>
      <xdr:spPr>
        <a:xfrm>
          <a:off x="863111" y="101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22733</xdr:rowOff>
    </xdr:from>
    <xdr:to>
      <xdr:col>24</xdr:col>
      <xdr:colOff>63500</xdr:colOff>
      <xdr:row>79</xdr:row>
      <xdr:rowOff>24752</xdr:rowOff>
    </xdr:to>
    <xdr:cxnSp macro="">
      <xdr:nvCxnSpPr>
        <xdr:cNvPr id="175" name="直線コネクタ 174"/>
        <xdr:cNvCxnSpPr/>
      </xdr:nvCxnSpPr>
      <xdr:spPr>
        <a:xfrm flipV="1">
          <a:off x="3797300" y="13567283"/>
          <a:ext cx="8382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24752</xdr:rowOff>
    </xdr:from>
    <xdr:to>
      <xdr:col>19</xdr:col>
      <xdr:colOff>177800</xdr:colOff>
      <xdr:row>79</xdr:row>
      <xdr:rowOff>24828</xdr:rowOff>
    </xdr:to>
    <xdr:cxnSp macro="">
      <xdr:nvCxnSpPr>
        <xdr:cNvPr id="178" name="直線コネクタ 177"/>
        <xdr:cNvCxnSpPr/>
      </xdr:nvCxnSpPr>
      <xdr:spPr>
        <a:xfrm flipV="1">
          <a:off x="2908300" y="1356930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24828</xdr:rowOff>
    </xdr:from>
    <xdr:to>
      <xdr:col>15</xdr:col>
      <xdr:colOff>50800</xdr:colOff>
      <xdr:row>79</xdr:row>
      <xdr:rowOff>25260</xdr:rowOff>
    </xdr:to>
    <xdr:cxnSp macro="">
      <xdr:nvCxnSpPr>
        <xdr:cNvPr id="181" name="直線コネクタ 180"/>
        <xdr:cNvCxnSpPr/>
      </xdr:nvCxnSpPr>
      <xdr:spPr>
        <a:xfrm flipV="1">
          <a:off x="2019300" y="13569378"/>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20129</xdr:rowOff>
    </xdr:from>
    <xdr:to>
      <xdr:col>10</xdr:col>
      <xdr:colOff>114300</xdr:colOff>
      <xdr:row>79</xdr:row>
      <xdr:rowOff>25260</xdr:rowOff>
    </xdr:to>
    <xdr:cxnSp macro="">
      <xdr:nvCxnSpPr>
        <xdr:cNvPr id="184" name="直線コネクタ 183"/>
        <xdr:cNvCxnSpPr/>
      </xdr:nvCxnSpPr>
      <xdr:spPr>
        <a:xfrm>
          <a:off x="1130300" y="13564679"/>
          <a:ext cx="8890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143383</xdr:rowOff>
    </xdr:from>
    <xdr:to>
      <xdr:col>24</xdr:col>
      <xdr:colOff>114300</xdr:colOff>
      <xdr:row>79</xdr:row>
      <xdr:rowOff>73533</xdr:rowOff>
    </xdr:to>
    <xdr:sp macro="" textlink="">
      <xdr:nvSpPr>
        <xdr:cNvPr id="194" name="楕円 193"/>
        <xdr:cNvSpPr/>
      </xdr:nvSpPr>
      <xdr:spPr>
        <a:xfrm>
          <a:off x="4584700" y="135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58310</xdr:rowOff>
    </xdr:from>
    <xdr:ext cx="469744" cy="259045"/>
    <xdr:sp macro="" textlink="">
      <xdr:nvSpPr>
        <xdr:cNvPr id="195" name="維持補修費該当値テキスト"/>
        <xdr:cNvSpPr txBox="1"/>
      </xdr:nvSpPr>
      <xdr:spPr>
        <a:xfrm>
          <a:off x="4686300" y="1343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145402</xdr:rowOff>
    </xdr:from>
    <xdr:to>
      <xdr:col>20</xdr:col>
      <xdr:colOff>38100</xdr:colOff>
      <xdr:row>79</xdr:row>
      <xdr:rowOff>75552</xdr:rowOff>
    </xdr:to>
    <xdr:sp macro="" textlink="">
      <xdr:nvSpPr>
        <xdr:cNvPr id="196" name="楕円 195"/>
        <xdr:cNvSpPr/>
      </xdr:nvSpPr>
      <xdr:spPr>
        <a:xfrm>
          <a:off x="3746500" y="1351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66679</xdr:rowOff>
    </xdr:from>
    <xdr:ext cx="469744" cy="259045"/>
    <xdr:sp macro="" textlink="">
      <xdr:nvSpPr>
        <xdr:cNvPr id="197" name="テキスト ボックス 196"/>
        <xdr:cNvSpPr txBox="1"/>
      </xdr:nvSpPr>
      <xdr:spPr>
        <a:xfrm>
          <a:off x="3562428" y="1361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145478</xdr:rowOff>
    </xdr:from>
    <xdr:to>
      <xdr:col>15</xdr:col>
      <xdr:colOff>101600</xdr:colOff>
      <xdr:row>79</xdr:row>
      <xdr:rowOff>75628</xdr:rowOff>
    </xdr:to>
    <xdr:sp macro="" textlink="">
      <xdr:nvSpPr>
        <xdr:cNvPr id="198" name="楕円 197"/>
        <xdr:cNvSpPr/>
      </xdr:nvSpPr>
      <xdr:spPr>
        <a:xfrm>
          <a:off x="2857500" y="1351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66755</xdr:rowOff>
    </xdr:from>
    <xdr:ext cx="469744" cy="259045"/>
    <xdr:sp macro="" textlink="">
      <xdr:nvSpPr>
        <xdr:cNvPr id="199" name="テキスト ボックス 198"/>
        <xdr:cNvSpPr txBox="1"/>
      </xdr:nvSpPr>
      <xdr:spPr>
        <a:xfrm>
          <a:off x="2673428" y="1361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145910</xdr:rowOff>
    </xdr:from>
    <xdr:to>
      <xdr:col>10</xdr:col>
      <xdr:colOff>165100</xdr:colOff>
      <xdr:row>79</xdr:row>
      <xdr:rowOff>76060</xdr:rowOff>
    </xdr:to>
    <xdr:sp macro="" textlink="">
      <xdr:nvSpPr>
        <xdr:cNvPr id="200" name="楕円 199"/>
        <xdr:cNvSpPr/>
      </xdr:nvSpPr>
      <xdr:spPr>
        <a:xfrm>
          <a:off x="1968500" y="135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67187</xdr:rowOff>
    </xdr:from>
    <xdr:ext cx="469744" cy="259045"/>
    <xdr:sp macro="" textlink="">
      <xdr:nvSpPr>
        <xdr:cNvPr id="201" name="テキスト ボックス 200"/>
        <xdr:cNvSpPr txBox="1"/>
      </xdr:nvSpPr>
      <xdr:spPr>
        <a:xfrm>
          <a:off x="1784428" y="1361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140779</xdr:rowOff>
    </xdr:from>
    <xdr:to>
      <xdr:col>6</xdr:col>
      <xdr:colOff>38100</xdr:colOff>
      <xdr:row>79</xdr:row>
      <xdr:rowOff>70929</xdr:rowOff>
    </xdr:to>
    <xdr:sp macro="" textlink="">
      <xdr:nvSpPr>
        <xdr:cNvPr id="202" name="楕円 201"/>
        <xdr:cNvSpPr/>
      </xdr:nvSpPr>
      <xdr:spPr>
        <a:xfrm>
          <a:off x="1079500" y="1351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62056</xdr:rowOff>
    </xdr:from>
    <xdr:ext cx="469744" cy="259045"/>
    <xdr:sp macro="" textlink="">
      <xdr:nvSpPr>
        <xdr:cNvPr id="203" name="テキスト ボックス 202"/>
        <xdr:cNvSpPr txBox="1"/>
      </xdr:nvSpPr>
      <xdr:spPr>
        <a:xfrm>
          <a:off x="895428" y="1360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134031</xdr:rowOff>
    </xdr:from>
    <xdr:to>
      <xdr:col>24</xdr:col>
      <xdr:colOff>63500</xdr:colOff>
      <xdr:row>97</xdr:row>
      <xdr:rowOff>74823</xdr:rowOff>
    </xdr:to>
    <xdr:cxnSp macro="">
      <xdr:nvCxnSpPr>
        <xdr:cNvPr id="233" name="直線コネクタ 232"/>
        <xdr:cNvCxnSpPr/>
      </xdr:nvCxnSpPr>
      <xdr:spPr>
        <a:xfrm flipV="1">
          <a:off x="3797300" y="16593231"/>
          <a:ext cx="838200" cy="1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74823</xdr:rowOff>
    </xdr:from>
    <xdr:to>
      <xdr:col>19</xdr:col>
      <xdr:colOff>177800</xdr:colOff>
      <xdr:row>97</xdr:row>
      <xdr:rowOff>100716</xdr:rowOff>
    </xdr:to>
    <xdr:cxnSp macro="">
      <xdr:nvCxnSpPr>
        <xdr:cNvPr id="236" name="直線コネクタ 235"/>
        <xdr:cNvCxnSpPr/>
      </xdr:nvCxnSpPr>
      <xdr:spPr>
        <a:xfrm flipV="1">
          <a:off x="2908300" y="16705473"/>
          <a:ext cx="889000" cy="2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28022</xdr:rowOff>
    </xdr:from>
    <xdr:to>
      <xdr:col>15</xdr:col>
      <xdr:colOff>50800</xdr:colOff>
      <xdr:row>97</xdr:row>
      <xdr:rowOff>100716</xdr:rowOff>
    </xdr:to>
    <xdr:cxnSp macro="">
      <xdr:nvCxnSpPr>
        <xdr:cNvPr id="239" name="直線コネクタ 238"/>
        <xdr:cNvCxnSpPr/>
      </xdr:nvCxnSpPr>
      <xdr:spPr>
        <a:xfrm>
          <a:off x="2019300" y="16658672"/>
          <a:ext cx="889000" cy="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28022</xdr:rowOff>
    </xdr:from>
    <xdr:to>
      <xdr:col>10</xdr:col>
      <xdr:colOff>114300</xdr:colOff>
      <xdr:row>97</xdr:row>
      <xdr:rowOff>169760</xdr:rowOff>
    </xdr:to>
    <xdr:cxnSp macro="">
      <xdr:nvCxnSpPr>
        <xdr:cNvPr id="242" name="直線コネクタ 241"/>
        <xdr:cNvCxnSpPr/>
      </xdr:nvCxnSpPr>
      <xdr:spPr>
        <a:xfrm flipV="1">
          <a:off x="1130300" y="16658672"/>
          <a:ext cx="889000" cy="14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83231</xdr:rowOff>
    </xdr:from>
    <xdr:to>
      <xdr:col>24</xdr:col>
      <xdr:colOff>114300</xdr:colOff>
      <xdr:row>97</xdr:row>
      <xdr:rowOff>13381</xdr:rowOff>
    </xdr:to>
    <xdr:sp macro="" textlink="">
      <xdr:nvSpPr>
        <xdr:cNvPr id="252" name="楕円 251"/>
        <xdr:cNvSpPr/>
      </xdr:nvSpPr>
      <xdr:spPr>
        <a:xfrm>
          <a:off x="4584700" y="165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61658</xdr:rowOff>
    </xdr:from>
    <xdr:ext cx="599010" cy="259045"/>
    <xdr:sp macro="" textlink="">
      <xdr:nvSpPr>
        <xdr:cNvPr id="253" name="扶助費該当値テキスト"/>
        <xdr:cNvSpPr txBox="1"/>
      </xdr:nvSpPr>
      <xdr:spPr>
        <a:xfrm>
          <a:off x="4686300" y="1652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24023</xdr:rowOff>
    </xdr:from>
    <xdr:to>
      <xdr:col>20</xdr:col>
      <xdr:colOff>38100</xdr:colOff>
      <xdr:row>97</xdr:row>
      <xdr:rowOff>125623</xdr:rowOff>
    </xdr:to>
    <xdr:sp macro="" textlink="">
      <xdr:nvSpPr>
        <xdr:cNvPr id="254" name="楕円 253"/>
        <xdr:cNvSpPr/>
      </xdr:nvSpPr>
      <xdr:spPr>
        <a:xfrm>
          <a:off x="3746500" y="166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116750</xdr:rowOff>
    </xdr:from>
    <xdr:ext cx="534377" cy="259045"/>
    <xdr:sp macro="" textlink="">
      <xdr:nvSpPr>
        <xdr:cNvPr id="255" name="テキスト ボックス 254"/>
        <xdr:cNvSpPr txBox="1"/>
      </xdr:nvSpPr>
      <xdr:spPr>
        <a:xfrm>
          <a:off x="3530111" y="1674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49916</xdr:rowOff>
    </xdr:from>
    <xdr:to>
      <xdr:col>15</xdr:col>
      <xdr:colOff>101600</xdr:colOff>
      <xdr:row>97</xdr:row>
      <xdr:rowOff>151516</xdr:rowOff>
    </xdr:to>
    <xdr:sp macro="" textlink="">
      <xdr:nvSpPr>
        <xdr:cNvPr id="256" name="楕円 255"/>
        <xdr:cNvSpPr/>
      </xdr:nvSpPr>
      <xdr:spPr>
        <a:xfrm>
          <a:off x="2857500" y="1668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142643</xdr:rowOff>
    </xdr:from>
    <xdr:ext cx="534377" cy="259045"/>
    <xdr:sp macro="" textlink="">
      <xdr:nvSpPr>
        <xdr:cNvPr id="257" name="テキスト ボックス 256"/>
        <xdr:cNvSpPr txBox="1"/>
      </xdr:nvSpPr>
      <xdr:spPr>
        <a:xfrm>
          <a:off x="2641111" y="1677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148672</xdr:rowOff>
    </xdr:from>
    <xdr:to>
      <xdr:col>10</xdr:col>
      <xdr:colOff>165100</xdr:colOff>
      <xdr:row>97</xdr:row>
      <xdr:rowOff>78822</xdr:rowOff>
    </xdr:to>
    <xdr:sp macro="" textlink="">
      <xdr:nvSpPr>
        <xdr:cNvPr id="258" name="楕円 257"/>
        <xdr:cNvSpPr/>
      </xdr:nvSpPr>
      <xdr:spPr>
        <a:xfrm>
          <a:off x="1968500" y="166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69949</xdr:rowOff>
    </xdr:from>
    <xdr:ext cx="534377" cy="259045"/>
    <xdr:sp macro="" textlink="">
      <xdr:nvSpPr>
        <xdr:cNvPr id="259" name="テキスト ボックス 258"/>
        <xdr:cNvSpPr txBox="1"/>
      </xdr:nvSpPr>
      <xdr:spPr>
        <a:xfrm>
          <a:off x="1752111" y="1670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118960</xdr:rowOff>
    </xdr:from>
    <xdr:to>
      <xdr:col>6</xdr:col>
      <xdr:colOff>38100</xdr:colOff>
      <xdr:row>98</xdr:row>
      <xdr:rowOff>49110</xdr:rowOff>
    </xdr:to>
    <xdr:sp macro="" textlink="">
      <xdr:nvSpPr>
        <xdr:cNvPr id="260" name="楕円 259"/>
        <xdr:cNvSpPr/>
      </xdr:nvSpPr>
      <xdr:spPr>
        <a:xfrm>
          <a:off x="1079500" y="167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40237</xdr:rowOff>
    </xdr:from>
    <xdr:ext cx="534377" cy="259045"/>
    <xdr:sp macro="" textlink="">
      <xdr:nvSpPr>
        <xdr:cNvPr id="261" name="テキスト ボックス 260"/>
        <xdr:cNvSpPr txBox="1"/>
      </xdr:nvSpPr>
      <xdr:spPr>
        <a:xfrm>
          <a:off x="863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8872</xdr:rowOff>
    </xdr:from>
    <xdr:to>
      <xdr:col>55</xdr:col>
      <xdr:colOff>0</xdr:colOff>
      <xdr:row>38</xdr:row>
      <xdr:rowOff>12742</xdr:rowOff>
    </xdr:to>
    <xdr:cxnSp macro="">
      <xdr:nvCxnSpPr>
        <xdr:cNvPr id="292" name="直線コネクタ 291"/>
        <xdr:cNvCxnSpPr/>
      </xdr:nvCxnSpPr>
      <xdr:spPr>
        <a:xfrm flipV="1">
          <a:off x="9639300" y="6523972"/>
          <a:ext cx="838200" cy="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94447</xdr:rowOff>
    </xdr:from>
    <xdr:to>
      <xdr:col>50</xdr:col>
      <xdr:colOff>114300</xdr:colOff>
      <xdr:row>38</xdr:row>
      <xdr:rowOff>12742</xdr:rowOff>
    </xdr:to>
    <xdr:cxnSp macro="">
      <xdr:nvCxnSpPr>
        <xdr:cNvPr id="295" name="直線コネクタ 294"/>
        <xdr:cNvCxnSpPr/>
      </xdr:nvCxnSpPr>
      <xdr:spPr>
        <a:xfrm>
          <a:off x="8750300" y="6438097"/>
          <a:ext cx="889000" cy="8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94447</xdr:rowOff>
    </xdr:from>
    <xdr:to>
      <xdr:col>45</xdr:col>
      <xdr:colOff>177800</xdr:colOff>
      <xdr:row>38</xdr:row>
      <xdr:rowOff>5884</xdr:rowOff>
    </xdr:to>
    <xdr:cxnSp macro="">
      <xdr:nvCxnSpPr>
        <xdr:cNvPr id="298" name="直線コネクタ 297"/>
        <xdr:cNvCxnSpPr/>
      </xdr:nvCxnSpPr>
      <xdr:spPr>
        <a:xfrm flipV="1">
          <a:off x="7861300" y="6438097"/>
          <a:ext cx="889000" cy="8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21292</xdr:rowOff>
    </xdr:from>
    <xdr:to>
      <xdr:col>41</xdr:col>
      <xdr:colOff>50800</xdr:colOff>
      <xdr:row>38</xdr:row>
      <xdr:rowOff>5884</xdr:rowOff>
    </xdr:to>
    <xdr:cxnSp macro="">
      <xdr:nvCxnSpPr>
        <xdr:cNvPr id="301" name="直線コネクタ 300"/>
        <xdr:cNvCxnSpPr/>
      </xdr:nvCxnSpPr>
      <xdr:spPr>
        <a:xfrm>
          <a:off x="6972300" y="6193492"/>
          <a:ext cx="889000" cy="32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129522</xdr:rowOff>
    </xdr:from>
    <xdr:to>
      <xdr:col>55</xdr:col>
      <xdr:colOff>50800</xdr:colOff>
      <xdr:row>38</xdr:row>
      <xdr:rowOff>59672</xdr:rowOff>
    </xdr:to>
    <xdr:sp macro="" textlink="">
      <xdr:nvSpPr>
        <xdr:cNvPr id="311" name="楕円 310"/>
        <xdr:cNvSpPr/>
      </xdr:nvSpPr>
      <xdr:spPr>
        <a:xfrm>
          <a:off x="10426700" y="647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107949</xdr:rowOff>
    </xdr:from>
    <xdr:ext cx="534377" cy="259045"/>
    <xdr:sp macro="" textlink="">
      <xdr:nvSpPr>
        <xdr:cNvPr id="312" name="補助費等該当値テキスト"/>
        <xdr:cNvSpPr txBox="1"/>
      </xdr:nvSpPr>
      <xdr:spPr>
        <a:xfrm>
          <a:off x="10528300" y="645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133392</xdr:rowOff>
    </xdr:from>
    <xdr:to>
      <xdr:col>50</xdr:col>
      <xdr:colOff>165100</xdr:colOff>
      <xdr:row>38</xdr:row>
      <xdr:rowOff>63542</xdr:rowOff>
    </xdr:to>
    <xdr:sp macro="" textlink="">
      <xdr:nvSpPr>
        <xdr:cNvPr id="313" name="楕円 312"/>
        <xdr:cNvSpPr/>
      </xdr:nvSpPr>
      <xdr:spPr>
        <a:xfrm>
          <a:off x="9588500" y="64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54669</xdr:rowOff>
    </xdr:from>
    <xdr:ext cx="534377" cy="259045"/>
    <xdr:sp macro="" textlink="">
      <xdr:nvSpPr>
        <xdr:cNvPr id="314" name="テキスト ボックス 313"/>
        <xdr:cNvSpPr txBox="1"/>
      </xdr:nvSpPr>
      <xdr:spPr>
        <a:xfrm>
          <a:off x="9372111" y="656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43647</xdr:rowOff>
    </xdr:from>
    <xdr:to>
      <xdr:col>46</xdr:col>
      <xdr:colOff>38100</xdr:colOff>
      <xdr:row>37</xdr:row>
      <xdr:rowOff>145247</xdr:rowOff>
    </xdr:to>
    <xdr:sp macro="" textlink="">
      <xdr:nvSpPr>
        <xdr:cNvPr id="315" name="楕円 314"/>
        <xdr:cNvSpPr/>
      </xdr:nvSpPr>
      <xdr:spPr>
        <a:xfrm>
          <a:off x="8699500" y="638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161774</xdr:rowOff>
    </xdr:from>
    <xdr:ext cx="599010" cy="259045"/>
    <xdr:sp macro="" textlink="">
      <xdr:nvSpPr>
        <xdr:cNvPr id="316" name="テキスト ボックス 315"/>
        <xdr:cNvSpPr txBox="1"/>
      </xdr:nvSpPr>
      <xdr:spPr>
        <a:xfrm>
          <a:off x="8450795" y="616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126534</xdr:rowOff>
    </xdr:from>
    <xdr:to>
      <xdr:col>41</xdr:col>
      <xdr:colOff>101600</xdr:colOff>
      <xdr:row>38</xdr:row>
      <xdr:rowOff>56684</xdr:rowOff>
    </xdr:to>
    <xdr:sp macro="" textlink="">
      <xdr:nvSpPr>
        <xdr:cNvPr id="317" name="楕円 316"/>
        <xdr:cNvSpPr/>
      </xdr:nvSpPr>
      <xdr:spPr>
        <a:xfrm>
          <a:off x="7810500" y="647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47811</xdr:rowOff>
    </xdr:from>
    <xdr:ext cx="534377" cy="259045"/>
    <xdr:sp macro="" textlink="">
      <xdr:nvSpPr>
        <xdr:cNvPr id="318" name="テキスト ボックス 317"/>
        <xdr:cNvSpPr txBox="1"/>
      </xdr:nvSpPr>
      <xdr:spPr>
        <a:xfrm>
          <a:off x="7594111" y="656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141942</xdr:rowOff>
    </xdr:from>
    <xdr:to>
      <xdr:col>36</xdr:col>
      <xdr:colOff>165100</xdr:colOff>
      <xdr:row>36</xdr:row>
      <xdr:rowOff>72092</xdr:rowOff>
    </xdr:to>
    <xdr:sp macro="" textlink="">
      <xdr:nvSpPr>
        <xdr:cNvPr id="319" name="楕円 318"/>
        <xdr:cNvSpPr/>
      </xdr:nvSpPr>
      <xdr:spPr>
        <a:xfrm>
          <a:off x="6921500" y="61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63219</xdr:rowOff>
    </xdr:from>
    <xdr:ext cx="599010" cy="259045"/>
    <xdr:sp macro="" textlink="">
      <xdr:nvSpPr>
        <xdr:cNvPr id="320" name="テキスト ボックス 319"/>
        <xdr:cNvSpPr txBox="1"/>
      </xdr:nvSpPr>
      <xdr:spPr>
        <a:xfrm>
          <a:off x="6672795" y="623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82952</xdr:rowOff>
    </xdr:from>
    <xdr:to>
      <xdr:col>55</xdr:col>
      <xdr:colOff>0</xdr:colOff>
      <xdr:row>57</xdr:row>
      <xdr:rowOff>30685</xdr:rowOff>
    </xdr:to>
    <xdr:cxnSp macro="">
      <xdr:nvCxnSpPr>
        <xdr:cNvPr id="347" name="直線コネクタ 346"/>
        <xdr:cNvCxnSpPr/>
      </xdr:nvCxnSpPr>
      <xdr:spPr>
        <a:xfrm>
          <a:off x="9639300" y="9684152"/>
          <a:ext cx="838200" cy="1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82952</xdr:rowOff>
    </xdr:from>
    <xdr:to>
      <xdr:col>50</xdr:col>
      <xdr:colOff>114300</xdr:colOff>
      <xdr:row>57</xdr:row>
      <xdr:rowOff>82879</xdr:rowOff>
    </xdr:to>
    <xdr:cxnSp macro="">
      <xdr:nvCxnSpPr>
        <xdr:cNvPr id="350" name="直線コネクタ 349"/>
        <xdr:cNvCxnSpPr/>
      </xdr:nvCxnSpPr>
      <xdr:spPr>
        <a:xfrm flipV="1">
          <a:off x="8750300" y="9684152"/>
          <a:ext cx="889000" cy="17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82879</xdr:rowOff>
    </xdr:from>
    <xdr:to>
      <xdr:col>45</xdr:col>
      <xdr:colOff>177800</xdr:colOff>
      <xdr:row>58</xdr:row>
      <xdr:rowOff>30790</xdr:rowOff>
    </xdr:to>
    <xdr:cxnSp macro="">
      <xdr:nvCxnSpPr>
        <xdr:cNvPr id="353" name="直線コネクタ 352"/>
        <xdr:cNvCxnSpPr/>
      </xdr:nvCxnSpPr>
      <xdr:spPr>
        <a:xfrm flipV="1">
          <a:off x="7861300" y="9855529"/>
          <a:ext cx="889000" cy="11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75061</xdr:rowOff>
    </xdr:from>
    <xdr:to>
      <xdr:col>41</xdr:col>
      <xdr:colOff>50800</xdr:colOff>
      <xdr:row>58</xdr:row>
      <xdr:rowOff>30790</xdr:rowOff>
    </xdr:to>
    <xdr:cxnSp macro="">
      <xdr:nvCxnSpPr>
        <xdr:cNvPr id="356" name="直線コネクタ 355"/>
        <xdr:cNvCxnSpPr/>
      </xdr:nvCxnSpPr>
      <xdr:spPr>
        <a:xfrm>
          <a:off x="6972300" y="9847711"/>
          <a:ext cx="889000" cy="12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151335</xdr:rowOff>
    </xdr:from>
    <xdr:to>
      <xdr:col>55</xdr:col>
      <xdr:colOff>50800</xdr:colOff>
      <xdr:row>57</xdr:row>
      <xdr:rowOff>81485</xdr:rowOff>
    </xdr:to>
    <xdr:sp macro="" textlink="">
      <xdr:nvSpPr>
        <xdr:cNvPr id="366" name="楕円 365"/>
        <xdr:cNvSpPr/>
      </xdr:nvSpPr>
      <xdr:spPr>
        <a:xfrm>
          <a:off x="10426700" y="975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129762</xdr:rowOff>
    </xdr:from>
    <xdr:ext cx="534377" cy="259045"/>
    <xdr:sp macro="" textlink="">
      <xdr:nvSpPr>
        <xdr:cNvPr id="367" name="普通建設事業費該当値テキスト"/>
        <xdr:cNvSpPr txBox="1"/>
      </xdr:nvSpPr>
      <xdr:spPr>
        <a:xfrm>
          <a:off x="10528300" y="973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32152</xdr:rowOff>
    </xdr:from>
    <xdr:to>
      <xdr:col>50</xdr:col>
      <xdr:colOff>165100</xdr:colOff>
      <xdr:row>56</xdr:row>
      <xdr:rowOff>133752</xdr:rowOff>
    </xdr:to>
    <xdr:sp macro="" textlink="">
      <xdr:nvSpPr>
        <xdr:cNvPr id="368" name="楕円 367"/>
        <xdr:cNvSpPr/>
      </xdr:nvSpPr>
      <xdr:spPr>
        <a:xfrm>
          <a:off x="9588500" y="963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124879</xdr:rowOff>
    </xdr:from>
    <xdr:ext cx="534377" cy="259045"/>
    <xdr:sp macro="" textlink="">
      <xdr:nvSpPr>
        <xdr:cNvPr id="369" name="テキスト ボックス 368"/>
        <xdr:cNvSpPr txBox="1"/>
      </xdr:nvSpPr>
      <xdr:spPr>
        <a:xfrm>
          <a:off x="9372111" y="972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32079</xdr:rowOff>
    </xdr:from>
    <xdr:to>
      <xdr:col>46</xdr:col>
      <xdr:colOff>38100</xdr:colOff>
      <xdr:row>57</xdr:row>
      <xdr:rowOff>133679</xdr:rowOff>
    </xdr:to>
    <xdr:sp macro="" textlink="">
      <xdr:nvSpPr>
        <xdr:cNvPr id="370" name="楕円 369"/>
        <xdr:cNvSpPr/>
      </xdr:nvSpPr>
      <xdr:spPr>
        <a:xfrm>
          <a:off x="8699500" y="98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124806</xdr:rowOff>
    </xdr:from>
    <xdr:ext cx="534377" cy="259045"/>
    <xdr:sp macro="" textlink="">
      <xdr:nvSpPr>
        <xdr:cNvPr id="371" name="テキスト ボックス 370"/>
        <xdr:cNvSpPr txBox="1"/>
      </xdr:nvSpPr>
      <xdr:spPr>
        <a:xfrm>
          <a:off x="8483111" y="989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151440</xdr:rowOff>
    </xdr:from>
    <xdr:to>
      <xdr:col>41</xdr:col>
      <xdr:colOff>101600</xdr:colOff>
      <xdr:row>58</xdr:row>
      <xdr:rowOff>81590</xdr:rowOff>
    </xdr:to>
    <xdr:sp macro="" textlink="">
      <xdr:nvSpPr>
        <xdr:cNvPr id="372" name="楕円 371"/>
        <xdr:cNvSpPr/>
      </xdr:nvSpPr>
      <xdr:spPr>
        <a:xfrm>
          <a:off x="7810500" y="992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72717</xdr:rowOff>
    </xdr:from>
    <xdr:ext cx="534377" cy="259045"/>
    <xdr:sp macro="" textlink="">
      <xdr:nvSpPr>
        <xdr:cNvPr id="373" name="テキスト ボックス 372"/>
        <xdr:cNvSpPr txBox="1"/>
      </xdr:nvSpPr>
      <xdr:spPr>
        <a:xfrm>
          <a:off x="7594111" y="1001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24261</xdr:rowOff>
    </xdr:from>
    <xdr:to>
      <xdr:col>36</xdr:col>
      <xdr:colOff>165100</xdr:colOff>
      <xdr:row>57</xdr:row>
      <xdr:rowOff>125861</xdr:rowOff>
    </xdr:to>
    <xdr:sp macro="" textlink="">
      <xdr:nvSpPr>
        <xdr:cNvPr id="374" name="楕円 373"/>
        <xdr:cNvSpPr/>
      </xdr:nvSpPr>
      <xdr:spPr>
        <a:xfrm>
          <a:off x="6921500" y="979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116988</xdr:rowOff>
    </xdr:from>
    <xdr:ext cx="534377" cy="259045"/>
    <xdr:sp macro="" textlink="">
      <xdr:nvSpPr>
        <xdr:cNvPr id="375" name="テキスト ボックス 374"/>
        <xdr:cNvSpPr txBox="1"/>
      </xdr:nvSpPr>
      <xdr:spPr>
        <a:xfrm>
          <a:off x="6705111" y="988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57545</xdr:rowOff>
    </xdr:from>
    <xdr:to>
      <xdr:col>55</xdr:col>
      <xdr:colOff>0</xdr:colOff>
      <xdr:row>79</xdr:row>
      <xdr:rowOff>59984</xdr:rowOff>
    </xdr:to>
    <xdr:cxnSp macro="">
      <xdr:nvCxnSpPr>
        <xdr:cNvPr id="406" name="直線コネクタ 405"/>
        <xdr:cNvCxnSpPr/>
      </xdr:nvCxnSpPr>
      <xdr:spPr>
        <a:xfrm flipV="1">
          <a:off x="9639300" y="13602095"/>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59984</xdr:rowOff>
    </xdr:from>
    <xdr:to>
      <xdr:col>50</xdr:col>
      <xdr:colOff>114300</xdr:colOff>
      <xdr:row>79</xdr:row>
      <xdr:rowOff>61105</xdr:rowOff>
    </xdr:to>
    <xdr:cxnSp macro="">
      <xdr:nvCxnSpPr>
        <xdr:cNvPr id="409" name="直線コネクタ 408"/>
        <xdr:cNvCxnSpPr/>
      </xdr:nvCxnSpPr>
      <xdr:spPr>
        <a:xfrm flipV="1">
          <a:off x="8750300" y="13604534"/>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61105</xdr:rowOff>
    </xdr:from>
    <xdr:to>
      <xdr:col>45</xdr:col>
      <xdr:colOff>177800</xdr:colOff>
      <xdr:row>79</xdr:row>
      <xdr:rowOff>90323</xdr:rowOff>
    </xdr:to>
    <xdr:cxnSp macro="">
      <xdr:nvCxnSpPr>
        <xdr:cNvPr id="412" name="直線コネクタ 411"/>
        <xdr:cNvCxnSpPr/>
      </xdr:nvCxnSpPr>
      <xdr:spPr>
        <a:xfrm flipV="1">
          <a:off x="7861300" y="13605655"/>
          <a:ext cx="889000" cy="2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82593</xdr:rowOff>
    </xdr:from>
    <xdr:to>
      <xdr:col>41</xdr:col>
      <xdr:colOff>50800</xdr:colOff>
      <xdr:row>79</xdr:row>
      <xdr:rowOff>90323</xdr:rowOff>
    </xdr:to>
    <xdr:cxnSp macro="">
      <xdr:nvCxnSpPr>
        <xdr:cNvPr id="415" name="直線コネクタ 414"/>
        <xdr:cNvCxnSpPr/>
      </xdr:nvCxnSpPr>
      <xdr:spPr>
        <a:xfrm>
          <a:off x="6972300" y="13627143"/>
          <a:ext cx="889000" cy="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6745</xdr:rowOff>
    </xdr:from>
    <xdr:to>
      <xdr:col>55</xdr:col>
      <xdr:colOff>50800</xdr:colOff>
      <xdr:row>79</xdr:row>
      <xdr:rowOff>108345</xdr:rowOff>
    </xdr:to>
    <xdr:sp macro="" textlink="">
      <xdr:nvSpPr>
        <xdr:cNvPr id="425" name="楕円 424"/>
        <xdr:cNvSpPr/>
      </xdr:nvSpPr>
      <xdr:spPr>
        <a:xfrm>
          <a:off x="10426700" y="135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93122</xdr:rowOff>
    </xdr:from>
    <xdr:ext cx="469744" cy="259045"/>
    <xdr:sp macro="" textlink="">
      <xdr:nvSpPr>
        <xdr:cNvPr id="426" name="普通建設事業費 （ うち新規整備　）該当値テキスト"/>
        <xdr:cNvSpPr txBox="1"/>
      </xdr:nvSpPr>
      <xdr:spPr>
        <a:xfrm>
          <a:off x="10528300" y="1346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9184</xdr:rowOff>
    </xdr:from>
    <xdr:to>
      <xdr:col>50</xdr:col>
      <xdr:colOff>165100</xdr:colOff>
      <xdr:row>79</xdr:row>
      <xdr:rowOff>110784</xdr:rowOff>
    </xdr:to>
    <xdr:sp macro="" textlink="">
      <xdr:nvSpPr>
        <xdr:cNvPr id="427" name="楕円 426"/>
        <xdr:cNvSpPr/>
      </xdr:nvSpPr>
      <xdr:spPr>
        <a:xfrm>
          <a:off x="9588500" y="135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101911</xdr:rowOff>
    </xdr:from>
    <xdr:ext cx="469744" cy="259045"/>
    <xdr:sp macro="" textlink="">
      <xdr:nvSpPr>
        <xdr:cNvPr id="428" name="テキスト ボックス 427"/>
        <xdr:cNvSpPr txBox="1"/>
      </xdr:nvSpPr>
      <xdr:spPr>
        <a:xfrm>
          <a:off x="9404428" y="1364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10305</xdr:rowOff>
    </xdr:from>
    <xdr:to>
      <xdr:col>46</xdr:col>
      <xdr:colOff>38100</xdr:colOff>
      <xdr:row>79</xdr:row>
      <xdr:rowOff>111905</xdr:rowOff>
    </xdr:to>
    <xdr:sp macro="" textlink="">
      <xdr:nvSpPr>
        <xdr:cNvPr id="429" name="楕円 428"/>
        <xdr:cNvSpPr/>
      </xdr:nvSpPr>
      <xdr:spPr>
        <a:xfrm>
          <a:off x="8699500" y="1355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103032</xdr:rowOff>
    </xdr:from>
    <xdr:ext cx="469744" cy="259045"/>
    <xdr:sp macro="" textlink="">
      <xdr:nvSpPr>
        <xdr:cNvPr id="430" name="テキスト ボックス 429"/>
        <xdr:cNvSpPr txBox="1"/>
      </xdr:nvSpPr>
      <xdr:spPr>
        <a:xfrm>
          <a:off x="8515428" y="1364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39523</xdr:rowOff>
    </xdr:from>
    <xdr:to>
      <xdr:col>41</xdr:col>
      <xdr:colOff>101600</xdr:colOff>
      <xdr:row>79</xdr:row>
      <xdr:rowOff>141123</xdr:rowOff>
    </xdr:to>
    <xdr:sp macro="" textlink="">
      <xdr:nvSpPr>
        <xdr:cNvPr id="431" name="楕円 430"/>
        <xdr:cNvSpPr/>
      </xdr:nvSpPr>
      <xdr:spPr>
        <a:xfrm>
          <a:off x="7810500" y="1358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132250</xdr:rowOff>
    </xdr:from>
    <xdr:ext cx="378565" cy="259045"/>
    <xdr:sp macro="" textlink="">
      <xdr:nvSpPr>
        <xdr:cNvPr id="432" name="テキスト ボックス 431"/>
        <xdr:cNvSpPr txBox="1"/>
      </xdr:nvSpPr>
      <xdr:spPr>
        <a:xfrm>
          <a:off x="7672017" y="13676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31793</xdr:rowOff>
    </xdr:from>
    <xdr:to>
      <xdr:col>36</xdr:col>
      <xdr:colOff>165100</xdr:colOff>
      <xdr:row>79</xdr:row>
      <xdr:rowOff>133393</xdr:rowOff>
    </xdr:to>
    <xdr:sp macro="" textlink="">
      <xdr:nvSpPr>
        <xdr:cNvPr id="433" name="楕円 432"/>
        <xdr:cNvSpPr/>
      </xdr:nvSpPr>
      <xdr:spPr>
        <a:xfrm>
          <a:off x="6921500" y="1357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124520</xdr:rowOff>
    </xdr:from>
    <xdr:ext cx="469744" cy="259045"/>
    <xdr:sp macro="" textlink="">
      <xdr:nvSpPr>
        <xdr:cNvPr id="434" name="テキスト ボックス 433"/>
        <xdr:cNvSpPr txBox="1"/>
      </xdr:nvSpPr>
      <xdr:spPr>
        <a:xfrm>
          <a:off x="6737428" y="1366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140517</xdr:rowOff>
    </xdr:from>
    <xdr:to>
      <xdr:col>55</xdr:col>
      <xdr:colOff>0</xdr:colOff>
      <xdr:row>96</xdr:row>
      <xdr:rowOff>67943</xdr:rowOff>
    </xdr:to>
    <xdr:cxnSp macro="">
      <xdr:nvCxnSpPr>
        <xdr:cNvPr id="459" name="直線コネクタ 458"/>
        <xdr:cNvCxnSpPr/>
      </xdr:nvCxnSpPr>
      <xdr:spPr>
        <a:xfrm>
          <a:off x="9639300" y="16428267"/>
          <a:ext cx="838200" cy="9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140517</xdr:rowOff>
    </xdr:from>
    <xdr:to>
      <xdr:col>50</xdr:col>
      <xdr:colOff>114300</xdr:colOff>
      <xdr:row>96</xdr:row>
      <xdr:rowOff>158114</xdr:rowOff>
    </xdr:to>
    <xdr:cxnSp macro="">
      <xdr:nvCxnSpPr>
        <xdr:cNvPr id="462" name="直線コネクタ 461"/>
        <xdr:cNvCxnSpPr/>
      </xdr:nvCxnSpPr>
      <xdr:spPr>
        <a:xfrm flipV="1">
          <a:off x="8750300" y="16428267"/>
          <a:ext cx="889000" cy="18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158114</xdr:rowOff>
    </xdr:from>
    <xdr:to>
      <xdr:col>45</xdr:col>
      <xdr:colOff>177800</xdr:colOff>
      <xdr:row>97</xdr:row>
      <xdr:rowOff>102884</xdr:rowOff>
    </xdr:to>
    <xdr:cxnSp macro="">
      <xdr:nvCxnSpPr>
        <xdr:cNvPr id="465" name="直線コネクタ 464"/>
        <xdr:cNvCxnSpPr/>
      </xdr:nvCxnSpPr>
      <xdr:spPr>
        <a:xfrm flipV="1">
          <a:off x="7861300" y="16617314"/>
          <a:ext cx="889000" cy="11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107473</xdr:rowOff>
    </xdr:from>
    <xdr:to>
      <xdr:col>41</xdr:col>
      <xdr:colOff>50800</xdr:colOff>
      <xdr:row>97</xdr:row>
      <xdr:rowOff>102884</xdr:rowOff>
    </xdr:to>
    <xdr:cxnSp macro="">
      <xdr:nvCxnSpPr>
        <xdr:cNvPr id="468" name="直線コネクタ 467"/>
        <xdr:cNvCxnSpPr/>
      </xdr:nvCxnSpPr>
      <xdr:spPr>
        <a:xfrm>
          <a:off x="6972300" y="16566673"/>
          <a:ext cx="889000" cy="16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17143</xdr:rowOff>
    </xdr:from>
    <xdr:to>
      <xdr:col>55</xdr:col>
      <xdr:colOff>50800</xdr:colOff>
      <xdr:row>96</xdr:row>
      <xdr:rowOff>118743</xdr:rowOff>
    </xdr:to>
    <xdr:sp macro="" textlink="">
      <xdr:nvSpPr>
        <xdr:cNvPr id="478" name="楕円 477"/>
        <xdr:cNvSpPr/>
      </xdr:nvSpPr>
      <xdr:spPr>
        <a:xfrm>
          <a:off x="10426700" y="1647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167020</xdr:rowOff>
    </xdr:from>
    <xdr:ext cx="534377" cy="259045"/>
    <xdr:sp macro="" textlink="">
      <xdr:nvSpPr>
        <xdr:cNvPr id="479" name="普通建設事業費 （ うち更新整備　）該当値テキスト"/>
        <xdr:cNvSpPr txBox="1"/>
      </xdr:nvSpPr>
      <xdr:spPr>
        <a:xfrm>
          <a:off x="10528300" y="1645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89717</xdr:rowOff>
    </xdr:from>
    <xdr:to>
      <xdr:col>50</xdr:col>
      <xdr:colOff>165100</xdr:colOff>
      <xdr:row>96</xdr:row>
      <xdr:rowOff>19867</xdr:rowOff>
    </xdr:to>
    <xdr:sp macro="" textlink="">
      <xdr:nvSpPr>
        <xdr:cNvPr id="480" name="楕円 479"/>
        <xdr:cNvSpPr/>
      </xdr:nvSpPr>
      <xdr:spPr>
        <a:xfrm>
          <a:off x="9588500" y="163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36394</xdr:rowOff>
    </xdr:from>
    <xdr:ext cx="534377" cy="259045"/>
    <xdr:sp macro="" textlink="">
      <xdr:nvSpPr>
        <xdr:cNvPr id="481" name="テキスト ボックス 480"/>
        <xdr:cNvSpPr txBox="1"/>
      </xdr:nvSpPr>
      <xdr:spPr>
        <a:xfrm>
          <a:off x="9372111" y="1615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107314</xdr:rowOff>
    </xdr:from>
    <xdr:to>
      <xdr:col>46</xdr:col>
      <xdr:colOff>38100</xdr:colOff>
      <xdr:row>97</xdr:row>
      <xdr:rowOff>37464</xdr:rowOff>
    </xdr:to>
    <xdr:sp macro="" textlink="">
      <xdr:nvSpPr>
        <xdr:cNvPr id="482" name="楕円 481"/>
        <xdr:cNvSpPr/>
      </xdr:nvSpPr>
      <xdr:spPr>
        <a:xfrm>
          <a:off x="8699500" y="165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28591</xdr:rowOff>
    </xdr:from>
    <xdr:ext cx="534377" cy="259045"/>
    <xdr:sp macro="" textlink="">
      <xdr:nvSpPr>
        <xdr:cNvPr id="483" name="テキスト ボックス 482"/>
        <xdr:cNvSpPr txBox="1"/>
      </xdr:nvSpPr>
      <xdr:spPr>
        <a:xfrm>
          <a:off x="8483111" y="1665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52084</xdr:rowOff>
    </xdr:from>
    <xdr:to>
      <xdr:col>41</xdr:col>
      <xdr:colOff>101600</xdr:colOff>
      <xdr:row>97</xdr:row>
      <xdr:rowOff>153684</xdr:rowOff>
    </xdr:to>
    <xdr:sp macro="" textlink="">
      <xdr:nvSpPr>
        <xdr:cNvPr id="484" name="楕円 483"/>
        <xdr:cNvSpPr/>
      </xdr:nvSpPr>
      <xdr:spPr>
        <a:xfrm>
          <a:off x="7810500" y="166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144811</xdr:rowOff>
    </xdr:from>
    <xdr:ext cx="534377" cy="259045"/>
    <xdr:sp macro="" textlink="">
      <xdr:nvSpPr>
        <xdr:cNvPr id="485" name="テキスト ボックス 484"/>
        <xdr:cNvSpPr txBox="1"/>
      </xdr:nvSpPr>
      <xdr:spPr>
        <a:xfrm>
          <a:off x="7594111" y="1677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56673</xdr:rowOff>
    </xdr:from>
    <xdr:to>
      <xdr:col>36</xdr:col>
      <xdr:colOff>165100</xdr:colOff>
      <xdr:row>96</xdr:row>
      <xdr:rowOff>158273</xdr:rowOff>
    </xdr:to>
    <xdr:sp macro="" textlink="">
      <xdr:nvSpPr>
        <xdr:cNvPr id="486" name="楕円 485"/>
        <xdr:cNvSpPr/>
      </xdr:nvSpPr>
      <xdr:spPr>
        <a:xfrm>
          <a:off x="6921500" y="165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149400</xdr:rowOff>
    </xdr:from>
    <xdr:ext cx="534377" cy="259045"/>
    <xdr:sp macro="" textlink="">
      <xdr:nvSpPr>
        <xdr:cNvPr id="487" name="テキスト ボックス 486"/>
        <xdr:cNvSpPr txBox="1"/>
      </xdr:nvSpPr>
      <xdr:spPr>
        <a:xfrm>
          <a:off x="6705111" y="1660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249299" cy="259045"/>
    <xdr:sp macro="" textlink="">
      <xdr:nvSpPr>
        <xdr:cNvPr id="538" name="災害復旧事業費該当値テキスト"/>
        <xdr:cNvSpPr txBox="1"/>
      </xdr:nvSpPr>
      <xdr:spPr>
        <a:xfrm>
          <a:off x="16370300" y="6691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12934</xdr:rowOff>
    </xdr:from>
    <xdr:to>
      <xdr:col>85</xdr:col>
      <xdr:colOff>127000</xdr:colOff>
      <xdr:row>78</xdr:row>
      <xdr:rowOff>13564</xdr:rowOff>
    </xdr:to>
    <xdr:cxnSp macro="">
      <xdr:nvCxnSpPr>
        <xdr:cNvPr id="622" name="直線コネクタ 621"/>
        <xdr:cNvCxnSpPr/>
      </xdr:nvCxnSpPr>
      <xdr:spPr>
        <a:xfrm>
          <a:off x="15481300" y="13386034"/>
          <a:ext cx="83820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12934</xdr:rowOff>
    </xdr:from>
    <xdr:to>
      <xdr:col>81</xdr:col>
      <xdr:colOff>50800</xdr:colOff>
      <xdr:row>78</xdr:row>
      <xdr:rowOff>17596</xdr:rowOff>
    </xdr:to>
    <xdr:cxnSp macro="">
      <xdr:nvCxnSpPr>
        <xdr:cNvPr id="625" name="直線コネクタ 624"/>
        <xdr:cNvCxnSpPr/>
      </xdr:nvCxnSpPr>
      <xdr:spPr>
        <a:xfrm flipV="1">
          <a:off x="14592300" y="13386034"/>
          <a:ext cx="889000" cy="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17596</xdr:rowOff>
    </xdr:from>
    <xdr:to>
      <xdr:col>76</xdr:col>
      <xdr:colOff>114300</xdr:colOff>
      <xdr:row>78</xdr:row>
      <xdr:rowOff>19214</xdr:rowOff>
    </xdr:to>
    <xdr:cxnSp macro="">
      <xdr:nvCxnSpPr>
        <xdr:cNvPr id="628" name="直線コネクタ 627"/>
        <xdr:cNvCxnSpPr/>
      </xdr:nvCxnSpPr>
      <xdr:spPr>
        <a:xfrm flipV="1">
          <a:off x="13703300" y="13390696"/>
          <a:ext cx="889000" cy="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19214</xdr:rowOff>
    </xdr:from>
    <xdr:to>
      <xdr:col>71</xdr:col>
      <xdr:colOff>177800</xdr:colOff>
      <xdr:row>78</xdr:row>
      <xdr:rowOff>27211</xdr:rowOff>
    </xdr:to>
    <xdr:cxnSp macro="">
      <xdr:nvCxnSpPr>
        <xdr:cNvPr id="631" name="直線コネクタ 630"/>
        <xdr:cNvCxnSpPr/>
      </xdr:nvCxnSpPr>
      <xdr:spPr>
        <a:xfrm flipV="1">
          <a:off x="12814300" y="13392314"/>
          <a:ext cx="8890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134214</xdr:rowOff>
    </xdr:from>
    <xdr:to>
      <xdr:col>85</xdr:col>
      <xdr:colOff>177800</xdr:colOff>
      <xdr:row>78</xdr:row>
      <xdr:rowOff>64364</xdr:rowOff>
    </xdr:to>
    <xdr:sp macro="" textlink="">
      <xdr:nvSpPr>
        <xdr:cNvPr id="641" name="楕円 640"/>
        <xdr:cNvSpPr/>
      </xdr:nvSpPr>
      <xdr:spPr>
        <a:xfrm>
          <a:off x="16268700" y="133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62628</xdr:rowOff>
    </xdr:from>
    <xdr:ext cx="534377" cy="259045"/>
    <xdr:sp macro="" textlink="">
      <xdr:nvSpPr>
        <xdr:cNvPr id="642" name="公債費該当値テキスト"/>
        <xdr:cNvSpPr txBox="1"/>
      </xdr:nvSpPr>
      <xdr:spPr>
        <a:xfrm>
          <a:off x="16370300" y="132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133584</xdr:rowOff>
    </xdr:from>
    <xdr:to>
      <xdr:col>81</xdr:col>
      <xdr:colOff>101600</xdr:colOff>
      <xdr:row>78</xdr:row>
      <xdr:rowOff>63734</xdr:rowOff>
    </xdr:to>
    <xdr:sp macro="" textlink="">
      <xdr:nvSpPr>
        <xdr:cNvPr id="643" name="楕円 642"/>
        <xdr:cNvSpPr/>
      </xdr:nvSpPr>
      <xdr:spPr>
        <a:xfrm>
          <a:off x="15430500" y="1333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54861</xdr:rowOff>
    </xdr:from>
    <xdr:ext cx="534377" cy="259045"/>
    <xdr:sp macro="" textlink="">
      <xdr:nvSpPr>
        <xdr:cNvPr id="644" name="テキスト ボックス 643"/>
        <xdr:cNvSpPr txBox="1"/>
      </xdr:nvSpPr>
      <xdr:spPr>
        <a:xfrm>
          <a:off x="15214111" y="1342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138246</xdr:rowOff>
    </xdr:from>
    <xdr:to>
      <xdr:col>76</xdr:col>
      <xdr:colOff>165100</xdr:colOff>
      <xdr:row>78</xdr:row>
      <xdr:rowOff>68396</xdr:rowOff>
    </xdr:to>
    <xdr:sp macro="" textlink="">
      <xdr:nvSpPr>
        <xdr:cNvPr id="645" name="楕円 644"/>
        <xdr:cNvSpPr/>
      </xdr:nvSpPr>
      <xdr:spPr>
        <a:xfrm>
          <a:off x="14541500" y="1333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59523</xdr:rowOff>
    </xdr:from>
    <xdr:ext cx="534377" cy="259045"/>
    <xdr:sp macro="" textlink="">
      <xdr:nvSpPr>
        <xdr:cNvPr id="646" name="テキスト ボックス 645"/>
        <xdr:cNvSpPr txBox="1"/>
      </xdr:nvSpPr>
      <xdr:spPr>
        <a:xfrm>
          <a:off x="14325111" y="1343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139864</xdr:rowOff>
    </xdr:from>
    <xdr:to>
      <xdr:col>72</xdr:col>
      <xdr:colOff>38100</xdr:colOff>
      <xdr:row>78</xdr:row>
      <xdr:rowOff>70014</xdr:rowOff>
    </xdr:to>
    <xdr:sp macro="" textlink="">
      <xdr:nvSpPr>
        <xdr:cNvPr id="647" name="楕円 646"/>
        <xdr:cNvSpPr/>
      </xdr:nvSpPr>
      <xdr:spPr>
        <a:xfrm>
          <a:off x="13652500" y="1334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61141</xdr:rowOff>
    </xdr:from>
    <xdr:ext cx="534377" cy="259045"/>
    <xdr:sp macro="" textlink="">
      <xdr:nvSpPr>
        <xdr:cNvPr id="648" name="テキスト ボックス 647"/>
        <xdr:cNvSpPr txBox="1"/>
      </xdr:nvSpPr>
      <xdr:spPr>
        <a:xfrm>
          <a:off x="13436111" y="1343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147861</xdr:rowOff>
    </xdr:from>
    <xdr:to>
      <xdr:col>67</xdr:col>
      <xdr:colOff>101600</xdr:colOff>
      <xdr:row>78</xdr:row>
      <xdr:rowOff>78011</xdr:rowOff>
    </xdr:to>
    <xdr:sp macro="" textlink="">
      <xdr:nvSpPr>
        <xdr:cNvPr id="649" name="楕円 648"/>
        <xdr:cNvSpPr/>
      </xdr:nvSpPr>
      <xdr:spPr>
        <a:xfrm>
          <a:off x="12763500" y="1334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69138</xdr:rowOff>
    </xdr:from>
    <xdr:ext cx="534377" cy="259045"/>
    <xdr:sp macro="" textlink="">
      <xdr:nvSpPr>
        <xdr:cNvPr id="650" name="テキスト ボックス 649"/>
        <xdr:cNvSpPr txBox="1"/>
      </xdr:nvSpPr>
      <xdr:spPr>
        <a:xfrm>
          <a:off x="12547111" y="1344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139692</xdr:rowOff>
    </xdr:from>
    <xdr:to>
      <xdr:col>85</xdr:col>
      <xdr:colOff>127000</xdr:colOff>
      <xdr:row>98</xdr:row>
      <xdr:rowOff>163536</xdr:rowOff>
    </xdr:to>
    <xdr:cxnSp macro="">
      <xdr:nvCxnSpPr>
        <xdr:cNvPr id="679" name="直線コネクタ 678"/>
        <xdr:cNvCxnSpPr/>
      </xdr:nvCxnSpPr>
      <xdr:spPr>
        <a:xfrm flipV="1">
          <a:off x="15481300" y="16941792"/>
          <a:ext cx="838200" cy="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127450</xdr:rowOff>
    </xdr:from>
    <xdr:to>
      <xdr:col>81</xdr:col>
      <xdr:colOff>50800</xdr:colOff>
      <xdr:row>98</xdr:row>
      <xdr:rowOff>163536</xdr:rowOff>
    </xdr:to>
    <xdr:cxnSp macro="">
      <xdr:nvCxnSpPr>
        <xdr:cNvPr id="682" name="直線コネクタ 681"/>
        <xdr:cNvCxnSpPr/>
      </xdr:nvCxnSpPr>
      <xdr:spPr>
        <a:xfrm>
          <a:off x="14592300" y="16929550"/>
          <a:ext cx="889000" cy="3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127450</xdr:rowOff>
    </xdr:from>
    <xdr:to>
      <xdr:col>76</xdr:col>
      <xdr:colOff>114300</xdr:colOff>
      <xdr:row>98</xdr:row>
      <xdr:rowOff>145777</xdr:rowOff>
    </xdr:to>
    <xdr:cxnSp macro="">
      <xdr:nvCxnSpPr>
        <xdr:cNvPr id="685" name="直線コネクタ 684"/>
        <xdr:cNvCxnSpPr/>
      </xdr:nvCxnSpPr>
      <xdr:spPr>
        <a:xfrm flipV="1">
          <a:off x="13703300" y="16929550"/>
          <a:ext cx="889000" cy="1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145777</xdr:rowOff>
    </xdr:from>
    <xdr:to>
      <xdr:col>71</xdr:col>
      <xdr:colOff>177800</xdr:colOff>
      <xdr:row>99</xdr:row>
      <xdr:rowOff>32624</xdr:rowOff>
    </xdr:to>
    <xdr:cxnSp macro="">
      <xdr:nvCxnSpPr>
        <xdr:cNvPr id="688" name="直線コネクタ 687"/>
        <xdr:cNvCxnSpPr/>
      </xdr:nvCxnSpPr>
      <xdr:spPr>
        <a:xfrm flipV="1">
          <a:off x="12814300" y="16947877"/>
          <a:ext cx="889000" cy="5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88892</xdr:rowOff>
    </xdr:from>
    <xdr:to>
      <xdr:col>85</xdr:col>
      <xdr:colOff>177800</xdr:colOff>
      <xdr:row>99</xdr:row>
      <xdr:rowOff>19042</xdr:rowOff>
    </xdr:to>
    <xdr:sp macro="" textlink="">
      <xdr:nvSpPr>
        <xdr:cNvPr id="698" name="楕円 697"/>
        <xdr:cNvSpPr/>
      </xdr:nvSpPr>
      <xdr:spPr>
        <a:xfrm>
          <a:off x="16268700" y="1689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112736</xdr:rowOff>
    </xdr:from>
    <xdr:to>
      <xdr:col>81</xdr:col>
      <xdr:colOff>101600</xdr:colOff>
      <xdr:row>99</xdr:row>
      <xdr:rowOff>42886</xdr:rowOff>
    </xdr:to>
    <xdr:sp macro="" textlink="">
      <xdr:nvSpPr>
        <xdr:cNvPr id="700" name="楕円 699"/>
        <xdr:cNvSpPr/>
      </xdr:nvSpPr>
      <xdr:spPr>
        <a:xfrm>
          <a:off x="15430500" y="1691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34013</xdr:rowOff>
    </xdr:from>
    <xdr:ext cx="534377" cy="259045"/>
    <xdr:sp macro="" textlink="">
      <xdr:nvSpPr>
        <xdr:cNvPr id="701" name="テキスト ボックス 700"/>
        <xdr:cNvSpPr txBox="1"/>
      </xdr:nvSpPr>
      <xdr:spPr>
        <a:xfrm>
          <a:off x="15214111" y="1700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76650</xdr:rowOff>
    </xdr:from>
    <xdr:to>
      <xdr:col>76</xdr:col>
      <xdr:colOff>165100</xdr:colOff>
      <xdr:row>99</xdr:row>
      <xdr:rowOff>6800</xdr:rowOff>
    </xdr:to>
    <xdr:sp macro="" textlink="">
      <xdr:nvSpPr>
        <xdr:cNvPr id="702" name="楕円 701"/>
        <xdr:cNvSpPr/>
      </xdr:nvSpPr>
      <xdr:spPr>
        <a:xfrm>
          <a:off x="14541500" y="168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23327</xdr:rowOff>
    </xdr:from>
    <xdr:ext cx="534377" cy="259045"/>
    <xdr:sp macro="" textlink="">
      <xdr:nvSpPr>
        <xdr:cNvPr id="703" name="テキスト ボックス 702"/>
        <xdr:cNvSpPr txBox="1"/>
      </xdr:nvSpPr>
      <xdr:spPr>
        <a:xfrm>
          <a:off x="14325111" y="1665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94977</xdr:rowOff>
    </xdr:from>
    <xdr:to>
      <xdr:col>72</xdr:col>
      <xdr:colOff>38100</xdr:colOff>
      <xdr:row>99</xdr:row>
      <xdr:rowOff>25127</xdr:rowOff>
    </xdr:to>
    <xdr:sp macro="" textlink="">
      <xdr:nvSpPr>
        <xdr:cNvPr id="704" name="楕円 703"/>
        <xdr:cNvSpPr/>
      </xdr:nvSpPr>
      <xdr:spPr>
        <a:xfrm>
          <a:off x="13652500" y="168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16254</xdr:rowOff>
    </xdr:from>
    <xdr:ext cx="534377" cy="259045"/>
    <xdr:sp macro="" textlink="">
      <xdr:nvSpPr>
        <xdr:cNvPr id="705" name="テキスト ボックス 704"/>
        <xdr:cNvSpPr txBox="1"/>
      </xdr:nvSpPr>
      <xdr:spPr>
        <a:xfrm>
          <a:off x="13436111" y="1698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153274</xdr:rowOff>
    </xdr:from>
    <xdr:to>
      <xdr:col>67</xdr:col>
      <xdr:colOff>101600</xdr:colOff>
      <xdr:row>99</xdr:row>
      <xdr:rowOff>83424</xdr:rowOff>
    </xdr:to>
    <xdr:sp macro="" textlink="">
      <xdr:nvSpPr>
        <xdr:cNvPr id="706" name="楕円 705"/>
        <xdr:cNvSpPr/>
      </xdr:nvSpPr>
      <xdr:spPr>
        <a:xfrm>
          <a:off x="12763500" y="1695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74551</xdr:rowOff>
    </xdr:from>
    <xdr:ext cx="469744" cy="259045"/>
    <xdr:sp macro="" textlink="">
      <xdr:nvSpPr>
        <xdr:cNvPr id="707" name="テキスト ボックス 706"/>
        <xdr:cNvSpPr txBox="1"/>
      </xdr:nvSpPr>
      <xdr:spPr>
        <a:xfrm>
          <a:off x="12579428" y="1704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129772</xdr:rowOff>
    </xdr:from>
    <xdr:to>
      <xdr:col>116</xdr:col>
      <xdr:colOff>63500</xdr:colOff>
      <xdr:row>38</xdr:row>
      <xdr:rowOff>145938</xdr:rowOff>
    </xdr:to>
    <xdr:cxnSp macro="">
      <xdr:nvCxnSpPr>
        <xdr:cNvPr id="738" name="直線コネクタ 737"/>
        <xdr:cNvCxnSpPr/>
      </xdr:nvCxnSpPr>
      <xdr:spPr>
        <a:xfrm>
          <a:off x="21323300" y="6644872"/>
          <a:ext cx="838200" cy="1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129772</xdr:rowOff>
    </xdr:from>
    <xdr:to>
      <xdr:col>111</xdr:col>
      <xdr:colOff>177800</xdr:colOff>
      <xdr:row>39</xdr:row>
      <xdr:rowOff>45909</xdr:rowOff>
    </xdr:to>
    <xdr:cxnSp macro="">
      <xdr:nvCxnSpPr>
        <xdr:cNvPr id="741" name="直線コネクタ 740"/>
        <xdr:cNvCxnSpPr/>
      </xdr:nvCxnSpPr>
      <xdr:spPr>
        <a:xfrm flipV="1">
          <a:off x="20434300" y="6644872"/>
          <a:ext cx="889000" cy="8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45909</xdr:rowOff>
    </xdr:from>
    <xdr:to>
      <xdr:col>107</xdr:col>
      <xdr:colOff>50800</xdr:colOff>
      <xdr:row>39</xdr:row>
      <xdr:rowOff>52898</xdr:rowOff>
    </xdr:to>
    <xdr:cxnSp macro="">
      <xdr:nvCxnSpPr>
        <xdr:cNvPr id="744" name="直線コネクタ 743"/>
        <xdr:cNvCxnSpPr/>
      </xdr:nvCxnSpPr>
      <xdr:spPr>
        <a:xfrm flipV="1">
          <a:off x="19545300" y="6732459"/>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2638</xdr:rowOff>
    </xdr:from>
    <xdr:to>
      <xdr:col>102</xdr:col>
      <xdr:colOff>114300</xdr:colOff>
      <xdr:row>39</xdr:row>
      <xdr:rowOff>52898</xdr:rowOff>
    </xdr:to>
    <xdr:cxnSp macro="">
      <xdr:nvCxnSpPr>
        <xdr:cNvPr id="747" name="直線コネクタ 746"/>
        <xdr:cNvCxnSpPr/>
      </xdr:nvCxnSpPr>
      <xdr:spPr>
        <a:xfrm>
          <a:off x="18656300" y="6003388"/>
          <a:ext cx="889000" cy="73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95138</xdr:rowOff>
    </xdr:from>
    <xdr:to>
      <xdr:col>116</xdr:col>
      <xdr:colOff>114300</xdr:colOff>
      <xdr:row>39</xdr:row>
      <xdr:rowOff>25288</xdr:rowOff>
    </xdr:to>
    <xdr:sp macro="" textlink="">
      <xdr:nvSpPr>
        <xdr:cNvPr id="757" name="楕円 756"/>
        <xdr:cNvSpPr/>
      </xdr:nvSpPr>
      <xdr:spPr>
        <a:xfrm>
          <a:off x="22110700" y="661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64780</xdr:rowOff>
    </xdr:from>
    <xdr:ext cx="469744" cy="259045"/>
    <xdr:sp macro="" textlink="">
      <xdr:nvSpPr>
        <xdr:cNvPr id="758" name="投資及び出資金該当値テキスト"/>
        <xdr:cNvSpPr txBox="1"/>
      </xdr:nvSpPr>
      <xdr:spPr>
        <a:xfrm>
          <a:off x="22212300" y="657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78972</xdr:rowOff>
    </xdr:from>
    <xdr:to>
      <xdr:col>112</xdr:col>
      <xdr:colOff>38100</xdr:colOff>
      <xdr:row>39</xdr:row>
      <xdr:rowOff>9122</xdr:rowOff>
    </xdr:to>
    <xdr:sp macro="" textlink="">
      <xdr:nvSpPr>
        <xdr:cNvPr id="759" name="楕円 758"/>
        <xdr:cNvSpPr/>
      </xdr:nvSpPr>
      <xdr:spPr>
        <a:xfrm>
          <a:off x="21272500" y="65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249</xdr:rowOff>
    </xdr:from>
    <xdr:ext cx="469744" cy="259045"/>
    <xdr:sp macro="" textlink="">
      <xdr:nvSpPr>
        <xdr:cNvPr id="760" name="テキスト ボックス 759"/>
        <xdr:cNvSpPr txBox="1"/>
      </xdr:nvSpPr>
      <xdr:spPr>
        <a:xfrm>
          <a:off x="21088428" y="668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166559</xdr:rowOff>
    </xdr:from>
    <xdr:to>
      <xdr:col>107</xdr:col>
      <xdr:colOff>101600</xdr:colOff>
      <xdr:row>39</xdr:row>
      <xdr:rowOff>96709</xdr:rowOff>
    </xdr:to>
    <xdr:sp macro="" textlink="">
      <xdr:nvSpPr>
        <xdr:cNvPr id="761" name="楕円 760"/>
        <xdr:cNvSpPr/>
      </xdr:nvSpPr>
      <xdr:spPr>
        <a:xfrm>
          <a:off x="20383500" y="66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87836</xdr:rowOff>
    </xdr:from>
    <xdr:ext cx="469744" cy="259045"/>
    <xdr:sp macro="" textlink="">
      <xdr:nvSpPr>
        <xdr:cNvPr id="762" name="テキスト ボックス 761"/>
        <xdr:cNvSpPr txBox="1"/>
      </xdr:nvSpPr>
      <xdr:spPr>
        <a:xfrm>
          <a:off x="20199428" y="677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2098</xdr:rowOff>
    </xdr:from>
    <xdr:to>
      <xdr:col>102</xdr:col>
      <xdr:colOff>165100</xdr:colOff>
      <xdr:row>39</xdr:row>
      <xdr:rowOff>103698</xdr:rowOff>
    </xdr:to>
    <xdr:sp macro="" textlink="">
      <xdr:nvSpPr>
        <xdr:cNvPr id="763" name="楕円 762"/>
        <xdr:cNvSpPr/>
      </xdr:nvSpPr>
      <xdr:spPr>
        <a:xfrm>
          <a:off x="19494500" y="668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94825</xdr:rowOff>
    </xdr:from>
    <xdr:ext cx="469744" cy="259045"/>
    <xdr:sp macro="" textlink="">
      <xdr:nvSpPr>
        <xdr:cNvPr id="764" name="テキスト ボックス 763"/>
        <xdr:cNvSpPr txBox="1"/>
      </xdr:nvSpPr>
      <xdr:spPr>
        <a:xfrm>
          <a:off x="19310428" y="678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123288</xdr:rowOff>
    </xdr:from>
    <xdr:to>
      <xdr:col>98</xdr:col>
      <xdr:colOff>38100</xdr:colOff>
      <xdr:row>35</xdr:row>
      <xdr:rowOff>53438</xdr:rowOff>
    </xdr:to>
    <xdr:sp macro="" textlink="">
      <xdr:nvSpPr>
        <xdr:cNvPr id="765" name="楕円 764"/>
        <xdr:cNvSpPr/>
      </xdr:nvSpPr>
      <xdr:spPr>
        <a:xfrm>
          <a:off x="18605500" y="59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69965</xdr:rowOff>
    </xdr:from>
    <xdr:ext cx="534377" cy="259045"/>
    <xdr:sp macro="" textlink="">
      <xdr:nvSpPr>
        <xdr:cNvPr id="766" name="テキスト ボックス 765"/>
        <xdr:cNvSpPr txBox="1"/>
      </xdr:nvSpPr>
      <xdr:spPr>
        <a:xfrm>
          <a:off x="18389111" y="572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44206</xdr:rowOff>
    </xdr:from>
    <xdr:to>
      <xdr:col>116</xdr:col>
      <xdr:colOff>63500</xdr:colOff>
      <xdr:row>59</xdr:row>
      <xdr:rowOff>44214</xdr:rowOff>
    </xdr:to>
    <xdr:cxnSp macro="">
      <xdr:nvCxnSpPr>
        <xdr:cNvPr id="795" name="直線コネクタ 794"/>
        <xdr:cNvCxnSpPr/>
      </xdr:nvCxnSpPr>
      <xdr:spPr>
        <a:xfrm flipV="1">
          <a:off x="21323300" y="10159756"/>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44214</xdr:rowOff>
    </xdr:from>
    <xdr:to>
      <xdr:col>111</xdr:col>
      <xdr:colOff>177800</xdr:colOff>
      <xdr:row>59</xdr:row>
      <xdr:rowOff>44214</xdr:rowOff>
    </xdr:to>
    <xdr:cxnSp macro="">
      <xdr:nvCxnSpPr>
        <xdr:cNvPr id="798" name="直線コネクタ 797"/>
        <xdr:cNvCxnSpPr/>
      </xdr:nvCxnSpPr>
      <xdr:spPr>
        <a:xfrm>
          <a:off x="20434300" y="10159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44214</xdr:rowOff>
    </xdr:from>
    <xdr:to>
      <xdr:col>107</xdr:col>
      <xdr:colOff>50800</xdr:colOff>
      <xdr:row>59</xdr:row>
      <xdr:rowOff>44221</xdr:rowOff>
    </xdr:to>
    <xdr:cxnSp macro="">
      <xdr:nvCxnSpPr>
        <xdr:cNvPr id="801" name="直線コネクタ 800"/>
        <xdr:cNvCxnSpPr/>
      </xdr:nvCxnSpPr>
      <xdr:spPr>
        <a:xfrm flipV="1">
          <a:off x="19545300" y="10159764"/>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43993</xdr:rowOff>
    </xdr:from>
    <xdr:to>
      <xdr:col>102</xdr:col>
      <xdr:colOff>114300</xdr:colOff>
      <xdr:row>59</xdr:row>
      <xdr:rowOff>44221</xdr:rowOff>
    </xdr:to>
    <xdr:cxnSp macro="">
      <xdr:nvCxnSpPr>
        <xdr:cNvPr id="804" name="直線コネクタ 803"/>
        <xdr:cNvCxnSpPr/>
      </xdr:nvCxnSpPr>
      <xdr:spPr>
        <a:xfrm>
          <a:off x="18656300" y="1015954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164856</xdr:rowOff>
    </xdr:from>
    <xdr:to>
      <xdr:col>116</xdr:col>
      <xdr:colOff>114300</xdr:colOff>
      <xdr:row>59</xdr:row>
      <xdr:rowOff>95006</xdr:rowOff>
    </xdr:to>
    <xdr:sp macro="" textlink="">
      <xdr:nvSpPr>
        <xdr:cNvPr id="814" name="楕円 813"/>
        <xdr:cNvSpPr/>
      </xdr:nvSpPr>
      <xdr:spPr>
        <a:xfrm>
          <a:off x="22110700" y="101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13932" cy="259045"/>
    <xdr:sp macro="" textlink="">
      <xdr:nvSpPr>
        <xdr:cNvPr id="815" name="貸付金該当値テキスト"/>
        <xdr:cNvSpPr txBox="1"/>
      </xdr:nvSpPr>
      <xdr:spPr>
        <a:xfrm>
          <a:off x="22212300" y="10028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164864</xdr:rowOff>
    </xdr:from>
    <xdr:to>
      <xdr:col>112</xdr:col>
      <xdr:colOff>38100</xdr:colOff>
      <xdr:row>59</xdr:row>
      <xdr:rowOff>95014</xdr:rowOff>
    </xdr:to>
    <xdr:sp macro="" textlink="">
      <xdr:nvSpPr>
        <xdr:cNvPr id="816" name="楕円 815"/>
        <xdr:cNvSpPr/>
      </xdr:nvSpPr>
      <xdr:spPr>
        <a:xfrm>
          <a:off x="21272500" y="101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86141</xdr:rowOff>
    </xdr:from>
    <xdr:ext cx="313932" cy="259045"/>
    <xdr:sp macro="" textlink="">
      <xdr:nvSpPr>
        <xdr:cNvPr id="817" name="テキスト ボックス 816"/>
        <xdr:cNvSpPr txBox="1"/>
      </xdr:nvSpPr>
      <xdr:spPr>
        <a:xfrm>
          <a:off x="21166333" y="10201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164864</xdr:rowOff>
    </xdr:from>
    <xdr:to>
      <xdr:col>107</xdr:col>
      <xdr:colOff>101600</xdr:colOff>
      <xdr:row>59</xdr:row>
      <xdr:rowOff>95014</xdr:rowOff>
    </xdr:to>
    <xdr:sp macro="" textlink="">
      <xdr:nvSpPr>
        <xdr:cNvPr id="818" name="楕円 817"/>
        <xdr:cNvSpPr/>
      </xdr:nvSpPr>
      <xdr:spPr>
        <a:xfrm>
          <a:off x="20383500" y="101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86141</xdr:rowOff>
    </xdr:from>
    <xdr:ext cx="313932" cy="259045"/>
    <xdr:sp macro="" textlink="">
      <xdr:nvSpPr>
        <xdr:cNvPr id="819" name="テキスト ボックス 818"/>
        <xdr:cNvSpPr txBox="1"/>
      </xdr:nvSpPr>
      <xdr:spPr>
        <a:xfrm>
          <a:off x="20277333" y="10201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164871</xdr:rowOff>
    </xdr:from>
    <xdr:to>
      <xdr:col>102</xdr:col>
      <xdr:colOff>165100</xdr:colOff>
      <xdr:row>59</xdr:row>
      <xdr:rowOff>95021</xdr:rowOff>
    </xdr:to>
    <xdr:sp macro="" textlink="">
      <xdr:nvSpPr>
        <xdr:cNvPr id="820" name="楕円 819"/>
        <xdr:cNvSpPr/>
      </xdr:nvSpPr>
      <xdr:spPr>
        <a:xfrm>
          <a:off x="19494500" y="101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86148</xdr:rowOff>
    </xdr:from>
    <xdr:ext cx="313932" cy="259045"/>
    <xdr:sp macro="" textlink="">
      <xdr:nvSpPr>
        <xdr:cNvPr id="821" name="テキスト ボックス 820"/>
        <xdr:cNvSpPr txBox="1"/>
      </xdr:nvSpPr>
      <xdr:spPr>
        <a:xfrm>
          <a:off x="19388333" y="1020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164643</xdr:rowOff>
    </xdr:from>
    <xdr:to>
      <xdr:col>98</xdr:col>
      <xdr:colOff>38100</xdr:colOff>
      <xdr:row>59</xdr:row>
      <xdr:rowOff>94793</xdr:rowOff>
    </xdr:to>
    <xdr:sp macro="" textlink="">
      <xdr:nvSpPr>
        <xdr:cNvPr id="822" name="楕円 821"/>
        <xdr:cNvSpPr/>
      </xdr:nvSpPr>
      <xdr:spPr>
        <a:xfrm>
          <a:off x="18605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85920</xdr:rowOff>
    </xdr:from>
    <xdr:ext cx="313932" cy="259045"/>
    <xdr:sp macro="" textlink="">
      <xdr:nvSpPr>
        <xdr:cNvPr id="823" name="テキスト ボックス 822"/>
        <xdr:cNvSpPr txBox="1"/>
      </xdr:nvSpPr>
      <xdr:spPr>
        <a:xfrm>
          <a:off x="18499333" y="1020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124918</xdr:rowOff>
    </xdr:from>
    <xdr:to>
      <xdr:col>116</xdr:col>
      <xdr:colOff>63500</xdr:colOff>
      <xdr:row>76</xdr:row>
      <xdr:rowOff>145796</xdr:rowOff>
    </xdr:to>
    <xdr:cxnSp macro="">
      <xdr:nvCxnSpPr>
        <xdr:cNvPr id="853" name="直線コネクタ 852"/>
        <xdr:cNvCxnSpPr/>
      </xdr:nvCxnSpPr>
      <xdr:spPr>
        <a:xfrm flipV="1">
          <a:off x="21323300" y="13155118"/>
          <a:ext cx="838200" cy="2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145796</xdr:rowOff>
    </xdr:from>
    <xdr:to>
      <xdr:col>111</xdr:col>
      <xdr:colOff>177800</xdr:colOff>
      <xdr:row>77</xdr:row>
      <xdr:rowOff>8655</xdr:rowOff>
    </xdr:to>
    <xdr:cxnSp macro="">
      <xdr:nvCxnSpPr>
        <xdr:cNvPr id="856" name="直線コネクタ 855"/>
        <xdr:cNvCxnSpPr/>
      </xdr:nvCxnSpPr>
      <xdr:spPr>
        <a:xfrm flipV="1">
          <a:off x="20434300" y="13175996"/>
          <a:ext cx="889000" cy="3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8655</xdr:rowOff>
    </xdr:from>
    <xdr:to>
      <xdr:col>107</xdr:col>
      <xdr:colOff>50800</xdr:colOff>
      <xdr:row>77</xdr:row>
      <xdr:rowOff>40773</xdr:rowOff>
    </xdr:to>
    <xdr:cxnSp macro="">
      <xdr:nvCxnSpPr>
        <xdr:cNvPr id="859" name="直線コネクタ 858"/>
        <xdr:cNvCxnSpPr/>
      </xdr:nvCxnSpPr>
      <xdr:spPr>
        <a:xfrm flipV="1">
          <a:off x="19545300" y="13210305"/>
          <a:ext cx="8890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40773</xdr:rowOff>
    </xdr:from>
    <xdr:to>
      <xdr:col>102</xdr:col>
      <xdr:colOff>114300</xdr:colOff>
      <xdr:row>77</xdr:row>
      <xdr:rowOff>70168</xdr:rowOff>
    </xdr:to>
    <xdr:cxnSp macro="">
      <xdr:nvCxnSpPr>
        <xdr:cNvPr id="862" name="直線コネクタ 861"/>
        <xdr:cNvCxnSpPr/>
      </xdr:nvCxnSpPr>
      <xdr:spPr>
        <a:xfrm flipV="1">
          <a:off x="18656300" y="13242423"/>
          <a:ext cx="889000" cy="2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74118</xdr:rowOff>
    </xdr:from>
    <xdr:to>
      <xdr:col>116</xdr:col>
      <xdr:colOff>114300</xdr:colOff>
      <xdr:row>77</xdr:row>
      <xdr:rowOff>4268</xdr:rowOff>
    </xdr:to>
    <xdr:sp macro="" textlink="">
      <xdr:nvSpPr>
        <xdr:cNvPr id="872" name="楕円 871"/>
        <xdr:cNvSpPr/>
      </xdr:nvSpPr>
      <xdr:spPr>
        <a:xfrm>
          <a:off x="22110700" y="1310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52545</xdr:rowOff>
    </xdr:from>
    <xdr:ext cx="534377" cy="259045"/>
    <xdr:sp macro="" textlink="">
      <xdr:nvSpPr>
        <xdr:cNvPr id="873" name="繰出金該当値テキスト"/>
        <xdr:cNvSpPr txBox="1"/>
      </xdr:nvSpPr>
      <xdr:spPr>
        <a:xfrm>
          <a:off x="22212300" y="130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94996</xdr:rowOff>
    </xdr:from>
    <xdr:to>
      <xdr:col>112</xdr:col>
      <xdr:colOff>38100</xdr:colOff>
      <xdr:row>77</xdr:row>
      <xdr:rowOff>25146</xdr:rowOff>
    </xdr:to>
    <xdr:sp macro="" textlink="">
      <xdr:nvSpPr>
        <xdr:cNvPr id="874" name="楕円 873"/>
        <xdr:cNvSpPr/>
      </xdr:nvSpPr>
      <xdr:spPr>
        <a:xfrm>
          <a:off x="21272500" y="131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16273</xdr:rowOff>
    </xdr:from>
    <xdr:ext cx="534377" cy="259045"/>
    <xdr:sp macro="" textlink="">
      <xdr:nvSpPr>
        <xdr:cNvPr id="875" name="テキスト ボックス 874"/>
        <xdr:cNvSpPr txBox="1"/>
      </xdr:nvSpPr>
      <xdr:spPr>
        <a:xfrm>
          <a:off x="21056111" y="1321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129305</xdr:rowOff>
    </xdr:from>
    <xdr:to>
      <xdr:col>107</xdr:col>
      <xdr:colOff>101600</xdr:colOff>
      <xdr:row>77</xdr:row>
      <xdr:rowOff>59455</xdr:rowOff>
    </xdr:to>
    <xdr:sp macro="" textlink="">
      <xdr:nvSpPr>
        <xdr:cNvPr id="876" name="楕円 875"/>
        <xdr:cNvSpPr/>
      </xdr:nvSpPr>
      <xdr:spPr>
        <a:xfrm>
          <a:off x="20383500" y="131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50582</xdr:rowOff>
    </xdr:from>
    <xdr:ext cx="534377" cy="259045"/>
    <xdr:sp macro="" textlink="">
      <xdr:nvSpPr>
        <xdr:cNvPr id="877" name="テキスト ボックス 876"/>
        <xdr:cNvSpPr txBox="1"/>
      </xdr:nvSpPr>
      <xdr:spPr>
        <a:xfrm>
          <a:off x="20167111" y="1325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161423</xdr:rowOff>
    </xdr:from>
    <xdr:to>
      <xdr:col>102</xdr:col>
      <xdr:colOff>165100</xdr:colOff>
      <xdr:row>77</xdr:row>
      <xdr:rowOff>91573</xdr:rowOff>
    </xdr:to>
    <xdr:sp macro="" textlink="">
      <xdr:nvSpPr>
        <xdr:cNvPr id="878" name="楕円 877"/>
        <xdr:cNvSpPr/>
      </xdr:nvSpPr>
      <xdr:spPr>
        <a:xfrm>
          <a:off x="19494500" y="131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82700</xdr:rowOff>
    </xdr:from>
    <xdr:ext cx="534377" cy="259045"/>
    <xdr:sp macro="" textlink="">
      <xdr:nvSpPr>
        <xdr:cNvPr id="879" name="テキスト ボックス 878"/>
        <xdr:cNvSpPr txBox="1"/>
      </xdr:nvSpPr>
      <xdr:spPr>
        <a:xfrm>
          <a:off x="19278111" y="1328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19368</xdr:rowOff>
    </xdr:from>
    <xdr:to>
      <xdr:col>98</xdr:col>
      <xdr:colOff>38100</xdr:colOff>
      <xdr:row>77</xdr:row>
      <xdr:rowOff>120968</xdr:rowOff>
    </xdr:to>
    <xdr:sp macro="" textlink="">
      <xdr:nvSpPr>
        <xdr:cNvPr id="880" name="楕円 879"/>
        <xdr:cNvSpPr/>
      </xdr:nvSpPr>
      <xdr:spPr>
        <a:xfrm>
          <a:off x="18605500" y="132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112095</xdr:rowOff>
    </xdr:from>
    <xdr:ext cx="534377" cy="259045"/>
    <xdr:sp macro="" textlink="">
      <xdr:nvSpPr>
        <xdr:cNvPr id="881" name="テキスト ボックス 880"/>
        <xdr:cNvSpPr txBox="1"/>
      </xdr:nvSpPr>
      <xdr:spPr>
        <a:xfrm>
          <a:off x="18389111" y="133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歳出決算総額における住民一人当たりのコストは</a:t>
          </a:r>
          <a:r>
            <a:rPr kumimoji="1" lang="en-US" altLang="ja-JP" sz="1200" b="0" i="0" baseline="0">
              <a:solidFill>
                <a:schemeClr val="dk1"/>
              </a:solidFill>
              <a:effectLst/>
              <a:latin typeface="+mn-lt"/>
              <a:ea typeface="+mn-ea"/>
              <a:cs typeface="+mn-cs"/>
            </a:rPr>
            <a:t>584,333</a:t>
          </a:r>
          <a:r>
            <a:rPr kumimoji="1" lang="ja-JP" altLang="ja-JP" sz="1200" b="0" i="0" baseline="0">
              <a:solidFill>
                <a:schemeClr val="dk1"/>
              </a:solidFill>
              <a:effectLst/>
              <a:latin typeface="+mn-lt"/>
              <a:ea typeface="+mn-ea"/>
              <a:cs typeface="+mn-cs"/>
            </a:rPr>
            <a:t>円で、前年度より</a:t>
          </a:r>
          <a:r>
            <a:rPr kumimoji="1" lang="en-US" altLang="ja-JP" sz="1200" b="0" i="0" baseline="0">
              <a:solidFill>
                <a:schemeClr val="dk1"/>
              </a:solidFill>
              <a:effectLst/>
              <a:latin typeface="+mn-lt"/>
              <a:ea typeface="+mn-ea"/>
              <a:cs typeface="+mn-cs"/>
            </a:rPr>
            <a:t>4.4</a:t>
          </a:r>
          <a:r>
            <a:rPr kumimoji="1" lang="ja-JP" altLang="ja-JP" sz="1200" b="0" i="0" baseline="0">
              <a:solidFill>
                <a:schemeClr val="dk1"/>
              </a:solidFill>
              <a:effectLst/>
              <a:latin typeface="+mn-lt"/>
              <a:ea typeface="+mn-ea"/>
              <a:cs typeface="+mn-cs"/>
            </a:rPr>
            <a:t>ポイントの増加となった。</a:t>
          </a:r>
          <a:r>
            <a:rPr kumimoji="1" lang="ja-JP" altLang="en-US" sz="1200" b="0" i="0" baseline="0">
              <a:solidFill>
                <a:schemeClr val="dk1"/>
              </a:solidFill>
              <a:effectLst/>
              <a:latin typeface="+mn-lt"/>
              <a:ea typeface="+mn-ea"/>
              <a:cs typeface="+mn-cs"/>
            </a:rPr>
            <a:t>物件費については、旧南濃中学校解体工事の実施（</a:t>
          </a:r>
          <a:r>
            <a:rPr kumimoji="1" lang="en-US" altLang="ja-JP" sz="1200" b="0" i="0" baseline="0">
              <a:solidFill>
                <a:schemeClr val="dk1"/>
              </a:solidFill>
              <a:effectLst/>
              <a:latin typeface="+mn-lt"/>
              <a:ea typeface="+mn-ea"/>
              <a:cs typeface="+mn-cs"/>
            </a:rPr>
            <a:t>373</a:t>
          </a:r>
          <a:r>
            <a:rPr kumimoji="1" lang="ja-JP" altLang="en-US" sz="1200" b="0" i="0" baseline="0">
              <a:solidFill>
                <a:schemeClr val="dk1"/>
              </a:solidFill>
              <a:effectLst/>
              <a:latin typeface="+mn-lt"/>
              <a:ea typeface="+mn-ea"/>
              <a:cs typeface="+mn-cs"/>
            </a:rPr>
            <a:t>百万円）、南海トラフ地震臨時情報の発表を踏まえた災害時における簡易トイレの購入（</a:t>
          </a:r>
          <a:r>
            <a:rPr kumimoji="1" lang="en-US" altLang="ja-JP" sz="1200" b="0" i="0" baseline="0">
              <a:solidFill>
                <a:schemeClr val="dk1"/>
              </a:solidFill>
              <a:effectLst/>
              <a:latin typeface="+mn-lt"/>
              <a:ea typeface="+mn-ea"/>
              <a:cs typeface="+mn-cs"/>
            </a:rPr>
            <a:t>62</a:t>
          </a:r>
          <a:r>
            <a:rPr kumimoji="1" lang="ja-JP" altLang="en-US" sz="1200" b="0" i="0" baseline="0">
              <a:solidFill>
                <a:schemeClr val="dk1"/>
              </a:solidFill>
              <a:effectLst/>
              <a:latin typeface="+mn-lt"/>
              <a:ea typeface="+mn-ea"/>
              <a:cs typeface="+mn-cs"/>
            </a:rPr>
            <a:t>百万円）等により</a:t>
          </a:r>
          <a:r>
            <a:rPr kumimoji="1" lang="en-US" altLang="ja-JP" sz="1200" b="0" i="0" baseline="0">
              <a:solidFill>
                <a:schemeClr val="dk1"/>
              </a:solidFill>
              <a:effectLst/>
              <a:latin typeface="+mn-lt"/>
              <a:ea typeface="+mn-ea"/>
              <a:cs typeface="+mn-cs"/>
            </a:rPr>
            <a:t>398</a:t>
          </a:r>
          <a:r>
            <a:rPr kumimoji="1" lang="ja-JP" altLang="en-US" sz="1200" b="0" i="0" baseline="0">
              <a:solidFill>
                <a:schemeClr val="dk1"/>
              </a:solidFill>
              <a:effectLst/>
              <a:latin typeface="+mn-lt"/>
              <a:ea typeface="+mn-ea"/>
              <a:cs typeface="+mn-cs"/>
            </a:rPr>
            <a:t>百万円の増（増減率</a:t>
          </a:r>
          <a:r>
            <a:rPr kumimoji="1" lang="en-US" altLang="ja-JP" sz="1200" b="0" i="0" baseline="0">
              <a:solidFill>
                <a:schemeClr val="dk1"/>
              </a:solidFill>
              <a:effectLst/>
              <a:latin typeface="+mn-lt"/>
              <a:ea typeface="+mn-ea"/>
              <a:cs typeface="+mn-cs"/>
            </a:rPr>
            <a:t>14.8</a:t>
          </a:r>
          <a:r>
            <a:rPr kumimoji="1" lang="ja-JP" altLang="en-US" sz="1200" b="0" i="0" baseline="0">
              <a:solidFill>
                <a:schemeClr val="dk1"/>
              </a:solidFill>
              <a:effectLst/>
              <a:latin typeface="+mn-lt"/>
              <a:ea typeface="+mn-ea"/>
              <a:cs typeface="+mn-cs"/>
            </a:rPr>
            <a:t>％）となった。</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また、扶助費については、定額減税調整給付の実施（</a:t>
          </a:r>
          <a:r>
            <a:rPr kumimoji="1" lang="en-US" altLang="ja-JP" sz="1200" b="0" i="0" baseline="0">
              <a:solidFill>
                <a:schemeClr val="dk1"/>
              </a:solidFill>
              <a:effectLst/>
              <a:latin typeface="+mn-lt"/>
              <a:ea typeface="+mn-ea"/>
              <a:cs typeface="+mn-cs"/>
            </a:rPr>
            <a:t>252</a:t>
          </a:r>
          <a:r>
            <a:rPr kumimoji="1" lang="ja-JP" altLang="en-US" sz="1200" b="0" i="0" baseline="0">
              <a:solidFill>
                <a:schemeClr val="dk1"/>
              </a:solidFill>
              <a:effectLst/>
              <a:latin typeface="+mn-lt"/>
              <a:ea typeface="+mn-ea"/>
              <a:cs typeface="+mn-cs"/>
            </a:rPr>
            <a:t>百万円、皆増）、保育士の処遇改善に伴う公定価格見直しによる私立認定こども園に対する施設型給付費（</a:t>
          </a:r>
          <a:r>
            <a:rPr kumimoji="1" lang="en-US" altLang="ja-JP" sz="1200" b="0" i="0" baseline="0">
              <a:solidFill>
                <a:schemeClr val="dk1"/>
              </a:solidFill>
              <a:effectLst/>
              <a:latin typeface="+mn-lt"/>
              <a:ea typeface="+mn-ea"/>
              <a:cs typeface="+mn-cs"/>
            </a:rPr>
            <a:t>921</a:t>
          </a:r>
          <a:r>
            <a:rPr kumimoji="1" lang="ja-JP" altLang="en-US" sz="1200" b="0" i="0" baseline="0">
              <a:solidFill>
                <a:schemeClr val="dk1"/>
              </a:solidFill>
              <a:effectLst/>
              <a:latin typeface="+mn-lt"/>
              <a:ea typeface="+mn-ea"/>
              <a:cs typeface="+mn-cs"/>
            </a:rPr>
            <a:t>百万円）、制度改正による児童手当の拡充（</a:t>
          </a:r>
          <a:r>
            <a:rPr kumimoji="1" lang="en-US" altLang="ja-JP" sz="1200" b="0" i="0" baseline="0">
              <a:solidFill>
                <a:schemeClr val="dk1"/>
              </a:solidFill>
              <a:effectLst/>
              <a:latin typeface="+mn-lt"/>
              <a:ea typeface="+mn-ea"/>
              <a:cs typeface="+mn-cs"/>
            </a:rPr>
            <a:t>423</a:t>
          </a:r>
          <a:r>
            <a:rPr kumimoji="1" lang="ja-JP" altLang="en-US" sz="1200" b="0" i="0" baseline="0">
              <a:solidFill>
                <a:schemeClr val="dk1"/>
              </a:solidFill>
              <a:effectLst/>
              <a:latin typeface="+mn-lt"/>
              <a:ea typeface="+mn-ea"/>
              <a:cs typeface="+mn-cs"/>
            </a:rPr>
            <a:t>百万円）等により</a:t>
          </a:r>
          <a:r>
            <a:rPr kumimoji="1" lang="en-US" altLang="ja-JP" sz="1200" b="0" i="0" baseline="0">
              <a:solidFill>
                <a:schemeClr val="dk1"/>
              </a:solidFill>
              <a:effectLst/>
              <a:latin typeface="+mn-lt"/>
              <a:ea typeface="+mn-ea"/>
              <a:cs typeface="+mn-cs"/>
            </a:rPr>
            <a:t>411</a:t>
          </a:r>
          <a:r>
            <a:rPr kumimoji="1" lang="ja-JP" altLang="en-US" sz="1200" b="0" i="0" baseline="0">
              <a:solidFill>
                <a:schemeClr val="dk1"/>
              </a:solidFill>
              <a:effectLst/>
              <a:latin typeface="+mn-lt"/>
              <a:ea typeface="+mn-ea"/>
              <a:cs typeface="+mn-cs"/>
            </a:rPr>
            <a:t>百万円の増（増減率</a:t>
          </a:r>
          <a:r>
            <a:rPr kumimoji="1" lang="en-US" altLang="ja-JP" sz="1200" b="0" i="0" baseline="0">
              <a:solidFill>
                <a:schemeClr val="dk1"/>
              </a:solidFill>
              <a:effectLst/>
              <a:latin typeface="+mn-lt"/>
              <a:ea typeface="+mn-ea"/>
              <a:cs typeface="+mn-cs"/>
            </a:rPr>
            <a:t>14.1</a:t>
          </a:r>
          <a:r>
            <a:rPr kumimoji="1" lang="ja-JP" altLang="en-US" sz="1200" b="0" i="0" baseline="0">
              <a:solidFill>
                <a:schemeClr val="dk1"/>
              </a:solidFill>
              <a:effectLst/>
              <a:latin typeface="+mn-lt"/>
              <a:ea typeface="+mn-ea"/>
              <a:cs typeface="+mn-cs"/>
            </a:rPr>
            <a:t>％）、積立金については、企業誘致推進基金及び公共施設整備基金への積立が減となったものの、合併特例事業債を原資とした振興事業基金への積立を行ったこと等により全体として</a:t>
          </a:r>
          <a:r>
            <a:rPr kumimoji="1" lang="en-US" altLang="ja-JP" sz="1200" b="0" i="0" baseline="0">
              <a:solidFill>
                <a:schemeClr val="dk1"/>
              </a:solidFill>
              <a:effectLst/>
              <a:latin typeface="+mn-lt"/>
              <a:ea typeface="+mn-ea"/>
              <a:cs typeface="+mn-cs"/>
            </a:rPr>
            <a:t>378</a:t>
          </a:r>
          <a:r>
            <a:rPr kumimoji="1" lang="ja-JP" altLang="en-US" sz="1200" b="0" i="0" baseline="0">
              <a:solidFill>
                <a:schemeClr val="dk1"/>
              </a:solidFill>
              <a:effectLst/>
              <a:latin typeface="+mn-lt"/>
              <a:ea typeface="+mn-ea"/>
              <a:cs typeface="+mn-cs"/>
            </a:rPr>
            <a:t>百万円の増（増減率</a:t>
          </a:r>
          <a:r>
            <a:rPr kumimoji="1" lang="en-US" altLang="ja-JP" sz="1200" b="0" i="0" baseline="0">
              <a:solidFill>
                <a:schemeClr val="dk1"/>
              </a:solidFill>
              <a:effectLst/>
              <a:latin typeface="+mn-lt"/>
              <a:ea typeface="+mn-ea"/>
              <a:cs typeface="+mn-cs"/>
            </a:rPr>
            <a:t>42.9</a:t>
          </a:r>
          <a:r>
            <a:rPr kumimoji="1" lang="ja-JP" altLang="en-US" sz="1200" b="0" i="0" baseline="0">
              <a:solidFill>
                <a:schemeClr val="dk1"/>
              </a:solidFill>
              <a:effectLst/>
              <a:latin typeface="+mn-lt"/>
              <a:ea typeface="+mn-ea"/>
              <a:cs typeface="+mn-cs"/>
            </a:rPr>
            <a:t>％）となった。</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岐阜県海津市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31,505
30,240
112.03
19,009,682
18,409,428
507,226
10,748,515
17,399,780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100838</xdr:rowOff>
    </xdr:from>
    <xdr:to>
      <xdr:col>24</xdr:col>
      <xdr:colOff>62865</xdr:colOff>
      <xdr:row>38</xdr:row>
      <xdr:rowOff>18705</xdr:rowOff>
    </xdr:to>
    <xdr:cxnSp macro="">
      <xdr:nvCxnSpPr>
        <xdr:cNvPr id="58" name="直線コネクタ 57"/>
        <xdr:cNvCxnSpPr/>
      </xdr:nvCxnSpPr>
      <xdr:spPr>
        <a:xfrm flipV="1">
          <a:off x="4633595" y="5244338"/>
          <a:ext cx="1270" cy="1289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22532</xdr:rowOff>
    </xdr:from>
    <xdr:ext cx="469744" cy="259045"/>
    <xdr:sp macro="" textlink="">
      <xdr:nvSpPr>
        <xdr:cNvPr id="59" name="議会費最小値テキスト"/>
        <xdr:cNvSpPr txBox="1"/>
      </xdr:nvSpPr>
      <xdr:spPr>
        <a:xfrm>
          <a:off x="4686300" y="65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18705</xdr:rowOff>
    </xdr:from>
    <xdr:to>
      <xdr:col>24</xdr:col>
      <xdr:colOff>152400</xdr:colOff>
      <xdr:row>38</xdr:row>
      <xdr:rowOff>18705</xdr:rowOff>
    </xdr:to>
    <xdr:cxnSp macro="">
      <xdr:nvCxnSpPr>
        <xdr:cNvPr id="60" name="直線コネクタ 59"/>
        <xdr:cNvCxnSpPr/>
      </xdr:nvCxnSpPr>
      <xdr:spPr>
        <a:xfrm>
          <a:off x="4546600" y="65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47515</xdr:rowOff>
    </xdr:from>
    <xdr:ext cx="534377" cy="259045"/>
    <xdr:sp macro="" textlink="">
      <xdr:nvSpPr>
        <xdr:cNvPr id="61" name="議会費最大値テキスト"/>
        <xdr:cNvSpPr txBox="1"/>
      </xdr:nvSpPr>
      <xdr:spPr>
        <a:xfrm>
          <a:off x="4686300" y="501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100838</xdr:rowOff>
    </xdr:from>
    <xdr:to>
      <xdr:col>24</xdr:col>
      <xdr:colOff>152400</xdr:colOff>
      <xdr:row>30</xdr:row>
      <xdr:rowOff>100838</xdr:rowOff>
    </xdr:to>
    <xdr:cxnSp macro="">
      <xdr:nvCxnSpPr>
        <xdr:cNvPr id="62" name="直線コネクタ 61"/>
        <xdr:cNvCxnSpPr/>
      </xdr:nvCxnSpPr>
      <xdr:spPr>
        <a:xfrm>
          <a:off x="4546600" y="5244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131046</xdr:rowOff>
    </xdr:from>
    <xdr:to>
      <xdr:col>24</xdr:col>
      <xdr:colOff>63500</xdr:colOff>
      <xdr:row>37</xdr:row>
      <xdr:rowOff>143129</xdr:rowOff>
    </xdr:to>
    <xdr:cxnSp macro="">
      <xdr:nvCxnSpPr>
        <xdr:cNvPr id="63" name="直線コネクタ 62"/>
        <xdr:cNvCxnSpPr/>
      </xdr:nvCxnSpPr>
      <xdr:spPr>
        <a:xfrm flipV="1">
          <a:off x="3797300" y="6474696"/>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33073</xdr:rowOff>
    </xdr:from>
    <xdr:ext cx="469744" cy="259045"/>
    <xdr:sp macro="" textlink="">
      <xdr:nvSpPr>
        <xdr:cNvPr id="64" name="議会費平均値テキスト"/>
        <xdr:cNvSpPr txBox="1"/>
      </xdr:nvSpPr>
      <xdr:spPr>
        <a:xfrm>
          <a:off x="4686300" y="6033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10196</xdr:rowOff>
    </xdr:from>
    <xdr:to>
      <xdr:col>24</xdr:col>
      <xdr:colOff>114300</xdr:colOff>
      <xdr:row>36</xdr:row>
      <xdr:rowOff>111796</xdr:rowOff>
    </xdr:to>
    <xdr:sp macro="" textlink="">
      <xdr:nvSpPr>
        <xdr:cNvPr id="65" name="フローチャート: 判断 64"/>
        <xdr:cNvSpPr/>
      </xdr:nvSpPr>
      <xdr:spPr>
        <a:xfrm>
          <a:off x="4584700" y="618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117820</xdr:rowOff>
    </xdr:from>
    <xdr:to>
      <xdr:col>19</xdr:col>
      <xdr:colOff>177800</xdr:colOff>
      <xdr:row>37</xdr:row>
      <xdr:rowOff>143129</xdr:rowOff>
    </xdr:to>
    <xdr:cxnSp macro="">
      <xdr:nvCxnSpPr>
        <xdr:cNvPr id="66" name="直線コネクタ 65"/>
        <xdr:cNvCxnSpPr/>
      </xdr:nvCxnSpPr>
      <xdr:spPr>
        <a:xfrm>
          <a:off x="2908300" y="6461470"/>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37138</xdr:rowOff>
    </xdr:from>
    <xdr:to>
      <xdr:col>20</xdr:col>
      <xdr:colOff>38100</xdr:colOff>
      <xdr:row>36</xdr:row>
      <xdr:rowOff>138738</xdr:rowOff>
    </xdr:to>
    <xdr:sp macro="" textlink="">
      <xdr:nvSpPr>
        <xdr:cNvPr id="67" name="フローチャート: 判断 66"/>
        <xdr:cNvSpPr/>
      </xdr:nvSpPr>
      <xdr:spPr>
        <a:xfrm>
          <a:off x="3746500" y="62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155265</xdr:rowOff>
    </xdr:from>
    <xdr:ext cx="469744" cy="259045"/>
    <xdr:sp macro="" textlink="">
      <xdr:nvSpPr>
        <xdr:cNvPr id="68" name="テキスト ボックス 67"/>
        <xdr:cNvSpPr txBox="1"/>
      </xdr:nvSpPr>
      <xdr:spPr>
        <a:xfrm>
          <a:off x="3562428" y="598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117820</xdr:rowOff>
    </xdr:from>
    <xdr:to>
      <xdr:col>15</xdr:col>
      <xdr:colOff>50800</xdr:colOff>
      <xdr:row>38</xdr:row>
      <xdr:rowOff>50383</xdr:rowOff>
    </xdr:to>
    <xdr:cxnSp macro="">
      <xdr:nvCxnSpPr>
        <xdr:cNvPr id="69" name="直線コネクタ 68"/>
        <xdr:cNvCxnSpPr/>
      </xdr:nvCxnSpPr>
      <xdr:spPr>
        <a:xfrm flipV="1">
          <a:off x="2019300" y="6461470"/>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57059</xdr:rowOff>
    </xdr:from>
    <xdr:to>
      <xdr:col>15</xdr:col>
      <xdr:colOff>101600</xdr:colOff>
      <xdr:row>36</xdr:row>
      <xdr:rowOff>158659</xdr:rowOff>
    </xdr:to>
    <xdr:sp macro="" textlink="">
      <xdr:nvSpPr>
        <xdr:cNvPr id="70" name="フローチャート: 判断 69"/>
        <xdr:cNvSpPr/>
      </xdr:nvSpPr>
      <xdr:spPr>
        <a:xfrm>
          <a:off x="2857500" y="622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3736</xdr:rowOff>
    </xdr:from>
    <xdr:ext cx="469744" cy="259045"/>
    <xdr:sp macro="" textlink="">
      <xdr:nvSpPr>
        <xdr:cNvPr id="71" name="テキスト ボックス 70"/>
        <xdr:cNvSpPr txBox="1"/>
      </xdr:nvSpPr>
      <xdr:spPr>
        <a:xfrm>
          <a:off x="2673428" y="600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15603</xdr:rowOff>
    </xdr:from>
    <xdr:to>
      <xdr:col>10</xdr:col>
      <xdr:colOff>114300</xdr:colOff>
      <xdr:row>38</xdr:row>
      <xdr:rowOff>50383</xdr:rowOff>
    </xdr:to>
    <xdr:cxnSp macro="">
      <xdr:nvCxnSpPr>
        <xdr:cNvPr id="72" name="直線コネクタ 71"/>
        <xdr:cNvCxnSpPr/>
      </xdr:nvCxnSpPr>
      <xdr:spPr>
        <a:xfrm>
          <a:off x="1130300" y="6530703"/>
          <a:ext cx="889000" cy="3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66203</xdr:rowOff>
    </xdr:from>
    <xdr:to>
      <xdr:col>10</xdr:col>
      <xdr:colOff>165100</xdr:colOff>
      <xdr:row>36</xdr:row>
      <xdr:rowOff>167803</xdr:rowOff>
    </xdr:to>
    <xdr:sp macro="" textlink="">
      <xdr:nvSpPr>
        <xdr:cNvPr id="73" name="フローチャート: 判断 72"/>
        <xdr:cNvSpPr/>
      </xdr:nvSpPr>
      <xdr:spPr>
        <a:xfrm>
          <a:off x="1968500" y="6238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12880</xdr:rowOff>
    </xdr:from>
    <xdr:ext cx="469744" cy="259045"/>
    <xdr:sp macro="" textlink="">
      <xdr:nvSpPr>
        <xdr:cNvPr id="74" name="テキスト ボックス 73"/>
        <xdr:cNvSpPr txBox="1"/>
      </xdr:nvSpPr>
      <xdr:spPr>
        <a:xfrm>
          <a:off x="1784428" y="601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87757</xdr:rowOff>
    </xdr:from>
    <xdr:to>
      <xdr:col>6</xdr:col>
      <xdr:colOff>38100</xdr:colOff>
      <xdr:row>37</xdr:row>
      <xdr:rowOff>17907</xdr:rowOff>
    </xdr:to>
    <xdr:sp macro="" textlink="">
      <xdr:nvSpPr>
        <xdr:cNvPr id="75" name="フローチャート: 判断 74"/>
        <xdr:cNvSpPr/>
      </xdr:nvSpPr>
      <xdr:spPr>
        <a:xfrm>
          <a:off x="1079500" y="62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34434</xdr:rowOff>
    </xdr:from>
    <xdr:ext cx="469744" cy="259045"/>
    <xdr:sp macro="" textlink="">
      <xdr:nvSpPr>
        <xdr:cNvPr id="76" name="テキスト ボックス 75"/>
        <xdr:cNvSpPr txBox="1"/>
      </xdr:nvSpPr>
      <xdr:spPr>
        <a:xfrm>
          <a:off x="895428" y="603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80246</xdr:rowOff>
    </xdr:from>
    <xdr:to>
      <xdr:col>24</xdr:col>
      <xdr:colOff>114300</xdr:colOff>
      <xdr:row>38</xdr:row>
      <xdr:rowOff>10396</xdr:rowOff>
    </xdr:to>
    <xdr:sp macro="" textlink="">
      <xdr:nvSpPr>
        <xdr:cNvPr id="82" name="楕円 81"/>
        <xdr:cNvSpPr/>
      </xdr:nvSpPr>
      <xdr:spPr>
        <a:xfrm>
          <a:off x="4584700" y="642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166623</xdr:rowOff>
    </xdr:from>
    <xdr:ext cx="469744" cy="259045"/>
    <xdr:sp macro="" textlink="">
      <xdr:nvSpPr>
        <xdr:cNvPr id="83" name="議会費該当値テキスト"/>
        <xdr:cNvSpPr txBox="1"/>
      </xdr:nvSpPr>
      <xdr:spPr>
        <a:xfrm>
          <a:off x="4686300" y="633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92329</xdr:rowOff>
    </xdr:from>
    <xdr:to>
      <xdr:col>20</xdr:col>
      <xdr:colOff>38100</xdr:colOff>
      <xdr:row>38</xdr:row>
      <xdr:rowOff>22479</xdr:rowOff>
    </xdr:to>
    <xdr:sp macro="" textlink="">
      <xdr:nvSpPr>
        <xdr:cNvPr id="84" name="楕円 83"/>
        <xdr:cNvSpPr/>
      </xdr:nvSpPr>
      <xdr:spPr>
        <a:xfrm>
          <a:off x="3746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13606</xdr:rowOff>
    </xdr:from>
    <xdr:ext cx="469744" cy="259045"/>
    <xdr:sp macro="" textlink="">
      <xdr:nvSpPr>
        <xdr:cNvPr id="85" name="テキスト ボックス 84"/>
        <xdr:cNvSpPr txBox="1"/>
      </xdr:nvSpPr>
      <xdr:spPr>
        <a:xfrm>
          <a:off x="3562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67020</xdr:rowOff>
    </xdr:from>
    <xdr:to>
      <xdr:col>15</xdr:col>
      <xdr:colOff>101600</xdr:colOff>
      <xdr:row>37</xdr:row>
      <xdr:rowOff>168619</xdr:rowOff>
    </xdr:to>
    <xdr:sp macro="" textlink="">
      <xdr:nvSpPr>
        <xdr:cNvPr id="86" name="楕円 85"/>
        <xdr:cNvSpPr/>
      </xdr:nvSpPr>
      <xdr:spPr>
        <a:xfrm>
          <a:off x="2857500" y="64106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159747</xdr:rowOff>
    </xdr:from>
    <xdr:ext cx="469744" cy="259045"/>
    <xdr:sp macro="" textlink="">
      <xdr:nvSpPr>
        <xdr:cNvPr id="87" name="テキスト ボックス 86"/>
        <xdr:cNvSpPr txBox="1"/>
      </xdr:nvSpPr>
      <xdr:spPr>
        <a:xfrm>
          <a:off x="2673428" y="650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171033</xdr:rowOff>
    </xdr:from>
    <xdr:to>
      <xdr:col>10</xdr:col>
      <xdr:colOff>165100</xdr:colOff>
      <xdr:row>38</xdr:row>
      <xdr:rowOff>101183</xdr:rowOff>
    </xdr:to>
    <xdr:sp macro="" textlink="">
      <xdr:nvSpPr>
        <xdr:cNvPr id="88" name="楕円 87"/>
        <xdr:cNvSpPr/>
      </xdr:nvSpPr>
      <xdr:spPr>
        <a:xfrm>
          <a:off x="1968500" y="651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92310</xdr:rowOff>
    </xdr:from>
    <xdr:ext cx="469744" cy="259045"/>
    <xdr:sp macro="" textlink="">
      <xdr:nvSpPr>
        <xdr:cNvPr id="89" name="テキスト ボックス 88"/>
        <xdr:cNvSpPr txBox="1"/>
      </xdr:nvSpPr>
      <xdr:spPr>
        <a:xfrm>
          <a:off x="1784428" y="660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136253</xdr:rowOff>
    </xdr:from>
    <xdr:to>
      <xdr:col>6</xdr:col>
      <xdr:colOff>38100</xdr:colOff>
      <xdr:row>38</xdr:row>
      <xdr:rowOff>66403</xdr:rowOff>
    </xdr:to>
    <xdr:sp macro="" textlink="">
      <xdr:nvSpPr>
        <xdr:cNvPr id="90" name="楕円 89"/>
        <xdr:cNvSpPr/>
      </xdr:nvSpPr>
      <xdr:spPr>
        <a:xfrm>
          <a:off x="1079500" y="64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57530</xdr:rowOff>
    </xdr:from>
    <xdr:ext cx="469744" cy="259045"/>
    <xdr:sp macro="" textlink="">
      <xdr:nvSpPr>
        <xdr:cNvPr id="91" name="テキスト ボックス 90"/>
        <xdr:cNvSpPr txBox="1"/>
      </xdr:nvSpPr>
      <xdr:spPr>
        <a:xfrm>
          <a:off x="895428"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5" name="直線コネクタ 114"/>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6" name="総務費最小値テキスト"/>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7" name="直線コネクタ 116"/>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8" name="総務費最大値テキスト"/>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9" name="直線コネクタ 118"/>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70234</xdr:rowOff>
    </xdr:from>
    <xdr:to>
      <xdr:col>24</xdr:col>
      <xdr:colOff>63500</xdr:colOff>
      <xdr:row>58</xdr:row>
      <xdr:rowOff>132865</xdr:rowOff>
    </xdr:to>
    <xdr:cxnSp macro="">
      <xdr:nvCxnSpPr>
        <xdr:cNvPr id="120" name="直線コネクタ 119"/>
        <xdr:cNvCxnSpPr/>
      </xdr:nvCxnSpPr>
      <xdr:spPr>
        <a:xfrm flipV="1">
          <a:off x="3797300" y="10014334"/>
          <a:ext cx="838200" cy="6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21" name="総務費平均値テキスト"/>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2" name="フローチャート: 判断 121"/>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82630</xdr:rowOff>
    </xdr:from>
    <xdr:to>
      <xdr:col>19</xdr:col>
      <xdr:colOff>177800</xdr:colOff>
      <xdr:row>58</xdr:row>
      <xdr:rowOff>132865</xdr:rowOff>
    </xdr:to>
    <xdr:cxnSp macro="">
      <xdr:nvCxnSpPr>
        <xdr:cNvPr id="123" name="直線コネクタ 122"/>
        <xdr:cNvCxnSpPr/>
      </xdr:nvCxnSpPr>
      <xdr:spPr>
        <a:xfrm>
          <a:off x="2908300" y="10026730"/>
          <a:ext cx="889000" cy="5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4" name="フローチャート: 判断 123"/>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5" name="テキスト ボックス 124"/>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82630</xdr:rowOff>
    </xdr:from>
    <xdr:to>
      <xdr:col>15</xdr:col>
      <xdr:colOff>50800</xdr:colOff>
      <xdr:row>58</xdr:row>
      <xdr:rowOff>107224</xdr:rowOff>
    </xdr:to>
    <xdr:cxnSp macro="">
      <xdr:nvCxnSpPr>
        <xdr:cNvPr id="126" name="直線コネクタ 125"/>
        <xdr:cNvCxnSpPr/>
      </xdr:nvCxnSpPr>
      <xdr:spPr>
        <a:xfrm flipV="1">
          <a:off x="2019300" y="10026730"/>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7" name="フローチャート: 判断 126"/>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8" name="テキスト ボックス 127"/>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25099</xdr:rowOff>
    </xdr:from>
    <xdr:to>
      <xdr:col>10</xdr:col>
      <xdr:colOff>114300</xdr:colOff>
      <xdr:row>58</xdr:row>
      <xdr:rowOff>107224</xdr:rowOff>
    </xdr:to>
    <xdr:cxnSp macro="">
      <xdr:nvCxnSpPr>
        <xdr:cNvPr id="129" name="直線コネクタ 128"/>
        <xdr:cNvCxnSpPr/>
      </xdr:nvCxnSpPr>
      <xdr:spPr>
        <a:xfrm>
          <a:off x="1130300" y="9969199"/>
          <a:ext cx="889000" cy="8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30" name="フローチャート: 判断 129"/>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31" name="テキスト ボックス 130"/>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2" name="フローチャート: 判断 131"/>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3" name="テキスト ボックス 132"/>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19434</xdr:rowOff>
    </xdr:from>
    <xdr:to>
      <xdr:col>24</xdr:col>
      <xdr:colOff>114300</xdr:colOff>
      <xdr:row>58</xdr:row>
      <xdr:rowOff>121034</xdr:rowOff>
    </xdr:to>
    <xdr:sp macro="" textlink="">
      <xdr:nvSpPr>
        <xdr:cNvPr id="139" name="楕円 138"/>
        <xdr:cNvSpPr/>
      </xdr:nvSpPr>
      <xdr:spPr>
        <a:xfrm>
          <a:off x="4584700" y="996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40" name="総務費該当値テキスト"/>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82065</xdr:rowOff>
    </xdr:from>
    <xdr:to>
      <xdr:col>20</xdr:col>
      <xdr:colOff>38100</xdr:colOff>
      <xdr:row>59</xdr:row>
      <xdr:rowOff>12215</xdr:rowOff>
    </xdr:to>
    <xdr:sp macro="" textlink="">
      <xdr:nvSpPr>
        <xdr:cNvPr id="141" name="楕円 140"/>
        <xdr:cNvSpPr/>
      </xdr:nvSpPr>
      <xdr:spPr>
        <a:xfrm>
          <a:off x="3746500" y="1002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3342</xdr:rowOff>
    </xdr:from>
    <xdr:ext cx="534377" cy="259045"/>
    <xdr:sp macro="" textlink="">
      <xdr:nvSpPr>
        <xdr:cNvPr id="142" name="テキスト ボックス 141"/>
        <xdr:cNvSpPr txBox="1"/>
      </xdr:nvSpPr>
      <xdr:spPr>
        <a:xfrm>
          <a:off x="3530111" y="1011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31830</xdr:rowOff>
    </xdr:from>
    <xdr:to>
      <xdr:col>15</xdr:col>
      <xdr:colOff>101600</xdr:colOff>
      <xdr:row>58</xdr:row>
      <xdr:rowOff>133430</xdr:rowOff>
    </xdr:to>
    <xdr:sp macro="" textlink="">
      <xdr:nvSpPr>
        <xdr:cNvPr id="143" name="楕円 142"/>
        <xdr:cNvSpPr/>
      </xdr:nvSpPr>
      <xdr:spPr>
        <a:xfrm>
          <a:off x="2857500" y="997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124557</xdr:rowOff>
    </xdr:from>
    <xdr:ext cx="599010" cy="259045"/>
    <xdr:sp macro="" textlink="">
      <xdr:nvSpPr>
        <xdr:cNvPr id="144" name="テキスト ボックス 143"/>
        <xdr:cNvSpPr txBox="1"/>
      </xdr:nvSpPr>
      <xdr:spPr>
        <a:xfrm>
          <a:off x="2608795" y="1006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56424</xdr:rowOff>
    </xdr:from>
    <xdr:to>
      <xdr:col>10</xdr:col>
      <xdr:colOff>165100</xdr:colOff>
      <xdr:row>58</xdr:row>
      <xdr:rowOff>158024</xdr:rowOff>
    </xdr:to>
    <xdr:sp macro="" textlink="">
      <xdr:nvSpPr>
        <xdr:cNvPr id="145" name="楕円 144"/>
        <xdr:cNvSpPr/>
      </xdr:nvSpPr>
      <xdr:spPr>
        <a:xfrm>
          <a:off x="1968500" y="1000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149151</xdr:rowOff>
    </xdr:from>
    <xdr:ext cx="534377" cy="259045"/>
    <xdr:sp macro="" textlink="">
      <xdr:nvSpPr>
        <xdr:cNvPr id="146" name="テキスト ボックス 145"/>
        <xdr:cNvSpPr txBox="1"/>
      </xdr:nvSpPr>
      <xdr:spPr>
        <a:xfrm>
          <a:off x="1752111" y="1009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145749</xdr:rowOff>
    </xdr:from>
    <xdr:to>
      <xdr:col>6</xdr:col>
      <xdr:colOff>38100</xdr:colOff>
      <xdr:row>58</xdr:row>
      <xdr:rowOff>75899</xdr:rowOff>
    </xdr:to>
    <xdr:sp macro="" textlink="">
      <xdr:nvSpPr>
        <xdr:cNvPr id="147" name="楕円 146"/>
        <xdr:cNvSpPr/>
      </xdr:nvSpPr>
      <xdr:spPr>
        <a:xfrm>
          <a:off x="1079500" y="991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67026</xdr:rowOff>
    </xdr:from>
    <xdr:ext cx="599010" cy="259045"/>
    <xdr:sp macro="" textlink="">
      <xdr:nvSpPr>
        <xdr:cNvPr id="148" name="テキスト ボックス 147"/>
        <xdr:cNvSpPr txBox="1"/>
      </xdr:nvSpPr>
      <xdr:spPr>
        <a:xfrm>
          <a:off x="830795" y="1001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5" name="直線コネクタ 174"/>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6" name="民生費最小値テキスト"/>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7" name="直線コネクタ 176"/>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8" name="民生費最大値テキスト"/>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9" name="直線コネクタ 178"/>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17765</xdr:rowOff>
    </xdr:from>
    <xdr:to>
      <xdr:col>24</xdr:col>
      <xdr:colOff>63500</xdr:colOff>
      <xdr:row>78</xdr:row>
      <xdr:rowOff>55885</xdr:rowOff>
    </xdr:to>
    <xdr:cxnSp macro="">
      <xdr:nvCxnSpPr>
        <xdr:cNvPr id="180" name="直線コネクタ 179"/>
        <xdr:cNvCxnSpPr/>
      </xdr:nvCxnSpPr>
      <xdr:spPr>
        <a:xfrm flipV="1">
          <a:off x="3797300" y="13390865"/>
          <a:ext cx="838200" cy="3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81" name="民生費平均値テキスト"/>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2" name="フローチャート: 判断 181"/>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28493</xdr:rowOff>
    </xdr:from>
    <xdr:to>
      <xdr:col>19</xdr:col>
      <xdr:colOff>177800</xdr:colOff>
      <xdr:row>78</xdr:row>
      <xdr:rowOff>55885</xdr:rowOff>
    </xdr:to>
    <xdr:cxnSp macro="">
      <xdr:nvCxnSpPr>
        <xdr:cNvPr id="183" name="直線コネクタ 182"/>
        <xdr:cNvCxnSpPr/>
      </xdr:nvCxnSpPr>
      <xdr:spPr>
        <a:xfrm>
          <a:off x="2908300" y="13401593"/>
          <a:ext cx="889000" cy="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4" name="フローチャート: 判断 183"/>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5" name="テキスト ボックス 184"/>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28493</xdr:rowOff>
    </xdr:from>
    <xdr:to>
      <xdr:col>15</xdr:col>
      <xdr:colOff>50800</xdr:colOff>
      <xdr:row>78</xdr:row>
      <xdr:rowOff>95179</xdr:rowOff>
    </xdr:to>
    <xdr:cxnSp macro="">
      <xdr:nvCxnSpPr>
        <xdr:cNvPr id="186" name="直線コネクタ 185"/>
        <xdr:cNvCxnSpPr/>
      </xdr:nvCxnSpPr>
      <xdr:spPr>
        <a:xfrm flipV="1">
          <a:off x="2019300" y="13401593"/>
          <a:ext cx="889000" cy="6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7" name="フローチャート: 判断 186"/>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8" name="テキスト ボックス 187"/>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95179</xdr:rowOff>
    </xdr:from>
    <xdr:to>
      <xdr:col>10</xdr:col>
      <xdr:colOff>114300</xdr:colOff>
      <xdr:row>78</xdr:row>
      <xdr:rowOff>145977</xdr:rowOff>
    </xdr:to>
    <xdr:cxnSp macro="">
      <xdr:nvCxnSpPr>
        <xdr:cNvPr id="189" name="直線コネクタ 188"/>
        <xdr:cNvCxnSpPr/>
      </xdr:nvCxnSpPr>
      <xdr:spPr>
        <a:xfrm flipV="1">
          <a:off x="1130300" y="13468279"/>
          <a:ext cx="889000" cy="5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90" name="フローチャート: 判断 189"/>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91" name="テキスト ボックス 190"/>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2" name="フローチャート: 判断 191"/>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3" name="テキスト ボックス 192"/>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138415</xdr:rowOff>
    </xdr:from>
    <xdr:to>
      <xdr:col>24</xdr:col>
      <xdr:colOff>114300</xdr:colOff>
      <xdr:row>78</xdr:row>
      <xdr:rowOff>68565</xdr:rowOff>
    </xdr:to>
    <xdr:sp macro="" textlink="">
      <xdr:nvSpPr>
        <xdr:cNvPr id="199" name="楕円 198"/>
        <xdr:cNvSpPr/>
      </xdr:nvSpPr>
      <xdr:spPr>
        <a:xfrm>
          <a:off x="4584700" y="133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53342</xdr:rowOff>
    </xdr:from>
    <xdr:ext cx="599010" cy="259045"/>
    <xdr:sp macro="" textlink="">
      <xdr:nvSpPr>
        <xdr:cNvPr id="200" name="民生費該当値テキスト"/>
        <xdr:cNvSpPr txBox="1"/>
      </xdr:nvSpPr>
      <xdr:spPr>
        <a:xfrm>
          <a:off x="4686300" y="1325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5085</xdr:rowOff>
    </xdr:from>
    <xdr:to>
      <xdr:col>20</xdr:col>
      <xdr:colOff>38100</xdr:colOff>
      <xdr:row>78</xdr:row>
      <xdr:rowOff>106685</xdr:rowOff>
    </xdr:to>
    <xdr:sp macro="" textlink="">
      <xdr:nvSpPr>
        <xdr:cNvPr id="201" name="楕円 200"/>
        <xdr:cNvSpPr/>
      </xdr:nvSpPr>
      <xdr:spPr>
        <a:xfrm>
          <a:off x="3746500" y="133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97812</xdr:rowOff>
    </xdr:from>
    <xdr:ext cx="599010" cy="259045"/>
    <xdr:sp macro="" textlink="">
      <xdr:nvSpPr>
        <xdr:cNvPr id="202" name="テキスト ボックス 201"/>
        <xdr:cNvSpPr txBox="1"/>
      </xdr:nvSpPr>
      <xdr:spPr>
        <a:xfrm>
          <a:off x="3497795" y="1347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149143</xdr:rowOff>
    </xdr:from>
    <xdr:to>
      <xdr:col>15</xdr:col>
      <xdr:colOff>101600</xdr:colOff>
      <xdr:row>78</xdr:row>
      <xdr:rowOff>79293</xdr:rowOff>
    </xdr:to>
    <xdr:sp macro="" textlink="">
      <xdr:nvSpPr>
        <xdr:cNvPr id="203" name="楕円 202"/>
        <xdr:cNvSpPr/>
      </xdr:nvSpPr>
      <xdr:spPr>
        <a:xfrm>
          <a:off x="2857500" y="133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70420</xdr:rowOff>
    </xdr:from>
    <xdr:ext cx="599010" cy="259045"/>
    <xdr:sp macro="" textlink="">
      <xdr:nvSpPr>
        <xdr:cNvPr id="204" name="テキスト ボックス 203"/>
        <xdr:cNvSpPr txBox="1"/>
      </xdr:nvSpPr>
      <xdr:spPr>
        <a:xfrm>
          <a:off x="2608795" y="1344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44379</xdr:rowOff>
    </xdr:from>
    <xdr:to>
      <xdr:col>10</xdr:col>
      <xdr:colOff>165100</xdr:colOff>
      <xdr:row>78</xdr:row>
      <xdr:rowOff>145979</xdr:rowOff>
    </xdr:to>
    <xdr:sp macro="" textlink="">
      <xdr:nvSpPr>
        <xdr:cNvPr id="205" name="楕円 204"/>
        <xdr:cNvSpPr/>
      </xdr:nvSpPr>
      <xdr:spPr>
        <a:xfrm>
          <a:off x="1968500" y="1341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137106</xdr:rowOff>
    </xdr:from>
    <xdr:ext cx="599010" cy="259045"/>
    <xdr:sp macro="" textlink="">
      <xdr:nvSpPr>
        <xdr:cNvPr id="206" name="テキスト ボックス 205"/>
        <xdr:cNvSpPr txBox="1"/>
      </xdr:nvSpPr>
      <xdr:spPr>
        <a:xfrm>
          <a:off x="1719795" y="1351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95177</xdr:rowOff>
    </xdr:from>
    <xdr:to>
      <xdr:col>6</xdr:col>
      <xdr:colOff>38100</xdr:colOff>
      <xdr:row>79</xdr:row>
      <xdr:rowOff>25327</xdr:rowOff>
    </xdr:to>
    <xdr:sp macro="" textlink="">
      <xdr:nvSpPr>
        <xdr:cNvPr id="207" name="楕円 206"/>
        <xdr:cNvSpPr/>
      </xdr:nvSpPr>
      <xdr:spPr>
        <a:xfrm>
          <a:off x="1079500" y="1346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16454</xdr:rowOff>
    </xdr:from>
    <xdr:ext cx="599010" cy="259045"/>
    <xdr:sp macro="" textlink="">
      <xdr:nvSpPr>
        <xdr:cNvPr id="208" name="テキスト ボックス 207"/>
        <xdr:cNvSpPr txBox="1"/>
      </xdr:nvSpPr>
      <xdr:spPr>
        <a:xfrm>
          <a:off x="830795" y="1356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2" name="テキスト ボックス 221"/>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4" name="テキスト ボックス 223"/>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6" name="テキスト ボックス 225"/>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8" name="テキスト ボックス 227"/>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30" name="テキスト ボックス 229"/>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2" name="テキスト ボックス 231"/>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4" name="直線コネクタ 233"/>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5" name="衛生費最小値テキスト"/>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6" name="直線コネクタ 235"/>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7" name="衛生費最大値テキスト"/>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8" name="直線コネクタ 237"/>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85959</xdr:rowOff>
    </xdr:from>
    <xdr:to>
      <xdr:col>24</xdr:col>
      <xdr:colOff>63500</xdr:colOff>
      <xdr:row>99</xdr:row>
      <xdr:rowOff>86793</xdr:rowOff>
    </xdr:to>
    <xdr:cxnSp macro="">
      <xdr:nvCxnSpPr>
        <xdr:cNvPr id="239" name="直線コネクタ 238"/>
        <xdr:cNvCxnSpPr/>
      </xdr:nvCxnSpPr>
      <xdr:spPr>
        <a:xfrm>
          <a:off x="3797300" y="17059509"/>
          <a:ext cx="838200"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40" name="衛生費平均値テキスト"/>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41" name="フローチャート: 判断 240"/>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83241</xdr:rowOff>
    </xdr:from>
    <xdr:to>
      <xdr:col>19</xdr:col>
      <xdr:colOff>177800</xdr:colOff>
      <xdr:row>99</xdr:row>
      <xdr:rowOff>85959</xdr:rowOff>
    </xdr:to>
    <xdr:cxnSp macro="">
      <xdr:nvCxnSpPr>
        <xdr:cNvPr id="242" name="直線コネクタ 241"/>
        <xdr:cNvCxnSpPr/>
      </xdr:nvCxnSpPr>
      <xdr:spPr>
        <a:xfrm>
          <a:off x="2908300" y="17056791"/>
          <a:ext cx="8890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3" name="フローチャート: 判断 242"/>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4" name="テキスト ボックス 243"/>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83241</xdr:rowOff>
    </xdr:from>
    <xdr:to>
      <xdr:col>15</xdr:col>
      <xdr:colOff>50800</xdr:colOff>
      <xdr:row>99</xdr:row>
      <xdr:rowOff>84060</xdr:rowOff>
    </xdr:to>
    <xdr:cxnSp macro="">
      <xdr:nvCxnSpPr>
        <xdr:cNvPr id="245" name="直線コネクタ 244"/>
        <xdr:cNvCxnSpPr/>
      </xdr:nvCxnSpPr>
      <xdr:spPr>
        <a:xfrm flipV="1">
          <a:off x="2019300" y="17056791"/>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6" name="フローチャート: 判断 245"/>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7" name="テキスト ボックス 246"/>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84060</xdr:rowOff>
    </xdr:from>
    <xdr:to>
      <xdr:col>10</xdr:col>
      <xdr:colOff>114300</xdr:colOff>
      <xdr:row>99</xdr:row>
      <xdr:rowOff>87176</xdr:rowOff>
    </xdr:to>
    <xdr:cxnSp macro="">
      <xdr:nvCxnSpPr>
        <xdr:cNvPr id="248" name="直線コネクタ 247"/>
        <xdr:cNvCxnSpPr/>
      </xdr:nvCxnSpPr>
      <xdr:spPr>
        <a:xfrm flipV="1">
          <a:off x="1130300" y="17057610"/>
          <a:ext cx="8890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9" name="フローチャート: 判断 248"/>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50" name="テキスト ボックス 249"/>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51" name="フローチャート: 判断 250"/>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2" name="テキスト ボックス 251"/>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35993</xdr:rowOff>
    </xdr:from>
    <xdr:to>
      <xdr:col>24</xdr:col>
      <xdr:colOff>114300</xdr:colOff>
      <xdr:row>99</xdr:row>
      <xdr:rowOff>137593</xdr:rowOff>
    </xdr:to>
    <xdr:sp macro="" textlink="">
      <xdr:nvSpPr>
        <xdr:cNvPr id="258" name="楕円 257"/>
        <xdr:cNvSpPr/>
      </xdr:nvSpPr>
      <xdr:spPr>
        <a:xfrm>
          <a:off x="4584700" y="1700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9" name="衛生費該当値テキスト"/>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35159</xdr:rowOff>
    </xdr:from>
    <xdr:to>
      <xdr:col>20</xdr:col>
      <xdr:colOff>38100</xdr:colOff>
      <xdr:row>99</xdr:row>
      <xdr:rowOff>136759</xdr:rowOff>
    </xdr:to>
    <xdr:sp macro="" textlink="">
      <xdr:nvSpPr>
        <xdr:cNvPr id="260" name="楕円 259"/>
        <xdr:cNvSpPr/>
      </xdr:nvSpPr>
      <xdr:spPr>
        <a:xfrm>
          <a:off x="3746500" y="1700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127886</xdr:rowOff>
    </xdr:from>
    <xdr:ext cx="534377" cy="259045"/>
    <xdr:sp macro="" textlink="">
      <xdr:nvSpPr>
        <xdr:cNvPr id="261" name="テキスト ボックス 260"/>
        <xdr:cNvSpPr txBox="1"/>
      </xdr:nvSpPr>
      <xdr:spPr>
        <a:xfrm>
          <a:off x="3530111" y="1710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32441</xdr:rowOff>
    </xdr:from>
    <xdr:to>
      <xdr:col>15</xdr:col>
      <xdr:colOff>101600</xdr:colOff>
      <xdr:row>99</xdr:row>
      <xdr:rowOff>134041</xdr:rowOff>
    </xdr:to>
    <xdr:sp macro="" textlink="">
      <xdr:nvSpPr>
        <xdr:cNvPr id="262" name="楕円 261"/>
        <xdr:cNvSpPr/>
      </xdr:nvSpPr>
      <xdr:spPr>
        <a:xfrm>
          <a:off x="2857500" y="1700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125168</xdr:rowOff>
    </xdr:from>
    <xdr:ext cx="534377" cy="259045"/>
    <xdr:sp macro="" textlink="">
      <xdr:nvSpPr>
        <xdr:cNvPr id="263" name="テキスト ボックス 262"/>
        <xdr:cNvSpPr txBox="1"/>
      </xdr:nvSpPr>
      <xdr:spPr>
        <a:xfrm>
          <a:off x="2641111" y="1709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33260</xdr:rowOff>
    </xdr:from>
    <xdr:to>
      <xdr:col>10</xdr:col>
      <xdr:colOff>165100</xdr:colOff>
      <xdr:row>99</xdr:row>
      <xdr:rowOff>134860</xdr:rowOff>
    </xdr:to>
    <xdr:sp macro="" textlink="">
      <xdr:nvSpPr>
        <xdr:cNvPr id="264" name="楕円 263"/>
        <xdr:cNvSpPr/>
      </xdr:nvSpPr>
      <xdr:spPr>
        <a:xfrm>
          <a:off x="1968500" y="1700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125987</xdr:rowOff>
    </xdr:from>
    <xdr:ext cx="534377" cy="259045"/>
    <xdr:sp macro="" textlink="">
      <xdr:nvSpPr>
        <xdr:cNvPr id="265" name="テキスト ボックス 264"/>
        <xdr:cNvSpPr txBox="1"/>
      </xdr:nvSpPr>
      <xdr:spPr>
        <a:xfrm>
          <a:off x="1752111" y="1709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36376</xdr:rowOff>
    </xdr:from>
    <xdr:to>
      <xdr:col>6</xdr:col>
      <xdr:colOff>38100</xdr:colOff>
      <xdr:row>99</xdr:row>
      <xdr:rowOff>137976</xdr:rowOff>
    </xdr:to>
    <xdr:sp macro="" textlink="">
      <xdr:nvSpPr>
        <xdr:cNvPr id="266" name="楕円 265"/>
        <xdr:cNvSpPr/>
      </xdr:nvSpPr>
      <xdr:spPr>
        <a:xfrm>
          <a:off x="1079500" y="170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129103</xdr:rowOff>
    </xdr:from>
    <xdr:ext cx="534377" cy="259045"/>
    <xdr:sp macro="" textlink="">
      <xdr:nvSpPr>
        <xdr:cNvPr id="267" name="テキスト ボックス 266"/>
        <xdr:cNvSpPr txBox="1"/>
      </xdr:nvSpPr>
      <xdr:spPr>
        <a:xfrm>
          <a:off x="863111" y="1710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3" name="直線コネクタ 292"/>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6" name="労働費最大値テキスト"/>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7" name="直線コネクタ 296"/>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73406</xdr:rowOff>
    </xdr:from>
    <xdr:to>
      <xdr:col>55</xdr:col>
      <xdr:colOff>0</xdr:colOff>
      <xdr:row>38</xdr:row>
      <xdr:rowOff>33891</xdr:rowOff>
    </xdr:to>
    <xdr:cxnSp macro="">
      <xdr:nvCxnSpPr>
        <xdr:cNvPr id="298" name="直線コネクタ 297"/>
        <xdr:cNvCxnSpPr/>
      </xdr:nvCxnSpPr>
      <xdr:spPr>
        <a:xfrm flipV="1">
          <a:off x="9639300" y="6245606"/>
          <a:ext cx="838200" cy="30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9" name="労働費平均値テキスト"/>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300" name="フローチャート: 判断 299"/>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33891</xdr:rowOff>
    </xdr:from>
    <xdr:to>
      <xdr:col>50</xdr:col>
      <xdr:colOff>114300</xdr:colOff>
      <xdr:row>38</xdr:row>
      <xdr:rowOff>45974</xdr:rowOff>
    </xdr:to>
    <xdr:cxnSp macro="">
      <xdr:nvCxnSpPr>
        <xdr:cNvPr id="301" name="直線コネクタ 300"/>
        <xdr:cNvCxnSpPr/>
      </xdr:nvCxnSpPr>
      <xdr:spPr>
        <a:xfrm flipV="1">
          <a:off x="8750300" y="6548991"/>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2" name="フローチャート: 判断 301"/>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3" name="テキスト ボックス 302"/>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45974</xdr:rowOff>
    </xdr:from>
    <xdr:to>
      <xdr:col>45</xdr:col>
      <xdr:colOff>177800</xdr:colOff>
      <xdr:row>38</xdr:row>
      <xdr:rowOff>81244</xdr:rowOff>
    </xdr:to>
    <xdr:cxnSp macro="">
      <xdr:nvCxnSpPr>
        <xdr:cNvPr id="304" name="直線コネクタ 303"/>
        <xdr:cNvCxnSpPr/>
      </xdr:nvCxnSpPr>
      <xdr:spPr>
        <a:xfrm flipV="1">
          <a:off x="7861300" y="6561074"/>
          <a:ext cx="8890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5" name="フローチャート: 判断 304"/>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6" name="テキスト ボックス 305"/>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81244</xdr:rowOff>
    </xdr:from>
    <xdr:to>
      <xdr:col>41</xdr:col>
      <xdr:colOff>50800</xdr:colOff>
      <xdr:row>38</xdr:row>
      <xdr:rowOff>92673</xdr:rowOff>
    </xdr:to>
    <xdr:cxnSp macro="">
      <xdr:nvCxnSpPr>
        <xdr:cNvPr id="307" name="直線コネクタ 306"/>
        <xdr:cNvCxnSpPr/>
      </xdr:nvCxnSpPr>
      <xdr:spPr>
        <a:xfrm flipV="1">
          <a:off x="6972300" y="6596344"/>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8" name="フローチャート: 判断 307"/>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9" name="テキスト ボックス 308"/>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10" name="フローチャート: 判断 309"/>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11" name="テキスト ボックス 310"/>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22606</xdr:rowOff>
    </xdr:from>
    <xdr:to>
      <xdr:col>55</xdr:col>
      <xdr:colOff>50800</xdr:colOff>
      <xdr:row>36</xdr:row>
      <xdr:rowOff>124206</xdr:rowOff>
    </xdr:to>
    <xdr:sp macro="" textlink="">
      <xdr:nvSpPr>
        <xdr:cNvPr id="317" name="楕円 316"/>
        <xdr:cNvSpPr/>
      </xdr:nvSpPr>
      <xdr:spPr>
        <a:xfrm>
          <a:off x="104267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45483</xdr:rowOff>
    </xdr:from>
    <xdr:ext cx="469744" cy="259045"/>
    <xdr:sp macro="" textlink="">
      <xdr:nvSpPr>
        <xdr:cNvPr id="318" name="労働費該当値テキスト"/>
        <xdr:cNvSpPr txBox="1"/>
      </xdr:nvSpPr>
      <xdr:spPr>
        <a:xfrm>
          <a:off x="10528300" y="604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154541</xdr:rowOff>
    </xdr:from>
    <xdr:to>
      <xdr:col>50</xdr:col>
      <xdr:colOff>165100</xdr:colOff>
      <xdr:row>38</xdr:row>
      <xdr:rowOff>84691</xdr:rowOff>
    </xdr:to>
    <xdr:sp macro="" textlink="">
      <xdr:nvSpPr>
        <xdr:cNvPr id="319" name="楕円 318"/>
        <xdr:cNvSpPr/>
      </xdr:nvSpPr>
      <xdr:spPr>
        <a:xfrm>
          <a:off x="9588500" y="649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75818</xdr:rowOff>
    </xdr:from>
    <xdr:ext cx="378565" cy="259045"/>
    <xdr:sp macro="" textlink="">
      <xdr:nvSpPr>
        <xdr:cNvPr id="320" name="テキスト ボックス 319"/>
        <xdr:cNvSpPr txBox="1"/>
      </xdr:nvSpPr>
      <xdr:spPr>
        <a:xfrm>
          <a:off x="9450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166624</xdr:rowOff>
    </xdr:from>
    <xdr:to>
      <xdr:col>46</xdr:col>
      <xdr:colOff>38100</xdr:colOff>
      <xdr:row>38</xdr:row>
      <xdr:rowOff>96774</xdr:rowOff>
    </xdr:to>
    <xdr:sp macro="" textlink="">
      <xdr:nvSpPr>
        <xdr:cNvPr id="321" name="楕円 320"/>
        <xdr:cNvSpPr/>
      </xdr:nvSpPr>
      <xdr:spPr>
        <a:xfrm>
          <a:off x="8699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87901</xdr:rowOff>
    </xdr:from>
    <xdr:ext cx="378565" cy="259045"/>
    <xdr:sp macro="" textlink="">
      <xdr:nvSpPr>
        <xdr:cNvPr id="322" name="テキスト ボックス 321"/>
        <xdr:cNvSpPr txBox="1"/>
      </xdr:nvSpPr>
      <xdr:spPr>
        <a:xfrm>
          <a:off x="8561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30444</xdr:rowOff>
    </xdr:from>
    <xdr:to>
      <xdr:col>41</xdr:col>
      <xdr:colOff>101600</xdr:colOff>
      <xdr:row>38</xdr:row>
      <xdr:rowOff>132044</xdr:rowOff>
    </xdr:to>
    <xdr:sp macro="" textlink="">
      <xdr:nvSpPr>
        <xdr:cNvPr id="323" name="楕円 322"/>
        <xdr:cNvSpPr/>
      </xdr:nvSpPr>
      <xdr:spPr>
        <a:xfrm>
          <a:off x="7810500" y="65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123171</xdr:rowOff>
    </xdr:from>
    <xdr:ext cx="378565" cy="259045"/>
    <xdr:sp macro="" textlink="">
      <xdr:nvSpPr>
        <xdr:cNvPr id="324" name="テキスト ボックス 323"/>
        <xdr:cNvSpPr txBox="1"/>
      </xdr:nvSpPr>
      <xdr:spPr>
        <a:xfrm>
          <a:off x="7672017" y="6638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41873</xdr:rowOff>
    </xdr:from>
    <xdr:to>
      <xdr:col>36</xdr:col>
      <xdr:colOff>165100</xdr:colOff>
      <xdr:row>38</xdr:row>
      <xdr:rowOff>143473</xdr:rowOff>
    </xdr:to>
    <xdr:sp macro="" textlink="">
      <xdr:nvSpPr>
        <xdr:cNvPr id="325" name="楕円 324"/>
        <xdr:cNvSpPr/>
      </xdr:nvSpPr>
      <xdr:spPr>
        <a:xfrm>
          <a:off x="6921500" y="65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134600</xdr:rowOff>
    </xdr:from>
    <xdr:ext cx="378565" cy="259045"/>
    <xdr:sp macro="" textlink="">
      <xdr:nvSpPr>
        <xdr:cNvPr id="326" name="テキスト ボックス 325"/>
        <xdr:cNvSpPr txBox="1"/>
      </xdr:nvSpPr>
      <xdr:spPr>
        <a:xfrm>
          <a:off x="6783017" y="664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50" name="直線コネクタ 349"/>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51" name="農林水産業費最小値テキスト"/>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2" name="直線コネクタ 351"/>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3" name="農林水産業費最大値テキスト"/>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4" name="直線コネクタ 353"/>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154825</xdr:rowOff>
    </xdr:from>
    <xdr:to>
      <xdr:col>55</xdr:col>
      <xdr:colOff>0</xdr:colOff>
      <xdr:row>57</xdr:row>
      <xdr:rowOff>106553</xdr:rowOff>
    </xdr:to>
    <xdr:cxnSp macro="">
      <xdr:nvCxnSpPr>
        <xdr:cNvPr id="355" name="直線コネクタ 354"/>
        <xdr:cNvCxnSpPr/>
      </xdr:nvCxnSpPr>
      <xdr:spPr>
        <a:xfrm>
          <a:off x="9639300" y="9756025"/>
          <a:ext cx="838200" cy="12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6" name="農林水産業費平均値テキスト"/>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7" name="フローチャート: 判断 356"/>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154825</xdr:rowOff>
    </xdr:from>
    <xdr:to>
      <xdr:col>50</xdr:col>
      <xdr:colOff>114300</xdr:colOff>
      <xdr:row>57</xdr:row>
      <xdr:rowOff>92418</xdr:rowOff>
    </xdr:to>
    <xdr:cxnSp macro="">
      <xdr:nvCxnSpPr>
        <xdr:cNvPr id="358" name="直線コネクタ 357"/>
        <xdr:cNvCxnSpPr/>
      </xdr:nvCxnSpPr>
      <xdr:spPr>
        <a:xfrm flipV="1">
          <a:off x="8750300" y="9756025"/>
          <a:ext cx="889000" cy="10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9" name="フローチャート: 判断 358"/>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60" name="テキスト ボックス 359"/>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92418</xdr:rowOff>
    </xdr:from>
    <xdr:to>
      <xdr:col>45</xdr:col>
      <xdr:colOff>177800</xdr:colOff>
      <xdr:row>57</xdr:row>
      <xdr:rowOff>115456</xdr:rowOff>
    </xdr:to>
    <xdr:cxnSp macro="">
      <xdr:nvCxnSpPr>
        <xdr:cNvPr id="361" name="直線コネクタ 360"/>
        <xdr:cNvCxnSpPr/>
      </xdr:nvCxnSpPr>
      <xdr:spPr>
        <a:xfrm flipV="1">
          <a:off x="7861300" y="9865068"/>
          <a:ext cx="889000" cy="2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2" name="フローチャート: 判断 361"/>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3" name="テキスト ボックス 362"/>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115456</xdr:rowOff>
    </xdr:from>
    <xdr:to>
      <xdr:col>41</xdr:col>
      <xdr:colOff>50800</xdr:colOff>
      <xdr:row>57</xdr:row>
      <xdr:rowOff>125717</xdr:rowOff>
    </xdr:to>
    <xdr:cxnSp macro="">
      <xdr:nvCxnSpPr>
        <xdr:cNvPr id="364" name="直線コネクタ 363"/>
        <xdr:cNvCxnSpPr/>
      </xdr:nvCxnSpPr>
      <xdr:spPr>
        <a:xfrm flipV="1">
          <a:off x="6972300" y="9888106"/>
          <a:ext cx="8890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5" name="フローチャート: 判断 364"/>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6" name="テキスト ボックス 365"/>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7" name="フローチャート: 判断 366"/>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8" name="テキスト ボックス 367"/>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55753</xdr:rowOff>
    </xdr:from>
    <xdr:to>
      <xdr:col>55</xdr:col>
      <xdr:colOff>50800</xdr:colOff>
      <xdr:row>57</xdr:row>
      <xdr:rowOff>157353</xdr:rowOff>
    </xdr:to>
    <xdr:sp macro="" textlink="">
      <xdr:nvSpPr>
        <xdr:cNvPr id="374" name="楕円 373"/>
        <xdr:cNvSpPr/>
      </xdr:nvSpPr>
      <xdr:spPr>
        <a:xfrm>
          <a:off x="10426700" y="98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34180</xdr:rowOff>
    </xdr:from>
    <xdr:ext cx="534377" cy="259045"/>
    <xdr:sp macro="" textlink="">
      <xdr:nvSpPr>
        <xdr:cNvPr id="375" name="農林水産業費該当値テキスト"/>
        <xdr:cNvSpPr txBox="1"/>
      </xdr:nvSpPr>
      <xdr:spPr>
        <a:xfrm>
          <a:off x="10528300" y="980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104025</xdr:rowOff>
    </xdr:from>
    <xdr:to>
      <xdr:col>50</xdr:col>
      <xdr:colOff>165100</xdr:colOff>
      <xdr:row>57</xdr:row>
      <xdr:rowOff>34175</xdr:rowOff>
    </xdr:to>
    <xdr:sp macro="" textlink="">
      <xdr:nvSpPr>
        <xdr:cNvPr id="376" name="楕円 375"/>
        <xdr:cNvSpPr/>
      </xdr:nvSpPr>
      <xdr:spPr>
        <a:xfrm>
          <a:off x="9588500" y="97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25302</xdr:rowOff>
    </xdr:from>
    <xdr:ext cx="534377" cy="259045"/>
    <xdr:sp macro="" textlink="">
      <xdr:nvSpPr>
        <xdr:cNvPr id="377" name="テキスト ボックス 376"/>
        <xdr:cNvSpPr txBox="1"/>
      </xdr:nvSpPr>
      <xdr:spPr>
        <a:xfrm>
          <a:off x="9372111" y="979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41618</xdr:rowOff>
    </xdr:from>
    <xdr:to>
      <xdr:col>46</xdr:col>
      <xdr:colOff>38100</xdr:colOff>
      <xdr:row>57</xdr:row>
      <xdr:rowOff>143218</xdr:rowOff>
    </xdr:to>
    <xdr:sp macro="" textlink="">
      <xdr:nvSpPr>
        <xdr:cNvPr id="378" name="楕円 377"/>
        <xdr:cNvSpPr/>
      </xdr:nvSpPr>
      <xdr:spPr>
        <a:xfrm>
          <a:off x="8699500" y="981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134345</xdr:rowOff>
    </xdr:from>
    <xdr:ext cx="534377" cy="259045"/>
    <xdr:sp macro="" textlink="">
      <xdr:nvSpPr>
        <xdr:cNvPr id="379" name="テキスト ボックス 378"/>
        <xdr:cNvSpPr txBox="1"/>
      </xdr:nvSpPr>
      <xdr:spPr>
        <a:xfrm>
          <a:off x="8483111" y="990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64656</xdr:rowOff>
    </xdr:from>
    <xdr:to>
      <xdr:col>41</xdr:col>
      <xdr:colOff>101600</xdr:colOff>
      <xdr:row>57</xdr:row>
      <xdr:rowOff>166256</xdr:rowOff>
    </xdr:to>
    <xdr:sp macro="" textlink="">
      <xdr:nvSpPr>
        <xdr:cNvPr id="380" name="楕円 379"/>
        <xdr:cNvSpPr/>
      </xdr:nvSpPr>
      <xdr:spPr>
        <a:xfrm>
          <a:off x="7810500" y="98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157383</xdr:rowOff>
    </xdr:from>
    <xdr:ext cx="534377" cy="259045"/>
    <xdr:sp macro="" textlink="">
      <xdr:nvSpPr>
        <xdr:cNvPr id="381" name="テキスト ボックス 380"/>
        <xdr:cNvSpPr txBox="1"/>
      </xdr:nvSpPr>
      <xdr:spPr>
        <a:xfrm>
          <a:off x="7594111" y="99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74917</xdr:rowOff>
    </xdr:from>
    <xdr:to>
      <xdr:col>36</xdr:col>
      <xdr:colOff>165100</xdr:colOff>
      <xdr:row>58</xdr:row>
      <xdr:rowOff>5067</xdr:rowOff>
    </xdr:to>
    <xdr:sp macro="" textlink="">
      <xdr:nvSpPr>
        <xdr:cNvPr id="382" name="楕円 381"/>
        <xdr:cNvSpPr/>
      </xdr:nvSpPr>
      <xdr:spPr>
        <a:xfrm>
          <a:off x="6921500" y="984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167644</xdr:rowOff>
    </xdr:from>
    <xdr:ext cx="534377" cy="259045"/>
    <xdr:sp macro="" textlink="">
      <xdr:nvSpPr>
        <xdr:cNvPr id="383" name="テキスト ボックス 382"/>
        <xdr:cNvSpPr txBox="1"/>
      </xdr:nvSpPr>
      <xdr:spPr>
        <a:xfrm>
          <a:off x="6705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7" name="テキスト ボックス 39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9" name="テキスト ボックス 39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1" name="テキスト ボックス 40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5" name="直線コネクタ 404"/>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6" name="商工費最小値テキスト"/>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7" name="直線コネクタ 406"/>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8" name="商工費最大値テキスト"/>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9" name="直線コネクタ 408"/>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28125</xdr:rowOff>
    </xdr:from>
    <xdr:to>
      <xdr:col>55</xdr:col>
      <xdr:colOff>0</xdr:colOff>
      <xdr:row>78</xdr:row>
      <xdr:rowOff>66585</xdr:rowOff>
    </xdr:to>
    <xdr:cxnSp macro="">
      <xdr:nvCxnSpPr>
        <xdr:cNvPr id="410" name="直線コネクタ 409"/>
        <xdr:cNvCxnSpPr/>
      </xdr:nvCxnSpPr>
      <xdr:spPr>
        <a:xfrm>
          <a:off x="9639300" y="13401225"/>
          <a:ext cx="838200" cy="3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11" name="商工費平均値テキスト"/>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2" name="フローチャート: 判断 411"/>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28125</xdr:rowOff>
    </xdr:from>
    <xdr:to>
      <xdr:col>50</xdr:col>
      <xdr:colOff>114300</xdr:colOff>
      <xdr:row>78</xdr:row>
      <xdr:rowOff>101191</xdr:rowOff>
    </xdr:to>
    <xdr:cxnSp macro="">
      <xdr:nvCxnSpPr>
        <xdr:cNvPr id="413" name="直線コネクタ 412"/>
        <xdr:cNvCxnSpPr/>
      </xdr:nvCxnSpPr>
      <xdr:spPr>
        <a:xfrm flipV="1">
          <a:off x="8750300" y="13401225"/>
          <a:ext cx="889000" cy="7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4" name="フローチャート: 判断 413"/>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5" name="テキスト ボックス 414"/>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101191</xdr:rowOff>
    </xdr:from>
    <xdr:to>
      <xdr:col>45</xdr:col>
      <xdr:colOff>177800</xdr:colOff>
      <xdr:row>78</xdr:row>
      <xdr:rowOff>102183</xdr:rowOff>
    </xdr:to>
    <xdr:cxnSp macro="">
      <xdr:nvCxnSpPr>
        <xdr:cNvPr id="416" name="直線コネクタ 415"/>
        <xdr:cNvCxnSpPr/>
      </xdr:nvCxnSpPr>
      <xdr:spPr>
        <a:xfrm flipV="1">
          <a:off x="7861300" y="13474291"/>
          <a:ext cx="8890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7" name="フローチャート: 判断 416"/>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8" name="テキスト ボックス 417"/>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71568</xdr:rowOff>
    </xdr:from>
    <xdr:to>
      <xdr:col>41</xdr:col>
      <xdr:colOff>50800</xdr:colOff>
      <xdr:row>78</xdr:row>
      <xdr:rowOff>102183</xdr:rowOff>
    </xdr:to>
    <xdr:cxnSp macro="">
      <xdr:nvCxnSpPr>
        <xdr:cNvPr id="419" name="直線コネクタ 418"/>
        <xdr:cNvCxnSpPr/>
      </xdr:nvCxnSpPr>
      <xdr:spPr>
        <a:xfrm>
          <a:off x="6972300" y="13444668"/>
          <a:ext cx="889000" cy="3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20" name="フローチャート: 判断 419"/>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21" name="テキスト ボックス 420"/>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2" name="フローチャート: 判断 421"/>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3" name="テキスト ボックス 422"/>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15785</xdr:rowOff>
    </xdr:from>
    <xdr:to>
      <xdr:col>55</xdr:col>
      <xdr:colOff>50800</xdr:colOff>
      <xdr:row>78</xdr:row>
      <xdr:rowOff>117385</xdr:rowOff>
    </xdr:to>
    <xdr:sp macro="" textlink="">
      <xdr:nvSpPr>
        <xdr:cNvPr id="429" name="楕円 428"/>
        <xdr:cNvSpPr/>
      </xdr:nvSpPr>
      <xdr:spPr>
        <a:xfrm>
          <a:off x="10426700" y="133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119883</xdr:rowOff>
    </xdr:from>
    <xdr:ext cx="534377" cy="259045"/>
    <xdr:sp macro="" textlink="">
      <xdr:nvSpPr>
        <xdr:cNvPr id="430" name="商工費該当値テキスト"/>
        <xdr:cNvSpPr txBox="1"/>
      </xdr:nvSpPr>
      <xdr:spPr>
        <a:xfrm>
          <a:off x="10528300" y="1332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148775</xdr:rowOff>
    </xdr:from>
    <xdr:to>
      <xdr:col>50</xdr:col>
      <xdr:colOff>165100</xdr:colOff>
      <xdr:row>78</xdr:row>
      <xdr:rowOff>78925</xdr:rowOff>
    </xdr:to>
    <xdr:sp macro="" textlink="">
      <xdr:nvSpPr>
        <xdr:cNvPr id="431" name="楕円 430"/>
        <xdr:cNvSpPr/>
      </xdr:nvSpPr>
      <xdr:spPr>
        <a:xfrm>
          <a:off x="9588500" y="133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70052</xdr:rowOff>
    </xdr:from>
    <xdr:ext cx="534377" cy="259045"/>
    <xdr:sp macro="" textlink="">
      <xdr:nvSpPr>
        <xdr:cNvPr id="432" name="テキスト ボックス 431"/>
        <xdr:cNvSpPr txBox="1"/>
      </xdr:nvSpPr>
      <xdr:spPr>
        <a:xfrm>
          <a:off x="9372111" y="1344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50391</xdr:rowOff>
    </xdr:from>
    <xdr:to>
      <xdr:col>46</xdr:col>
      <xdr:colOff>38100</xdr:colOff>
      <xdr:row>78</xdr:row>
      <xdr:rowOff>151991</xdr:rowOff>
    </xdr:to>
    <xdr:sp macro="" textlink="">
      <xdr:nvSpPr>
        <xdr:cNvPr id="433" name="楕円 432"/>
        <xdr:cNvSpPr/>
      </xdr:nvSpPr>
      <xdr:spPr>
        <a:xfrm>
          <a:off x="8699500" y="1342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143118</xdr:rowOff>
    </xdr:from>
    <xdr:ext cx="469744" cy="259045"/>
    <xdr:sp macro="" textlink="">
      <xdr:nvSpPr>
        <xdr:cNvPr id="434" name="テキスト ボックス 433"/>
        <xdr:cNvSpPr txBox="1"/>
      </xdr:nvSpPr>
      <xdr:spPr>
        <a:xfrm>
          <a:off x="8515428" y="1351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51383</xdr:rowOff>
    </xdr:from>
    <xdr:to>
      <xdr:col>41</xdr:col>
      <xdr:colOff>101600</xdr:colOff>
      <xdr:row>78</xdr:row>
      <xdr:rowOff>152983</xdr:rowOff>
    </xdr:to>
    <xdr:sp macro="" textlink="">
      <xdr:nvSpPr>
        <xdr:cNvPr id="435" name="楕円 434"/>
        <xdr:cNvSpPr/>
      </xdr:nvSpPr>
      <xdr:spPr>
        <a:xfrm>
          <a:off x="7810500" y="134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144110</xdr:rowOff>
    </xdr:from>
    <xdr:ext cx="469744" cy="259045"/>
    <xdr:sp macro="" textlink="">
      <xdr:nvSpPr>
        <xdr:cNvPr id="436" name="テキスト ボックス 435"/>
        <xdr:cNvSpPr txBox="1"/>
      </xdr:nvSpPr>
      <xdr:spPr>
        <a:xfrm>
          <a:off x="7626428" y="1351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20768</xdr:rowOff>
    </xdr:from>
    <xdr:to>
      <xdr:col>36</xdr:col>
      <xdr:colOff>165100</xdr:colOff>
      <xdr:row>78</xdr:row>
      <xdr:rowOff>122368</xdr:rowOff>
    </xdr:to>
    <xdr:sp macro="" textlink="">
      <xdr:nvSpPr>
        <xdr:cNvPr id="437" name="楕円 436"/>
        <xdr:cNvSpPr/>
      </xdr:nvSpPr>
      <xdr:spPr>
        <a:xfrm>
          <a:off x="6921500" y="1339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113495</xdr:rowOff>
    </xdr:from>
    <xdr:ext cx="534377" cy="259045"/>
    <xdr:sp macro="" textlink="">
      <xdr:nvSpPr>
        <xdr:cNvPr id="438" name="テキスト ボックス 437"/>
        <xdr:cNvSpPr txBox="1"/>
      </xdr:nvSpPr>
      <xdr:spPr>
        <a:xfrm>
          <a:off x="6705111" y="1348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2" name="直線コネクタ 461"/>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3" name="土木費最小値テキスト"/>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4" name="直線コネクタ 463"/>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5" name="土木費最大値テキスト"/>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6" name="直線コネクタ 465"/>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117160</xdr:rowOff>
    </xdr:from>
    <xdr:to>
      <xdr:col>55</xdr:col>
      <xdr:colOff>0</xdr:colOff>
      <xdr:row>97</xdr:row>
      <xdr:rowOff>27282</xdr:rowOff>
    </xdr:to>
    <xdr:cxnSp macro="">
      <xdr:nvCxnSpPr>
        <xdr:cNvPr id="467" name="直線コネクタ 466"/>
        <xdr:cNvCxnSpPr/>
      </xdr:nvCxnSpPr>
      <xdr:spPr>
        <a:xfrm>
          <a:off x="9639300" y="16576360"/>
          <a:ext cx="838200" cy="8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8" name="土木費平均値テキスト"/>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9" name="フローチャート: 判断 468"/>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117160</xdr:rowOff>
    </xdr:from>
    <xdr:to>
      <xdr:col>50</xdr:col>
      <xdr:colOff>114300</xdr:colOff>
      <xdr:row>96</xdr:row>
      <xdr:rowOff>159947</xdr:rowOff>
    </xdr:to>
    <xdr:cxnSp macro="">
      <xdr:nvCxnSpPr>
        <xdr:cNvPr id="470" name="直線コネクタ 469"/>
        <xdr:cNvCxnSpPr/>
      </xdr:nvCxnSpPr>
      <xdr:spPr>
        <a:xfrm flipV="1">
          <a:off x="8750300" y="16576360"/>
          <a:ext cx="889000" cy="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71" name="フローチャート: 判断 470"/>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2" name="テキスト ボックス 471"/>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159947</xdr:rowOff>
    </xdr:from>
    <xdr:to>
      <xdr:col>45</xdr:col>
      <xdr:colOff>177800</xdr:colOff>
      <xdr:row>97</xdr:row>
      <xdr:rowOff>30314</xdr:rowOff>
    </xdr:to>
    <xdr:cxnSp macro="">
      <xdr:nvCxnSpPr>
        <xdr:cNvPr id="473" name="直線コネクタ 472"/>
        <xdr:cNvCxnSpPr/>
      </xdr:nvCxnSpPr>
      <xdr:spPr>
        <a:xfrm flipV="1">
          <a:off x="7861300" y="16619147"/>
          <a:ext cx="889000" cy="4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4" name="フローチャート: 判断 473"/>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5" name="テキスト ボックス 474"/>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1039</xdr:rowOff>
    </xdr:from>
    <xdr:to>
      <xdr:col>41</xdr:col>
      <xdr:colOff>50800</xdr:colOff>
      <xdr:row>97</xdr:row>
      <xdr:rowOff>30314</xdr:rowOff>
    </xdr:to>
    <xdr:cxnSp macro="">
      <xdr:nvCxnSpPr>
        <xdr:cNvPr id="476" name="直線コネクタ 475"/>
        <xdr:cNvCxnSpPr/>
      </xdr:nvCxnSpPr>
      <xdr:spPr>
        <a:xfrm>
          <a:off x="6972300" y="16460239"/>
          <a:ext cx="889000" cy="20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7" name="フローチャート: 判断 476"/>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8" name="テキスト ボックス 477"/>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9" name="フローチャート: 判断 478"/>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80" name="テキスト ボックス 479"/>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147932</xdr:rowOff>
    </xdr:from>
    <xdr:to>
      <xdr:col>55</xdr:col>
      <xdr:colOff>50800</xdr:colOff>
      <xdr:row>97</xdr:row>
      <xdr:rowOff>78082</xdr:rowOff>
    </xdr:to>
    <xdr:sp macro="" textlink="">
      <xdr:nvSpPr>
        <xdr:cNvPr id="486" name="楕円 485"/>
        <xdr:cNvSpPr/>
      </xdr:nvSpPr>
      <xdr:spPr>
        <a:xfrm>
          <a:off x="10426700" y="1660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126359</xdr:rowOff>
    </xdr:from>
    <xdr:ext cx="534377" cy="259045"/>
    <xdr:sp macro="" textlink="">
      <xdr:nvSpPr>
        <xdr:cNvPr id="487" name="土木費該当値テキスト"/>
        <xdr:cNvSpPr txBox="1"/>
      </xdr:nvSpPr>
      <xdr:spPr>
        <a:xfrm>
          <a:off x="10528300" y="1658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66360</xdr:rowOff>
    </xdr:from>
    <xdr:to>
      <xdr:col>50</xdr:col>
      <xdr:colOff>165100</xdr:colOff>
      <xdr:row>96</xdr:row>
      <xdr:rowOff>167960</xdr:rowOff>
    </xdr:to>
    <xdr:sp macro="" textlink="">
      <xdr:nvSpPr>
        <xdr:cNvPr id="488" name="楕円 487"/>
        <xdr:cNvSpPr/>
      </xdr:nvSpPr>
      <xdr:spPr>
        <a:xfrm>
          <a:off x="9588500" y="1652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159087</xdr:rowOff>
    </xdr:from>
    <xdr:ext cx="534377" cy="259045"/>
    <xdr:sp macro="" textlink="">
      <xdr:nvSpPr>
        <xdr:cNvPr id="489" name="テキスト ボックス 488"/>
        <xdr:cNvSpPr txBox="1"/>
      </xdr:nvSpPr>
      <xdr:spPr>
        <a:xfrm>
          <a:off x="9372111" y="1661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109147</xdr:rowOff>
    </xdr:from>
    <xdr:to>
      <xdr:col>46</xdr:col>
      <xdr:colOff>38100</xdr:colOff>
      <xdr:row>97</xdr:row>
      <xdr:rowOff>39297</xdr:rowOff>
    </xdr:to>
    <xdr:sp macro="" textlink="">
      <xdr:nvSpPr>
        <xdr:cNvPr id="490" name="楕円 489"/>
        <xdr:cNvSpPr/>
      </xdr:nvSpPr>
      <xdr:spPr>
        <a:xfrm>
          <a:off x="8699500" y="1656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30424</xdr:rowOff>
    </xdr:from>
    <xdr:ext cx="534377" cy="259045"/>
    <xdr:sp macro="" textlink="">
      <xdr:nvSpPr>
        <xdr:cNvPr id="491" name="テキスト ボックス 490"/>
        <xdr:cNvSpPr txBox="1"/>
      </xdr:nvSpPr>
      <xdr:spPr>
        <a:xfrm>
          <a:off x="8483111" y="1666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150964</xdr:rowOff>
    </xdr:from>
    <xdr:to>
      <xdr:col>41</xdr:col>
      <xdr:colOff>101600</xdr:colOff>
      <xdr:row>97</xdr:row>
      <xdr:rowOff>81114</xdr:rowOff>
    </xdr:to>
    <xdr:sp macro="" textlink="">
      <xdr:nvSpPr>
        <xdr:cNvPr id="492" name="楕円 491"/>
        <xdr:cNvSpPr/>
      </xdr:nvSpPr>
      <xdr:spPr>
        <a:xfrm>
          <a:off x="7810500" y="1661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72241</xdr:rowOff>
    </xdr:from>
    <xdr:ext cx="534377" cy="259045"/>
    <xdr:sp macro="" textlink="">
      <xdr:nvSpPr>
        <xdr:cNvPr id="493" name="テキスト ボックス 492"/>
        <xdr:cNvSpPr txBox="1"/>
      </xdr:nvSpPr>
      <xdr:spPr>
        <a:xfrm>
          <a:off x="7594111" y="167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121689</xdr:rowOff>
    </xdr:from>
    <xdr:to>
      <xdr:col>36</xdr:col>
      <xdr:colOff>165100</xdr:colOff>
      <xdr:row>96</xdr:row>
      <xdr:rowOff>51839</xdr:rowOff>
    </xdr:to>
    <xdr:sp macro="" textlink="">
      <xdr:nvSpPr>
        <xdr:cNvPr id="494" name="楕円 493"/>
        <xdr:cNvSpPr/>
      </xdr:nvSpPr>
      <xdr:spPr>
        <a:xfrm>
          <a:off x="6921500" y="164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68366</xdr:rowOff>
    </xdr:from>
    <xdr:ext cx="534377" cy="259045"/>
    <xdr:sp macro="" textlink="">
      <xdr:nvSpPr>
        <xdr:cNvPr id="495" name="テキスト ボックス 494"/>
        <xdr:cNvSpPr txBox="1"/>
      </xdr:nvSpPr>
      <xdr:spPr>
        <a:xfrm>
          <a:off x="6705111" y="1618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6" name="直線コネクタ 505"/>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7" name="テキスト ボックス 506"/>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8" name="直線コネクタ 50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9" name="テキスト ボックス 50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0" name="直線コネクタ 509"/>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1" name="テキスト ボックス 510"/>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4" name="直線コネクタ 513"/>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5" name="テキスト ボックス 514"/>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6" name="直線コネクタ 51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7" name="テキスト ボックス 51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8" name="直線コネクタ 517"/>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9" name="テキスト ボックス 518"/>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3" name="直線コネクタ 522"/>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4" name="消防費最小値テキスト"/>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5" name="直線コネクタ 524"/>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6" name="消防費最大値テキスト"/>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7" name="直線コネクタ 526"/>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62133</xdr:rowOff>
    </xdr:from>
    <xdr:to>
      <xdr:col>85</xdr:col>
      <xdr:colOff>127000</xdr:colOff>
      <xdr:row>38</xdr:row>
      <xdr:rowOff>926</xdr:rowOff>
    </xdr:to>
    <xdr:cxnSp macro="">
      <xdr:nvCxnSpPr>
        <xdr:cNvPr id="528" name="直線コネクタ 527"/>
        <xdr:cNvCxnSpPr/>
      </xdr:nvCxnSpPr>
      <xdr:spPr>
        <a:xfrm flipV="1">
          <a:off x="15481300" y="6405783"/>
          <a:ext cx="838200" cy="1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9" name="消防費平均値テキスト"/>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30" name="フローチャート: 判断 529"/>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926</xdr:rowOff>
    </xdr:from>
    <xdr:to>
      <xdr:col>81</xdr:col>
      <xdr:colOff>50800</xdr:colOff>
      <xdr:row>38</xdr:row>
      <xdr:rowOff>29972</xdr:rowOff>
    </xdr:to>
    <xdr:cxnSp macro="">
      <xdr:nvCxnSpPr>
        <xdr:cNvPr id="531" name="直線コネクタ 530"/>
        <xdr:cNvCxnSpPr/>
      </xdr:nvCxnSpPr>
      <xdr:spPr>
        <a:xfrm flipV="1">
          <a:off x="14592300" y="6516026"/>
          <a:ext cx="889000" cy="2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2" name="フローチャート: 判断 531"/>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3" name="テキスト ボックス 532"/>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2483</xdr:rowOff>
    </xdr:from>
    <xdr:to>
      <xdr:col>76</xdr:col>
      <xdr:colOff>114300</xdr:colOff>
      <xdr:row>38</xdr:row>
      <xdr:rowOff>29972</xdr:rowOff>
    </xdr:to>
    <xdr:cxnSp macro="">
      <xdr:nvCxnSpPr>
        <xdr:cNvPr id="534" name="直線コネクタ 533"/>
        <xdr:cNvCxnSpPr/>
      </xdr:nvCxnSpPr>
      <xdr:spPr>
        <a:xfrm>
          <a:off x="13703300" y="6517583"/>
          <a:ext cx="889000" cy="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5" name="フローチャート: 判断 534"/>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6" name="テキスト ボックス 535"/>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2483</xdr:rowOff>
    </xdr:from>
    <xdr:to>
      <xdr:col>71</xdr:col>
      <xdr:colOff>177800</xdr:colOff>
      <xdr:row>38</xdr:row>
      <xdr:rowOff>52732</xdr:rowOff>
    </xdr:to>
    <xdr:cxnSp macro="">
      <xdr:nvCxnSpPr>
        <xdr:cNvPr id="537" name="直線コネクタ 536"/>
        <xdr:cNvCxnSpPr/>
      </xdr:nvCxnSpPr>
      <xdr:spPr>
        <a:xfrm flipV="1">
          <a:off x="12814300" y="6517583"/>
          <a:ext cx="889000" cy="5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8" name="フローチャート: 判断 537"/>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9" name="テキスト ボックス 538"/>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40" name="フローチャート: 判断 539"/>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41" name="テキスト ボックス 540"/>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11333</xdr:rowOff>
    </xdr:from>
    <xdr:to>
      <xdr:col>85</xdr:col>
      <xdr:colOff>177800</xdr:colOff>
      <xdr:row>37</xdr:row>
      <xdr:rowOff>112933</xdr:rowOff>
    </xdr:to>
    <xdr:sp macro="" textlink="">
      <xdr:nvSpPr>
        <xdr:cNvPr id="547" name="楕円 546"/>
        <xdr:cNvSpPr/>
      </xdr:nvSpPr>
      <xdr:spPr>
        <a:xfrm>
          <a:off x="16268700" y="635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161210</xdr:rowOff>
    </xdr:from>
    <xdr:ext cx="534377" cy="259045"/>
    <xdr:sp macro="" textlink="">
      <xdr:nvSpPr>
        <xdr:cNvPr id="548" name="消防費該当値テキスト"/>
        <xdr:cNvSpPr txBox="1"/>
      </xdr:nvSpPr>
      <xdr:spPr>
        <a:xfrm>
          <a:off x="16370300" y="63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121576</xdr:rowOff>
    </xdr:from>
    <xdr:to>
      <xdr:col>81</xdr:col>
      <xdr:colOff>101600</xdr:colOff>
      <xdr:row>38</xdr:row>
      <xdr:rowOff>51726</xdr:rowOff>
    </xdr:to>
    <xdr:sp macro="" textlink="">
      <xdr:nvSpPr>
        <xdr:cNvPr id="549" name="楕円 548"/>
        <xdr:cNvSpPr/>
      </xdr:nvSpPr>
      <xdr:spPr>
        <a:xfrm>
          <a:off x="15430500" y="646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42853</xdr:rowOff>
    </xdr:from>
    <xdr:ext cx="534377" cy="259045"/>
    <xdr:sp macro="" textlink="">
      <xdr:nvSpPr>
        <xdr:cNvPr id="550" name="テキスト ボックス 549"/>
        <xdr:cNvSpPr txBox="1"/>
      </xdr:nvSpPr>
      <xdr:spPr>
        <a:xfrm>
          <a:off x="15214111" y="655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150622</xdr:rowOff>
    </xdr:from>
    <xdr:to>
      <xdr:col>76</xdr:col>
      <xdr:colOff>165100</xdr:colOff>
      <xdr:row>38</xdr:row>
      <xdr:rowOff>80772</xdr:rowOff>
    </xdr:to>
    <xdr:sp macro="" textlink="">
      <xdr:nvSpPr>
        <xdr:cNvPr id="551" name="楕円 550"/>
        <xdr:cNvSpPr/>
      </xdr:nvSpPr>
      <xdr:spPr>
        <a:xfrm>
          <a:off x="14541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71899</xdr:rowOff>
    </xdr:from>
    <xdr:ext cx="534377" cy="259045"/>
    <xdr:sp macro="" textlink="">
      <xdr:nvSpPr>
        <xdr:cNvPr id="552" name="テキスト ボックス 551"/>
        <xdr:cNvSpPr txBox="1"/>
      </xdr:nvSpPr>
      <xdr:spPr>
        <a:xfrm>
          <a:off x="14325111" y="658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123133</xdr:rowOff>
    </xdr:from>
    <xdr:to>
      <xdr:col>72</xdr:col>
      <xdr:colOff>38100</xdr:colOff>
      <xdr:row>38</xdr:row>
      <xdr:rowOff>53283</xdr:rowOff>
    </xdr:to>
    <xdr:sp macro="" textlink="">
      <xdr:nvSpPr>
        <xdr:cNvPr id="553" name="楕円 552"/>
        <xdr:cNvSpPr/>
      </xdr:nvSpPr>
      <xdr:spPr>
        <a:xfrm>
          <a:off x="13652500" y="646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44410</xdr:rowOff>
    </xdr:from>
    <xdr:ext cx="534377" cy="259045"/>
    <xdr:sp macro="" textlink="">
      <xdr:nvSpPr>
        <xdr:cNvPr id="554" name="テキスト ボックス 553"/>
        <xdr:cNvSpPr txBox="1"/>
      </xdr:nvSpPr>
      <xdr:spPr>
        <a:xfrm>
          <a:off x="13436111" y="655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1932</xdr:rowOff>
    </xdr:from>
    <xdr:to>
      <xdr:col>67</xdr:col>
      <xdr:colOff>101600</xdr:colOff>
      <xdr:row>38</xdr:row>
      <xdr:rowOff>103532</xdr:rowOff>
    </xdr:to>
    <xdr:sp macro="" textlink="">
      <xdr:nvSpPr>
        <xdr:cNvPr id="555" name="楕円 554"/>
        <xdr:cNvSpPr/>
      </xdr:nvSpPr>
      <xdr:spPr>
        <a:xfrm>
          <a:off x="12763500" y="65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94659</xdr:rowOff>
    </xdr:from>
    <xdr:ext cx="534377" cy="259045"/>
    <xdr:sp macro="" textlink="">
      <xdr:nvSpPr>
        <xdr:cNvPr id="556" name="テキスト ボックス 555"/>
        <xdr:cNvSpPr txBox="1"/>
      </xdr:nvSpPr>
      <xdr:spPr>
        <a:xfrm>
          <a:off x="12547111" y="660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8" name="テキスト ボックス 56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2" name="テキスト ボックス 57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80" name="直線コネクタ 579"/>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81" name="教育費最小値テキスト"/>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2" name="直線コネクタ 581"/>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3" name="教育費最大値テキスト"/>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4" name="直線コネクタ 583"/>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21910</xdr:rowOff>
    </xdr:from>
    <xdr:to>
      <xdr:col>85</xdr:col>
      <xdr:colOff>127000</xdr:colOff>
      <xdr:row>55</xdr:row>
      <xdr:rowOff>122372</xdr:rowOff>
    </xdr:to>
    <xdr:cxnSp macro="">
      <xdr:nvCxnSpPr>
        <xdr:cNvPr id="585" name="直線コネクタ 584"/>
        <xdr:cNvCxnSpPr/>
      </xdr:nvCxnSpPr>
      <xdr:spPr>
        <a:xfrm>
          <a:off x="15481300" y="9451660"/>
          <a:ext cx="838200" cy="10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6" name="教育費平均値テキスト"/>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7" name="フローチャート: 判断 586"/>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21910</xdr:rowOff>
    </xdr:from>
    <xdr:to>
      <xdr:col>81</xdr:col>
      <xdr:colOff>50800</xdr:colOff>
      <xdr:row>56</xdr:row>
      <xdr:rowOff>23579</xdr:rowOff>
    </xdr:to>
    <xdr:cxnSp macro="">
      <xdr:nvCxnSpPr>
        <xdr:cNvPr id="588" name="直線コネクタ 587"/>
        <xdr:cNvCxnSpPr/>
      </xdr:nvCxnSpPr>
      <xdr:spPr>
        <a:xfrm flipV="1">
          <a:off x="14592300" y="9451660"/>
          <a:ext cx="889000" cy="17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9" name="フローチャート: 判断 588"/>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90" name="テキスト ボックス 589"/>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23579</xdr:rowOff>
    </xdr:from>
    <xdr:to>
      <xdr:col>76</xdr:col>
      <xdr:colOff>114300</xdr:colOff>
      <xdr:row>56</xdr:row>
      <xdr:rowOff>148608</xdr:rowOff>
    </xdr:to>
    <xdr:cxnSp macro="">
      <xdr:nvCxnSpPr>
        <xdr:cNvPr id="591" name="直線コネクタ 590"/>
        <xdr:cNvCxnSpPr/>
      </xdr:nvCxnSpPr>
      <xdr:spPr>
        <a:xfrm flipV="1">
          <a:off x="13703300" y="9624779"/>
          <a:ext cx="889000" cy="12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2" name="フローチャート: 判断 591"/>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3" name="テキスト ボックス 592"/>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132248</xdr:rowOff>
    </xdr:from>
    <xdr:to>
      <xdr:col>71</xdr:col>
      <xdr:colOff>177800</xdr:colOff>
      <xdr:row>56</xdr:row>
      <xdr:rowOff>148608</xdr:rowOff>
    </xdr:to>
    <xdr:cxnSp macro="">
      <xdr:nvCxnSpPr>
        <xdr:cNvPr id="594" name="直線コネクタ 593"/>
        <xdr:cNvCxnSpPr/>
      </xdr:nvCxnSpPr>
      <xdr:spPr>
        <a:xfrm>
          <a:off x="12814300" y="9561998"/>
          <a:ext cx="889000" cy="18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5" name="フローチャート: 判断 594"/>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6" name="テキスト ボックス 595"/>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7" name="フローチャート: 判断 596"/>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8" name="テキスト ボックス 597"/>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71572</xdr:rowOff>
    </xdr:from>
    <xdr:to>
      <xdr:col>85</xdr:col>
      <xdr:colOff>177800</xdr:colOff>
      <xdr:row>56</xdr:row>
      <xdr:rowOff>1722</xdr:rowOff>
    </xdr:to>
    <xdr:sp macro="" textlink="">
      <xdr:nvSpPr>
        <xdr:cNvPr id="604" name="楕円 603"/>
        <xdr:cNvSpPr/>
      </xdr:nvSpPr>
      <xdr:spPr>
        <a:xfrm>
          <a:off x="16268700" y="950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94449</xdr:rowOff>
    </xdr:from>
    <xdr:ext cx="534377" cy="259045"/>
    <xdr:sp macro="" textlink="">
      <xdr:nvSpPr>
        <xdr:cNvPr id="605" name="教育費該当値テキスト"/>
        <xdr:cNvSpPr txBox="1"/>
      </xdr:nvSpPr>
      <xdr:spPr>
        <a:xfrm>
          <a:off x="16370300" y="93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142560</xdr:rowOff>
    </xdr:from>
    <xdr:to>
      <xdr:col>81</xdr:col>
      <xdr:colOff>101600</xdr:colOff>
      <xdr:row>55</xdr:row>
      <xdr:rowOff>72710</xdr:rowOff>
    </xdr:to>
    <xdr:sp macro="" textlink="">
      <xdr:nvSpPr>
        <xdr:cNvPr id="606" name="楕円 605"/>
        <xdr:cNvSpPr/>
      </xdr:nvSpPr>
      <xdr:spPr>
        <a:xfrm>
          <a:off x="15430500" y="940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89237</xdr:rowOff>
    </xdr:from>
    <xdr:ext cx="534377" cy="259045"/>
    <xdr:sp macro="" textlink="">
      <xdr:nvSpPr>
        <xdr:cNvPr id="607" name="テキスト ボックス 606"/>
        <xdr:cNvSpPr txBox="1"/>
      </xdr:nvSpPr>
      <xdr:spPr>
        <a:xfrm>
          <a:off x="15214111" y="917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144229</xdr:rowOff>
    </xdr:from>
    <xdr:to>
      <xdr:col>76</xdr:col>
      <xdr:colOff>165100</xdr:colOff>
      <xdr:row>56</xdr:row>
      <xdr:rowOff>74379</xdr:rowOff>
    </xdr:to>
    <xdr:sp macro="" textlink="">
      <xdr:nvSpPr>
        <xdr:cNvPr id="608" name="楕円 607"/>
        <xdr:cNvSpPr/>
      </xdr:nvSpPr>
      <xdr:spPr>
        <a:xfrm>
          <a:off x="14541500" y="957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90906</xdr:rowOff>
    </xdr:from>
    <xdr:ext cx="534377" cy="259045"/>
    <xdr:sp macro="" textlink="">
      <xdr:nvSpPr>
        <xdr:cNvPr id="609" name="テキスト ボックス 608"/>
        <xdr:cNvSpPr txBox="1"/>
      </xdr:nvSpPr>
      <xdr:spPr>
        <a:xfrm>
          <a:off x="14325111" y="934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97808</xdr:rowOff>
    </xdr:from>
    <xdr:to>
      <xdr:col>72</xdr:col>
      <xdr:colOff>38100</xdr:colOff>
      <xdr:row>57</xdr:row>
      <xdr:rowOff>27958</xdr:rowOff>
    </xdr:to>
    <xdr:sp macro="" textlink="">
      <xdr:nvSpPr>
        <xdr:cNvPr id="610" name="楕円 609"/>
        <xdr:cNvSpPr/>
      </xdr:nvSpPr>
      <xdr:spPr>
        <a:xfrm>
          <a:off x="13652500" y="96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19085</xdr:rowOff>
    </xdr:from>
    <xdr:ext cx="534377" cy="259045"/>
    <xdr:sp macro="" textlink="">
      <xdr:nvSpPr>
        <xdr:cNvPr id="611" name="テキスト ボックス 610"/>
        <xdr:cNvSpPr txBox="1"/>
      </xdr:nvSpPr>
      <xdr:spPr>
        <a:xfrm>
          <a:off x="13436111" y="97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81448</xdr:rowOff>
    </xdr:from>
    <xdr:to>
      <xdr:col>67</xdr:col>
      <xdr:colOff>101600</xdr:colOff>
      <xdr:row>56</xdr:row>
      <xdr:rowOff>11598</xdr:rowOff>
    </xdr:to>
    <xdr:sp macro="" textlink="">
      <xdr:nvSpPr>
        <xdr:cNvPr id="612" name="楕円 611"/>
        <xdr:cNvSpPr/>
      </xdr:nvSpPr>
      <xdr:spPr>
        <a:xfrm>
          <a:off x="12763500" y="951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28125</xdr:rowOff>
    </xdr:from>
    <xdr:ext cx="534377" cy="259045"/>
    <xdr:sp macro="" textlink="">
      <xdr:nvSpPr>
        <xdr:cNvPr id="613" name="テキスト ボックス 612"/>
        <xdr:cNvSpPr txBox="1"/>
      </xdr:nvSpPr>
      <xdr:spPr>
        <a:xfrm>
          <a:off x="12547111" y="928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7" name="テキスト ボックス 62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9" name="テキスト ボックス 62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31" name="テキスト ボックス 63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5" name="テキスト ボックス 63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9" name="直線コネクタ 638"/>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40" name="災害復旧費最小値テキスト"/>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2" name="災害復旧費最大値テキスト"/>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3" name="直線コネクタ 642"/>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4" name="直線コネクタ 643"/>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5" name="災害復旧費平均値テキスト"/>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6" name="フローチャート: 判断 645"/>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7" name="直線コネクタ 646"/>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8" name="フローチャート: 判断 647"/>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9" name="テキスト ボックス 648"/>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0" name="直線コネクタ 649"/>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51" name="フローチャート: 判断 650"/>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2" name="テキスト ボックス 651"/>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3" name="直線コネクタ 652"/>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4" name="フローチャート: 判断 653"/>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5" name="テキスト ボックス 654"/>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6" name="フローチャート: 判断 655"/>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7" name="テキスト ボックス 656"/>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3" name="楕円 662"/>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4" name="災害復旧費該当値テキスト"/>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5" name="楕円 66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6" name="テキスト ボックス 665"/>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7" name="楕円 666"/>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8" name="テキスト ボックス 667"/>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9" name="楕円 668"/>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0" name="テキスト ボックス 669"/>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1" name="楕円 670"/>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2" name="テキスト ボックス 671"/>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4" name="テキスト ボックス 68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6" name="テキスト ボックス 68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8" name="テキスト ボックス 68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90" name="テキスト ボックス 68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4" name="直線コネクタ 693"/>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5" name="公債費最小値テキスト"/>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6" name="直線コネクタ 695"/>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7" name="公債費最大値テキスト"/>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8" name="直線コネクタ 697"/>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12934</xdr:rowOff>
    </xdr:from>
    <xdr:to>
      <xdr:col>85</xdr:col>
      <xdr:colOff>127000</xdr:colOff>
      <xdr:row>98</xdr:row>
      <xdr:rowOff>13564</xdr:rowOff>
    </xdr:to>
    <xdr:cxnSp macro="">
      <xdr:nvCxnSpPr>
        <xdr:cNvPr id="699" name="直線コネクタ 698"/>
        <xdr:cNvCxnSpPr/>
      </xdr:nvCxnSpPr>
      <xdr:spPr>
        <a:xfrm>
          <a:off x="15481300" y="16815034"/>
          <a:ext cx="83820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700" name="公債費平均値テキスト"/>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701" name="フローチャート: 判断 700"/>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12934</xdr:rowOff>
    </xdr:from>
    <xdr:to>
      <xdr:col>81</xdr:col>
      <xdr:colOff>50800</xdr:colOff>
      <xdr:row>98</xdr:row>
      <xdr:rowOff>17596</xdr:rowOff>
    </xdr:to>
    <xdr:cxnSp macro="">
      <xdr:nvCxnSpPr>
        <xdr:cNvPr id="702" name="直線コネクタ 701"/>
        <xdr:cNvCxnSpPr/>
      </xdr:nvCxnSpPr>
      <xdr:spPr>
        <a:xfrm flipV="1">
          <a:off x="14592300" y="16815034"/>
          <a:ext cx="889000" cy="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3" name="フローチャート: 判断 702"/>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4" name="テキスト ボックス 703"/>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17596</xdr:rowOff>
    </xdr:from>
    <xdr:to>
      <xdr:col>76</xdr:col>
      <xdr:colOff>114300</xdr:colOff>
      <xdr:row>98</xdr:row>
      <xdr:rowOff>19214</xdr:rowOff>
    </xdr:to>
    <xdr:cxnSp macro="">
      <xdr:nvCxnSpPr>
        <xdr:cNvPr id="705" name="直線コネクタ 704"/>
        <xdr:cNvCxnSpPr/>
      </xdr:nvCxnSpPr>
      <xdr:spPr>
        <a:xfrm flipV="1">
          <a:off x="13703300" y="16819696"/>
          <a:ext cx="889000" cy="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6" name="フローチャート: 判断 705"/>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7" name="テキスト ボックス 706"/>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19214</xdr:rowOff>
    </xdr:from>
    <xdr:to>
      <xdr:col>71</xdr:col>
      <xdr:colOff>177800</xdr:colOff>
      <xdr:row>98</xdr:row>
      <xdr:rowOff>27211</xdr:rowOff>
    </xdr:to>
    <xdr:cxnSp macro="">
      <xdr:nvCxnSpPr>
        <xdr:cNvPr id="708" name="直線コネクタ 707"/>
        <xdr:cNvCxnSpPr/>
      </xdr:nvCxnSpPr>
      <xdr:spPr>
        <a:xfrm flipV="1">
          <a:off x="12814300" y="16821314"/>
          <a:ext cx="8890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9" name="フローチャート: 判断 708"/>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10" name="テキスト ボックス 709"/>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11" name="フローチャート: 判断 710"/>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2" name="テキスト ボックス 711"/>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134214</xdr:rowOff>
    </xdr:from>
    <xdr:to>
      <xdr:col>85</xdr:col>
      <xdr:colOff>177800</xdr:colOff>
      <xdr:row>98</xdr:row>
      <xdr:rowOff>64364</xdr:rowOff>
    </xdr:to>
    <xdr:sp macro="" textlink="">
      <xdr:nvSpPr>
        <xdr:cNvPr id="718" name="楕円 717"/>
        <xdr:cNvSpPr/>
      </xdr:nvSpPr>
      <xdr:spPr>
        <a:xfrm>
          <a:off x="16268700" y="167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62628</xdr:rowOff>
    </xdr:from>
    <xdr:ext cx="534377" cy="259045"/>
    <xdr:sp macro="" textlink="">
      <xdr:nvSpPr>
        <xdr:cNvPr id="719" name="公債費該当値テキスト"/>
        <xdr:cNvSpPr txBox="1"/>
      </xdr:nvSpPr>
      <xdr:spPr>
        <a:xfrm>
          <a:off x="16370300" y="166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133584</xdr:rowOff>
    </xdr:from>
    <xdr:to>
      <xdr:col>81</xdr:col>
      <xdr:colOff>101600</xdr:colOff>
      <xdr:row>98</xdr:row>
      <xdr:rowOff>63734</xdr:rowOff>
    </xdr:to>
    <xdr:sp macro="" textlink="">
      <xdr:nvSpPr>
        <xdr:cNvPr id="720" name="楕円 719"/>
        <xdr:cNvSpPr/>
      </xdr:nvSpPr>
      <xdr:spPr>
        <a:xfrm>
          <a:off x="15430500" y="167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54861</xdr:rowOff>
    </xdr:from>
    <xdr:ext cx="534377" cy="259045"/>
    <xdr:sp macro="" textlink="">
      <xdr:nvSpPr>
        <xdr:cNvPr id="721" name="テキスト ボックス 720"/>
        <xdr:cNvSpPr txBox="1"/>
      </xdr:nvSpPr>
      <xdr:spPr>
        <a:xfrm>
          <a:off x="15214111" y="168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138246</xdr:rowOff>
    </xdr:from>
    <xdr:to>
      <xdr:col>76</xdr:col>
      <xdr:colOff>165100</xdr:colOff>
      <xdr:row>98</xdr:row>
      <xdr:rowOff>68396</xdr:rowOff>
    </xdr:to>
    <xdr:sp macro="" textlink="">
      <xdr:nvSpPr>
        <xdr:cNvPr id="722" name="楕円 721"/>
        <xdr:cNvSpPr/>
      </xdr:nvSpPr>
      <xdr:spPr>
        <a:xfrm>
          <a:off x="14541500" y="167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59523</xdr:rowOff>
    </xdr:from>
    <xdr:ext cx="534377" cy="259045"/>
    <xdr:sp macro="" textlink="">
      <xdr:nvSpPr>
        <xdr:cNvPr id="723" name="テキスト ボックス 722"/>
        <xdr:cNvSpPr txBox="1"/>
      </xdr:nvSpPr>
      <xdr:spPr>
        <a:xfrm>
          <a:off x="14325111" y="1686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139864</xdr:rowOff>
    </xdr:from>
    <xdr:to>
      <xdr:col>72</xdr:col>
      <xdr:colOff>38100</xdr:colOff>
      <xdr:row>98</xdr:row>
      <xdr:rowOff>70014</xdr:rowOff>
    </xdr:to>
    <xdr:sp macro="" textlink="">
      <xdr:nvSpPr>
        <xdr:cNvPr id="724" name="楕円 723"/>
        <xdr:cNvSpPr/>
      </xdr:nvSpPr>
      <xdr:spPr>
        <a:xfrm>
          <a:off x="13652500" y="1677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61141</xdr:rowOff>
    </xdr:from>
    <xdr:ext cx="534377" cy="259045"/>
    <xdr:sp macro="" textlink="">
      <xdr:nvSpPr>
        <xdr:cNvPr id="725" name="テキスト ボックス 724"/>
        <xdr:cNvSpPr txBox="1"/>
      </xdr:nvSpPr>
      <xdr:spPr>
        <a:xfrm>
          <a:off x="13436111" y="1686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147861</xdr:rowOff>
    </xdr:from>
    <xdr:to>
      <xdr:col>67</xdr:col>
      <xdr:colOff>101600</xdr:colOff>
      <xdr:row>98</xdr:row>
      <xdr:rowOff>78011</xdr:rowOff>
    </xdr:to>
    <xdr:sp macro="" textlink="">
      <xdr:nvSpPr>
        <xdr:cNvPr id="726" name="楕円 725"/>
        <xdr:cNvSpPr/>
      </xdr:nvSpPr>
      <xdr:spPr>
        <a:xfrm>
          <a:off x="12763500" y="167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69138</xdr:rowOff>
    </xdr:from>
    <xdr:ext cx="534377" cy="259045"/>
    <xdr:sp macro="" textlink="">
      <xdr:nvSpPr>
        <xdr:cNvPr id="727" name="テキスト ボックス 726"/>
        <xdr:cNvSpPr txBox="1"/>
      </xdr:nvSpPr>
      <xdr:spPr>
        <a:xfrm>
          <a:off x="12547111" y="168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1" name="テキスト ボックス 74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3" name="テキスト ボックス 74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5" name="テキスト ボックス 74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9" name="テキスト ボックス 74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3" name="直線コネクタ 752"/>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4" name="諸支出金最小値テキスト"/>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6" name="諸支出金最大値テキスト"/>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7" name="直線コネクタ 756"/>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9" name="諸支出金平均値テキスト"/>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60" name="フローチャート: 判断 759"/>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2" name="フローチャート: 判断 761"/>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3" name="テキスト ボックス 762"/>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5" name="フローチャート: 判断 764"/>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6" name="テキスト ボックス 765"/>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8" name="フローチャート: 判断 767"/>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9" name="テキスト ボックス 768"/>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70" name="フローチャート: 判断 769"/>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71" name="テキスト ボックス 770"/>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8" name="諸支出金該当値テキスト"/>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0" name="テキスト ボックス 79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2" name="テキスト ボックス 801"/>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4" name="テキスト ボックス 803"/>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6" name="テキスト ボックス 805"/>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8" name="テキスト ボックス 80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10" name="直線コネクタ 809"/>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11" name="前年度繰上充用金最小値テキスト"/>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3" name="前年度繰上充用金最大値テキスト"/>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4" name="直線コネクタ 813"/>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6" name="前年度繰上充用金平均値テキスト"/>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7" name="フローチャート: 判断 816"/>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9" name="フローチャート: 判断 818"/>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20" name="テキスト ボックス 819"/>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2" name="フローチャート: 判断 821"/>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3" name="テキスト ボックス 822"/>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5" name="フローチャート: 判断 824"/>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6" name="テキスト ボックス 825"/>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7" name="フローチャート: 判断 826"/>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8" name="テキスト ボックス 827"/>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5" name="前年度繰上充用金該当値テキスト"/>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7" name="テキスト ボックス 83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9" name="テキスト ボックス 83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総務費</a:t>
          </a:r>
          <a:r>
            <a:rPr kumimoji="1" lang="ja-JP" altLang="en-US" sz="1100" b="0" i="0" baseline="0">
              <a:solidFill>
                <a:schemeClr val="dk1"/>
              </a:solidFill>
              <a:effectLst/>
              <a:latin typeface="+mn-lt"/>
              <a:ea typeface="+mn-ea"/>
              <a:cs typeface="+mn-cs"/>
            </a:rPr>
            <a:t>について</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旧南濃中学校解体工事の実施（</a:t>
          </a:r>
          <a:r>
            <a:rPr kumimoji="1" lang="en-US" altLang="ja-JP" sz="1100" b="0" i="0" baseline="0">
              <a:solidFill>
                <a:schemeClr val="dk1"/>
              </a:solidFill>
              <a:effectLst/>
              <a:latin typeface="+mn-lt"/>
              <a:ea typeface="+mn-ea"/>
              <a:cs typeface="+mn-cs"/>
            </a:rPr>
            <a:t>373</a:t>
          </a:r>
          <a:r>
            <a:rPr kumimoji="1" lang="ja-JP" altLang="en-US" sz="1100" b="0" i="0" baseline="0">
              <a:solidFill>
                <a:schemeClr val="dk1"/>
              </a:solidFill>
              <a:effectLst/>
              <a:latin typeface="+mn-lt"/>
              <a:ea typeface="+mn-ea"/>
              <a:cs typeface="+mn-cs"/>
            </a:rPr>
            <a:t>百万円）、合併特例事業債を原資とした振興事業基金への積立（</a:t>
          </a:r>
          <a:r>
            <a:rPr kumimoji="1" lang="en-US" altLang="ja-JP" sz="1100" b="0" i="0" baseline="0">
              <a:solidFill>
                <a:schemeClr val="dk1"/>
              </a:solidFill>
              <a:effectLst/>
              <a:latin typeface="+mn-lt"/>
              <a:ea typeface="+mn-ea"/>
              <a:cs typeface="+mn-cs"/>
            </a:rPr>
            <a:t>884</a:t>
          </a:r>
          <a:r>
            <a:rPr kumimoji="1" lang="ja-JP" altLang="en-US" sz="1100" b="0" i="0" baseline="0">
              <a:solidFill>
                <a:schemeClr val="dk1"/>
              </a:solidFill>
              <a:effectLst/>
              <a:latin typeface="+mn-lt"/>
              <a:ea typeface="+mn-ea"/>
              <a:cs typeface="+mn-cs"/>
            </a:rPr>
            <a:t>百万円）、県知事選挙の執行（</a:t>
          </a:r>
          <a:r>
            <a:rPr kumimoji="1" lang="en-US" altLang="ja-JP" sz="1100" b="0" i="0" baseline="0">
              <a:solidFill>
                <a:schemeClr val="dk1"/>
              </a:solidFill>
              <a:effectLst/>
              <a:latin typeface="+mn-lt"/>
              <a:ea typeface="+mn-ea"/>
              <a:cs typeface="+mn-cs"/>
            </a:rPr>
            <a:t>15</a:t>
          </a:r>
          <a:r>
            <a:rPr kumimoji="1" lang="ja-JP" altLang="en-US" sz="1100" b="0" i="0" baseline="0">
              <a:solidFill>
                <a:schemeClr val="dk1"/>
              </a:solidFill>
              <a:effectLst/>
              <a:latin typeface="+mn-lt"/>
              <a:ea typeface="+mn-ea"/>
              <a:cs typeface="+mn-cs"/>
            </a:rPr>
            <a:t>百万円）、衆議院議員選挙の執行（</a:t>
          </a:r>
          <a:r>
            <a:rPr kumimoji="1" lang="en-US" altLang="ja-JP" sz="1100" b="0" i="0" baseline="0">
              <a:solidFill>
                <a:schemeClr val="dk1"/>
              </a:solidFill>
              <a:effectLst/>
              <a:latin typeface="+mn-lt"/>
              <a:ea typeface="+mn-ea"/>
              <a:cs typeface="+mn-cs"/>
            </a:rPr>
            <a:t>22</a:t>
          </a:r>
          <a:r>
            <a:rPr kumimoji="1" lang="ja-JP" altLang="en-US" sz="1100" b="0" i="0" baseline="0">
              <a:solidFill>
                <a:schemeClr val="dk1"/>
              </a:solidFill>
              <a:effectLst/>
              <a:latin typeface="+mn-lt"/>
              <a:ea typeface="+mn-ea"/>
              <a:cs typeface="+mn-cs"/>
            </a:rPr>
            <a:t>百万円）等により、前年度と比較して</a:t>
          </a:r>
          <a:r>
            <a:rPr kumimoji="1" lang="en-US" altLang="ja-JP" sz="1100" b="0" i="0" baseline="0">
              <a:solidFill>
                <a:schemeClr val="dk1"/>
              </a:solidFill>
              <a:effectLst/>
              <a:latin typeface="+mn-lt"/>
              <a:ea typeface="+mn-ea"/>
              <a:cs typeface="+mn-cs"/>
            </a:rPr>
            <a:t>1,516</a:t>
          </a:r>
          <a:r>
            <a:rPr kumimoji="1" lang="ja-JP" altLang="en-US" sz="1100" b="0" i="0" baseline="0">
              <a:solidFill>
                <a:schemeClr val="dk1"/>
              </a:solidFill>
              <a:effectLst/>
              <a:latin typeface="+mn-lt"/>
              <a:ea typeface="+mn-ea"/>
              <a:cs typeface="+mn-cs"/>
            </a:rPr>
            <a:t>百万円（増減率</a:t>
          </a:r>
          <a:r>
            <a:rPr kumimoji="1" lang="en-US" altLang="ja-JP" sz="1100" b="0" i="0" baseline="0">
              <a:solidFill>
                <a:schemeClr val="dk1"/>
              </a:solidFill>
              <a:effectLst/>
              <a:latin typeface="+mn-lt"/>
              <a:ea typeface="+mn-ea"/>
              <a:cs typeface="+mn-cs"/>
            </a:rPr>
            <a:t>72.3</a:t>
          </a:r>
          <a:r>
            <a:rPr kumimoji="1" lang="ja-JP" altLang="en-US" sz="1100" b="0" i="0" baseline="0">
              <a:solidFill>
                <a:schemeClr val="dk1"/>
              </a:solidFill>
              <a:effectLst/>
              <a:latin typeface="+mn-lt"/>
              <a:ea typeface="+mn-ea"/>
              <a:cs typeface="+mn-cs"/>
            </a:rPr>
            <a:t>％）となった。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また、労働費については、ふれあいセンターの外壁改修など長寿命化工事の実施（</a:t>
          </a:r>
          <a:r>
            <a:rPr kumimoji="1" lang="en-US" altLang="ja-JP" sz="1100" b="0" i="0" baseline="0">
              <a:solidFill>
                <a:schemeClr val="dk1"/>
              </a:solidFill>
              <a:effectLst/>
              <a:latin typeface="+mn-lt"/>
              <a:ea typeface="+mn-ea"/>
              <a:cs typeface="+mn-cs"/>
            </a:rPr>
            <a:t>25</a:t>
          </a:r>
          <a:r>
            <a:rPr kumimoji="1" lang="ja-JP" altLang="en-US" sz="1100" b="0" i="0" baseline="0">
              <a:solidFill>
                <a:schemeClr val="dk1"/>
              </a:solidFill>
              <a:effectLst/>
              <a:latin typeface="+mn-lt"/>
              <a:ea typeface="+mn-ea"/>
              <a:cs typeface="+mn-cs"/>
            </a:rPr>
            <a:t>百万円）等により、</a:t>
          </a:r>
          <a:r>
            <a:rPr kumimoji="1" lang="en-US" altLang="ja-JP" sz="1100" b="0" i="0" baseline="0">
              <a:solidFill>
                <a:schemeClr val="dk1"/>
              </a:solidFill>
              <a:effectLst/>
              <a:latin typeface="+mn-lt"/>
              <a:ea typeface="+mn-ea"/>
              <a:cs typeface="+mn-cs"/>
            </a:rPr>
            <a:t>29</a:t>
          </a:r>
          <a:r>
            <a:rPr kumimoji="1" lang="ja-JP" altLang="en-US" sz="1100" b="0" i="0" baseline="0">
              <a:solidFill>
                <a:schemeClr val="dk1"/>
              </a:solidFill>
              <a:effectLst/>
              <a:latin typeface="+mn-lt"/>
              <a:ea typeface="+mn-ea"/>
              <a:cs typeface="+mn-cs"/>
            </a:rPr>
            <a:t>百万円（増減率</a:t>
          </a:r>
          <a:r>
            <a:rPr kumimoji="1" lang="en-US" altLang="ja-JP" sz="1100" b="0" i="0" baseline="0">
              <a:solidFill>
                <a:schemeClr val="dk1"/>
              </a:solidFill>
              <a:effectLst/>
              <a:latin typeface="+mn-lt"/>
              <a:ea typeface="+mn-ea"/>
              <a:cs typeface="+mn-cs"/>
            </a:rPr>
            <a:t>124.1</a:t>
          </a:r>
          <a:r>
            <a:rPr kumimoji="1" lang="ja-JP" altLang="en-US" sz="1100" b="0" i="0" baseline="0">
              <a:solidFill>
                <a:schemeClr val="dk1"/>
              </a:solidFill>
              <a:effectLst/>
              <a:latin typeface="+mn-lt"/>
              <a:ea typeface="+mn-ea"/>
              <a:cs typeface="+mn-cs"/>
            </a:rPr>
            <a:t>％）の増、消防費については、南海トラフ地震臨時情報の発表を踏まえた災害時における簡易トイレの購入（携帯式簡易トイレ</a:t>
          </a:r>
          <a:r>
            <a:rPr kumimoji="1" lang="en-US" altLang="ja-JP" sz="1100" b="0" i="0" baseline="0">
              <a:solidFill>
                <a:schemeClr val="dk1"/>
              </a:solidFill>
              <a:effectLst/>
              <a:latin typeface="+mn-lt"/>
              <a:ea typeface="+mn-ea"/>
              <a:cs typeface="+mn-cs"/>
            </a:rPr>
            <a:t>29</a:t>
          </a:r>
          <a:r>
            <a:rPr kumimoji="1" lang="ja-JP" altLang="en-US" sz="1100" b="0" i="0" baseline="0">
              <a:solidFill>
                <a:schemeClr val="dk1"/>
              </a:solidFill>
              <a:effectLst/>
              <a:latin typeface="+mn-lt"/>
              <a:ea typeface="+mn-ea"/>
              <a:cs typeface="+mn-cs"/>
            </a:rPr>
            <a:t>百万円、組立式簡易トイレ</a:t>
          </a:r>
          <a:r>
            <a:rPr kumimoji="1" lang="en-US" altLang="ja-JP" sz="1100" b="0" i="0" baseline="0">
              <a:solidFill>
                <a:schemeClr val="dk1"/>
              </a:solidFill>
              <a:effectLst/>
              <a:latin typeface="+mn-lt"/>
              <a:ea typeface="+mn-ea"/>
              <a:cs typeface="+mn-cs"/>
            </a:rPr>
            <a:t>33</a:t>
          </a:r>
          <a:r>
            <a:rPr kumimoji="1" lang="ja-JP" altLang="en-US" sz="1100" b="0" i="0" baseline="0">
              <a:solidFill>
                <a:schemeClr val="dk1"/>
              </a:solidFill>
              <a:effectLst/>
              <a:latin typeface="+mn-lt"/>
              <a:ea typeface="+mn-ea"/>
              <a:cs typeface="+mn-cs"/>
            </a:rPr>
            <a:t>百万円）、防災行政無線設備改修の実施（</a:t>
          </a:r>
          <a:r>
            <a:rPr kumimoji="1" lang="en-US" altLang="ja-JP" sz="1100" b="0" i="0" baseline="0">
              <a:solidFill>
                <a:schemeClr val="dk1"/>
              </a:solidFill>
              <a:effectLst/>
              <a:latin typeface="+mn-lt"/>
              <a:ea typeface="+mn-ea"/>
              <a:cs typeface="+mn-cs"/>
            </a:rPr>
            <a:t>174</a:t>
          </a:r>
          <a:r>
            <a:rPr kumimoji="1" lang="ja-JP" altLang="en-US" sz="1100" b="0" i="0" baseline="0">
              <a:solidFill>
                <a:schemeClr val="dk1"/>
              </a:solidFill>
              <a:effectLst/>
              <a:latin typeface="+mn-lt"/>
              <a:ea typeface="+mn-ea"/>
              <a:cs typeface="+mn-cs"/>
            </a:rPr>
            <a:t>百万円）等により、</a:t>
          </a:r>
          <a:r>
            <a:rPr kumimoji="1" lang="en-US" altLang="ja-JP" sz="1100" b="0" i="0" baseline="0">
              <a:solidFill>
                <a:schemeClr val="dk1"/>
              </a:solidFill>
              <a:effectLst/>
              <a:latin typeface="+mn-lt"/>
              <a:ea typeface="+mn-ea"/>
              <a:cs typeface="+mn-cs"/>
            </a:rPr>
            <a:t>231</a:t>
          </a:r>
          <a:r>
            <a:rPr kumimoji="1" lang="ja-JP" altLang="en-US" sz="1100" b="0" i="0" baseline="0">
              <a:solidFill>
                <a:schemeClr val="dk1"/>
              </a:solidFill>
              <a:effectLst/>
              <a:latin typeface="+mn-lt"/>
              <a:ea typeface="+mn-ea"/>
              <a:cs typeface="+mn-cs"/>
            </a:rPr>
            <a:t>百万円（増減率</a:t>
          </a:r>
          <a:r>
            <a:rPr kumimoji="1" lang="en-US" altLang="ja-JP" sz="1100" b="0" i="0" baseline="0">
              <a:solidFill>
                <a:schemeClr val="dk1"/>
              </a:solidFill>
              <a:effectLst/>
              <a:latin typeface="+mn-lt"/>
              <a:ea typeface="+mn-ea"/>
              <a:cs typeface="+mn-cs"/>
            </a:rPr>
            <a:t>33.1</a:t>
          </a:r>
          <a:r>
            <a:rPr kumimoji="1" lang="ja-JP" altLang="en-US" sz="1100" b="0" i="0" baseline="0">
              <a:solidFill>
                <a:schemeClr val="dk1"/>
              </a:solidFill>
              <a:effectLst/>
              <a:latin typeface="+mn-lt"/>
              <a:ea typeface="+mn-ea"/>
              <a:cs typeface="+mn-cs"/>
            </a:rPr>
            <a:t>％）となった。</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　一方、農林水産業費は、</a:t>
          </a:r>
          <a:r>
            <a:rPr kumimoji="1" lang="ja-JP" altLang="en-US" sz="1100" b="0" i="0" baseline="0">
              <a:solidFill>
                <a:schemeClr val="dk1"/>
              </a:solidFill>
              <a:effectLst/>
              <a:latin typeface="+mn-lt"/>
              <a:ea typeface="+mn-ea"/>
              <a:cs typeface="+mn-cs"/>
            </a:rPr>
            <a:t>前年度に実施した</a:t>
          </a:r>
          <a:r>
            <a:rPr kumimoji="1" lang="ja-JP" altLang="ja-JP" sz="1100" b="0" i="0" baseline="0">
              <a:solidFill>
                <a:schemeClr val="dk1"/>
              </a:solidFill>
              <a:effectLst/>
              <a:latin typeface="+mn-lt"/>
              <a:ea typeface="+mn-ea"/>
              <a:cs typeface="+mn-cs"/>
            </a:rPr>
            <a:t>道の駅「月見の里南濃」に係る土地</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購入（</a:t>
          </a:r>
          <a:r>
            <a:rPr kumimoji="1" lang="en-US" altLang="ja-JP" sz="1100" b="0" i="0" baseline="0">
              <a:solidFill>
                <a:schemeClr val="dk1"/>
              </a:solidFill>
              <a:effectLst/>
              <a:latin typeface="+mn-lt"/>
              <a:ea typeface="+mn-ea"/>
              <a:cs typeface="+mn-cs"/>
            </a:rPr>
            <a:t>335</a:t>
          </a:r>
          <a:r>
            <a:rPr kumimoji="1" lang="ja-JP" altLang="ja-JP" sz="1100" b="0" i="0" baseline="0">
              <a:solidFill>
                <a:schemeClr val="dk1"/>
              </a:solidFill>
              <a:effectLst/>
              <a:latin typeface="+mn-lt"/>
              <a:ea typeface="+mn-ea"/>
              <a:cs typeface="+mn-cs"/>
            </a:rPr>
            <a:t>百万円）の皆</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などにより、全体として</a:t>
          </a:r>
          <a:r>
            <a:rPr kumimoji="1" lang="en-US" altLang="ja-JP" sz="1100" b="0" i="0" baseline="0">
              <a:solidFill>
                <a:schemeClr val="dk1"/>
              </a:solidFill>
              <a:effectLst/>
              <a:latin typeface="+mn-lt"/>
              <a:ea typeface="+mn-ea"/>
              <a:cs typeface="+mn-cs"/>
            </a:rPr>
            <a:t>324</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（増減率</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31.7</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となった。</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岐阜県海津市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solidFill>
                <a:schemeClr val="dk1"/>
              </a:solidFill>
              <a:effectLst/>
              <a:latin typeface="+mn-lt"/>
              <a:ea typeface="+mn-ea"/>
              <a:cs typeface="+mn-cs"/>
            </a:rPr>
            <a:t>　</a:t>
          </a:r>
          <a:r>
            <a:rPr kumimoji="1" lang="ja-JP" altLang="ja-JP" sz="750">
              <a:solidFill>
                <a:schemeClr val="dk1"/>
              </a:solidFill>
              <a:effectLst/>
              <a:latin typeface="+mn-lt"/>
              <a:ea typeface="+mn-ea"/>
              <a:cs typeface="+mn-cs"/>
            </a:rPr>
            <a:t>令和</a:t>
          </a:r>
          <a:r>
            <a:rPr kumimoji="1" lang="en-US" altLang="ja-JP" sz="750">
              <a:solidFill>
                <a:schemeClr val="dk1"/>
              </a:solidFill>
              <a:effectLst/>
              <a:latin typeface="+mn-lt"/>
              <a:ea typeface="+mn-ea"/>
              <a:cs typeface="+mn-cs"/>
            </a:rPr>
            <a:t>6</a:t>
          </a:r>
          <a:r>
            <a:rPr kumimoji="1" lang="ja-JP" altLang="ja-JP" sz="750">
              <a:solidFill>
                <a:schemeClr val="dk1"/>
              </a:solidFill>
              <a:effectLst/>
              <a:latin typeface="+mn-lt"/>
              <a:ea typeface="+mn-ea"/>
              <a:cs typeface="+mn-cs"/>
            </a:rPr>
            <a:t>年度の歳入決算額は前年度と比べ</a:t>
          </a:r>
          <a:r>
            <a:rPr kumimoji="1" lang="en-US" altLang="ja-JP" sz="750">
              <a:solidFill>
                <a:schemeClr val="dk1"/>
              </a:solidFill>
              <a:effectLst/>
              <a:latin typeface="+mn-lt"/>
              <a:ea typeface="+mn-ea"/>
              <a:cs typeface="+mn-cs"/>
            </a:rPr>
            <a:t>292</a:t>
          </a:r>
          <a:r>
            <a:rPr kumimoji="1" lang="ja-JP" altLang="ja-JP" sz="750">
              <a:solidFill>
                <a:schemeClr val="dk1"/>
              </a:solidFill>
              <a:effectLst/>
              <a:latin typeface="+mn-lt"/>
              <a:ea typeface="+mn-ea"/>
              <a:cs typeface="+mn-cs"/>
            </a:rPr>
            <a:t>百万円の</a:t>
          </a:r>
          <a:r>
            <a:rPr kumimoji="1" lang="ja-JP" altLang="en-US" sz="750">
              <a:solidFill>
                <a:schemeClr val="dk1"/>
              </a:solidFill>
              <a:effectLst/>
              <a:latin typeface="+mn-lt"/>
              <a:ea typeface="+mn-ea"/>
              <a:cs typeface="+mn-cs"/>
            </a:rPr>
            <a:t>増</a:t>
          </a:r>
          <a:r>
            <a:rPr kumimoji="1" lang="ja-JP" altLang="ja-JP" sz="750">
              <a:solidFill>
                <a:schemeClr val="dk1"/>
              </a:solidFill>
              <a:effectLst/>
              <a:latin typeface="+mn-lt"/>
              <a:ea typeface="+mn-ea"/>
              <a:cs typeface="+mn-cs"/>
            </a:rPr>
            <a:t>となった。</a:t>
          </a:r>
          <a:r>
            <a:rPr kumimoji="1" lang="ja-JP" altLang="en-US" sz="750">
              <a:solidFill>
                <a:schemeClr val="dk1"/>
              </a:solidFill>
              <a:effectLst/>
              <a:latin typeface="+mn-lt"/>
              <a:ea typeface="+mn-ea"/>
              <a:cs typeface="+mn-cs"/>
            </a:rPr>
            <a:t>利子割交付金や配当割交付金、地方消費税交付金などの各交付金の増、地方特例交付金、地方交付税の増、さらには地方債の増が</a:t>
          </a:r>
          <a:r>
            <a:rPr kumimoji="1" lang="ja-JP" altLang="ja-JP" sz="750">
              <a:solidFill>
                <a:schemeClr val="dk1"/>
              </a:solidFill>
              <a:effectLst/>
              <a:latin typeface="+mn-lt"/>
              <a:ea typeface="+mn-ea"/>
              <a:cs typeface="+mn-cs"/>
            </a:rPr>
            <a:t>主な要因である。</a:t>
          </a:r>
          <a:endParaRPr lang="ja-JP" altLang="ja-JP" sz="750">
            <a:effectLst/>
          </a:endParaRPr>
        </a:p>
        <a:p>
          <a:r>
            <a:rPr kumimoji="1" lang="ja-JP" altLang="ja-JP" sz="750">
              <a:solidFill>
                <a:schemeClr val="dk1"/>
              </a:solidFill>
              <a:effectLst/>
              <a:latin typeface="+mn-lt"/>
              <a:ea typeface="+mn-ea"/>
              <a:cs typeface="+mn-cs"/>
            </a:rPr>
            <a:t>　</a:t>
          </a:r>
          <a:r>
            <a:rPr kumimoji="1" lang="ja-JP" altLang="en-US" sz="750">
              <a:solidFill>
                <a:schemeClr val="dk1"/>
              </a:solidFill>
              <a:effectLst/>
              <a:latin typeface="+mn-lt"/>
              <a:ea typeface="+mn-ea"/>
              <a:cs typeface="+mn-cs"/>
            </a:rPr>
            <a:t>地方債</a:t>
          </a:r>
          <a:r>
            <a:rPr kumimoji="1" lang="ja-JP" altLang="ja-JP" sz="750">
              <a:solidFill>
                <a:schemeClr val="dk1"/>
              </a:solidFill>
              <a:effectLst/>
              <a:latin typeface="+mn-lt"/>
              <a:ea typeface="+mn-ea"/>
              <a:cs typeface="+mn-cs"/>
            </a:rPr>
            <a:t>については、</a:t>
          </a:r>
          <a:r>
            <a:rPr kumimoji="1" lang="ja-JP" altLang="en-US" sz="750">
              <a:solidFill>
                <a:schemeClr val="dk1"/>
              </a:solidFill>
              <a:effectLst/>
              <a:latin typeface="+mn-lt"/>
              <a:ea typeface="+mn-ea"/>
              <a:cs typeface="+mn-cs"/>
            </a:rPr>
            <a:t>前年度に行った小学校統合整備事業などの大規模工事の完了などにより普通建設事業費が減少したことに伴い、普通建設事業費に充当する地方債は減少したものの、令和</a:t>
          </a:r>
          <a:r>
            <a:rPr kumimoji="1" lang="en-US" altLang="ja-JP" sz="750">
              <a:solidFill>
                <a:schemeClr val="dk1"/>
              </a:solidFill>
              <a:effectLst/>
              <a:latin typeface="+mn-lt"/>
              <a:ea typeface="+mn-ea"/>
              <a:cs typeface="+mn-cs"/>
            </a:rPr>
            <a:t>6</a:t>
          </a:r>
          <a:r>
            <a:rPr kumimoji="1" lang="ja-JP" altLang="en-US" sz="750">
              <a:solidFill>
                <a:schemeClr val="dk1"/>
              </a:solidFill>
              <a:effectLst/>
              <a:latin typeface="+mn-lt"/>
              <a:ea typeface="+mn-ea"/>
              <a:cs typeface="+mn-cs"/>
            </a:rPr>
            <a:t>年度は基金造成のため合併特例事業債（ソフト事業分）</a:t>
          </a:r>
          <a:r>
            <a:rPr kumimoji="1" lang="en-US" altLang="ja-JP" sz="750">
              <a:solidFill>
                <a:schemeClr val="dk1"/>
              </a:solidFill>
              <a:effectLst/>
              <a:latin typeface="+mn-lt"/>
              <a:ea typeface="+mn-ea"/>
              <a:cs typeface="+mn-cs"/>
            </a:rPr>
            <a:t>828</a:t>
          </a:r>
          <a:r>
            <a:rPr kumimoji="1" lang="ja-JP" altLang="en-US" sz="750">
              <a:solidFill>
                <a:schemeClr val="dk1"/>
              </a:solidFill>
              <a:effectLst/>
              <a:latin typeface="+mn-lt"/>
              <a:ea typeface="+mn-ea"/>
              <a:cs typeface="+mn-cs"/>
            </a:rPr>
            <a:t>百万円の借入れを行ったことで、前年度比較</a:t>
          </a:r>
          <a:r>
            <a:rPr kumimoji="1" lang="en-US" altLang="ja-JP" sz="750">
              <a:solidFill>
                <a:schemeClr val="dk1"/>
              </a:solidFill>
              <a:effectLst/>
              <a:latin typeface="+mn-lt"/>
              <a:ea typeface="+mn-ea"/>
              <a:cs typeface="+mn-cs"/>
            </a:rPr>
            <a:t>422</a:t>
          </a:r>
          <a:r>
            <a:rPr kumimoji="1" lang="ja-JP" altLang="en-US" sz="750">
              <a:solidFill>
                <a:schemeClr val="dk1"/>
              </a:solidFill>
              <a:effectLst/>
              <a:latin typeface="+mn-lt"/>
              <a:ea typeface="+mn-ea"/>
              <a:cs typeface="+mn-cs"/>
            </a:rPr>
            <a:t>百万円の増（増減率</a:t>
          </a:r>
          <a:r>
            <a:rPr kumimoji="1" lang="en-US" altLang="ja-JP" sz="750">
              <a:solidFill>
                <a:schemeClr val="dk1"/>
              </a:solidFill>
              <a:effectLst/>
              <a:latin typeface="+mn-lt"/>
              <a:ea typeface="+mn-ea"/>
              <a:cs typeface="+mn-cs"/>
            </a:rPr>
            <a:t>21.6</a:t>
          </a:r>
          <a:r>
            <a:rPr kumimoji="1" lang="ja-JP" altLang="en-US" sz="750">
              <a:solidFill>
                <a:schemeClr val="dk1"/>
              </a:solidFill>
              <a:effectLst/>
              <a:latin typeface="+mn-lt"/>
              <a:ea typeface="+mn-ea"/>
              <a:cs typeface="+mn-cs"/>
            </a:rPr>
            <a:t>％）となった。</a:t>
          </a:r>
          <a:endParaRPr kumimoji="1" lang="en-US" altLang="ja-JP" sz="750">
            <a:solidFill>
              <a:schemeClr val="dk1"/>
            </a:solidFill>
            <a:effectLst/>
            <a:latin typeface="+mn-lt"/>
            <a:ea typeface="+mn-ea"/>
            <a:cs typeface="+mn-cs"/>
          </a:endParaRPr>
        </a:p>
        <a:p>
          <a:r>
            <a:rPr kumimoji="1" lang="ja-JP" altLang="en-US" sz="750">
              <a:solidFill>
                <a:schemeClr val="dk1"/>
              </a:solidFill>
              <a:effectLst/>
              <a:latin typeface="+mn-lt"/>
              <a:ea typeface="+mn-ea"/>
              <a:cs typeface="+mn-cs"/>
            </a:rPr>
            <a:t>　</a:t>
          </a:r>
          <a:r>
            <a:rPr kumimoji="1" lang="ja-JP" altLang="ja-JP" sz="750">
              <a:solidFill>
                <a:schemeClr val="dk1"/>
              </a:solidFill>
              <a:effectLst/>
              <a:latin typeface="+mn-lt"/>
              <a:ea typeface="+mn-ea"/>
              <a:cs typeface="+mn-cs"/>
            </a:rPr>
            <a:t>一方、</a:t>
          </a:r>
          <a:r>
            <a:rPr kumimoji="1" lang="ja-JP" altLang="en-US" sz="750">
              <a:solidFill>
                <a:schemeClr val="dk1"/>
              </a:solidFill>
              <a:effectLst/>
              <a:latin typeface="+mn-lt"/>
              <a:ea typeface="+mn-ea"/>
              <a:cs typeface="+mn-cs"/>
            </a:rPr>
            <a:t>減少</a:t>
          </a:r>
          <a:r>
            <a:rPr kumimoji="1" lang="ja-JP" altLang="ja-JP" sz="750">
              <a:solidFill>
                <a:schemeClr val="dk1"/>
              </a:solidFill>
              <a:effectLst/>
              <a:latin typeface="+mn-lt"/>
              <a:ea typeface="+mn-ea"/>
              <a:cs typeface="+mn-cs"/>
            </a:rPr>
            <a:t>要因として、岐阜県土地開発公社に対する貸付金の償還</a:t>
          </a:r>
          <a:r>
            <a:rPr kumimoji="1" lang="ja-JP" altLang="en-US" sz="750">
              <a:solidFill>
                <a:schemeClr val="dk1"/>
              </a:solidFill>
              <a:effectLst/>
              <a:latin typeface="+mn-lt"/>
              <a:ea typeface="+mn-ea"/>
              <a:cs typeface="+mn-cs"/>
            </a:rPr>
            <a:t>（</a:t>
          </a:r>
          <a:r>
            <a:rPr kumimoji="1" lang="en-US" altLang="ja-JP" sz="750">
              <a:solidFill>
                <a:schemeClr val="dk1"/>
              </a:solidFill>
              <a:effectLst/>
              <a:latin typeface="+mn-lt"/>
              <a:ea typeface="+mn-ea"/>
              <a:cs typeface="+mn-cs"/>
            </a:rPr>
            <a:t>400</a:t>
          </a:r>
          <a:r>
            <a:rPr kumimoji="1" lang="ja-JP" altLang="en-US" sz="750">
              <a:solidFill>
                <a:schemeClr val="dk1"/>
              </a:solidFill>
              <a:effectLst/>
              <a:latin typeface="+mn-lt"/>
              <a:ea typeface="+mn-ea"/>
              <a:cs typeface="+mn-cs"/>
            </a:rPr>
            <a:t>百万</a:t>
          </a:r>
          <a:r>
            <a:rPr kumimoji="1" lang="ja-JP" altLang="ja-JP" sz="750">
              <a:solidFill>
                <a:schemeClr val="dk1"/>
              </a:solidFill>
              <a:effectLst/>
              <a:latin typeface="+mn-lt"/>
              <a:ea typeface="+mn-ea"/>
              <a:cs typeface="+mn-cs"/>
            </a:rPr>
            <a:t>円</a:t>
          </a:r>
          <a:r>
            <a:rPr kumimoji="1" lang="ja-JP" altLang="en-US" sz="750">
              <a:solidFill>
                <a:schemeClr val="dk1"/>
              </a:solidFill>
              <a:effectLst/>
              <a:latin typeface="+mn-lt"/>
              <a:ea typeface="+mn-ea"/>
              <a:cs typeface="+mn-cs"/>
            </a:rPr>
            <a:t>）の皆減</a:t>
          </a:r>
          <a:r>
            <a:rPr kumimoji="1" lang="ja-JP" altLang="ja-JP" sz="750">
              <a:solidFill>
                <a:schemeClr val="dk1"/>
              </a:solidFill>
              <a:effectLst/>
              <a:latin typeface="+mn-lt"/>
              <a:ea typeface="+mn-ea"/>
              <a:cs typeface="+mn-cs"/>
            </a:rPr>
            <a:t>、</a:t>
          </a:r>
          <a:r>
            <a:rPr kumimoji="1" lang="ja-JP" altLang="en-US" sz="750">
              <a:solidFill>
                <a:schemeClr val="dk1"/>
              </a:solidFill>
              <a:effectLst/>
              <a:latin typeface="+mn-lt"/>
              <a:ea typeface="+mn-ea"/>
              <a:cs typeface="+mn-cs"/>
            </a:rPr>
            <a:t>令和</a:t>
          </a:r>
          <a:r>
            <a:rPr kumimoji="1" lang="en-US" altLang="ja-JP" sz="750">
              <a:solidFill>
                <a:schemeClr val="dk1"/>
              </a:solidFill>
              <a:effectLst/>
              <a:latin typeface="+mn-lt"/>
              <a:ea typeface="+mn-ea"/>
              <a:cs typeface="+mn-cs"/>
            </a:rPr>
            <a:t>4</a:t>
          </a:r>
          <a:r>
            <a:rPr kumimoji="1" lang="ja-JP" altLang="en-US" sz="750">
              <a:solidFill>
                <a:schemeClr val="dk1"/>
              </a:solidFill>
              <a:effectLst/>
              <a:latin typeface="+mn-lt"/>
              <a:ea typeface="+mn-ea"/>
              <a:cs typeface="+mn-cs"/>
            </a:rPr>
            <a:t>年度</a:t>
          </a:r>
          <a:r>
            <a:rPr kumimoji="1" lang="ja-JP" altLang="ja-JP" sz="750">
              <a:solidFill>
                <a:schemeClr val="dk1"/>
              </a:solidFill>
              <a:effectLst/>
              <a:latin typeface="+mn-lt"/>
              <a:ea typeface="+mn-ea"/>
              <a:cs typeface="+mn-cs"/>
            </a:rPr>
            <a:t>末の介護保険施設の民営化により廃止した特別会計の清算金</a:t>
          </a:r>
          <a:r>
            <a:rPr kumimoji="1" lang="ja-JP" altLang="en-US" sz="750">
              <a:solidFill>
                <a:schemeClr val="dk1"/>
              </a:solidFill>
              <a:effectLst/>
              <a:latin typeface="+mn-lt"/>
              <a:ea typeface="+mn-ea"/>
              <a:cs typeface="+mn-cs"/>
            </a:rPr>
            <a:t>（</a:t>
          </a:r>
          <a:r>
            <a:rPr kumimoji="1" lang="en-US" altLang="ja-JP" sz="750">
              <a:solidFill>
                <a:schemeClr val="dk1"/>
              </a:solidFill>
              <a:effectLst/>
              <a:latin typeface="+mn-lt"/>
              <a:ea typeface="+mn-ea"/>
              <a:cs typeface="+mn-cs"/>
            </a:rPr>
            <a:t>159</a:t>
          </a:r>
          <a:r>
            <a:rPr kumimoji="1" lang="ja-JP" altLang="en-US" sz="750">
              <a:solidFill>
                <a:schemeClr val="dk1"/>
              </a:solidFill>
              <a:effectLst/>
              <a:latin typeface="+mn-lt"/>
              <a:ea typeface="+mn-ea"/>
              <a:cs typeface="+mn-cs"/>
            </a:rPr>
            <a:t>百万円）の皆減</a:t>
          </a:r>
          <a:r>
            <a:rPr kumimoji="1" lang="ja-JP" altLang="ja-JP" sz="750">
              <a:solidFill>
                <a:schemeClr val="dk1"/>
              </a:solidFill>
              <a:effectLst/>
              <a:latin typeface="+mn-lt"/>
              <a:ea typeface="+mn-ea"/>
              <a:cs typeface="+mn-cs"/>
            </a:rPr>
            <a:t>があるものの、</a:t>
          </a:r>
          <a:r>
            <a:rPr kumimoji="1" lang="ja-JP" altLang="en-US" sz="750">
              <a:solidFill>
                <a:schemeClr val="dk1"/>
              </a:solidFill>
              <a:effectLst/>
              <a:latin typeface="+mn-lt"/>
              <a:ea typeface="+mn-ea"/>
              <a:cs typeface="+mn-cs"/>
            </a:rPr>
            <a:t>増加</a:t>
          </a:r>
          <a:r>
            <a:rPr kumimoji="1" lang="ja-JP" altLang="ja-JP" sz="750">
              <a:solidFill>
                <a:schemeClr val="dk1"/>
              </a:solidFill>
              <a:effectLst/>
              <a:latin typeface="+mn-lt"/>
              <a:ea typeface="+mn-ea"/>
              <a:cs typeface="+mn-cs"/>
            </a:rPr>
            <a:t>要因が</a:t>
          </a:r>
          <a:r>
            <a:rPr kumimoji="1" lang="ja-JP" altLang="en-US" sz="750">
              <a:solidFill>
                <a:schemeClr val="dk1"/>
              </a:solidFill>
              <a:effectLst/>
              <a:latin typeface="+mn-lt"/>
              <a:ea typeface="+mn-ea"/>
              <a:cs typeface="+mn-cs"/>
            </a:rPr>
            <a:t>減少</a:t>
          </a:r>
          <a:r>
            <a:rPr kumimoji="1" lang="ja-JP" altLang="ja-JP" sz="750">
              <a:solidFill>
                <a:schemeClr val="dk1"/>
              </a:solidFill>
              <a:effectLst/>
              <a:latin typeface="+mn-lt"/>
              <a:ea typeface="+mn-ea"/>
              <a:cs typeface="+mn-cs"/>
            </a:rPr>
            <a:t>要因を上回ったことにより、全体として</a:t>
          </a:r>
          <a:r>
            <a:rPr kumimoji="1" lang="en-US" altLang="ja-JP" sz="750">
              <a:solidFill>
                <a:schemeClr val="dk1"/>
              </a:solidFill>
              <a:effectLst/>
              <a:latin typeface="+mn-lt"/>
              <a:ea typeface="+mn-ea"/>
              <a:cs typeface="+mn-cs"/>
            </a:rPr>
            <a:t>292</a:t>
          </a:r>
          <a:r>
            <a:rPr kumimoji="1" lang="ja-JP" altLang="en-US" sz="750">
              <a:solidFill>
                <a:schemeClr val="dk1"/>
              </a:solidFill>
              <a:effectLst/>
              <a:latin typeface="+mn-lt"/>
              <a:ea typeface="+mn-ea"/>
              <a:cs typeface="+mn-cs"/>
            </a:rPr>
            <a:t>百万</a:t>
          </a:r>
          <a:r>
            <a:rPr kumimoji="1" lang="ja-JP" altLang="ja-JP" sz="750">
              <a:solidFill>
                <a:schemeClr val="dk1"/>
              </a:solidFill>
              <a:effectLst/>
              <a:latin typeface="+mn-lt"/>
              <a:ea typeface="+mn-ea"/>
              <a:cs typeface="+mn-cs"/>
            </a:rPr>
            <a:t>円の</a:t>
          </a:r>
          <a:r>
            <a:rPr kumimoji="1" lang="ja-JP" altLang="en-US" sz="750">
              <a:solidFill>
                <a:schemeClr val="dk1"/>
              </a:solidFill>
              <a:effectLst/>
              <a:latin typeface="+mn-lt"/>
              <a:ea typeface="+mn-ea"/>
              <a:cs typeface="+mn-cs"/>
            </a:rPr>
            <a:t>増</a:t>
          </a:r>
          <a:r>
            <a:rPr kumimoji="1" lang="ja-JP" altLang="ja-JP" sz="750">
              <a:solidFill>
                <a:schemeClr val="dk1"/>
              </a:solidFill>
              <a:effectLst/>
              <a:latin typeface="+mn-lt"/>
              <a:ea typeface="+mn-ea"/>
              <a:cs typeface="+mn-cs"/>
            </a:rPr>
            <a:t>となった。</a:t>
          </a:r>
          <a:endParaRPr kumimoji="1" lang="en-US" altLang="ja-JP" sz="750">
            <a:solidFill>
              <a:schemeClr val="dk1"/>
            </a:solidFill>
            <a:effectLst/>
            <a:latin typeface="+mn-lt"/>
            <a:ea typeface="+mn-ea"/>
            <a:cs typeface="+mn-cs"/>
          </a:endParaRPr>
        </a:p>
        <a:p>
          <a:r>
            <a:rPr kumimoji="1" lang="ja-JP" altLang="en-US" sz="750">
              <a:solidFill>
                <a:schemeClr val="dk1"/>
              </a:solidFill>
              <a:effectLst/>
              <a:latin typeface="+mn-lt"/>
              <a:ea typeface="+mn-ea"/>
              <a:cs typeface="+mn-cs"/>
            </a:rPr>
            <a:t>　</a:t>
          </a:r>
          <a:r>
            <a:rPr kumimoji="1" lang="ja-JP" altLang="ja-JP" sz="750">
              <a:solidFill>
                <a:schemeClr val="dk1"/>
              </a:solidFill>
              <a:effectLst/>
              <a:latin typeface="+mn-lt"/>
              <a:ea typeface="+mn-ea"/>
              <a:cs typeface="+mn-cs"/>
            </a:rPr>
            <a:t>実質単年度収支額は、</a:t>
          </a:r>
          <a:r>
            <a:rPr kumimoji="1" lang="en-US" altLang="ja-JP" sz="750">
              <a:solidFill>
                <a:schemeClr val="dk1"/>
              </a:solidFill>
              <a:effectLst/>
              <a:latin typeface="+mn-lt"/>
              <a:ea typeface="+mn-ea"/>
              <a:cs typeface="+mn-cs"/>
            </a:rPr>
            <a:t>205</a:t>
          </a:r>
          <a:r>
            <a:rPr kumimoji="1" lang="ja-JP" altLang="ja-JP" sz="750">
              <a:solidFill>
                <a:schemeClr val="dk1"/>
              </a:solidFill>
              <a:effectLst/>
              <a:latin typeface="+mn-lt"/>
              <a:ea typeface="+mn-ea"/>
              <a:cs typeface="+mn-cs"/>
            </a:rPr>
            <a:t>百万円から</a:t>
          </a:r>
          <a:r>
            <a:rPr kumimoji="1" lang="en-US" altLang="ja-JP" sz="750">
              <a:solidFill>
                <a:schemeClr val="dk1"/>
              </a:solidFill>
              <a:effectLst/>
              <a:latin typeface="+mn-lt"/>
              <a:ea typeface="+mn-ea"/>
              <a:cs typeface="+mn-cs"/>
            </a:rPr>
            <a:t>69</a:t>
          </a:r>
          <a:r>
            <a:rPr kumimoji="1" lang="ja-JP" altLang="ja-JP" sz="750">
              <a:solidFill>
                <a:schemeClr val="dk1"/>
              </a:solidFill>
              <a:effectLst/>
              <a:latin typeface="+mn-lt"/>
              <a:ea typeface="+mn-ea"/>
              <a:cs typeface="+mn-cs"/>
            </a:rPr>
            <a:t>百万円となったものの、</a:t>
          </a:r>
          <a:r>
            <a:rPr kumimoji="1" lang="ja-JP" altLang="en-US" sz="750">
              <a:solidFill>
                <a:schemeClr val="dk1"/>
              </a:solidFill>
              <a:effectLst/>
              <a:latin typeface="+mn-lt"/>
              <a:ea typeface="+mn-ea"/>
              <a:cs typeface="+mn-cs"/>
            </a:rPr>
            <a:t>令和</a:t>
          </a:r>
          <a:r>
            <a:rPr kumimoji="1" lang="en-US" altLang="ja-JP" sz="750">
              <a:solidFill>
                <a:schemeClr val="dk1"/>
              </a:solidFill>
              <a:effectLst/>
              <a:latin typeface="+mn-lt"/>
              <a:ea typeface="+mn-ea"/>
              <a:cs typeface="+mn-cs"/>
            </a:rPr>
            <a:t>2</a:t>
          </a:r>
          <a:r>
            <a:rPr kumimoji="1" lang="ja-JP" altLang="en-US" sz="750">
              <a:solidFill>
                <a:schemeClr val="dk1"/>
              </a:solidFill>
              <a:effectLst/>
              <a:latin typeface="+mn-lt"/>
              <a:ea typeface="+mn-ea"/>
              <a:cs typeface="+mn-cs"/>
            </a:rPr>
            <a:t>年度決算以降は黒字を維持している。</a:t>
          </a:r>
          <a:r>
            <a:rPr lang="ja-JP" altLang="ja-JP" sz="750">
              <a:solidFill>
                <a:schemeClr val="dk1"/>
              </a:solidFill>
              <a:effectLst/>
              <a:latin typeface="+mn-lt"/>
              <a:ea typeface="+mn-ea"/>
              <a:cs typeface="+mn-cs"/>
            </a:rPr>
            <a:t>今後も一定の財政調整基金を確保しながら、健全な財政運営を行っていく。</a:t>
          </a:r>
          <a:endParaRPr lang="ja-JP" altLang="ja-JP" sz="7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岐阜県海津市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令和</a:t>
          </a:r>
          <a:r>
            <a:rPr kumimoji="1" lang="en-US" altLang="ja-JP" sz="1100" baseline="0">
              <a:solidFill>
                <a:schemeClr val="dk1"/>
              </a:solidFill>
              <a:effectLst/>
              <a:latin typeface="+mn-lt"/>
              <a:ea typeface="+mn-ea"/>
              <a:cs typeface="+mn-cs"/>
            </a:rPr>
            <a:t>6</a:t>
          </a:r>
          <a:r>
            <a:rPr kumimoji="1" lang="ja-JP" altLang="ja-JP" sz="1100" baseline="0">
              <a:solidFill>
                <a:schemeClr val="dk1"/>
              </a:solidFill>
              <a:effectLst/>
              <a:latin typeface="+mn-lt"/>
              <a:ea typeface="+mn-ea"/>
              <a:cs typeface="+mn-cs"/>
            </a:rPr>
            <a:t>年度の特別会計及び企業会計の純損益は、国民健康保険特別会計が純利益</a:t>
          </a:r>
          <a:r>
            <a:rPr kumimoji="1" lang="en-US" altLang="ja-JP" sz="1100" baseline="0">
              <a:solidFill>
                <a:schemeClr val="dk1"/>
              </a:solidFill>
              <a:effectLst/>
              <a:latin typeface="+mn-lt"/>
              <a:ea typeface="+mn-ea"/>
              <a:cs typeface="+mn-cs"/>
            </a:rPr>
            <a:t>51</a:t>
          </a:r>
          <a:r>
            <a:rPr kumimoji="1" lang="ja-JP" altLang="ja-JP" sz="1100" baseline="0">
              <a:solidFill>
                <a:schemeClr val="dk1"/>
              </a:solidFill>
              <a:effectLst/>
              <a:latin typeface="+mn-lt"/>
              <a:ea typeface="+mn-ea"/>
              <a:cs typeface="+mn-cs"/>
            </a:rPr>
            <a:t>百万円、介護保険特別会計（保険事業勘定）が純利益</a:t>
          </a:r>
          <a:r>
            <a:rPr kumimoji="1" lang="en-US" altLang="ja-JP" sz="1100" baseline="0">
              <a:solidFill>
                <a:schemeClr val="dk1"/>
              </a:solidFill>
              <a:effectLst/>
              <a:latin typeface="+mn-lt"/>
              <a:ea typeface="+mn-ea"/>
              <a:cs typeface="+mn-cs"/>
            </a:rPr>
            <a:t>49</a:t>
          </a:r>
          <a:r>
            <a:rPr kumimoji="1" lang="ja-JP" altLang="ja-JP" sz="1100" baseline="0">
              <a:solidFill>
                <a:schemeClr val="dk1"/>
              </a:solidFill>
              <a:effectLst/>
              <a:latin typeface="+mn-lt"/>
              <a:ea typeface="+mn-ea"/>
              <a:cs typeface="+mn-cs"/>
            </a:rPr>
            <a:t>百万円、後期高齢者医療特別会計が純利益</a:t>
          </a:r>
          <a:r>
            <a:rPr kumimoji="1" lang="en-US" altLang="ja-JP" sz="1100" baseline="0">
              <a:solidFill>
                <a:schemeClr val="dk1"/>
              </a:solidFill>
              <a:effectLst/>
              <a:latin typeface="+mn-lt"/>
              <a:ea typeface="+mn-ea"/>
              <a:cs typeface="+mn-cs"/>
            </a:rPr>
            <a:t>13</a:t>
          </a:r>
          <a:endParaRPr lang="ja-JP" altLang="ja-JP" sz="1400">
            <a:effectLst/>
          </a:endParaRPr>
        </a:p>
        <a:p>
          <a:r>
            <a:rPr kumimoji="1" lang="ja-JP" altLang="ja-JP" sz="1100" baseline="0">
              <a:solidFill>
                <a:schemeClr val="dk1"/>
              </a:solidFill>
              <a:effectLst/>
              <a:latin typeface="+mn-lt"/>
              <a:ea typeface="+mn-ea"/>
              <a:cs typeface="+mn-cs"/>
            </a:rPr>
            <a:t>百万円、水道事業会計が純利益</a:t>
          </a:r>
          <a:r>
            <a:rPr kumimoji="1" lang="en-US" altLang="ja-JP" sz="1100" baseline="0">
              <a:solidFill>
                <a:schemeClr val="dk1"/>
              </a:solidFill>
              <a:effectLst/>
              <a:latin typeface="+mn-lt"/>
              <a:ea typeface="+mn-ea"/>
              <a:cs typeface="+mn-cs"/>
            </a:rPr>
            <a:t>121</a:t>
          </a:r>
          <a:r>
            <a:rPr kumimoji="1" lang="ja-JP" altLang="ja-JP" sz="1100" baseline="0">
              <a:solidFill>
                <a:schemeClr val="dk1"/>
              </a:solidFill>
              <a:effectLst/>
              <a:latin typeface="+mn-lt"/>
              <a:ea typeface="+mn-ea"/>
              <a:cs typeface="+mn-cs"/>
            </a:rPr>
            <a:t>百万円、下水道事業会計が</a:t>
          </a:r>
          <a:r>
            <a:rPr kumimoji="1" lang="en-US" altLang="ja-JP" sz="1100" baseline="0">
              <a:solidFill>
                <a:schemeClr val="dk1"/>
              </a:solidFill>
              <a:effectLst/>
              <a:latin typeface="+mn-lt"/>
              <a:ea typeface="+mn-ea"/>
              <a:cs typeface="+mn-cs"/>
            </a:rPr>
            <a:t>11</a:t>
          </a:r>
          <a:r>
            <a:rPr kumimoji="1" lang="ja-JP" altLang="ja-JP" sz="1100" baseline="0">
              <a:solidFill>
                <a:schemeClr val="dk1"/>
              </a:solidFill>
              <a:effectLst/>
              <a:latin typeface="+mn-lt"/>
              <a:ea typeface="+mn-ea"/>
              <a:cs typeface="+mn-cs"/>
            </a:rPr>
            <a:t>百万円となっている。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標準財政規模比で前年度比較すると、国民健康保険特別会計が</a:t>
          </a:r>
          <a:r>
            <a:rPr kumimoji="1" lang="en-US" altLang="ja-JP" sz="1100">
              <a:solidFill>
                <a:schemeClr val="dk1"/>
              </a:solidFill>
              <a:effectLst/>
              <a:latin typeface="+mn-lt"/>
              <a:ea typeface="+mn-ea"/>
              <a:cs typeface="+mn-cs"/>
            </a:rPr>
            <a:t>0.17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介護保険特別会計（保険事業勘定）が</a:t>
          </a:r>
          <a:r>
            <a:rPr kumimoji="1" lang="en-US" altLang="ja-JP" sz="1100" baseline="0">
              <a:solidFill>
                <a:schemeClr val="dk1"/>
              </a:solidFill>
              <a:effectLst/>
              <a:latin typeface="+mn-lt"/>
              <a:ea typeface="+mn-ea"/>
              <a:cs typeface="+mn-cs"/>
            </a:rPr>
            <a:t>0.21</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上昇</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一方で、</a:t>
          </a:r>
          <a:r>
            <a:rPr kumimoji="1" lang="ja-JP" altLang="ja-JP" sz="1100" baseline="0">
              <a:solidFill>
                <a:schemeClr val="dk1"/>
              </a:solidFill>
              <a:effectLst/>
              <a:latin typeface="+mn-lt"/>
              <a:ea typeface="+mn-ea"/>
              <a:cs typeface="+mn-cs"/>
            </a:rPr>
            <a:t>後期高齢者医療特別会計</a:t>
          </a:r>
          <a:r>
            <a:rPr kumimoji="1" lang="ja-JP" altLang="en-US" sz="1100" baseline="0">
              <a:solidFill>
                <a:schemeClr val="dk1"/>
              </a:solidFill>
              <a:effectLst/>
              <a:latin typeface="+mn-lt"/>
              <a:ea typeface="+mn-ea"/>
              <a:cs typeface="+mn-cs"/>
            </a:rPr>
            <a:t>が</a:t>
          </a:r>
          <a:r>
            <a:rPr kumimoji="1" lang="en-US" altLang="ja-JP" sz="1100" baseline="0">
              <a:solidFill>
                <a:schemeClr val="dk1"/>
              </a:solidFill>
              <a:effectLst/>
              <a:latin typeface="+mn-lt"/>
              <a:ea typeface="+mn-ea"/>
              <a:cs typeface="+mn-cs"/>
            </a:rPr>
            <a:t>0.06%</a:t>
          </a:r>
          <a:r>
            <a:rPr kumimoji="1" lang="ja-JP" altLang="en-US" sz="1100" baseline="0">
              <a:solidFill>
                <a:schemeClr val="dk1"/>
              </a:solidFill>
              <a:effectLst/>
              <a:latin typeface="+mn-lt"/>
              <a:ea typeface="+mn-ea"/>
              <a:cs typeface="+mn-cs"/>
            </a:rPr>
            <a:t>低下するなどしているものの、すべての会計において前年度と比較して大きな変化はない。</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また、</a:t>
          </a:r>
          <a:r>
            <a:rPr kumimoji="1" lang="ja-JP" altLang="ja-JP" sz="1100" baseline="0">
              <a:solidFill>
                <a:schemeClr val="dk1"/>
              </a:solidFill>
              <a:effectLst/>
              <a:latin typeface="+mn-lt"/>
              <a:ea typeface="+mn-ea"/>
              <a:cs typeface="+mn-cs"/>
            </a:rPr>
            <a:t>すべての会計において、連結実績赤字は生じていないが、今後も事務事業の見直し等による支出の抑制に取り組む必要があり、使用料の見直し等による収入の確保など赤字に転じない健全な経営に努め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59" customWidth="1"/>
    <col min="12" max="12" width="2.25" style="159" customWidth="1"/>
    <col min="13" max="17" width="2.375" style="159" customWidth="1"/>
    <col min="18" max="119" width="2.125" style="159" customWidth="1"/>
    <col min="120" max="16384" width="0" style="159"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0"/>
      <c r="DK1" s="160"/>
      <c r="DL1" s="160"/>
      <c r="DM1" s="160"/>
      <c r="DN1" s="160"/>
      <c r="DO1" s="160"/>
    </row>
    <row r="2" spans="1:119" ht="24.75" thickBot="1" x14ac:dyDescent="0.2">
      <c r="B2" s="161" t="s">
        <v>77</v>
      </c>
      <c r="C2" s="161"/>
      <c r="D2" s="162"/>
    </row>
    <row r="3" spans="1:119" ht="18.75" customHeight="1" thickBot="1" x14ac:dyDescent="0.2">
      <c r="A3" s="160"/>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0"/>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19009682</v>
      </c>
      <c r="BO4" s="449"/>
      <c r="BP4" s="449"/>
      <c r="BQ4" s="449"/>
      <c r="BR4" s="449"/>
      <c r="BS4" s="449"/>
      <c r="BT4" s="449"/>
      <c r="BU4" s="450"/>
      <c r="BV4" s="448">
        <v>18717924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4.7</v>
      </c>
      <c r="CU4" s="589"/>
      <c r="CV4" s="589"/>
      <c r="CW4" s="589"/>
      <c r="CX4" s="589"/>
      <c r="CY4" s="589"/>
      <c r="CZ4" s="589"/>
      <c r="DA4" s="590"/>
      <c r="DB4" s="588">
        <v>6.7</v>
      </c>
      <c r="DC4" s="589"/>
      <c r="DD4" s="589"/>
      <c r="DE4" s="589"/>
      <c r="DF4" s="589"/>
      <c r="DG4" s="589"/>
      <c r="DH4" s="589"/>
      <c r="DI4" s="590"/>
    </row>
    <row r="5" spans="1:119" ht="18.75" customHeight="1" x14ac:dyDescent="0.15">
      <c r="A5" s="160"/>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18409428</v>
      </c>
      <c r="BO5" s="420"/>
      <c r="BP5" s="420"/>
      <c r="BQ5" s="420"/>
      <c r="BR5" s="420"/>
      <c r="BS5" s="420"/>
      <c r="BT5" s="420"/>
      <c r="BU5" s="421"/>
      <c r="BV5" s="419">
        <v>17949601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89.5</v>
      </c>
      <c r="CU5" s="417"/>
      <c r="CV5" s="417"/>
      <c r="CW5" s="417"/>
      <c r="CX5" s="417"/>
      <c r="CY5" s="417"/>
      <c r="CZ5" s="417"/>
      <c r="DA5" s="418"/>
      <c r="DB5" s="416">
        <v>88.8</v>
      </c>
      <c r="DC5" s="417"/>
      <c r="DD5" s="417"/>
      <c r="DE5" s="417"/>
      <c r="DF5" s="417"/>
      <c r="DG5" s="417"/>
      <c r="DH5" s="417"/>
      <c r="DI5" s="418"/>
    </row>
    <row r="6" spans="1:119" ht="18.75" customHeight="1" x14ac:dyDescent="0.15">
      <c r="A6" s="160"/>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600254</v>
      </c>
      <c r="BO6" s="420"/>
      <c r="BP6" s="420"/>
      <c r="BQ6" s="420"/>
      <c r="BR6" s="420"/>
      <c r="BS6" s="420"/>
      <c r="BT6" s="420"/>
      <c r="BU6" s="421"/>
      <c r="BV6" s="419">
        <v>768323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89.8</v>
      </c>
      <c r="CU6" s="563"/>
      <c r="CV6" s="563"/>
      <c r="CW6" s="563"/>
      <c r="CX6" s="563"/>
      <c r="CY6" s="563"/>
      <c r="CZ6" s="563"/>
      <c r="DA6" s="564"/>
      <c r="DB6" s="562">
        <v>89.5</v>
      </c>
      <c r="DC6" s="563"/>
      <c r="DD6" s="563"/>
      <c r="DE6" s="563"/>
      <c r="DF6" s="563"/>
      <c r="DG6" s="563"/>
      <c r="DH6" s="563"/>
      <c r="DI6" s="564"/>
    </row>
    <row r="7" spans="1:119" ht="18.75" customHeight="1" x14ac:dyDescent="0.15">
      <c r="A7" s="160"/>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93028</v>
      </c>
      <c r="BO7" s="420"/>
      <c r="BP7" s="420"/>
      <c r="BQ7" s="420"/>
      <c r="BR7" s="420"/>
      <c r="BS7" s="420"/>
      <c r="BT7" s="420"/>
      <c r="BU7" s="421"/>
      <c r="BV7" s="419">
        <v>57214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10748515</v>
      </c>
      <c r="CU7" s="420"/>
      <c r="CV7" s="420"/>
      <c r="CW7" s="420"/>
      <c r="CX7" s="420"/>
      <c r="CY7" s="420"/>
      <c r="CZ7" s="420"/>
      <c r="DA7" s="421"/>
      <c r="DB7" s="419">
        <v>10544303</v>
      </c>
      <c r="DC7" s="420"/>
      <c r="DD7" s="420"/>
      <c r="DE7" s="420"/>
      <c r="DF7" s="420"/>
      <c r="DG7" s="420"/>
      <c r="DH7" s="420"/>
      <c r="DI7" s="421"/>
    </row>
    <row r="8" spans="1:119" ht="18.75" customHeight="1" thickBot="1" x14ac:dyDescent="0.2">
      <c r="A8" s="160"/>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507226</v>
      </c>
      <c r="BO8" s="420"/>
      <c r="BP8" s="420"/>
      <c r="BQ8" s="420"/>
      <c r="BR8" s="420"/>
      <c r="BS8" s="420"/>
      <c r="BT8" s="420"/>
      <c r="BU8" s="421"/>
      <c r="BV8" s="419">
        <v>711109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0.45</v>
      </c>
      <c r="CU8" s="523"/>
      <c r="CV8" s="523"/>
      <c r="CW8" s="523"/>
      <c r="CX8" s="523"/>
      <c r="CY8" s="523"/>
      <c r="CZ8" s="523"/>
      <c r="DA8" s="524"/>
      <c r="DB8" s="522">
        <v>0.45</v>
      </c>
      <c r="DC8" s="523"/>
      <c r="DD8" s="523"/>
      <c r="DE8" s="523"/>
      <c r="DF8" s="523"/>
      <c r="DG8" s="523"/>
      <c r="DH8" s="523"/>
      <c r="DI8" s="524"/>
    </row>
    <row r="9" spans="1:119" ht="18.75" customHeight="1" thickBot="1" x14ac:dyDescent="0.2">
      <c r="A9" s="160"/>
      <c r="B9" s="551" t="s">
        <v>106</v>
      </c>
      <c r="C9" s="552"/>
      <c r="D9" s="552"/>
      <c r="E9" s="552"/>
      <c r="F9" s="552"/>
      <c r="G9" s="552"/>
      <c r="H9" s="552"/>
      <c r="I9" s="552"/>
      <c r="J9" s="552"/>
      <c r="K9" s="470"/>
      <c r="L9" s="553" t="s">
        <v>107</v>
      </c>
      <c r="M9" s="554"/>
      <c r="N9" s="554"/>
      <c r="O9" s="554"/>
      <c r="P9" s="554"/>
      <c r="Q9" s="555"/>
      <c r="R9" s="556">
        <v>32735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-203883</v>
      </c>
      <c r="BO9" s="420"/>
      <c r="BP9" s="420"/>
      <c r="BQ9" s="420"/>
      <c r="BR9" s="420"/>
      <c r="BS9" s="420"/>
      <c r="BT9" s="420"/>
      <c r="BU9" s="421"/>
      <c r="BV9" s="419">
        <v>-93646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13.4</v>
      </c>
      <c r="CU9" s="417"/>
      <c r="CV9" s="417"/>
      <c r="CW9" s="417"/>
      <c r="CX9" s="417"/>
      <c r="CY9" s="417"/>
      <c r="CZ9" s="417"/>
      <c r="DA9" s="418"/>
      <c r="DB9" s="416">
        <v>13.7</v>
      </c>
      <c r="DC9" s="417"/>
      <c r="DD9" s="417"/>
      <c r="DE9" s="417"/>
      <c r="DF9" s="417"/>
      <c r="DG9" s="417"/>
      <c r="DH9" s="417"/>
      <c r="DI9" s="418"/>
    </row>
    <row r="10" spans="1:119" ht="18.75" customHeight="1" thickBot="1" x14ac:dyDescent="0.2">
      <c r="A10" s="160"/>
      <c r="B10" s="551"/>
      <c r="C10" s="552"/>
      <c r="D10" s="552"/>
      <c r="E10" s="552"/>
      <c r="F10" s="552"/>
      <c r="G10" s="552"/>
      <c r="H10" s="552"/>
      <c r="I10" s="552"/>
      <c r="J10" s="552"/>
      <c r="K10" s="470"/>
      <c r="L10" s="375" t="s">
        <v>113</v>
      </c>
      <c r="M10" s="376"/>
      <c r="N10" s="376"/>
      <c r="O10" s="376"/>
      <c r="P10" s="376"/>
      <c r="Q10" s="377"/>
      <c r="R10" s="372">
        <v>35206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273363</v>
      </c>
      <c r="BO10" s="420"/>
      <c r="BP10" s="420"/>
      <c r="BQ10" s="420"/>
      <c r="BR10" s="420"/>
      <c r="BS10" s="420"/>
      <c r="BT10" s="420"/>
      <c r="BU10" s="421"/>
      <c r="BV10" s="419">
        <v>299030</v>
      </c>
      <c r="BW10" s="420"/>
      <c r="BX10" s="420"/>
      <c r="BY10" s="420"/>
      <c r="BZ10" s="420"/>
      <c r="CA10" s="420"/>
      <c r="CB10" s="420"/>
      <c r="CC10" s="421"/>
      <c r="CD10" s="163" t="s">
        <v>116</v>
      </c>
      <c r="CE10" s="164"/>
      <c r="CF10" s="164"/>
      <c r="CG10" s="164"/>
      <c r="CH10" s="164"/>
      <c r="CI10" s="164"/>
      <c r="CJ10" s="164"/>
      <c r="CK10" s="164"/>
      <c r="CL10" s="164"/>
      <c r="CM10" s="164"/>
      <c r="CN10" s="164"/>
      <c r="CO10" s="164"/>
      <c r="CP10" s="164"/>
      <c r="CQ10" s="164"/>
      <c r="CR10" s="164"/>
      <c r="CS10" s="165"/>
      <c r="CT10" s="166"/>
      <c r="CU10" s="167"/>
      <c r="CV10" s="167"/>
      <c r="CW10" s="167"/>
      <c r="CX10" s="167"/>
      <c r="CY10" s="167"/>
      <c r="CZ10" s="167"/>
      <c r="DA10" s="168"/>
      <c r="DB10" s="166"/>
      <c r="DC10" s="167"/>
      <c r="DD10" s="167"/>
      <c r="DE10" s="167"/>
      <c r="DF10" s="167"/>
      <c r="DG10" s="167"/>
      <c r="DH10" s="167"/>
      <c r="DI10" s="168"/>
    </row>
    <row r="11" spans="1:119" ht="18.75" customHeight="1" thickBot="1" x14ac:dyDescent="0.2">
      <c r="A11" s="160"/>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0"/>
      <c r="B12" s="525" t="s">
        <v>123</v>
      </c>
      <c r="C12" s="526"/>
      <c r="D12" s="526"/>
      <c r="E12" s="526"/>
      <c r="F12" s="526"/>
      <c r="G12" s="526"/>
      <c r="H12" s="526"/>
      <c r="I12" s="526"/>
      <c r="J12" s="526"/>
      <c r="K12" s="527"/>
      <c r="L12" s="534" t="s">
        <v>124</v>
      </c>
      <c r="M12" s="535"/>
      <c r="N12" s="535"/>
      <c r="O12" s="535"/>
      <c r="P12" s="535"/>
      <c r="Q12" s="536"/>
      <c r="R12" s="537">
        <v>31505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0"/>
      <c r="B13" s="528"/>
      <c r="C13" s="529"/>
      <c r="D13" s="529"/>
      <c r="E13" s="529"/>
      <c r="F13" s="529"/>
      <c r="G13" s="529"/>
      <c r="H13" s="529"/>
      <c r="I13" s="529"/>
      <c r="J13" s="529"/>
      <c r="K13" s="530"/>
      <c r="L13" s="169"/>
      <c r="M13" s="503" t="s">
        <v>130</v>
      </c>
      <c r="N13" s="504"/>
      <c r="O13" s="504"/>
      <c r="P13" s="504"/>
      <c r="Q13" s="505"/>
      <c r="R13" s="506">
        <v>30240</v>
      </c>
      <c r="S13" s="507"/>
      <c r="T13" s="507"/>
      <c r="U13" s="507"/>
      <c r="V13" s="508"/>
      <c r="W13" s="509" t="s">
        <v>131</v>
      </c>
      <c r="X13" s="405"/>
      <c r="Y13" s="405"/>
      <c r="Z13" s="405"/>
      <c r="AA13" s="405"/>
      <c r="AB13" s="406"/>
      <c r="AC13" s="372">
        <v>1082</v>
      </c>
      <c r="AD13" s="373"/>
      <c r="AE13" s="373"/>
      <c r="AF13" s="373"/>
      <c r="AG13" s="374"/>
      <c r="AH13" s="372">
        <v>1365</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69480</v>
      </c>
      <c r="BO13" s="420"/>
      <c r="BP13" s="420"/>
      <c r="BQ13" s="420"/>
      <c r="BR13" s="420"/>
      <c r="BS13" s="420"/>
      <c r="BT13" s="420"/>
      <c r="BU13" s="421"/>
      <c r="BV13" s="419">
        <v>205384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v>
      </c>
      <c r="CU13" s="417"/>
      <c r="CV13" s="417"/>
      <c r="CW13" s="417"/>
      <c r="CX13" s="417"/>
      <c r="CY13" s="417"/>
      <c r="CZ13" s="417"/>
      <c r="DA13" s="418"/>
      <c r="DB13" s="416">
        <v>7.7</v>
      </c>
      <c r="DC13" s="417"/>
      <c r="DD13" s="417"/>
      <c r="DE13" s="417"/>
      <c r="DF13" s="417"/>
      <c r="DG13" s="417"/>
      <c r="DH13" s="417"/>
      <c r="DI13" s="418"/>
    </row>
    <row r="14" spans="1:119" ht="18.75" customHeight="1" thickBot="1" x14ac:dyDescent="0.2">
      <c r="A14" s="160"/>
      <c r="B14" s="528"/>
      <c r="C14" s="529"/>
      <c r="D14" s="529"/>
      <c r="E14" s="529"/>
      <c r="F14" s="529"/>
      <c r="G14" s="529"/>
      <c r="H14" s="529"/>
      <c r="I14" s="529"/>
      <c r="J14" s="529"/>
      <c r="K14" s="530"/>
      <c r="L14" s="493" t="s">
        <v>135</v>
      </c>
      <c r="M14" s="546"/>
      <c r="N14" s="546"/>
      <c r="O14" s="546"/>
      <c r="P14" s="546"/>
      <c r="Q14" s="547"/>
      <c r="R14" s="506">
        <v>32084</v>
      </c>
      <c r="S14" s="507"/>
      <c r="T14" s="507"/>
      <c r="U14" s="507"/>
      <c r="V14" s="508"/>
      <c r="W14" s="510"/>
      <c r="X14" s="408"/>
      <c r="Y14" s="408"/>
      <c r="Z14" s="408"/>
      <c r="AA14" s="408"/>
      <c r="AB14" s="409"/>
      <c r="AC14" s="499">
        <v>6.6</v>
      </c>
      <c r="AD14" s="500"/>
      <c r="AE14" s="500"/>
      <c r="AF14" s="500"/>
      <c r="AG14" s="501"/>
      <c r="AH14" s="499">
        <v>7.5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30.3</v>
      </c>
      <c r="CU14" s="517"/>
      <c r="CV14" s="517"/>
      <c r="CW14" s="517"/>
      <c r="CX14" s="517"/>
      <c r="CY14" s="517"/>
      <c r="CZ14" s="517"/>
      <c r="DA14" s="518"/>
      <c r="DB14" s="516">
        <v>29.3</v>
      </c>
      <c r="DC14" s="517"/>
      <c r="DD14" s="517"/>
      <c r="DE14" s="517"/>
      <c r="DF14" s="517"/>
      <c r="DG14" s="517"/>
      <c r="DH14" s="517"/>
      <c r="DI14" s="518"/>
    </row>
    <row r="15" spans="1:119" ht="18.75" customHeight="1" x14ac:dyDescent="0.15">
      <c r="A15" s="160"/>
      <c r="B15" s="528"/>
      <c r="C15" s="529"/>
      <c r="D15" s="529"/>
      <c r="E15" s="529"/>
      <c r="F15" s="529"/>
      <c r="G15" s="529"/>
      <c r="H15" s="529"/>
      <c r="I15" s="529"/>
      <c r="J15" s="529"/>
      <c r="K15" s="530"/>
      <c r="L15" s="169"/>
      <c r="M15" s="503" t="s">
        <v>130</v>
      </c>
      <c r="N15" s="504"/>
      <c r="O15" s="504"/>
      <c r="P15" s="504"/>
      <c r="Q15" s="505"/>
      <c r="R15" s="506">
        <v>30936</v>
      </c>
      <c r="S15" s="507"/>
      <c r="T15" s="507"/>
      <c r="U15" s="507"/>
      <c r="V15" s="508"/>
      <c r="W15" s="509" t="s">
        <v>137</v>
      </c>
      <c r="X15" s="405"/>
      <c r="Y15" s="405"/>
      <c r="Z15" s="405"/>
      <c r="AA15" s="405"/>
      <c r="AB15" s="406"/>
      <c r="AC15" s="372">
        <v>5871</v>
      </c>
      <c r="AD15" s="373"/>
      <c r="AE15" s="373"/>
      <c r="AF15" s="373"/>
      <c r="AG15" s="374"/>
      <c r="AH15" s="372">
        <v>6323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4301625</v>
      </c>
      <c r="BO15" s="449"/>
      <c r="BP15" s="449"/>
      <c r="BQ15" s="449"/>
      <c r="BR15" s="449"/>
      <c r="BS15" s="449"/>
      <c r="BT15" s="449"/>
      <c r="BU15" s="450"/>
      <c r="BV15" s="448">
        <v>4273885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0"/>
      <c r="CU15" s="171"/>
      <c r="CV15" s="171"/>
      <c r="CW15" s="171"/>
      <c r="CX15" s="171"/>
      <c r="CY15" s="171"/>
      <c r="CZ15" s="171"/>
      <c r="DA15" s="172"/>
      <c r="DB15" s="170"/>
      <c r="DC15" s="171"/>
      <c r="DD15" s="171"/>
      <c r="DE15" s="171"/>
      <c r="DF15" s="171"/>
      <c r="DG15" s="171"/>
      <c r="DH15" s="171"/>
      <c r="DI15" s="172"/>
    </row>
    <row r="16" spans="1:119" ht="18.75" customHeight="1" x14ac:dyDescent="0.15">
      <c r="A16" s="160"/>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35.700000000000003</v>
      </c>
      <c r="AD16" s="500"/>
      <c r="AE16" s="500"/>
      <c r="AF16" s="500"/>
      <c r="AG16" s="501"/>
      <c r="AH16" s="499">
        <v>34.9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9608844</v>
      </c>
      <c r="BO16" s="420"/>
      <c r="BP16" s="420"/>
      <c r="BQ16" s="420"/>
      <c r="BR16" s="420"/>
      <c r="BS16" s="420"/>
      <c r="BT16" s="420"/>
      <c r="BU16" s="421"/>
      <c r="BV16" s="419">
        <v>9404626</v>
      </c>
      <c r="BW16" s="420"/>
      <c r="BX16" s="420"/>
      <c r="BY16" s="420"/>
      <c r="BZ16" s="420"/>
      <c r="CA16" s="420"/>
      <c r="CB16" s="420"/>
      <c r="CC16" s="421"/>
      <c r="CD16" s="173"/>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0"/>
      <c r="B17" s="531"/>
      <c r="C17" s="532"/>
      <c r="D17" s="532"/>
      <c r="E17" s="532"/>
      <c r="F17" s="532"/>
      <c r="G17" s="532"/>
      <c r="H17" s="532"/>
      <c r="I17" s="532"/>
      <c r="J17" s="532"/>
      <c r="K17" s="533"/>
      <c r="L17" s="174"/>
      <c r="M17" s="512" t="s">
        <v>143</v>
      </c>
      <c r="N17" s="513"/>
      <c r="O17" s="513"/>
      <c r="P17" s="513"/>
      <c r="Q17" s="514"/>
      <c r="R17" s="496" t="s">
        <v>144</v>
      </c>
      <c r="S17" s="497"/>
      <c r="T17" s="497"/>
      <c r="U17" s="497"/>
      <c r="V17" s="498"/>
      <c r="W17" s="509" t="s">
        <v>145</v>
      </c>
      <c r="X17" s="405"/>
      <c r="Y17" s="405"/>
      <c r="Z17" s="405"/>
      <c r="AA17" s="405"/>
      <c r="AB17" s="406"/>
      <c r="AC17" s="372">
        <v>9485</v>
      </c>
      <c r="AD17" s="373"/>
      <c r="AE17" s="373"/>
      <c r="AF17" s="373"/>
      <c r="AG17" s="374"/>
      <c r="AH17" s="372">
        <v>10451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5381303</v>
      </c>
      <c r="BO17" s="420"/>
      <c r="BP17" s="420"/>
      <c r="BQ17" s="420"/>
      <c r="BR17" s="420"/>
      <c r="BS17" s="420"/>
      <c r="BT17" s="420"/>
      <c r="BU17" s="421"/>
      <c r="BV17" s="419">
        <v>5340151</v>
      </c>
      <c r="BW17" s="420"/>
      <c r="BX17" s="420"/>
      <c r="BY17" s="420"/>
      <c r="BZ17" s="420"/>
      <c r="CA17" s="420"/>
      <c r="CB17" s="420"/>
      <c r="CC17" s="421"/>
      <c r="CD17" s="173"/>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0"/>
      <c r="B18" s="469" t="s">
        <v>147</v>
      </c>
      <c r="C18" s="470"/>
      <c r="D18" s="470"/>
      <c r="E18" s="471"/>
      <c r="F18" s="471"/>
      <c r="G18" s="471"/>
      <c r="H18" s="471"/>
      <c r="I18" s="471"/>
      <c r="J18" s="471"/>
      <c r="K18" s="471"/>
      <c r="L18" s="472">
        <v>112.03</v>
      </c>
      <c r="M18" s="472"/>
      <c r="N18" s="472"/>
      <c r="O18" s="472"/>
      <c r="P18" s="472"/>
      <c r="Q18" s="472"/>
      <c r="R18" s="473"/>
      <c r="S18" s="473"/>
      <c r="T18" s="473"/>
      <c r="U18" s="473"/>
      <c r="V18" s="474"/>
      <c r="W18" s="490"/>
      <c r="X18" s="491"/>
      <c r="Y18" s="491"/>
      <c r="Z18" s="491"/>
      <c r="AA18" s="491"/>
      <c r="AB18" s="515"/>
      <c r="AC18" s="389">
        <v>57.7</v>
      </c>
      <c r="AD18" s="390"/>
      <c r="AE18" s="390"/>
      <c r="AF18" s="390"/>
      <c r="AG18" s="475"/>
      <c r="AH18" s="389">
        <v>57.6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9755900</v>
      </c>
      <c r="BO18" s="420"/>
      <c r="BP18" s="420"/>
      <c r="BQ18" s="420"/>
      <c r="BR18" s="420"/>
      <c r="BS18" s="420"/>
      <c r="BT18" s="420"/>
      <c r="BU18" s="421"/>
      <c r="BV18" s="419">
        <v>9424825</v>
      </c>
      <c r="BW18" s="420"/>
      <c r="BX18" s="420"/>
      <c r="BY18" s="420"/>
      <c r="BZ18" s="420"/>
      <c r="CA18" s="420"/>
      <c r="CB18" s="420"/>
      <c r="CC18" s="421"/>
      <c r="CD18" s="173"/>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0"/>
      <c r="B19" s="469" t="s">
        <v>149</v>
      </c>
      <c r="C19" s="470"/>
      <c r="D19" s="470"/>
      <c r="E19" s="471"/>
      <c r="F19" s="471"/>
      <c r="G19" s="471"/>
      <c r="H19" s="471"/>
      <c r="I19" s="471"/>
      <c r="J19" s="471"/>
      <c r="K19" s="471"/>
      <c r="L19" s="479">
        <v>292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12786932</v>
      </c>
      <c r="BO19" s="420"/>
      <c r="BP19" s="420"/>
      <c r="BQ19" s="420"/>
      <c r="BR19" s="420"/>
      <c r="BS19" s="420"/>
      <c r="BT19" s="420"/>
      <c r="BU19" s="421"/>
      <c r="BV19" s="419">
        <v>12809587</v>
      </c>
      <c r="BW19" s="420"/>
      <c r="BX19" s="420"/>
      <c r="BY19" s="420"/>
      <c r="BZ19" s="420"/>
      <c r="CA19" s="420"/>
      <c r="CB19" s="420"/>
      <c r="CC19" s="421"/>
      <c r="CD19" s="173"/>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0"/>
      <c r="B20" s="469" t="s">
        <v>151</v>
      </c>
      <c r="C20" s="470"/>
      <c r="D20" s="470"/>
      <c r="E20" s="471"/>
      <c r="F20" s="471"/>
      <c r="G20" s="471"/>
      <c r="H20" s="471"/>
      <c r="I20" s="471"/>
      <c r="J20" s="471"/>
      <c r="K20" s="471"/>
      <c r="L20" s="479">
        <v>11600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73"/>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0"/>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73"/>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0"/>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17399780</v>
      </c>
      <c r="BO22" s="449"/>
      <c r="BP22" s="449"/>
      <c r="BQ22" s="449"/>
      <c r="BR22" s="449"/>
      <c r="BS22" s="449"/>
      <c r="BT22" s="449"/>
      <c r="BU22" s="450"/>
      <c r="BV22" s="448">
        <v>16702291</v>
      </c>
      <c r="BW22" s="449"/>
      <c r="BX22" s="449"/>
      <c r="BY22" s="449"/>
      <c r="BZ22" s="449"/>
      <c r="CA22" s="449"/>
      <c r="CB22" s="449"/>
      <c r="CC22" s="450"/>
      <c r="CD22" s="173"/>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0"/>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6004568</v>
      </c>
      <c r="BO23" s="420"/>
      <c r="BP23" s="420"/>
      <c r="BQ23" s="420"/>
      <c r="BR23" s="420"/>
      <c r="BS23" s="420"/>
      <c r="BT23" s="420"/>
      <c r="BU23" s="421"/>
      <c r="BV23" s="419">
        <v>6244184</v>
      </c>
      <c r="BW23" s="420"/>
      <c r="BX23" s="420"/>
      <c r="BY23" s="420"/>
      <c r="BZ23" s="420"/>
      <c r="CA23" s="420"/>
      <c r="CB23" s="420"/>
      <c r="CC23" s="421"/>
      <c r="CD23" s="173"/>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0"/>
      <c r="B24" s="398"/>
      <c r="C24" s="399"/>
      <c r="D24" s="400"/>
      <c r="E24" s="375" t="s">
        <v>161</v>
      </c>
      <c r="F24" s="376"/>
      <c r="G24" s="376"/>
      <c r="H24" s="376"/>
      <c r="I24" s="376"/>
      <c r="J24" s="376"/>
      <c r="K24" s="377"/>
      <c r="L24" s="372">
        <v>1</v>
      </c>
      <c r="M24" s="373"/>
      <c r="N24" s="373"/>
      <c r="O24" s="373"/>
      <c r="P24" s="374"/>
      <c r="Q24" s="372">
        <v>7600</v>
      </c>
      <c r="R24" s="373"/>
      <c r="S24" s="373"/>
      <c r="T24" s="373"/>
      <c r="U24" s="373"/>
      <c r="V24" s="374"/>
      <c r="W24" s="462"/>
      <c r="X24" s="399"/>
      <c r="Y24" s="400"/>
      <c r="Z24" s="375" t="s">
        <v>162</v>
      </c>
      <c r="AA24" s="376"/>
      <c r="AB24" s="376"/>
      <c r="AC24" s="376"/>
      <c r="AD24" s="376"/>
      <c r="AE24" s="376"/>
      <c r="AF24" s="376"/>
      <c r="AG24" s="377"/>
      <c r="AH24" s="372">
        <v>303</v>
      </c>
      <c r="AI24" s="373"/>
      <c r="AJ24" s="373"/>
      <c r="AK24" s="373"/>
      <c r="AL24" s="374"/>
      <c r="AM24" s="372">
        <v>955965</v>
      </c>
      <c r="AN24" s="373"/>
      <c r="AO24" s="373"/>
      <c r="AP24" s="373"/>
      <c r="AQ24" s="373"/>
      <c r="AR24" s="374"/>
      <c r="AS24" s="372">
        <v>3155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11554664</v>
      </c>
      <c r="BO24" s="420"/>
      <c r="BP24" s="420"/>
      <c r="BQ24" s="420"/>
      <c r="BR24" s="420"/>
      <c r="BS24" s="420"/>
      <c r="BT24" s="420"/>
      <c r="BU24" s="421"/>
      <c r="BV24" s="419">
        <v>10223752</v>
      </c>
      <c r="BW24" s="420"/>
      <c r="BX24" s="420"/>
      <c r="BY24" s="420"/>
      <c r="BZ24" s="420"/>
      <c r="CA24" s="420"/>
      <c r="CB24" s="420"/>
      <c r="CC24" s="421"/>
      <c r="CD24" s="173"/>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0"/>
      <c r="B25" s="398"/>
      <c r="C25" s="399"/>
      <c r="D25" s="400"/>
      <c r="E25" s="375" t="s">
        <v>164</v>
      </c>
      <c r="F25" s="376"/>
      <c r="G25" s="376"/>
      <c r="H25" s="376"/>
      <c r="I25" s="376"/>
      <c r="J25" s="376"/>
      <c r="K25" s="377"/>
      <c r="L25" s="372">
        <v>1</v>
      </c>
      <c r="M25" s="373"/>
      <c r="N25" s="373"/>
      <c r="O25" s="373"/>
      <c r="P25" s="374"/>
      <c r="Q25" s="372">
        <v>6150</v>
      </c>
      <c r="R25" s="373"/>
      <c r="S25" s="373"/>
      <c r="T25" s="373"/>
      <c r="U25" s="373"/>
      <c r="V25" s="374"/>
      <c r="W25" s="462"/>
      <c r="X25" s="399"/>
      <c r="Y25" s="400"/>
      <c r="Z25" s="375" t="s">
        <v>165</v>
      </c>
      <c r="AA25" s="376"/>
      <c r="AB25" s="376"/>
      <c r="AC25" s="376"/>
      <c r="AD25" s="376"/>
      <c r="AE25" s="376"/>
      <c r="AF25" s="376"/>
      <c r="AG25" s="377"/>
      <c r="AH25" s="372">
        <v>64</v>
      </c>
      <c r="AI25" s="373"/>
      <c r="AJ25" s="373"/>
      <c r="AK25" s="373"/>
      <c r="AL25" s="374"/>
      <c r="AM25" s="372">
        <v>192192</v>
      </c>
      <c r="AN25" s="373"/>
      <c r="AO25" s="373"/>
      <c r="AP25" s="373"/>
      <c r="AQ25" s="373"/>
      <c r="AR25" s="374"/>
      <c r="AS25" s="372">
        <v>3003</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2285697</v>
      </c>
      <c r="BO25" s="449"/>
      <c r="BP25" s="449"/>
      <c r="BQ25" s="449"/>
      <c r="BR25" s="449"/>
      <c r="BS25" s="449"/>
      <c r="BT25" s="449"/>
      <c r="BU25" s="450"/>
      <c r="BV25" s="448">
        <v>2465606</v>
      </c>
      <c r="BW25" s="449"/>
      <c r="BX25" s="449"/>
      <c r="BY25" s="449"/>
      <c r="BZ25" s="449"/>
      <c r="CA25" s="449"/>
      <c r="CB25" s="449"/>
      <c r="CC25" s="450"/>
      <c r="CD25" s="173"/>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0"/>
      <c r="B26" s="398"/>
      <c r="C26" s="399"/>
      <c r="D26" s="400"/>
      <c r="E26" s="375" t="s">
        <v>167</v>
      </c>
      <c r="F26" s="376"/>
      <c r="G26" s="376"/>
      <c r="H26" s="376"/>
      <c r="I26" s="376"/>
      <c r="J26" s="376"/>
      <c r="K26" s="377"/>
      <c r="L26" s="372">
        <v>1</v>
      </c>
      <c r="M26" s="373"/>
      <c r="N26" s="373"/>
      <c r="O26" s="373"/>
      <c r="P26" s="374"/>
      <c r="Q26" s="372">
        <v>5630</v>
      </c>
      <c r="R26" s="373"/>
      <c r="S26" s="373"/>
      <c r="T26" s="373"/>
      <c r="U26" s="373"/>
      <c r="V26" s="374"/>
      <c r="W26" s="462"/>
      <c r="X26" s="399"/>
      <c r="Y26" s="400"/>
      <c r="Z26" s="375" t="s">
        <v>168</v>
      </c>
      <c r="AA26" s="430"/>
      <c r="AB26" s="430"/>
      <c r="AC26" s="430"/>
      <c r="AD26" s="430"/>
      <c r="AE26" s="430"/>
      <c r="AF26" s="430"/>
      <c r="AG26" s="431"/>
      <c r="AH26" s="372">
        <v>5</v>
      </c>
      <c r="AI26" s="373"/>
      <c r="AJ26" s="373"/>
      <c r="AK26" s="373"/>
      <c r="AL26" s="374"/>
      <c r="AM26" s="372">
        <v>12470</v>
      </c>
      <c r="AN26" s="373"/>
      <c r="AO26" s="373"/>
      <c r="AP26" s="373"/>
      <c r="AQ26" s="373"/>
      <c r="AR26" s="374"/>
      <c r="AS26" s="372">
        <v>2494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73"/>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0"/>
      <c r="B27" s="398"/>
      <c r="C27" s="399"/>
      <c r="D27" s="400"/>
      <c r="E27" s="375" t="s">
        <v>170</v>
      </c>
      <c r="F27" s="376"/>
      <c r="G27" s="376"/>
      <c r="H27" s="376"/>
      <c r="I27" s="376"/>
      <c r="J27" s="376"/>
      <c r="K27" s="377"/>
      <c r="L27" s="372">
        <v>1</v>
      </c>
      <c r="M27" s="373"/>
      <c r="N27" s="373"/>
      <c r="O27" s="373"/>
      <c r="P27" s="374"/>
      <c r="Q27" s="372">
        <v>3430</v>
      </c>
      <c r="R27" s="373"/>
      <c r="S27" s="373"/>
      <c r="T27" s="373"/>
      <c r="U27" s="373"/>
      <c r="V27" s="374"/>
      <c r="W27" s="462"/>
      <c r="X27" s="399"/>
      <c r="Y27" s="400"/>
      <c r="Z27" s="375" t="s">
        <v>171</v>
      </c>
      <c r="AA27" s="376"/>
      <c r="AB27" s="376"/>
      <c r="AC27" s="376"/>
      <c r="AD27" s="376"/>
      <c r="AE27" s="376"/>
      <c r="AF27" s="376"/>
      <c r="AG27" s="377"/>
      <c r="AH27" s="372">
        <v>5</v>
      </c>
      <c r="AI27" s="373"/>
      <c r="AJ27" s="373"/>
      <c r="AK27" s="373"/>
      <c r="AL27" s="374"/>
      <c r="AM27" s="372">
        <v>11680</v>
      </c>
      <c r="AN27" s="373"/>
      <c r="AO27" s="373"/>
      <c r="AP27" s="373"/>
      <c r="AQ27" s="373"/>
      <c r="AR27" s="374"/>
      <c r="AS27" s="372">
        <v>2336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704168</v>
      </c>
      <c r="BO27" s="454"/>
      <c r="BP27" s="454"/>
      <c r="BQ27" s="454"/>
      <c r="BR27" s="454"/>
      <c r="BS27" s="454"/>
      <c r="BT27" s="454"/>
      <c r="BU27" s="455"/>
      <c r="BV27" s="453">
        <v>703794</v>
      </c>
      <c r="BW27" s="454"/>
      <c r="BX27" s="454"/>
      <c r="BY27" s="454"/>
      <c r="BZ27" s="454"/>
      <c r="CA27" s="454"/>
      <c r="CB27" s="454"/>
      <c r="CC27" s="455"/>
      <c r="CD27" s="175"/>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0"/>
      <c r="B28" s="398"/>
      <c r="C28" s="399"/>
      <c r="D28" s="400"/>
      <c r="E28" s="375" t="s">
        <v>173</v>
      </c>
      <c r="F28" s="376"/>
      <c r="G28" s="376"/>
      <c r="H28" s="376"/>
      <c r="I28" s="376"/>
      <c r="J28" s="376"/>
      <c r="K28" s="377"/>
      <c r="L28" s="372">
        <v>1</v>
      </c>
      <c r="M28" s="373"/>
      <c r="N28" s="373"/>
      <c r="O28" s="373"/>
      <c r="P28" s="374"/>
      <c r="Q28" s="372">
        <v>3140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3324269</v>
      </c>
      <c r="BO28" s="449"/>
      <c r="BP28" s="449"/>
      <c r="BQ28" s="449"/>
      <c r="BR28" s="449"/>
      <c r="BS28" s="449"/>
      <c r="BT28" s="449"/>
      <c r="BU28" s="450"/>
      <c r="BV28" s="448">
        <v>3050906</v>
      </c>
      <c r="BW28" s="449"/>
      <c r="BX28" s="449"/>
      <c r="BY28" s="449"/>
      <c r="BZ28" s="449"/>
      <c r="CA28" s="449"/>
      <c r="CB28" s="449"/>
      <c r="CC28" s="450"/>
      <c r="CD28" s="173"/>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0"/>
      <c r="B29" s="398"/>
      <c r="C29" s="399"/>
      <c r="D29" s="400"/>
      <c r="E29" s="375" t="s">
        <v>176</v>
      </c>
      <c r="F29" s="376"/>
      <c r="G29" s="376"/>
      <c r="H29" s="376"/>
      <c r="I29" s="376"/>
      <c r="J29" s="376"/>
      <c r="K29" s="377"/>
      <c r="L29" s="372">
        <v>13</v>
      </c>
      <c r="M29" s="373"/>
      <c r="N29" s="373"/>
      <c r="O29" s="373"/>
      <c r="P29" s="374"/>
      <c r="Q29" s="372">
        <v>2940</v>
      </c>
      <c r="R29" s="373"/>
      <c r="S29" s="373"/>
      <c r="T29" s="373"/>
      <c r="U29" s="373"/>
      <c r="V29" s="374"/>
      <c r="W29" s="463"/>
      <c r="X29" s="464"/>
      <c r="Y29" s="465"/>
      <c r="Z29" s="375" t="s">
        <v>177</v>
      </c>
      <c r="AA29" s="376"/>
      <c r="AB29" s="376"/>
      <c r="AC29" s="376"/>
      <c r="AD29" s="376"/>
      <c r="AE29" s="376"/>
      <c r="AF29" s="376"/>
      <c r="AG29" s="377"/>
      <c r="AH29" s="372">
        <v>308</v>
      </c>
      <c r="AI29" s="373"/>
      <c r="AJ29" s="373"/>
      <c r="AK29" s="373"/>
      <c r="AL29" s="374"/>
      <c r="AM29" s="372">
        <v>967645</v>
      </c>
      <c r="AN29" s="373"/>
      <c r="AO29" s="373"/>
      <c r="AP29" s="373"/>
      <c r="AQ29" s="373"/>
      <c r="AR29" s="374"/>
      <c r="AS29" s="372">
        <v>3142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621658</v>
      </c>
      <c r="BO29" s="420"/>
      <c r="BP29" s="420"/>
      <c r="BQ29" s="420"/>
      <c r="BR29" s="420"/>
      <c r="BS29" s="420"/>
      <c r="BT29" s="420"/>
      <c r="BU29" s="421"/>
      <c r="BV29" s="419">
        <v>580446</v>
      </c>
      <c r="BW29" s="420"/>
      <c r="BX29" s="420"/>
      <c r="BY29" s="420"/>
      <c r="BZ29" s="420"/>
      <c r="CA29" s="420"/>
      <c r="CB29" s="420"/>
      <c r="CC29" s="421"/>
      <c r="CD29" s="175"/>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0"/>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3335962</v>
      </c>
      <c r="BO30" s="454"/>
      <c r="BP30" s="454"/>
      <c r="BQ30" s="454"/>
      <c r="BR30" s="454"/>
      <c r="BS30" s="454"/>
      <c r="BT30" s="454"/>
      <c r="BU30" s="455"/>
      <c r="BV30" s="453">
        <v>2665320</v>
      </c>
      <c r="BW30" s="454"/>
      <c r="BX30" s="454"/>
      <c r="BY30" s="454"/>
      <c r="BZ30" s="454"/>
      <c r="CA30" s="454"/>
      <c r="CB30" s="454"/>
      <c r="CC30" s="455"/>
      <c r="CD30" s="176"/>
      <c r="CE30" s="177"/>
      <c r="CF30" s="177"/>
      <c r="CG30" s="177"/>
      <c r="CH30" s="177"/>
      <c r="CI30" s="177"/>
      <c r="CJ30" s="177"/>
      <c r="CK30" s="177"/>
      <c r="CL30" s="177"/>
      <c r="CM30" s="177"/>
      <c r="CN30" s="177"/>
      <c r="CO30" s="177"/>
      <c r="CP30" s="177"/>
      <c r="CQ30" s="177"/>
      <c r="CR30" s="177"/>
      <c r="CS30" s="178"/>
      <c r="CT30" s="179"/>
      <c r="CU30" s="180"/>
      <c r="CV30" s="180"/>
      <c r="CW30" s="180"/>
      <c r="CX30" s="180"/>
      <c r="CY30" s="180"/>
      <c r="CZ30" s="180"/>
      <c r="DA30" s="181"/>
      <c r="DB30" s="179"/>
      <c r="DC30" s="180"/>
      <c r="DD30" s="180"/>
      <c r="DE30" s="180"/>
      <c r="DF30" s="180"/>
      <c r="DG30" s="180"/>
      <c r="DH30" s="180"/>
      <c r="DI30" s="181"/>
    </row>
    <row r="31" spans="1:113" ht="13.5" customHeight="1" x14ac:dyDescent="0.15">
      <c r="A31" s="160"/>
      <c r="B31" s="182"/>
      <c r="DI31" s="183"/>
    </row>
    <row r="32" spans="1:113" ht="13.5" customHeight="1" x14ac:dyDescent="0.15">
      <c r="A32" s="160"/>
      <c r="B32" s="184"/>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83"/>
    </row>
    <row r="33" spans="1:113" ht="13.5" customHeight="1" x14ac:dyDescent="0.15">
      <c r="A33" s="160"/>
      <c r="B33" s="184"/>
      <c r="C33" s="371" t="s">
        <v>186</v>
      </c>
      <c r="D33" s="371"/>
      <c r="E33" s="370" t="s">
        <v>187</v>
      </c>
      <c r="F33" s="370"/>
      <c r="G33" s="370"/>
      <c r="H33" s="370"/>
      <c r="I33" s="370"/>
      <c r="J33" s="370"/>
      <c r="K33" s="370"/>
      <c r="L33" s="370"/>
      <c r="M33" s="370"/>
      <c r="N33" s="370"/>
      <c r="O33" s="370"/>
      <c r="P33" s="370"/>
      <c r="Q33" s="370"/>
      <c r="R33" s="370"/>
      <c r="S33" s="370"/>
      <c r="T33" s="185"/>
      <c r="U33" s="371" t="s">
        <v>186</v>
      </c>
      <c r="V33" s="371"/>
      <c r="W33" s="370" t="s">
        <v>187</v>
      </c>
      <c r="X33" s="370"/>
      <c r="Y33" s="370"/>
      <c r="Z33" s="370"/>
      <c r="AA33" s="370"/>
      <c r="AB33" s="370"/>
      <c r="AC33" s="370"/>
      <c r="AD33" s="370"/>
      <c r="AE33" s="370"/>
      <c r="AF33" s="370"/>
      <c r="AG33" s="370"/>
      <c r="AH33" s="370"/>
      <c r="AI33" s="370"/>
      <c r="AJ33" s="370"/>
      <c r="AK33" s="370"/>
      <c r="AL33" s="185"/>
      <c r="AM33" s="371" t="s">
        <v>186</v>
      </c>
      <c r="AN33" s="371"/>
      <c r="AO33" s="370" t="s">
        <v>187</v>
      </c>
      <c r="AP33" s="370"/>
      <c r="AQ33" s="370"/>
      <c r="AR33" s="370"/>
      <c r="AS33" s="370"/>
      <c r="AT33" s="370"/>
      <c r="AU33" s="370"/>
      <c r="AV33" s="370"/>
      <c r="AW33" s="370"/>
      <c r="AX33" s="370"/>
      <c r="AY33" s="370"/>
      <c r="AZ33" s="370"/>
      <c r="BA33" s="370"/>
      <c r="BB33" s="370"/>
      <c r="BC33" s="370"/>
      <c r="BD33" s="186"/>
      <c r="BE33" s="370" t="s">
        <v>188</v>
      </c>
      <c r="BF33" s="370"/>
      <c r="BG33" s="370" t="s">
        <v>189</v>
      </c>
      <c r="BH33" s="370"/>
      <c r="BI33" s="370"/>
      <c r="BJ33" s="370"/>
      <c r="BK33" s="370"/>
      <c r="BL33" s="370"/>
      <c r="BM33" s="370"/>
      <c r="BN33" s="370"/>
      <c r="BO33" s="370"/>
      <c r="BP33" s="370"/>
      <c r="BQ33" s="370"/>
      <c r="BR33" s="370"/>
      <c r="BS33" s="370"/>
      <c r="BT33" s="370"/>
      <c r="BU33" s="370"/>
      <c r="BV33" s="186"/>
      <c r="BW33" s="371" t="s">
        <v>188</v>
      </c>
      <c r="BX33" s="371"/>
      <c r="BY33" s="370" t="s">
        <v>190</v>
      </c>
      <c r="BZ33" s="370"/>
      <c r="CA33" s="370"/>
      <c r="CB33" s="370"/>
      <c r="CC33" s="370"/>
      <c r="CD33" s="370"/>
      <c r="CE33" s="370"/>
      <c r="CF33" s="370"/>
      <c r="CG33" s="370"/>
      <c r="CH33" s="370"/>
      <c r="CI33" s="370"/>
      <c r="CJ33" s="370"/>
      <c r="CK33" s="370"/>
      <c r="CL33" s="370"/>
      <c r="CM33" s="370"/>
      <c r="CN33" s="185"/>
      <c r="CO33" s="371" t="s">
        <v>186</v>
      </c>
      <c r="CP33" s="371"/>
      <c r="CQ33" s="370" t="s">
        <v>191</v>
      </c>
      <c r="CR33" s="370"/>
      <c r="CS33" s="370"/>
      <c r="CT33" s="370"/>
      <c r="CU33" s="370"/>
      <c r="CV33" s="370"/>
      <c r="CW33" s="370"/>
      <c r="CX33" s="370"/>
      <c r="CY33" s="370"/>
      <c r="CZ33" s="370"/>
      <c r="DA33" s="370"/>
      <c r="DB33" s="370"/>
      <c r="DC33" s="370"/>
      <c r="DD33" s="370"/>
      <c r="DE33" s="370"/>
      <c r="DF33" s="185"/>
      <c r="DG33" s="369" t="s">
        <v>192</v>
      </c>
      <c r="DH33" s="369"/>
      <c r="DI33" s="187"/>
    </row>
    <row r="34" spans="1:113" ht="32.25" customHeight="1" x14ac:dyDescent="0.15">
      <c r="A34" s="160"/>
      <c r="B34" s="184"/>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0"/>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0"/>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0"/>
      <c r="BE34" s="367" t="str">
        <f>IF(BG34="","",MAX(C34:D43,U34:V43,AM34:AN43)+1)</f>
        <v/>
      </c>
      <c r="BF34" s="367"/>
      <c r="BG34" s="368"/>
      <c r="BH34" s="368"/>
      <c r="BI34" s="368"/>
      <c r="BJ34" s="368"/>
      <c r="BK34" s="368"/>
      <c r="BL34" s="368"/>
      <c r="BM34" s="368"/>
      <c r="BN34" s="368"/>
      <c r="BO34" s="368"/>
      <c r="BP34" s="368"/>
      <c r="BQ34" s="368"/>
      <c r="BR34" s="368"/>
      <c r="BS34" s="368"/>
      <c r="BT34" s="368"/>
      <c r="BU34" s="368"/>
      <c r="BV34" s="160"/>
      <c r="BW34" s="367">
        <f>IF(BY34="","",MAX(C34:D43,U34:V43,AM34:AN43,BE34:BF43)+1)</f>
        <v>10</v>
      </c>
      <c r="BX34" s="367"/>
      <c r="BY34" s="368" t="str">
        <f>IF('各会計、関係団体の財政状況及び健全化判断比率'!B68="","",'各会計、関係団体の財政状況及び健全化判断比率'!B68)</f>
        <v>南濃衛生施設利用事務組合</v>
      </c>
      <c r="BZ34" s="368"/>
      <c r="CA34" s="368"/>
      <c r="CB34" s="368"/>
      <c r="CC34" s="368"/>
      <c r="CD34" s="368"/>
      <c r="CE34" s="368"/>
      <c r="CF34" s="368"/>
      <c r="CG34" s="368"/>
      <c r="CH34" s="368"/>
      <c r="CI34" s="368"/>
      <c r="CJ34" s="368"/>
      <c r="CK34" s="368"/>
      <c r="CL34" s="368"/>
      <c r="CM34" s="368"/>
      <c r="CN34" s="160"/>
      <c r="CO34" s="367">
        <f>IF(CQ34="","",MAX(C34:D43,U34:V43,AM34:AN43,BE34:BF43,BW34:BX43)+1)</f>
        <v>16</v>
      </c>
      <c r="CP34" s="367"/>
      <c r="CQ34" s="368" t="str">
        <f>IF('各会計、関係団体の財政状況及び健全化判断比率'!BS7="","",'各会計、関係団体の財政状況及び健全化判断比率'!BS7)</f>
        <v>海津市観光情報センター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87"/>
    </row>
    <row r="35" spans="1:113" ht="32.25" customHeight="1" x14ac:dyDescent="0.15">
      <c r="A35" s="160"/>
      <c r="B35" s="184"/>
      <c r="C35" s="367">
        <f>IF(E35="","",C34+1)</f>
        <v>2</v>
      </c>
      <c r="D35" s="367"/>
      <c r="E35" s="368" t="str">
        <f>IF('各会計、関係団体の財政状況及び健全化判断比率'!B8="","",'各会計、関係団体の財政状況及び健全化判断比率'!B8)</f>
        <v>クレール平田運営特別会計</v>
      </c>
      <c r="F35" s="368"/>
      <c r="G35" s="368"/>
      <c r="H35" s="368"/>
      <c r="I35" s="368"/>
      <c r="J35" s="368"/>
      <c r="K35" s="368"/>
      <c r="L35" s="368"/>
      <c r="M35" s="368"/>
      <c r="N35" s="368"/>
      <c r="O35" s="368"/>
      <c r="P35" s="368"/>
      <c r="Q35" s="368"/>
      <c r="R35" s="368"/>
      <c r="S35" s="368"/>
      <c r="T35" s="160"/>
      <c r="U35" s="367">
        <f>IF(W35="","",U34+1)</f>
        <v>5</v>
      </c>
      <c r="V35" s="367"/>
      <c r="W35" s="368" t="str">
        <f>IF('各会計、関係団体の財政状況及び健全化判断比率'!B29="","",'各会計、関係団体の財政状況及び健全化判断比率'!B29)</f>
        <v>介護保険特別会計（保険事業勘定）</v>
      </c>
      <c r="X35" s="368"/>
      <c r="Y35" s="368"/>
      <c r="Z35" s="368"/>
      <c r="AA35" s="368"/>
      <c r="AB35" s="368"/>
      <c r="AC35" s="368"/>
      <c r="AD35" s="368"/>
      <c r="AE35" s="368"/>
      <c r="AF35" s="368"/>
      <c r="AG35" s="368"/>
      <c r="AH35" s="368"/>
      <c r="AI35" s="368"/>
      <c r="AJ35" s="368"/>
      <c r="AK35" s="368"/>
      <c r="AL35" s="160"/>
      <c r="AM35" s="367">
        <f t="shared" ref="AM35:AM43" si="0">IF(AO35="","",AM34+1)</f>
        <v>9</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0"/>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0"/>
      <c r="BW35" s="367">
        <f t="shared" ref="BW35:BW43" si="2">IF(BY35="","",BW34+1)</f>
        <v>11</v>
      </c>
      <c r="BX35" s="367"/>
      <c r="BY35" s="368" t="str">
        <f>IF('各会計、関係団体の財政状況及び健全化判断比率'!B69="","",'各会計、関係団体の財政状況及び健全化判断比率'!B69)</f>
        <v>岐阜県市町村会館組合</v>
      </c>
      <c r="BZ35" s="368"/>
      <c r="CA35" s="368"/>
      <c r="CB35" s="368"/>
      <c r="CC35" s="368"/>
      <c r="CD35" s="368"/>
      <c r="CE35" s="368"/>
      <c r="CF35" s="368"/>
      <c r="CG35" s="368"/>
      <c r="CH35" s="368"/>
      <c r="CI35" s="368"/>
      <c r="CJ35" s="368"/>
      <c r="CK35" s="368"/>
      <c r="CL35" s="368"/>
      <c r="CM35" s="368"/>
      <c r="CN35" s="160"/>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87"/>
    </row>
    <row r="36" spans="1:113" ht="32.25" customHeight="1" x14ac:dyDescent="0.15">
      <c r="A36" s="160"/>
      <c r="B36" s="184"/>
      <c r="C36" s="367">
        <f>IF(E36="","",C35+1)</f>
        <v>3</v>
      </c>
      <c r="D36" s="367"/>
      <c r="E36" s="368" t="str">
        <f>IF('各会計、関係団体の財政状況及び健全化判断比率'!B9="","",'各会計、関係団体の財政状況及び健全化判断比率'!B9)</f>
        <v>月見の里南濃運営特別会計</v>
      </c>
      <c r="F36" s="368"/>
      <c r="G36" s="368"/>
      <c r="H36" s="368"/>
      <c r="I36" s="368"/>
      <c r="J36" s="368"/>
      <c r="K36" s="368"/>
      <c r="L36" s="368"/>
      <c r="M36" s="368"/>
      <c r="N36" s="368"/>
      <c r="O36" s="368"/>
      <c r="P36" s="368"/>
      <c r="Q36" s="368"/>
      <c r="R36" s="368"/>
      <c r="S36" s="368"/>
      <c r="T36" s="160"/>
      <c r="U36" s="367">
        <f t="shared" ref="U36:U43" si="4">IF(W36="","",U35+1)</f>
        <v>6</v>
      </c>
      <c r="V36" s="367"/>
      <c r="W36" s="368" t="str">
        <f>IF('各会計、関係団体の財政状況及び健全化判断比率'!B30="","",'各会計、関係団体の財政状況及び健全化判断比率'!B30)</f>
        <v>介護保険特別会計（介護サービス事業勘定）</v>
      </c>
      <c r="X36" s="368"/>
      <c r="Y36" s="368"/>
      <c r="Z36" s="368"/>
      <c r="AA36" s="368"/>
      <c r="AB36" s="368"/>
      <c r="AC36" s="368"/>
      <c r="AD36" s="368"/>
      <c r="AE36" s="368"/>
      <c r="AF36" s="368"/>
      <c r="AG36" s="368"/>
      <c r="AH36" s="368"/>
      <c r="AI36" s="368"/>
      <c r="AJ36" s="368"/>
      <c r="AK36" s="368"/>
      <c r="AL36" s="160"/>
      <c r="AM36" s="367" t="str">
        <f t="shared" si="0"/>
        <v/>
      </c>
      <c r="AN36" s="367"/>
      <c r="AO36" s="368"/>
      <c r="AP36" s="368"/>
      <c r="AQ36" s="368"/>
      <c r="AR36" s="368"/>
      <c r="AS36" s="368"/>
      <c r="AT36" s="368"/>
      <c r="AU36" s="368"/>
      <c r="AV36" s="368"/>
      <c r="AW36" s="368"/>
      <c r="AX36" s="368"/>
      <c r="AY36" s="368"/>
      <c r="AZ36" s="368"/>
      <c r="BA36" s="368"/>
      <c r="BB36" s="368"/>
      <c r="BC36" s="368"/>
      <c r="BD36" s="160"/>
      <c r="BE36" s="367" t="str">
        <f t="shared" si="1"/>
        <v/>
      </c>
      <c r="BF36" s="367"/>
      <c r="BG36" s="368"/>
      <c r="BH36" s="368"/>
      <c r="BI36" s="368"/>
      <c r="BJ36" s="368"/>
      <c r="BK36" s="368"/>
      <c r="BL36" s="368"/>
      <c r="BM36" s="368"/>
      <c r="BN36" s="368"/>
      <c r="BO36" s="368"/>
      <c r="BP36" s="368"/>
      <c r="BQ36" s="368"/>
      <c r="BR36" s="368"/>
      <c r="BS36" s="368"/>
      <c r="BT36" s="368"/>
      <c r="BU36" s="368"/>
      <c r="BV36" s="160"/>
      <c r="BW36" s="367">
        <f t="shared" si="2"/>
        <v>12</v>
      </c>
      <c r="BX36" s="367"/>
      <c r="BY36" s="368" t="str">
        <f>IF('各会計、関係団体の財政状況及び健全化判断比率'!B70="","",'各会計、関係団体の財政状況及び健全化判断比率'!B70)</f>
        <v>岐阜県市町村職員退職手当組合</v>
      </c>
      <c r="BZ36" s="368"/>
      <c r="CA36" s="368"/>
      <c r="CB36" s="368"/>
      <c r="CC36" s="368"/>
      <c r="CD36" s="368"/>
      <c r="CE36" s="368"/>
      <c r="CF36" s="368"/>
      <c r="CG36" s="368"/>
      <c r="CH36" s="368"/>
      <c r="CI36" s="368"/>
      <c r="CJ36" s="368"/>
      <c r="CK36" s="368"/>
      <c r="CL36" s="368"/>
      <c r="CM36" s="368"/>
      <c r="CN36" s="160"/>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87"/>
    </row>
    <row r="37" spans="1:113" ht="32.25" customHeight="1" x14ac:dyDescent="0.15">
      <c r="A37" s="160"/>
      <c r="B37" s="184"/>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0"/>
      <c r="U37" s="367">
        <f t="shared" si="4"/>
        <v>7</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0"/>
      <c r="AM37" s="367" t="str">
        <f t="shared" si="0"/>
        <v/>
      </c>
      <c r="AN37" s="367"/>
      <c r="AO37" s="368"/>
      <c r="AP37" s="368"/>
      <c r="AQ37" s="368"/>
      <c r="AR37" s="368"/>
      <c r="AS37" s="368"/>
      <c r="AT37" s="368"/>
      <c r="AU37" s="368"/>
      <c r="AV37" s="368"/>
      <c r="AW37" s="368"/>
      <c r="AX37" s="368"/>
      <c r="AY37" s="368"/>
      <c r="AZ37" s="368"/>
      <c r="BA37" s="368"/>
      <c r="BB37" s="368"/>
      <c r="BC37" s="368"/>
      <c r="BD37" s="160"/>
      <c r="BE37" s="367" t="str">
        <f t="shared" si="1"/>
        <v/>
      </c>
      <c r="BF37" s="367"/>
      <c r="BG37" s="368"/>
      <c r="BH37" s="368"/>
      <c r="BI37" s="368"/>
      <c r="BJ37" s="368"/>
      <c r="BK37" s="368"/>
      <c r="BL37" s="368"/>
      <c r="BM37" s="368"/>
      <c r="BN37" s="368"/>
      <c r="BO37" s="368"/>
      <c r="BP37" s="368"/>
      <c r="BQ37" s="368"/>
      <c r="BR37" s="368"/>
      <c r="BS37" s="368"/>
      <c r="BT37" s="368"/>
      <c r="BU37" s="368"/>
      <c r="BV37" s="160"/>
      <c r="BW37" s="367">
        <f t="shared" si="2"/>
        <v>13</v>
      </c>
      <c r="BX37" s="367"/>
      <c r="BY37" s="368" t="str">
        <f>IF('各会計、関係団体の財政状況及び健全化判断比率'!B71="","",'各会計、関係団体の財政状況及び健全化判断比率'!B71)</f>
        <v>西南濃粗大廃棄物処理組合</v>
      </c>
      <c r="BZ37" s="368"/>
      <c r="CA37" s="368"/>
      <c r="CB37" s="368"/>
      <c r="CC37" s="368"/>
      <c r="CD37" s="368"/>
      <c r="CE37" s="368"/>
      <c r="CF37" s="368"/>
      <c r="CG37" s="368"/>
      <c r="CH37" s="368"/>
      <c r="CI37" s="368"/>
      <c r="CJ37" s="368"/>
      <c r="CK37" s="368"/>
      <c r="CL37" s="368"/>
      <c r="CM37" s="368"/>
      <c r="CN37" s="160"/>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87"/>
    </row>
    <row r="38" spans="1:113" ht="32.25" customHeight="1" x14ac:dyDescent="0.15">
      <c r="A38" s="160"/>
      <c r="B38" s="184"/>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0"/>
      <c r="U38" s="367" t="str">
        <f t="shared" si="4"/>
        <v/>
      </c>
      <c r="V38" s="367"/>
      <c r="W38" s="368"/>
      <c r="X38" s="368"/>
      <c r="Y38" s="368"/>
      <c r="Z38" s="368"/>
      <c r="AA38" s="368"/>
      <c r="AB38" s="368"/>
      <c r="AC38" s="368"/>
      <c r="AD38" s="368"/>
      <c r="AE38" s="368"/>
      <c r="AF38" s="368"/>
      <c r="AG38" s="368"/>
      <c r="AH38" s="368"/>
      <c r="AI38" s="368"/>
      <c r="AJ38" s="368"/>
      <c r="AK38" s="368"/>
      <c r="AL38" s="160"/>
      <c r="AM38" s="367" t="str">
        <f t="shared" si="0"/>
        <v/>
      </c>
      <c r="AN38" s="367"/>
      <c r="AO38" s="368"/>
      <c r="AP38" s="368"/>
      <c r="AQ38" s="368"/>
      <c r="AR38" s="368"/>
      <c r="AS38" s="368"/>
      <c r="AT38" s="368"/>
      <c r="AU38" s="368"/>
      <c r="AV38" s="368"/>
      <c r="AW38" s="368"/>
      <c r="AX38" s="368"/>
      <c r="AY38" s="368"/>
      <c r="AZ38" s="368"/>
      <c r="BA38" s="368"/>
      <c r="BB38" s="368"/>
      <c r="BC38" s="368"/>
      <c r="BD38" s="160"/>
      <c r="BE38" s="367" t="str">
        <f t="shared" si="1"/>
        <v/>
      </c>
      <c r="BF38" s="367"/>
      <c r="BG38" s="368"/>
      <c r="BH38" s="368"/>
      <c r="BI38" s="368"/>
      <c r="BJ38" s="368"/>
      <c r="BK38" s="368"/>
      <c r="BL38" s="368"/>
      <c r="BM38" s="368"/>
      <c r="BN38" s="368"/>
      <c r="BO38" s="368"/>
      <c r="BP38" s="368"/>
      <c r="BQ38" s="368"/>
      <c r="BR38" s="368"/>
      <c r="BS38" s="368"/>
      <c r="BT38" s="368"/>
      <c r="BU38" s="368"/>
      <c r="BV38" s="160"/>
      <c r="BW38" s="367">
        <f t="shared" si="2"/>
        <v>14</v>
      </c>
      <c r="BX38" s="367"/>
      <c r="BY38" s="368" t="str">
        <f>IF('各会計、関係団体の財政状況及び健全化判断比率'!B72="","",'各会計、関係団体の財政状況及び健全化判断比率'!B72)</f>
        <v>後期高齢者医療連合（一般会計分）</v>
      </c>
      <c r="BZ38" s="368"/>
      <c r="CA38" s="368"/>
      <c r="CB38" s="368"/>
      <c r="CC38" s="368"/>
      <c r="CD38" s="368"/>
      <c r="CE38" s="368"/>
      <c r="CF38" s="368"/>
      <c r="CG38" s="368"/>
      <c r="CH38" s="368"/>
      <c r="CI38" s="368"/>
      <c r="CJ38" s="368"/>
      <c r="CK38" s="368"/>
      <c r="CL38" s="368"/>
      <c r="CM38" s="368"/>
      <c r="CN38" s="160"/>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87"/>
    </row>
    <row r="39" spans="1:113" ht="32.25" customHeight="1" x14ac:dyDescent="0.15">
      <c r="A39" s="160"/>
      <c r="B39" s="184"/>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0"/>
      <c r="U39" s="367" t="str">
        <f t="shared" si="4"/>
        <v/>
      </c>
      <c r="V39" s="367"/>
      <c r="W39" s="368"/>
      <c r="X39" s="368"/>
      <c r="Y39" s="368"/>
      <c r="Z39" s="368"/>
      <c r="AA39" s="368"/>
      <c r="AB39" s="368"/>
      <c r="AC39" s="368"/>
      <c r="AD39" s="368"/>
      <c r="AE39" s="368"/>
      <c r="AF39" s="368"/>
      <c r="AG39" s="368"/>
      <c r="AH39" s="368"/>
      <c r="AI39" s="368"/>
      <c r="AJ39" s="368"/>
      <c r="AK39" s="368"/>
      <c r="AL39" s="160"/>
      <c r="AM39" s="367" t="str">
        <f t="shared" si="0"/>
        <v/>
      </c>
      <c r="AN39" s="367"/>
      <c r="AO39" s="368"/>
      <c r="AP39" s="368"/>
      <c r="AQ39" s="368"/>
      <c r="AR39" s="368"/>
      <c r="AS39" s="368"/>
      <c r="AT39" s="368"/>
      <c r="AU39" s="368"/>
      <c r="AV39" s="368"/>
      <c r="AW39" s="368"/>
      <c r="AX39" s="368"/>
      <c r="AY39" s="368"/>
      <c r="AZ39" s="368"/>
      <c r="BA39" s="368"/>
      <c r="BB39" s="368"/>
      <c r="BC39" s="368"/>
      <c r="BD39" s="160"/>
      <c r="BE39" s="367" t="str">
        <f t="shared" si="1"/>
        <v/>
      </c>
      <c r="BF39" s="367"/>
      <c r="BG39" s="368"/>
      <c r="BH39" s="368"/>
      <c r="BI39" s="368"/>
      <c r="BJ39" s="368"/>
      <c r="BK39" s="368"/>
      <c r="BL39" s="368"/>
      <c r="BM39" s="368"/>
      <c r="BN39" s="368"/>
      <c r="BO39" s="368"/>
      <c r="BP39" s="368"/>
      <c r="BQ39" s="368"/>
      <c r="BR39" s="368"/>
      <c r="BS39" s="368"/>
      <c r="BT39" s="368"/>
      <c r="BU39" s="368"/>
      <c r="BV39" s="160"/>
      <c r="BW39" s="367">
        <f t="shared" si="2"/>
        <v>15</v>
      </c>
      <c r="BX39" s="367"/>
      <c r="BY39" s="368" t="str">
        <f>IF('各会計、関係団体の財政状況及び健全化判断比率'!B73="","",'各会計、関係団体の財政状況及び健全化判断比率'!B73)</f>
        <v>後期高齢者医療連合（特別会計分）</v>
      </c>
      <c r="BZ39" s="368"/>
      <c r="CA39" s="368"/>
      <c r="CB39" s="368"/>
      <c r="CC39" s="368"/>
      <c r="CD39" s="368"/>
      <c r="CE39" s="368"/>
      <c r="CF39" s="368"/>
      <c r="CG39" s="368"/>
      <c r="CH39" s="368"/>
      <c r="CI39" s="368"/>
      <c r="CJ39" s="368"/>
      <c r="CK39" s="368"/>
      <c r="CL39" s="368"/>
      <c r="CM39" s="368"/>
      <c r="CN39" s="160"/>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87"/>
    </row>
    <row r="40" spans="1:113" ht="32.25" customHeight="1" x14ac:dyDescent="0.15">
      <c r="A40" s="160"/>
      <c r="B40" s="184"/>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0"/>
      <c r="U40" s="367" t="str">
        <f t="shared" si="4"/>
        <v/>
      </c>
      <c r="V40" s="367"/>
      <c r="W40" s="368"/>
      <c r="X40" s="368"/>
      <c r="Y40" s="368"/>
      <c r="Z40" s="368"/>
      <c r="AA40" s="368"/>
      <c r="AB40" s="368"/>
      <c r="AC40" s="368"/>
      <c r="AD40" s="368"/>
      <c r="AE40" s="368"/>
      <c r="AF40" s="368"/>
      <c r="AG40" s="368"/>
      <c r="AH40" s="368"/>
      <c r="AI40" s="368"/>
      <c r="AJ40" s="368"/>
      <c r="AK40" s="368"/>
      <c r="AL40" s="160"/>
      <c r="AM40" s="367" t="str">
        <f t="shared" si="0"/>
        <v/>
      </c>
      <c r="AN40" s="367"/>
      <c r="AO40" s="368"/>
      <c r="AP40" s="368"/>
      <c r="AQ40" s="368"/>
      <c r="AR40" s="368"/>
      <c r="AS40" s="368"/>
      <c r="AT40" s="368"/>
      <c r="AU40" s="368"/>
      <c r="AV40" s="368"/>
      <c r="AW40" s="368"/>
      <c r="AX40" s="368"/>
      <c r="AY40" s="368"/>
      <c r="AZ40" s="368"/>
      <c r="BA40" s="368"/>
      <c r="BB40" s="368"/>
      <c r="BC40" s="368"/>
      <c r="BD40" s="160"/>
      <c r="BE40" s="367" t="str">
        <f t="shared" si="1"/>
        <v/>
      </c>
      <c r="BF40" s="367"/>
      <c r="BG40" s="368"/>
      <c r="BH40" s="368"/>
      <c r="BI40" s="368"/>
      <c r="BJ40" s="368"/>
      <c r="BK40" s="368"/>
      <c r="BL40" s="368"/>
      <c r="BM40" s="368"/>
      <c r="BN40" s="368"/>
      <c r="BO40" s="368"/>
      <c r="BP40" s="368"/>
      <c r="BQ40" s="368"/>
      <c r="BR40" s="368"/>
      <c r="BS40" s="368"/>
      <c r="BT40" s="368"/>
      <c r="BU40" s="368"/>
      <c r="BV40" s="160"/>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0"/>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87"/>
    </row>
    <row r="41" spans="1:113" ht="32.25" customHeight="1" x14ac:dyDescent="0.15">
      <c r="A41" s="160"/>
      <c r="B41" s="184"/>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0"/>
      <c r="U41" s="367" t="str">
        <f t="shared" si="4"/>
        <v/>
      </c>
      <c r="V41" s="367"/>
      <c r="W41" s="368"/>
      <c r="X41" s="368"/>
      <c r="Y41" s="368"/>
      <c r="Z41" s="368"/>
      <c r="AA41" s="368"/>
      <c r="AB41" s="368"/>
      <c r="AC41" s="368"/>
      <c r="AD41" s="368"/>
      <c r="AE41" s="368"/>
      <c r="AF41" s="368"/>
      <c r="AG41" s="368"/>
      <c r="AH41" s="368"/>
      <c r="AI41" s="368"/>
      <c r="AJ41" s="368"/>
      <c r="AK41" s="368"/>
      <c r="AL41" s="160"/>
      <c r="AM41" s="367" t="str">
        <f t="shared" si="0"/>
        <v/>
      </c>
      <c r="AN41" s="367"/>
      <c r="AO41" s="368"/>
      <c r="AP41" s="368"/>
      <c r="AQ41" s="368"/>
      <c r="AR41" s="368"/>
      <c r="AS41" s="368"/>
      <c r="AT41" s="368"/>
      <c r="AU41" s="368"/>
      <c r="AV41" s="368"/>
      <c r="AW41" s="368"/>
      <c r="AX41" s="368"/>
      <c r="AY41" s="368"/>
      <c r="AZ41" s="368"/>
      <c r="BA41" s="368"/>
      <c r="BB41" s="368"/>
      <c r="BC41" s="368"/>
      <c r="BD41" s="160"/>
      <c r="BE41" s="367" t="str">
        <f t="shared" si="1"/>
        <v/>
      </c>
      <c r="BF41" s="367"/>
      <c r="BG41" s="368"/>
      <c r="BH41" s="368"/>
      <c r="BI41" s="368"/>
      <c r="BJ41" s="368"/>
      <c r="BK41" s="368"/>
      <c r="BL41" s="368"/>
      <c r="BM41" s="368"/>
      <c r="BN41" s="368"/>
      <c r="BO41" s="368"/>
      <c r="BP41" s="368"/>
      <c r="BQ41" s="368"/>
      <c r="BR41" s="368"/>
      <c r="BS41" s="368"/>
      <c r="BT41" s="368"/>
      <c r="BU41" s="368"/>
      <c r="BV41" s="160"/>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0"/>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87"/>
    </row>
    <row r="42" spans="1:113" ht="32.25" customHeight="1" x14ac:dyDescent="0.15">
      <c r="B42" s="184"/>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0"/>
      <c r="U42" s="367" t="str">
        <f t="shared" si="4"/>
        <v/>
      </c>
      <c r="V42" s="367"/>
      <c r="W42" s="368"/>
      <c r="X42" s="368"/>
      <c r="Y42" s="368"/>
      <c r="Z42" s="368"/>
      <c r="AA42" s="368"/>
      <c r="AB42" s="368"/>
      <c r="AC42" s="368"/>
      <c r="AD42" s="368"/>
      <c r="AE42" s="368"/>
      <c r="AF42" s="368"/>
      <c r="AG42" s="368"/>
      <c r="AH42" s="368"/>
      <c r="AI42" s="368"/>
      <c r="AJ42" s="368"/>
      <c r="AK42" s="368"/>
      <c r="AL42" s="160"/>
      <c r="AM42" s="367" t="str">
        <f t="shared" si="0"/>
        <v/>
      </c>
      <c r="AN42" s="367"/>
      <c r="AO42" s="368"/>
      <c r="AP42" s="368"/>
      <c r="AQ42" s="368"/>
      <c r="AR42" s="368"/>
      <c r="AS42" s="368"/>
      <c r="AT42" s="368"/>
      <c r="AU42" s="368"/>
      <c r="AV42" s="368"/>
      <c r="AW42" s="368"/>
      <c r="AX42" s="368"/>
      <c r="AY42" s="368"/>
      <c r="AZ42" s="368"/>
      <c r="BA42" s="368"/>
      <c r="BB42" s="368"/>
      <c r="BC42" s="368"/>
      <c r="BD42" s="160"/>
      <c r="BE42" s="367" t="str">
        <f t="shared" si="1"/>
        <v/>
      </c>
      <c r="BF42" s="367"/>
      <c r="BG42" s="368"/>
      <c r="BH42" s="368"/>
      <c r="BI42" s="368"/>
      <c r="BJ42" s="368"/>
      <c r="BK42" s="368"/>
      <c r="BL42" s="368"/>
      <c r="BM42" s="368"/>
      <c r="BN42" s="368"/>
      <c r="BO42" s="368"/>
      <c r="BP42" s="368"/>
      <c r="BQ42" s="368"/>
      <c r="BR42" s="368"/>
      <c r="BS42" s="368"/>
      <c r="BT42" s="368"/>
      <c r="BU42" s="368"/>
      <c r="BV42" s="160"/>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0"/>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87"/>
    </row>
    <row r="43" spans="1:113" ht="32.25" customHeight="1" x14ac:dyDescent="0.15">
      <c r="B43" s="184"/>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0"/>
      <c r="U43" s="367" t="str">
        <f t="shared" si="4"/>
        <v/>
      </c>
      <c r="V43" s="367"/>
      <c r="W43" s="368"/>
      <c r="X43" s="368"/>
      <c r="Y43" s="368"/>
      <c r="Z43" s="368"/>
      <c r="AA43" s="368"/>
      <c r="AB43" s="368"/>
      <c r="AC43" s="368"/>
      <c r="AD43" s="368"/>
      <c r="AE43" s="368"/>
      <c r="AF43" s="368"/>
      <c r="AG43" s="368"/>
      <c r="AH43" s="368"/>
      <c r="AI43" s="368"/>
      <c r="AJ43" s="368"/>
      <c r="AK43" s="368"/>
      <c r="AL43" s="160"/>
      <c r="AM43" s="367" t="str">
        <f t="shared" si="0"/>
        <v/>
      </c>
      <c r="AN43" s="367"/>
      <c r="AO43" s="368"/>
      <c r="AP43" s="368"/>
      <c r="AQ43" s="368"/>
      <c r="AR43" s="368"/>
      <c r="AS43" s="368"/>
      <c r="AT43" s="368"/>
      <c r="AU43" s="368"/>
      <c r="AV43" s="368"/>
      <c r="AW43" s="368"/>
      <c r="AX43" s="368"/>
      <c r="AY43" s="368"/>
      <c r="AZ43" s="368"/>
      <c r="BA43" s="368"/>
      <c r="BB43" s="368"/>
      <c r="BC43" s="368"/>
      <c r="BD43" s="160"/>
      <c r="BE43" s="367" t="str">
        <f t="shared" si="1"/>
        <v/>
      </c>
      <c r="BF43" s="367"/>
      <c r="BG43" s="368"/>
      <c r="BH43" s="368"/>
      <c r="BI43" s="368"/>
      <c r="BJ43" s="368"/>
      <c r="BK43" s="368"/>
      <c r="BL43" s="368"/>
      <c r="BM43" s="368"/>
      <c r="BN43" s="368"/>
      <c r="BO43" s="368"/>
      <c r="BP43" s="368"/>
      <c r="BQ43" s="368"/>
      <c r="BR43" s="368"/>
      <c r="BS43" s="368"/>
      <c r="BT43" s="368"/>
      <c r="BU43" s="368"/>
      <c r="BV43" s="160"/>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0"/>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87"/>
    </row>
    <row r="44" spans="1:113" ht="13.5" customHeight="1" thickBot="1" x14ac:dyDescent="0.2">
      <c r="B44" s="188"/>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c r="AU44" s="189"/>
      <c r="AV44" s="189"/>
      <c r="AW44" s="189"/>
      <c r="AX44" s="189"/>
      <c r="AY44" s="189"/>
      <c r="AZ44" s="189"/>
      <c r="BA44" s="189"/>
      <c r="BB44" s="189"/>
      <c r="BC44" s="189"/>
      <c r="BD44" s="189"/>
      <c r="BE44" s="189"/>
      <c r="BF44" s="189"/>
      <c r="BG44" s="189"/>
      <c r="BH44" s="189"/>
      <c r="BI44" s="189"/>
      <c r="BJ44" s="189"/>
      <c r="BK44" s="189"/>
      <c r="BL44" s="189"/>
      <c r="BM44" s="189"/>
      <c r="BN44" s="189"/>
      <c r="BO44" s="189"/>
      <c r="BP44" s="189"/>
      <c r="BQ44" s="189"/>
      <c r="BR44" s="189"/>
      <c r="BS44" s="189"/>
      <c r="BT44" s="189"/>
      <c r="BU44" s="189"/>
      <c r="BV44" s="189"/>
      <c r="BW44" s="189"/>
      <c r="BX44" s="189"/>
      <c r="BY44" s="189"/>
      <c r="BZ44" s="189"/>
      <c r="CA44" s="189"/>
      <c r="CB44" s="189"/>
      <c r="CC44" s="189"/>
      <c r="CD44" s="189"/>
      <c r="CE44" s="189"/>
      <c r="CF44" s="189"/>
      <c r="CG44" s="189"/>
      <c r="CH44" s="189"/>
      <c r="CI44" s="189"/>
      <c r="CJ44" s="189"/>
      <c r="CK44" s="189"/>
      <c r="CL44" s="189"/>
      <c r="CM44" s="189"/>
      <c r="CN44" s="189"/>
      <c r="CO44" s="189"/>
      <c r="CP44" s="189"/>
      <c r="CQ44" s="189"/>
      <c r="CR44" s="189"/>
      <c r="CS44" s="189"/>
      <c r="CT44" s="189"/>
      <c r="CU44" s="189"/>
      <c r="CV44" s="189"/>
      <c r="CW44" s="189"/>
      <c r="CX44" s="189"/>
      <c r="CY44" s="189"/>
      <c r="CZ44" s="189"/>
      <c r="DA44" s="189"/>
      <c r="DB44" s="189"/>
      <c r="DC44" s="189"/>
      <c r="DD44" s="189"/>
      <c r="DE44" s="189"/>
      <c r="DF44" s="189"/>
      <c r="DG44" s="189"/>
      <c r="DH44" s="189"/>
      <c r="DI44" s="190"/>
    </row>
    <row r="45" spans="1:113" x14ac:dyDescent="0.15"/>
    <row r="46" spans="1:113" x14ac:dyDescent="0.15">
      <c r="B46" s="159"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7xhh/Q0SaRyYfzJBXt9YctNL/udfSKaqKJg89piOerherNq2JZB66cQ8vg6xXZXN/dTv6XoYMOr7NjYebEHwgg==" saltValue="skYkLFdEcZPqxZbcMAqAo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532</v>
      </c>
      <c r="D34" s="1151"/>
      <c r="E34" s="1152"/>
      <c r="F34" s="32">
        <v>8.07</v>
      </c>
      <c r="G34" s="33">
        <v>8.68</v>
      </c>
      <c r="H34" s="33">
        <v>8.81</v>
      </c>
      <c r="I34" s="33">
        <v>7.16</v>
      </c>
      <c r="J34" s="34">
        <v>8.36</v>
      </c>
      <c r="K34" s="22"/>
      <c r="L34" s="22"/>
      <c r="M34" s="22"/>
      <c r="N34" s="22"/>
      <c r="O34" s="22"/>
      <c r="P34" s="22"/>
    </row>
    <row r="35" spans="1:16" ht="39" customHeight="1" x14ac:dyDescent="0.15">
      <c r="A35" s="22"/>
      <c r="B35" s="35"/>
      <c r="C35" s="1145" t="s">
        <v>533</v>
      </c>
      <c r="D35" s="1146"/>
      <c r="E35" s="1147"/>
      <c r="F35" s="36">
        <v>6.52</v>
      </c>
      <c r="G35" s="37">
        <v>6.46</v>
      </c>
      <c r="H35" s="37">
        <v>6.71</v>
      </c>
      <c r="I35" s="37">
        <v>6.97</v>
      </c>
      <c r="J35" s="38">
        <v>6.58</v>
      </c>
      <c r="K35" s="22"/>
      <c r="L35" s="22"/>
      <c r="M35" s="22"/>
      <c r="N35" s="22"/>
      <c r="O35" s="22"/>
      <c r="P35" s="22"/>
    </row>
    <row r="36" spans="1:16" ht="39" customHeight="1" x14ac:dyDescent="0.15">
      <c r="A36" s="22"/>
      <c r="B36" s="35"/>
      <c r="C36" s="1145" t="s">
        <v>534</v>
      </c>
      <c r="D36" s="1146"/>
      <c r="E36" s="1147"/>
      <c r="F36" s="36">
        <v>8.6300000000000008</v>
      </c>
      <c r="G36" s="37">
        <v>9.11</v>
      </c>
      <c r="H36" s="37">
        <v>7.38</v>
      </c>
      <c r="I36" s="37">
        <v>6.71</v>
      </c>
      <c r="J36" s="38">
        <v>4.67</v>
      </c>
      <c r="K36" s="22"/>
      <c r="L36" s="22"/>
      <c r="M36" s="22"/>
      <c r="N36" s="22"/>
      <c r="O36" s="22"/>
      <c r="P36" s="22"/>
    </row>
    <row r="37" spans="1:16" ht="39" customHeight="1" x14ac:dyDescent="0.15">
      <c r="A37" s="22"/>
      <c r="B37" s="35"/>
      <c r="C37" s="1145" t="s">
        <v>535</v>
      </c>
      <c r="D37" s="1146"/>
      <c r="E37" s="1147"/>
      <c r="F37" s="36">
        <v>1.81</v>
      </c>
      <c r="G37" s="37">
        <v>3.11</v>
      </c>
      <c r="H37" s="37">
        <v>1.78</v>
      </c>
      <c r="I37" s="37">
        <v>0.3</v>
      </c>
      <c r="J37" s="38">
        <v>0.47</v>
      </c>
      <c r="K37" s="22"/>
      <c r="L37" s="22"/>
      <c r="M37" s="22"/>
      <c r="N37" s="22"/>
      <c r="O37" s="22"/>
      <c r="P37" s="22"/>
    </row>
    <row r="38" spans="1:16" ht="39" customHeight="1" x14ac:dyDescent="0.15">
      <c r="A38" s="22"/>
      <c r="B38" s="35"/>
      <c r="C38" s="1145" t="s">
        <v>536</v>
      </c>
      <c r="D38" s="1146"/>
      <c r="E38" s="1147"/>
      <c r="F38" s="36">
        <v>2.77</v>
      </c>
      <c r="G38" s="37">
        <v>3.27</v>
      </c>
      <c r="H38" s="37">
        <v>4</v>
      </c>
      <c r="I38" s="37">
        <v>0.24</v>
      </c>
      <c r="J38" s="38">
        <v>0.45</v>
      </c>
      <c r="K38" s="22"/>
      <c r="L38" s="22"/>
      <c r="M38" s="22"/>
      <c r="N38" s="22"/>
      <c r="O38" s="22"/>
      <c r="P38" s="22"/>
    </row>
    <row r="39" spans="1:16" ht="39" customHeight="1" x14ac:dyDescent="0.15">
      <c r="A39" s="22"/>
      <c r="B39" s="35"/>
      <c r="C39" s="1145" t="s">
        <v>537</v>
      </c>
      <c r="D39" s="1146"/>
      <c r="E39" s="1147"/>
      <c r="F39" s="36">
        <v>0.12</v>
      </c>
      <c r="G39" s="37">
        <v>0.11</v>
      </c>
      <c r="H39" s="37">
        <v>0.19</v>
      </c>
      <c r="I39" s="37">
        <v>0.18</v>
      </c>
      <c r="J39" s="38">
        <v>0.12</v>
      </c>
      <c r="K39" s="22"/>
      <c r="L39" s="22"/>
      <c r="M39" s="22"/>
      <c r="N39" s="22"/>
      <c r="O39" s="22"/>
      <c r="P39" s="22"/>
    </row>
    <row r="40" spans="1:16" ht="39" customHeight="1" x14ac:dyDescent="0.15">
      <c r="A40" s="22"/>
      <c r="B40" s="35"/>
      <c r="C40" s="1145" t="s">
        <v>538</v>
      </c>
      <c r="D40" s="1146"/>
      <c r="E40" s="1147"/>
      <c r="F40" s="36">
        <v>7.0000000000000007E-2</v>
      </c>
      <c r="G40" s="37">
        <v>0.02</v>
      </c>
      <c r="H40" s="37">
        <v>0.01</v>
      </c>
      <c r="I40" s="37">
        <v>0</v>
      </c>
      <c r="J40" s="38">
        <v>0.02</v>
      </c>
      <c r="K40" s="22"/>
      <c r="L40" s="22"/>
      <c r="M40" s="22"/>
      <c r="N40" s="22"/>
      <c r="O40" s="22"/>
      <c r="P40" s="22"/>
    </row>
    <row r="41" spans="1:16" ht="39" customHeight="1" x14ac:dyDescent="0.15">
      <c r="A41" s="22"/>
      <c r="B41" s="35"/>
      <c r="C41" s="1145" t="s">
        <v>539</v>
      </c>
      <c r="D41" s="1146"/>
      <c r="E41" s="1147"/>
      <c r="F41" s="36">
        <v>0.06</v>
      </c>
      <c r="G41" s="37">
        <v>0.05</v>
      </c>
      <c r="H41" s="37">
        <v>0.03</v>
      </c>
      <c r="I41" s="37">
        <v>0.02</v>
      </c>
      <c r="J41" s="38">
        <v>0.01</v>
      </c>
      <c r="K41" s="22"/>
      <c r="L41" s="22"/>
      <c r="M41" s="22"/>
      <c r="N41" s="22"/>
      <c r="O41" s="22"/>
      <c r="P41" s="22"/>
    </row>
    <row r="42" spans="1:16" ht="39" customHeight="1" x14ac:dyDescent="0.15">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541</v>
      </c>
      <c r="D43" s="1149"/>
      <c r="E43" s="1150"/>
      <c r="F43" s="41">
        <v>4.04</v>
      </c>
      <c r="G43" s="42">
        <v>2.97</v>
      </c>
      <c r="H43" s="42">
        <v>0.94</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dKD2OVXwnCmYqalHucC5az2OtOayQAo5J4lWWcdsI992aCzWNlJdrySHj1v5FWWRTJinSWlB6sckcUbEtY3uA==" saltValue="eUHa1Yh6RItNwX7z1ts1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6" zoomScaleSheetLayoutView="55" workbookViewId="0">
      <selection activeCell="K58" sqref="K58:O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1652</v>
      </c>
      <c r="L45" s="60">
        <v>1738</v>
      </c>
      <c r="M45" s="60">
        <v>1740</v>
      </c>
      <c r="N45" s="60">
        <v>1779</v>
      </c>
      <c r="O45" s="61">
        <v>1738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799</v>
      </c>
      <c r="L48" s="64">
        <v>791</v>
      </c>
      <c r="M48" s="64">
        <v>750</v>
      </c>
      <c r="N48" s="64">
        <v>702</v>
      </c>
      <c r="O48" s="65">
        <v>704</v>
      </c>
      <c r="P48" s="48"/>
      <c r="Q48" s="48"/>
      <c r="R48" s="48"/>
      <c r="S48" s="48"/>
      <c r="T48" s="48"/>
      <c r="U48" s="48"/>
    </row>
    <row r="49" spans="1:21" ht="30.75" customHeight="1" x14ac:dyDescent="0.15">
      <c r="A49" s="48"/>
      <c r="B49" s="1178"/>
      <c r="C49" s="1179"/>
      <c r="D49" s="62"/>
      <c r="E49" s="1155" t="s">
        <v>14</v>
      </c>
      <c r="F49" s="1155"/>
      <c r="G49" s="1155"/>
      <c r="H49" s="1155"/>
      <c r="I49" s="1155"/>
      <c r="J49" s="1156"/>
      <c r="K49" s="63">
        <v>160</v>
      </c>
      <c r="L49" s="64">
        <v>137</v>
      </c>
      <c r="M49" s="64">
        <v>122</v>
      </c>
      <c r="N49" s="64">
        <v>14</v>
      </c>
      <c r="O49" s="65">
        <v>4</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t="s">
        <v>489</v>
      </c>
      <c r="N50" s="64" t="s">
        <v>489</v>
      </c>
      <c r="O50" s="65">
        <v>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1885</v>
      </c>
      <c r="L52" s="64">
        <v>1933</v>
      </c>
      <c r="M52" s="64">
        <v>1897</v>
      </c>
      <c r="N52" s="64">
        <v>1910</v>
      </c>
      <c r="O52" s="65">
        <v>1897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726</v>
      </c>
      <c r="L53" s="69">
        <v>733</v>
      </c>
      <c r="M53" s="69">
        <v>715</v>
      </c>
      <c r="N53" s="69">
        <v>585</v>
      </c>
      <c r="O53" s="70">
        <v>550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355" t="s">
        <v>548</v>
      </c>
      <c r="L58" s="356" t="s">
        <v>548</v>
      </c>
      <c r="M58" s="356" t="s">
        <v>548</v>
      </c>
      <c r="N58" s="356" t="s">
        <v>548</v>
      </c>
      <c r="O58" s="357" t="s">
        <v>548</v>
      </c>
    </row>
    <row r="59" spans="1:21" ht="31.5" customHeight="1" x14ac:dyDescent="0.15">
      <c r="B59" s="1163"/>
      <c r="C59" s="1164"/>
      <c r="D59" s="1170" t="s">
        <v>26</v>
      </c>
      <c r="E59" s="1171"/>
      <c r="F59" s="1171"/>
      <c r="G59" s="1171"/>
      <c r="H59" s="1171"/>
      <c r="I59" s="1171"/>
      <c r="J59" s="1172"/>
      <c r="K59" s="358" t="s">
        <v>548</v>
      </c>
      <c r="L59" s="359" t="s">
        <v>548</v>
      </c>
      <c r="M59" s="359" t="s">
        <v>548</v>
      </c>
      <c r="N59" s="359" t="s">
        <v>548</v>
      </c>
      <c r="O59" s="360" t="s">
        <v>548</v>
      </c>
    </row>
    <row r="60" spans="1:21" ht="31.5" customHeight="1" thickBot="1" x14ac:dyDescent="0.2">
      <c r="B60" s="1165"/>
      <c r="C60" s="1166"/>
      <c r="D60" s="1173" t="s">
        <v>27</v>
      </c>
      <c r="E60" s="1174"/>
      <c r="F60" s="1174"/>
      <c r="G60" s="1174"/>
      <c r="H60" s="1174"/>
      <c r="I60" s="1174"/>
      <c r="J60" s="1175"/>
      <c r="K60" s="361" t="s">
        <v>548</v>
      </c>
      <c r="L60" s="362" t="s">
        <v>548</v>
      </c>
      <c r="M60" s="362" t="s">
        <v>548</v>
      </c>
      <c r="N60" s="362" t="s">
        <v>548</v>
      </c>
      <c r="O60" s="363" t="s">
        <v>548</v>
      </c>
    </row>
    <row r="61" spans="1:21" ht="24" customHeight="1" x14ac:dyDescent="0.15">
      <c r="B61" s="83"/>
      <c r="C61" s="83"/>
      <c r="D61" s="84" t="s">
        <v>28</v>
      </c>
      <c r="E61" s="85"/>
      <c r="F61" s="85"/>
      <c r="G61" s="85"/>
      <c r="H61" s="85"/>
      <c r="I61" s="85"/>
      <c r="J61" s="85"/>
      <c r="K61" s="85"/>
      <c r="L61" s="85"/>
      <c r="M61" s="85"/>
      <c r="N61" s="85"/>
      <c r="O61" s="85"/>
    </row>
    <row r="62" spans="1:21" ht="24" customHeight="1" x14ac:dyDescent="0.15">
      <c r="B62" s="86"/>
      <c r="C62" s="86"/>
      <c r="D62" s="84" t="s">
        <v>29</v>
      </c>
      <c r="E62" s="85"/>
      <c r="F62" s="85"/>
      <c r="G62" s="85"/>
      <c r="H62" s="85"/>
      <c r="I62" s="85"/>
      <c r="J62" s="85"/>
      <c r="K62" s="85"/>
      <c r="L62" s="85"/>
      <c r="M62" s="85"/>
      <c r="N62" s="85"/>
      <c r="O62" s="85"/>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fY7bLLeb3XSwdZFYOkxhnqcMVX8O60A2tPjbFJ0sc3Wy/Rv3lYQPvffebIwJIFpZbgDhvjaDWv6qLujX94BiA==" saltValue="ofxqFZjd+jLFHtlqGgVG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7" zoomScaleSheetLayoutView="100" workbookViewId="0"/>
  </sheetViews>
  <sheetFormatPr defaultColWidth="0" defaultRowHeight="13.5" customHeight="1" zeroHeight="1" x14ac:dyDescent="0.15"/>
  <cols>
    <col min="1" max="1" width="6.625" style="87" customWidth="1"/>
    <col min="2" max="3" width="12.625" style="87" customWidth="1"/>
    <col min="4" max="4" width="11.625" style="87" customWidth="1"/>
    <col min="5" max="8" width="10.375" style="87" customWidth="1"/>
    <col min="9" max="13" width="16.375" style="87" customWidth="1"/>
    <col min="14" max="19" width="12.625" style="87" customWidth="1"/>
    <col min="20" max="16384" width="0" style="8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8" t="s">
        <v>7</v>
      </c>
    </row>
    <row r="40" spans="2:13" ht="27.75" customHeight="1" thickBot="1" x14ac:dyDescent="0.2">
      <c r="B40" s="89" t="s">
        <v>8</v>
      </c>
      <c r="C40" s="90"/>
      <c r="D40" s="90"/>
      <c r="E40" s="91"/>
      <c r="F40" s="91"/>
      <c r="G40" s="91"/>
      <c r="H40" s="92" t="s">
        <v>2</v>
      </c>
      <c r="I40" s="93" t="s">
        <v>527</v>
      </c>
      <c r="J40" s="94" t="s">
        <v>528</v>
      </c>
      <c r="K40" s="94" t="s">
        <v>529</v>
      </c>
      <c r="L40" s="94" t="s">
        <v>530</v>
      </c>
      <c r="M40" s="95" t="s">
        <v>531</v>
      </c>
    </row>
    <row r="41" spans="2:13" ht="27.75" customHeight="1" x14ac:dyDescent="0.15">
      <c r="B41" s="1196" t="s">
        <v>30</v>
      </c>
      <c r="C41" s="1197"/>
      <c r="D41" s="96"/>
      <c r="E41" s="1198" t="s">
        <v>31</v>
      </c>
      <c r="F41" s="1198"/>
      <c r="G41" s="1198"/>
      <c r="H41" s="1199"/>
      <c r="I41" s="334">
        <v>17267</v>
      </c>
      <c r="J41" s="335">
        <v>16504</v>
      </c>
      <c r="K41" s="335">
        <v>16478</v>
      </c>
      <c r="L41" s="335">
        <v>16702</v>
      </c>
      <c r="M41" s="336">
        <v>17400</v>
      </c>
    </row>
    <row r="42" spans="2:13" ht="27.75" customHeight="1" x14ac:dyDescent="0.15">
      <c r="B42" s="1186"/>
      <c r="C42" s="1187"/>
      <c r="D42" s="97"/>
      <c r="E42" s="1190" t="s">
        <v>32</v>
      </c>
      <c r="F42" s="1190"/>
      <c r="G42" s="1190"/>
      <c r="H42" s="1191"/>
      <c r="I42" s="337" t="s">
        <v>489</v>
      </c>
      <c r="J42" s="338" t="s">
        <v>489</v>
      </c>
      <c r="K42" s="338" t="s">
        <v>489</v>
      </c>
      <c r="L42" s="338">
        <v>226</v>
      </c>
      <c r="M42" s="339">
        <v>222</v>
      </c>
    </row>
    <row r="43" spans="2:13" ht="27.75" customHeight="1" x14ac:dyDescent="0.15">
      <c r="B43" s="1186"/>
      <c r="C43" s="1187"/>
      <c r="D43" s="97"/>
      <c r="E43" s="1190" t="s">
        <v>33</v>
      </c>
      <c r="F43" s="1190"/>
      <c r="G43" s="1190"/>
      <c r="H43" s="1191"/>
      <c r="I43" s="337">
        <v>12401</v>
      </c>
      <c r="J43" s="338">
        <v>12335</v>
      </c>
      <c r="K43" s="338">
        <v>12064</v>
      </c>
      <c r="L43" s="338">
        <v>11931</v>
      </c>
      <c r="M43" s="339">
        <v>11674</v>
      </c>
    </row>
    <row r="44" spans="2:13" ht="27.75" customHeight="1" x14ac:dyDescent="0.15">
      <c r="B44" s="1186"/>
      <c r="C44" s="1187"/>
      <c r="D44" s="97"/>
      <c r="E44" s="1190" t="s">
        <v>34</v>
      </c>
      <c r="F44" s="1190"/>
      <c r="G44" s="1190"/>
      <c r="H44" s="1191"/>
      <c r="I44" s="337">
        <v>481</v>
      </c>
      <c r="J44" s="338">
        <v>465</v>
      </c>
      <c r="K44" s="338">
        <v>581</v>
      </c>
      <c r="L44" s="338">
        <v>557</v>
      </c>
      <c r="M44" s="339">
        <v>427</v>
      </c>
    </row>
    <row r="45" spans="2:13" ht="27.75" customHeight="1" x14ac:dyDescent="0.15">
      <c r="B45" s="1186"/>
      <c r="C45" s="1187"/>
      <c r="D45" s="97"/>
      <c r="E45" s="1190" t="s">
        <v>35</v>
      </c>
      <c r="F45" s="1190"/>
      <c r="G45" s="1190"/>
      <c r="H45" s="1191"/>
      <c r="I45" s="337" t="s">
        <v>489</v>
      </c>
      <c r="J45" s="338" t="s">
        <v>489</v>
      </c>
      <c r="K45" s="338">
        <v>107</v>
      </c>
      <c r="L45" s="338">
        <v>392</v>
      </c>
      <c r="M45" s="339">
        <v>509</v>
      </c>
    </row>
    <row r="46" spans="2:13" ht="27.75" customHeight="1" x14ac:dyDescent="0.15">
      <c r="B46" s="1186"/>
      <c r="C46" s="1187"/>
      <c r="D46" s="98"/>
      <c r="E46" s="1190" t="s">
        <v>36</v>
      </c>
      <c r="F46" s="1190"/>
      <c r="G46" s="1190"/>
      <c r="H46" s="1191"/>
      <c r="I46" s="337" t="s">
        <v>489</v>
      </c>
      <c r="J46" s="338" t="s">
        <v>489</v>
      </c>
      <c r="K46" s="338" t="s">
        <v>489</v>
      </c>
      <c r="L46" s="338" t="s">
        <v>489</v>
      </c>
      <c r="M46" s="339" t="s">
        <v>489</v>
      </c>
    </row>
    <row r="47" spans="2:13" ht="27.75" customHeight="1" x14ac:dyDescent="0.15">
      <c r="B47" s="1186"/>
      <c r="C47" s="1187"/>
      <c r="D47" s="99"/>
      <c r="E47" s="1200" t="s">
        <v>37</v>
      </c>
      <c r="F47" s="1201"/>
      <c r="G47" s="1201"/>
      <c r="H47" s="1202"/>
      <c r="I47" s="337" t="s">
        <v>489</v>
      </c>
      <c r="J47" s="338" t="s">
        <v>489</v>
      </c>
      <c r="K47" s="338" t="s">
        <v>489</v>
      </c>
      <c r="L47" s="338" t="s">
        <v>489</v>
      </c>
      <c r="M47" s="339" t="s">
        <v>489</v>
      </c>
    </row>
    <row r="48" spans="2:13" ht="27.75" customHeight="1" x14ac:dyDescent="0.15">
      <c r="B48" s="1186"/>
      <c r="C48" s="1187"/>
      <c r="D48" s="97"/>
      <c r="E48" s="1190" t="s">
        <v>38</v>
      </c>
      <c r="F48" s="1190"/>
      <c r="G48" s="1190"/>
      <c r="H48" s="1191"/>
      <c r="I48" s="337" t="s">
        <v>489</v>
      </c>
      <c r="J48" s="338" t="s">
        <v>489</v>
      </c>
      <c r="K48" s="338" t="s">
        <v>489</v>
      </c>
      <c r="L48" s="338" t="s">
        <v>489</v>
      </c>
      <c r="M48" s="339" t="s">
        <v>489</v>
      </c>
    </row>
    <row r="49" spans="2:13" ht="27.75" customHeight="1" x14ac:dyDescent="0.15">
      <c r="B49" s="1188"/>
      <c r="C49" s="1189"/>
      <c r="D49" s="97"/>
      <c r="E49" s="1190" t="s">
        <v>39</v>
      </c>
      <c r="F49" s="1190"/>
      <c r="G49" s="1190"/>
      <c r="H49" s="1191"/>
      <c r="I49" s="337" t="s">
        <v>489</v>
      </c>
      <c r="J49" s="338" t="s">
        <v>489</v>
      </c>
      <c r="K49" s="338" t="s">
        <v>489</v>
      </c>
      <c r="L49" s="338" t="s">
        <v>489</v>
      </c>
      <c r="M49" s="339" t="s">
        <v>489</v>
      </c>
    </row>
    <row r="50" spans="2:13" ht="27.75" customHeight="1" x14ac:dyDescent="0.15">
      <c r="B50" s="1184" t="s">
        <v>40</v>
      </c>
      <c r="C50" s="1185"/>
      <c r="D50" s="100"/>
      <c r="E50" s="1190" t="s">
        <v>41</v>
      </c>
      <c r="F50" s="1190"/>
      <c r="G50" s="1190"/>
      <c r="H50" s="1191"/>
      <c r="I50" s="337">
        <v>4909</v>
      </c>
      <c r="J50" s="338">
        <v>6117</v>
      </c>
      <c r="K50" s="338">
        <v>6313</v>
      </c>
      <c r="L50" s="338">
        <v>7344</v>
      </c>
      <c r="M50" s="339">
        <v>7606</v>
      </c>
    </row>
    <row r="51" spans="2:13" ht="27.75" customHeight="1" x14ac:dyDescent="0.15">
      <c r="B51" s="1186"/>
      <c r="C51" s="1187"/>
      <c r="D51" s="97"/>
      <c r="E51" s="1190" t="s">
        <v>42</v>
      </c>
      <c r="F51" s="1190"/>
      <c r="G51" s="1190"/>
      <c r="H51" s="1191"/>
      <c r="I51" s="337">
        <v>113</v>
      </c>
      <c r="J51" s="338">
        <v>100</v>
      </c>
      <c r="K51" s="338">
        <v>100</v>
      </c>
      <c r="L51" s="338">
        <v>98</v>
      </c>
      <c r="M51" s="339">
        <v>83</v>
      </c>
    </row>
    <row r="52" spans="2:13" ht="27.75" customHeight="1" x14ac:dyDescent="0.15">
      <c r="B52" s="1188"/>
      <c r="C52" s="1189"/>
      <c r="D52" s="97"/>
      <c r="E52" s="1190" t="s">
        <v>43</v>
      </c>
      <c r="F52" s="1190"/>
      <c r="G52" s="1190"/>
      <c r="H52" s="1191"/>
      <c r="I52" s="337">
        <v>20979</v>
      </c>
      <c r="J52" s="338">
        <v>20210</v>
      </c>
      <c r="K52" s="338">
        <v>19977</v>
      </c>
      <c r="L52" s="338">
        <v>19822</v>
      </c>
      <c r="M52" s="339">
        <v>19838</v>
      </c>
    </row>
    <row r="53" spans="2:13" ht="27.75" customHeight="1" thickBot="1" x14ac:dyDescent="0.2">
      <c r="B53" s="1192" t="s">
        <v>19</v>
      </c>
      <c r="C53" s="1193"/>
      <c r="D53" s="101"/>
      <c r="E53" s="1194" t="s">
        <v>44</v>
      </c>
      <c r="F53" s="1194"/>
      <c r="G53" s="1194"/>
      <c r="H53" s="1195"/>
      <c r="I53" s="340">
        <v>4147</v>
      </c>
      <c r="J53" s="341">
        <v>2877</v>
      </c>
      <c r="K53" s="341">
        <v>2841</v>
      </c>
      <c r="L53" s="341">
        <v>2543</v>
      </c>
      <c r="M53" s="342">
        <v>2705</v>
      </c>
    </row>
    <row r="54" spans="2:13" ht="27.75" customHeight="1" x14ac:dyDescent="0.15">
      <c r="B54" s="102"/>
      <c r="C54" s="103"/>
      <c r="D54" s="103"/>
      <c r="E54" s="104"/>
      <c r="F54" s="104"/>
      <c r="G54" s="104"/>
      <c r="H54" s="104"/>
      <c r="I54" s="105"/>
      <c r="J54" s="105"/>
      <c r="K54" s="105"/>
      <c r="L54" s="105"/>
      <c r="M54" s="105"/>
    </row>
    <row r="55" spans="2:13" x14ac:dyDescent="0.15"/>
  </sheetData>
  <sheetProtection algorithmName="SHA-512" hashValue="qN4Mypm+KI7fBi7K4UXXYUJ2t//QnxMSEvZFotPuKLbmiLlerrFYk39m+xyuXrM5Zt+v1JalobIY573af/+2lA==" saltValue="75WFXZDZwp+000fM79VM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40" zoomScale="70" zoomScaleNormal="70" zoomScaleSheetLayoutView="100" workbookViewId="0">
      <selection activeCell="G59" sqref="G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6" t="s">
        <v>45</v>
      </c>
    </row>
    <row r="54" spans="2:8" ht="29.25" customHeight="1" thickBot="1" x14ac:dyDescent="0.25">
      <c r="B54" s="107" t="s">
        <v>1</v>
      </c>
      <c r="C54" s="108"/>
      <c r="D54" s="108"/>
      <c r="E54" s="109" t="s">
        <v>2</v>
      </c>
      <c r="F54" s="110" t="s">
        <v>529</v>
      </c>
      <c r="G54" s="110" t="s">
        <v>530</v>
      </c>
      <c r="H54" s="111" t="s">
        <v>531</v>
      </c>
    </row>
    <row r="55" spans="2:8" ht="52.5" customHeight="1" x14ac:dyDescent="0.15">
      <c r="B55" s="112"/>
      <c r="C55" s="1211" t="s">
        <v>46</v>
      </c>
      <c r="D55" s="1211"/>
      <c r="E55" s="1212"/>
      <c r="F55" s="343">
        <v>2752</v>
      </c>
      <c r="G55" s="343">
        <v>3051</v>
      </c>
      <c r="H55" s="344">
        <v>3324</v>
      </c>
    </row>
    <row r="56" spans="2:8" ht="52.5" customHeight="1" x14ac:dyDescent="0.15">
      <c r="B56" s="113"/>
      <c r="C56" s="1213" t="s">
        <v>47</v>
      </c>
      <c r="D56" s="1213"/>
      <c r="E56" s="1214"/>
      <c r="F56" s="345">
        <v>528</v>
      </c>
      <c r="G56" s="345">
        <v>580</v>
      </c>
      <c r="H56" s="346">
        <v>622</v>
      </c>
    </row>
    <row r="57" spans="2:8" ht="53.25" customHeight="1" x14ac:dyDescent="0.15">
      <c r="B57" s="113"/>
      <c r="C57" s="1215" t="s">
        <v>48</v>
      </c>
      <c r="D57" s="1215"/>
      <c r="E57" s="1216"/>
      <c r="F57" s="347">
        <v>2517</v>
      </c>
      <c r="G57" s="347">
        <v>2665</v>
      </c>
      <c r="H57" s="348">
        <v>3336</v>
      </c>
    </row>
    <row r="58" spans="2:8" ht="45.75" customHeight="1" x14ac:dyDescent="0.15">
      <c r="B58" s="114"/>
      <c r="C58" s="1203" t="s">
        <v>559</v>
      </c>
      <c r="D58" s="1204"/>
      <c r="E58" s="1205"/>
      <c r="F58" s="349">
        <v>882</v>
      </c>
      <c r="G58" s="349">
        <v>883</v>
      </c>
      <c r="H58" s="350">
        <v>1606</v>
      </c>
    </row>
    <row r="59" spans="2:8" ht="45.75" customHeight="1" x14ac:dyDescent="0.15">
      <c r="B59" s="114"/>
      <c r="C59" s="1203" t="s">
        <v>560</v>
      </c>
      <c r="D59" s="1204"/>
      <c r="E59" s="1205"/>
      <c r="F59" s="349">
        <v>945</v>
      </c>
      <c r="G59" s="349">
        <v>810</v>
      </c>
      <c r="H59" s="350">
        <v>812</v>
      </c>
    </row>
    <row r="60" spans="2:8" ht="45.75" customHeight="1" x14ac:dyDescent="0.15">
      <c r="B60" s="114"/>
      <c r="C60" s="1203" t="s">
        <v>561</v>
      </c>
      <c r="D60" s="1204"/>
      <c r="E60" s="1205"/>
      <c r="F60" s="349">
        <v>316</v>
      </c>
      <c r="G60" s="349">
        <v>316</v>
      </c>
      <c r="H60" s="350">
        <v>317</v>
      </c>
    </row>
    <row r="61" spans="2:8" ht="45.75" customHeight="1" x14ac:dyDescent="0.15">
      <c r="B61" s="114"/>
      <c r="C61" s="1203" t="s">
        <v>562</v>
      </c>
      <c r="D61" s="1204"/>
      <c r="E61" s="1205"/>
      <c r="F61" s="349">
        <v>254</v>
      </c>
      <c r="G61" s="349">
        <v>254</v>
      </c>
      <c r="H61" s="350">
        <v>255</v>
      </c>
    </row>
    <row r="62" spans="2:8" ht="45.75" customHeight="1" thickBot="1" x14ac:dyDescent="0.2">
      <c r="B62" s="115"/>
      <c r="C62" s="1206" t="s">
        <v>563</v>
      </c>
      <c r="D62" s="1207"/>
      <c r="E62" s="1208"/>
      <c r="F62" s="351" t="s">
        <v>564</v>
      </c>
      <c r="G62" s="351">
        <v>300</v>
      </c>
      <c r="H62" s="352">
        <v>252</v>
      </c>
    </row>
    <row r="63" spans="2:8" ht="52.5" customHeight="1" thickBot="1" x14ac:dyDescent="0.2">
      <c r="B63" s="116"/>
      <c r="C63" s="1209" t="s">
        <v>49</v>
      </c>
      <c r="D63" s="1209"/>
      <c r="E63" s="1210"/>
      <c r="F63" s="353">
        <v>5798</v>
      </c>
      <c r="G63" s="353">
        <v>6297</v>
      </c>
      <c r="H63" s="354">
        <v>7282</v>
      </c>
    </row>
    <row r="64" spans="2:8" x14ac:dyDescent="0.15"/>
  </sheetData>
  <sheetProtection algorithmName="SHA-512" hashValue="IJg3SYtF5HFcnWc+EjuoyWaIoXE3GOnfyi6d/j6dQwfAc5ISrHoo9hMdRdmOM0yy8KPzHyk1k9fb2V5o6fcjHg==" saltValue="WBOchwLvHPYaDIbbkEDw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3" customWidth="1"/>
    <col min="2" max="8" width="13.375" style="123" customWidth="1"/>
    <col min="9" max="16384" width="11.125" style="123"/>
  </cols>
  <sheetData>
    <row r="1" spans="1:8" x14ac:dyDescent="0.15">
      <c r="A1" s="117"/>
      <c r="B1" s="118"/>
      <c r="C1" s="119"/>
      <c r="D1" s="120"/>
      <c r="E1" s="121"/>
      <c r="F1" s="121"/>
      <c r="G1" s="121"/>
      <c r="H1" s="122"/>
    </row>
    <row r="2" spans="1:8" x14ac:dyDescent="0.15">
      <c r="A2" s="124"/>
      <c r="B2" s="125"/>
      <c r="C2" s="126"/>
      <c r="D2" s="127" t="s">
        <v>50</v>
      </c>
      <c r="E2" s="128"/>
      <c r="F2" s="129" t="s">
        <v>526</v>
      </c>
      <c r="G2" s="130"/>
      <c r="H2" s="131"/>
    </row>
    <row r="3" spans="1:8" x14ac:dyDescent="0.15">
      <c r="A3" s="127" t="s">
        <v>519</v>
      </c>
      <c r="B3" s="132"/>
      <c r="C3" s="133"/>
      <c r="D3" s="134">
        <v>51638</v>
      </c>
      <c r="E3" s="135"/>
      <c r="F3" s="136">
        <v>92632</v>
      </c>
      <c r="G3" s="137"/>
      <c r="H3" s="138"/>
    </row>
    <row r="4" spans="1:8" x14ac:dyDescent="0.15">
      <c r="A4" s="139"/>
      <c r="B4" s="140"/>
      <c r="C4" s="141"/>
      <c r="D4" s="142">
        <v>31358</v>
      </c>
      <c r="E4" s="143"/>
      <c r="F4" s="144">
        <v>47978</v>
      </c>
      <c r="G4" s="145"/>
      <c r="H4" s="146"/>
    </row>
    <row r="5" spans="1:8" x14ac:dyDescent="0.15">
      <c r="A5" s="127" t="s">
        <v>521</v>
      </c>
      <c r="B5" s="132"/>
      <c r="C5" s="133"/>
      <c r="D5" s="134">
        <v>23821</v>
      </c>
      <c r="E5" s="135"/>
      <c r="F5" s="136">
        <v>96469</v>
      </c>
      <c r="G5" s="137"/>
      <c r="H5" s="138"/>
    </row>
    <row r="6" spans="1:8" x14ac:dyDescent="0.15">
      <c r="A6" s="139"/>
      <c r="B6" s="140"/>
      <c r="C6" s="141"/>
      <c r="D6" s="142">
        <v>17990</v>
      </c>
      <c r="E6" s="143"/>
      <c r="F6" s="144">
        <v>49775</v>
      </c>
      <c r="G6" s="145"/>
      <c r="H6" s="146"/>
    </row>
    <row r="7" spans="1:8" x14ac:dyDescent="0.15">
      <c r="A7" s="127" t="s">
        <v>522</v>
      </c>
      <c r="B7" s="132"/>
      <c r="C7" s="133"/>
      <c r="D7" s="134">
        <v>49928</v>
      </c>
      <c r="E7" s="135"/>
      <c r="F7" s="136">
        <v>85743</v>
      </c>
      <c r="G7" s="137"/>
      <c r="H7" s="138"/>
    </row>
    <row r="8" spans="1:8" x14ac:dyDescent="0.15">
      <c r="A8" s="139"/>
      <c r="B8" s="140"/>
      <c r="C8" s="141"/>
      <c r="D8" s="142">
        <v>39186</v>
      </c>
      <c r="E8" s="143"/>
      <c r="F8" s="144">
        <v>45231</v>
      </c>
      <c r="G8" s="145"/>
      <c r="H8" s="146"/>
    </row>
    <row r="9" spans="1:8" x14ac:dyDescent="0.15">
      <c r="A9" s="127" t="s">
        <v>523</v>
      </c>
      <c r="B9" s="132"/>
      <c r="C9" s="133"/>
      <c r="D9" s="134">
        <v>87412</v>
      </c>
      <c r="E9" s="135"/>
      <c r="F9" s="136">
        <v>92509</v>
      </c>
      <c r="G9" s="137"/>
      <c r="H9" s="138"/>
    </row>
    <row r="10" spans="1:8" x14ac:dyDescent="0.15">
      <c r="A10" s="139"/>
      <c r="B10" s="140"/>
      <c r="C10" s="141"/>
      <c r="D10" s="142">
        <v>77669</v>
      </c>
      <c r="E10" s="143"/>
      <c r="F10" s="144">
        <v>52274</v>
      </c>
      <c r="G10" s="145"/>
      <c r="H10" s="146"/>
    </row>
    <row r="11" spans="1:8" x14ac:dyDescent="0.15">
      <c r="A11" s="127" t="s">
        <v>524</v>
      </c>
      <c r="B11" s="132"/>
      <c r="C11" s="133"/>
      <c r="D11" s="134">
        <v>61344</v>
      </c>
      <c r="E11" s="135"/>
      <c r="F11" s="136">
        <v>98544</v>
      </c>
      <c r="G11" s="137"/>
      <c r="H11" s="138"/>
    </row>
    <row r="12" spans="1:8" x14ac:dyDescent="0.15">
      <c r="A12" s="139"/>
      <c r="B12" s="140"/>
      <c r="C12" s="147"/>
      <c r="D12" s="142">
        <v>54936</v>
      </c>
      <c r="E12" s="143"/>
      <c r="F12" s="144">
        <v>55816</v>
      </c>
      <c r="G12" s="145"/>
      <c r="H12" s="146"/>
    </row>
    <row r="13" spans="1:8" x14ac:dyDescent="0.15">
      <c r="A13" s="127"/>
      <c r="B13" s="132"/>
      <c r="C13" s="148"/>
      <c r="D13" s="149">
        <v>54829</v>
      </c>
      <c r="E13" s="150"/>
      <c r="F13" s="151">
        <v>93179</v>
      </c>
      <c r="G13" s="152"/>
      <c r="H13" s="138"/>
    </row>
    <row r="14" spans="1:8" x14ac:dyDescent="0.15">
      <c r="A14" s="139"/>
      <c r="B14" s="140"/>
      <c r="C14" s="141"/>
      <c r="D14" s="142">
        <v>44228</v>
      </c>
      <c r="E14" s="143"/>
      <c r="F14" s="144">
        <v>50215</v>
      </c>
      <c r="G14" s="145"/>
      <c r="H14" s="146"/>
    </row>
    <row r="17" spans="1:11" x14ac:dyDescent="0.15">
      <c r="A17" s="123" t="s">
        <v>51</v>
      </c>
    </row>
    <row r="18" spans="1:11" x14ac:dyDescent="0.15">
      <c r="A18" s="153"/>
      <c r="B18" s="153" t="str">
        <f>実質収支比率等に係る経年分析!F$46</f>
        <v>R02</v>
      </c>
      <c r="C18" s="153" t="str">
        <f>実質収支比率等に係る経年分析!G$46</f>
        <v>R03</v>
      </c>
      <c r="D18" s="153" t="str">
        <f>実質収支比率等に係る経年分析!H$46</f>
        <v>R04</v>
      </c>
      <c r="E18" s="153" t="str">
        <f>実質収支比率等に係る経年分析!I$46</f>
        <v>R05</v>
      </c>
      <c r="F18" s="153" t="str">
        <f>実質収支比率等に係る経年分析!J$46</f>
        <v>R06</v>
      </c>
    </row>
    <row r="19" spans="1:11" x14ac:dyDescent="0.15">
      <c r="A19" s="153" t="s">
        <v>52</v>
      </c>
      <c r="B19" s="153">
        <f>ROUND(VALUE(SUBSTITUTE(実質収支比率等に係る経年分析!F$48,"▲","-")),2)</f>
        <v>9</v>
      </c>
      <c r="C19" s="153">
        <f>ROUND(VALUE(SUBSTITUTE(実質収支比率等に係る経年分析!G$48,"▲","-")),2)</f>
        <v>9.39</v>
      </c>
      <c r="D19" s="153">
        <f>ROUND(VALUE(SUBSTITUTE(実質収支比率等に係る経年分析!H$48,"▲","-")),2)</f>
        <v>7.63</v>
      </c>
      <c r="E19" s="153">
        <f>ROUND(VALUE(SUBSTITUTE(実質収支比率等に係る経年分析!I$48,"▲","-")),2)</f>
        <v>6.74</v>
      </c>
      <c r="F19" s="153">
        <f>ROUND(VALUE(SUBSTITUTE(実質収支比率等に係る経年分析!J$48,"▲","-")),2)</f>
        <v>4.72</v>
      </c>
    </row>
    <row r="20" spans="1:11" x14ac:dyDescent="0.15">
      <c r="A20" s="153" t="s">
        <v>53</v>
      </c>
      <c r="B20" s="153">
        <f>ROUND(VALUE(SUBSTITUTE(実質収支比率等に係る経年分析!F$47,"▲","-")),2)</f>
        <v>11.35</v>
      </c>
      <c r="C20" s="153">
        <f>ROUND(VALUE(SUBSTITUTE(実質収支比率等に係る経年分析!G$47,"▲","-")),2)</f>
        <v>20.010000000000002</v>
      </c>
      <c r="D20" s="153">
        <f>ROUND(VALUE(SUBSTITUTE(実質収支比率等に係る経年分析!H$47,"▲","-")),2)</f>
        <v>26.11</v>
      </c>
      <c r="E20" s="153">
        <f>ROUND(VALUE(SUBSTITUTE(実質収支比率等に係る経年分析!I$47,"▲","-")),2)</f>
        <v>28.93</v>
      </c>
      <c r="F20" s="153">
        <f>ROUND(VALUE(SUBSTITUTE(実質収支比率等に係る経年分析!J$47,"▲","-")),2)</f>
        <v>30.93</v>
      </c>
    </row>
    <row r="21" spans="1:11" x14ac:dyDescent="0.15">
      <c r="A21" s="153" t="s">
        <v>54</v>
      </c>
      <c r="B21" s="153">
        <f>IF(ISNUMBER(VALUE(SUBSTITUTE(実質収支比率等に係る経年分析!F$49,"▲","-"))),ROUND(VALUE(SUBSTITUTE(実質収支比率等に係る経年分析!F$49,"▲","-")),2),NA())</f>
        <v>3.24</v>
      </c>
      <c r="C21" s="153">
        <f>IF(ISNUMBER(VALUE(SUBSTITUTE(実質収支比率等に係る経年分析!G$49,"▲","-"))),ROUND(VALUE(SUBSTITUTE(実質収支比率等に係る経年分析!G$49,"▲","-")),2),NA())</f>
        <v>9.92</v>
      </c>
      <c r="D21" s="153">
        <f>IF(ISNUMBER(VALUE(SUBSTITUTE(実質収支比率等に係る経年分析!H$49,"▲","-"))),ROUND(VALUE(SUBSTITUTE(実質収支比率等に係る経年分析!H$49,"▲","-")),2),NA())</f>
        <v>3.78</v>
      </c>
      <c r="E21" s="153">
        <f>IF(ISNUMBER(VALUE(SUBSTITUTE(実質収支比率等に係る経年分析!I$49,"▲","-"))),ROUND(VALUE(SUBSTITUTE(実質収支比率等に係る経年分析!I$49,"▲","-")),2),NA())</f>
        <v>1.95</v>
      </c>
      <c r="F21" s="153">
        <f>IF(ISNUMBER(VALUE(SUBSTITUTE(実質収支比率等に係る経年分析!J$49,"▲","-"))),ROUND(VALUE(SUBSTITUTE(実質収支比率等に係る経年分析!J$49,"▲","-")),2),NA())</f>
        <v>0.65</v>
      </c>
    </row>
    <row r="24" spans="1:11" x14ac:dyDescent="0.15">
      <c r="A24" s="123" t="s">
        <v>55</v>
      </c>
    </row>
    <row r="25" spans="1:11" x14ac:dyDescent="0.15">
      <c r="A25" s="154"/>
      <c r="B25" s="154" t="str">
        <f>連結実質赤字比率に係る赤字・黒字の構成分析!F$33</f>
        <v>R02</v>
      </c>
      <c r="C25" s="154"/>
      <c r="D25" s="154" t="str">
        <f>連結実質赤字比率に係る赤字・黒字の構成分析!G$33</f>
        <v>R03</v>
      </c>
      <c r="E25" s="154"/>
      <c r="F25" s="154" t="str">
        <f>連結実質赤字比率に係る赤字・黒字の構成分析!H$33</f>
        <v>R04</v>
      </c>
      <c r="G25" s="154"/>
      <c r="H25" s="154" t="str">
        <f>連結実質赤字比率に係る赤字・黒字の構成分析!I$33</f>
        <v>R05</v>
      </c>
      <c r="I25" s="154"/>
      <c r="J25" s="154" t="str">
        <f>連結実質赤字比率に係る赤字・黒字の構成分析!J$33</f>
        <v>R06</v>
      </c>
      <c r="K25" s="154"/>
    </row>
    <row r="26" spans="1:11" x14ac:dyDescent="0.15">
      <c r="A26" s="154"/>
      <c r="B26" s="154" t="s">
        <v>56</v>
      </c>
      <c r="C26" s="154" t="s">
        <v>57</v>
      </c>
      <c r="D26" s="154" t="s">
        <v>56</v>
      </c>
      <c r="E26" s="154" t="s">
        <v>57</v>
      </c>
      <c r="F26" s="154" t="s">
        <v>56</v>
      </c>
      <c r="G26" s="154" t="s">
        <v>57</v>
      </c>
      <c r="H26" s="154" t="s">
        <v>56</v>
      </c>
      <c r="I26" s="154" t="s">
        <v>57</v>
      </c>
      <c r="J26" s="154" t="s">
        <v>56</v>
      </c>
      <c r="K26" s="154" t="s">
        <v>57</v>
      </c>
    </row>
    <row r="27" spans="1:11" x14ac:dyDescent="0.15">
      <c r="A27" s="154" t="str">
        <f>IF(連結実質赤字比率に係る赤字・黒字の構成分析!C$43="",NA(),連結実質赤字比率に係る赤字・黒字の構成分析!C$43)</f>
        <v>その他会計（黒字）</v>
      </c>
      <c r="B27" s="154" t="e">
        <f>IF(ROUND(VALUE(SUBSTITUTE(連結実質赤字比率に係る赤字・黒字の構成分析!F$43,"▲", "-")), 2) &lt; 0, ABS(ROUND(VALUE(SUBSTITUTE(連結実質赤字比率に係る赤字・黒字の構成分析!F$43,"▲", "-")), 2)), NA())</f>
        <v>#N/A</v>
      </c>
      <c r="C27" s="154">
        <f>IF(ROUND(VALUE(SUBSTITUTE(連結実質赤字比率に係る赤字・黒字の構成分析!F$43,"▲", "-")), 2) &gt;= 0, ABS(ROUND(VALUE(SUBSTITUTE(連結実質赤字比率に係る赤字・黒字の構成分析!F$43,"▲", "-")), 2)), NA())</f>
        <v>4.04</v>
      </c>
      <c r="D27" s="154" t="e">
        <f>IF(ROUND(VALUE(SUBSTITUTE(連結実質赤字比率に係る赤字・黒字の構成分析!G$43,"▲", "-")), 2) &lt; 0, ABS(ROUND(VALUE(SUBSTITUTE(連結実質赤字比率に係る赤字・黒字の構成分析!G$43,"▲", "-")), 2)), NA())</f>
        <v>#N/A</v>
      </c>
      <c r="E27" s="154">
        <f>IF(ROUND(VALUE(SUBSTITUTE(連結実質赤字比率に係る赤字・黒字の構成分析!G$43,"▲", "-")), 2) &gt;= 0, ABS(ROUND(VALUE(SUBSTITUTE(連結実質赤字比率に係る赤字・黒字の構成分析!G$43,"▲", "-")), 2)), NA())</f>
        <v>2.97</v>
      </c>
      <c r="F27" s="154" t="e">
        <f>IF(ROUND(VALUE(SUBSTITUTE(連結実質赤字比率に係る赤字・黒字の構成分析!H$43,"▲", "-")), 2) &lt; 0, ABS(ROUND(VALUE(SUBSTITUTE(連結実質赤字比率に係る赤字・黒字の構成分析!H$43,"▲", "-")), 2)), NA())</f>
        <v>#N/A</v>
      </c>
      <c r="G27" s="154">
        <f>IF(ROUND(VALUE(SUBSTITUTE(連結実質赤字比率に係る赤字・黒字の構成分析!H$43,"▲", "-")), 2) &gt;= 0, ABS(ROUND(VALUE(SUBSTITUTE(連結実質赤字比率に係る赤字・黒字の構成分析!H$43,"▲", "-")), 2)), NA())</f>
        <v>0.94</v>
      </c>
      <c r="H27" s="154" t="e">
        <f>IF(ROUND(VALUE(SUBSTITUTE(連結実質赤字比率に係る赤字・黒字の構成分析!I$43,"▲", "-")), 2) &lt; 0, ABS(ROUND(VALUE(SUBSTITUTE(連結実質赤字比率に係る赤字・黒字の構成分析!I$43,"▲", "-")), 2)), NA())</f>
        <v>#N/A</v>
      </c>
      <c r="I27" s="154">
        <f>IF(ROUND(VALUE(SUBSTITUTE(連結実質赤字比率に係る赤字・黒字の構成分析!I$43,"▲", "-")), 2) &gt;= 0, ABS(ROUND(VALUE(SUBSTITUTE(連結実質赤字比率に係る赤字・黒字の構成分析!I$43,"▲", "-")), 2)), NA())</f>
        <v>0</v>
      </c>
      <c r="J27" s="154" t="e">
        <f>IF(ROUND(VALUE(SUBSTITUTE(連結実質赤字比率に係る赤字・黒字の構成分析!J$43,"▲", "-")), 2) &lt; 0, ABS(ROUND(VALUE(SUBSTITUTE(連結実質赤字比率に係る赤字・黒字の構成分析!J$43,"▲", "-")), 2)), NA())</f>
        <v>#N/A</v>
      </c>
      <c r="K27" s="154">
        <f>IF(ROUND(VALUE(SUBSTITUTE(連結実質赤字比率に係る赤字・黒字の構成分析!J$43,"▲", "-")), 2) &gt;= 0, ABS(ROUND(VALUE(SUBSTITUTE(連結実質赤字比率に係る赤字・黒字の構成分析!J$43,"▲", "-")), 2)), NA())</f>
        <v>0</v>
      </c>
    </row>
    <row r="28" spans="1:11" x14ac:dyDescent="0.15">
      <c r="A28" s="154" t="str">
        <f>IF(連結実質赤字比率に係る赤字・黒字の構成分析!C$42="",NA(),連結実質赤字比率に係る赤字・黒字の構成分析!C$42)</f>
        <v>その他会計（赤字）</v>
      </c>
      <c r="B28" s="154" t="e">
        <f>IF(ROUND(VALUE(SUBSTITUTE(連結実質赤字比率に係る赤字・黒字の構成分析!F$42,"▲", "-")), 2) &lt; 0, ABS(ROUND(VALUE(SUBSTITUTE(連結実質赤字比率に係る赤字・黒字の構成分析!F$42,"▲", "-")), 2)), NA())</f>
        <v>#VALUE!</v>
      </c>
      <c r="C28" s="154" t="e">
        <f>IF(ROUND(VALUE(SUBSTITUTE(連結実質赤字比率に係る赤字・黒字の構成分析!F$42,"▲", "-")), 2) &gt;= 0, ABS(ROUND(VALUE(SUBSTITUTE(連結実質赤字比率に係る赤字・黒字の構成分析!F$42,"▲", "-")), 2)), NA())</f>
        <v>#VALUE!</v>
      </c>
      <c r="D28" s="154" t="e">
        <f>IF(ROUND(VALUE(SUBSTITUTE(連結実質赤字比率に係る赤字・黒字の構成分析!G$42,"▲", "-")), 2) &lt; 0, ABS(ROUND(VALUE(SUBSTITUTE(連結実質赤字比率に係る赤字・黒字の構成分析!G$42,"▲", "-")), 2)), NA())</f>
        <v>#VALUE!</v>
      </c>
      <c r="E28" s="154" t="e">
        <f>IF(ROUND(VALUE(SUBSTITUTE(連結実質赤字比率に係る赤字・黒字の構成分析!G$42,"▲", "-")), 2) &gt;= 0, ABS(ROUND(VALUE(SUBSTITUTE(連結実質赤字比率に係る赤字・黒字の構成分析!G$42,"▲", "-")), 2)), NA())</f>
        <v>#VALUE!</v>
      </c>
      <c r="F28" s="154" t="e">
        <f>IF(ROUND(VALUE(SUBSTITUTE(連結実質赤字比率に係る赤字・黒字の構成分析!H$42,"▲", "-")), 2) &lt; 0, ABS(ROUND(VALUE(SUBSTITUTE(連結実質赤字比率に係る赤字・黒字の構成分析!H$42,"▲", "-")), 2)), NA())</f>
        <v>#VALUE!</v>
      </c>
      <c r="G28" s="154" t="e">
        <f>IF(ROUND(VALUE(SUBSTITUTE(連結実質赤字比率に係る赤字・黒字の構成分析!H$42,"▲", "-")), 2) &gt;= 0, ABS(ROUND(VALUE(SUBSTITUTE(連結実質赤字比率に係る赤字・黒字の構成分析!H$42,"▲", "-")), 2)), NA())</f>
        <v>#VALUE!</v>
      </c>
      <c r="H28" s="154" t="e">
        <f>IF(ROUND(VALUE(SUBSTITUTE(連結実質赤字比率に係る赤字・黒字の構成分析!I$42,"▲", "-")), 2) &lt; 0, ABS(ROUND(VALUE(SUBSTITUTE(連結実質赤字比率に係る赤字・黒字の構成分析!I$42,"▲", "-")), 2)), NA())</f>
        <v>#VALUE!</v>
      </c>
      <c r="I28" s="154" t="e">
        <f>IF(ROUND(VALUE(SUBSTITUTE(連結実質赤字比率に係る赤字・黒字の構成分析!I$42,"▲", "-")), 2) &gt;= 0, ABS(ROUND(VALUE(SUBSTITUTE(連結実質赤字比率に係る赤字・黒字の構成分析!I$42,"▲", "-")), 2)), NA())</f>
        <v>#VALUE!</v>
      </c>
      <c r="J28" s="154" t="e">
        <f>IF(ROUND(VALUE(SUBSTITUTE(連結実質赤字比率に係る赤字・黒字の構成分析!J$42,"▲", "-")), 2) &lt; 0, ABS(ROUND(VALUE(SUBSTITUTE(連結実質赤字比率に係る赤字・黒字の構成分析!J$42,"▲", "-")), 2)), NA())</f>
        <v>#VALUE!</v>
      </c>
      <c r="K28" s="154" t="e">
        <f>IF(ROUND(VALUE(SUBSTITUTE(連結実質赤字比率に係る赤字・黒字の構成分析!J$42,"▲", "-")), 2) &gt;= 0, ABS(ROUND(VALUE(SUBSTITUTE(連結実質赤字比率に係る赤字・黒字の構成分析!J$42,"▲", "-")), 2)), NA())</f>
        <v>#VALUE!</v>
      </c>
    </row>
    <row r="29" spans="1:11" x14ac:dyDescent="0.15">
      <c r="A29" s="154" t="str">
        <f>IF(連結実質赤字比率に係る赤字・黒字の構成分析!C$41="",NA(),連結実質赤字比率に係る赤字・黒字の構成分析!C$41)</f>
        <v>月見の里南濃運営特別会計</v>
      </c>
      <c r="B29" s="154" t="e">
        <f>IF(ROUND(VALUE(SUBSTITUTE(連結実質赤字比率に係る赤字・黒字の構成分析!F$41,"▲", "-")), 2) &lt; 0, ABS(ROUND(VALUE(SUBSTITUTE(連結実質赤字比率に係る赤字・黒字の構成分析!F$41,"▲", "-")), 2)), NA())</f>
        <v>#N/A</v>
      </c>
      <c r="C29" s="154">
        <f>IF(ROUND(VALUE(SUBSTITUTE(連結実質赤字比率に係る赤字・黒字の構成分析!F$41,"▲", "-")), 2) &gt;= 0, ABS(ROUND(VALUE(SUBSTITUTE(連結実質赤字比率に係る赤字・黒字の構成分析!F$41,"▲", "-")), 2)), NA())</f>
        <v>0.06</v>
      </c>
      <c r="D29" s="154" t="e">
        <f>IF(ROUND(VALUE(SUBSTITUTE(連結実質赤字比率に係る赤字・黒字の構成分析!G$41,"▲", "-")), 2) &lt; 0, ABS(ROUND(VALUE(SUBSTITUTE(連結実質赤字比率に係る赤字・黒字の構成分析!G$41,"▲", "-")), 2)), NA())</f>
        <v>#N/A</v>
      </c>
      <c r="E29" s="154">
        <f>IF(ROUND(VALUE(SUBSTITUTE(連結実質赤字比率に係る赤字・黒字の構成分析!G$41,"▲", "-")), 2) &gt;= 0, ABS(ROUND(VALUE(SUBSTITUTE(連結実質赤字比率に係る赤字・黒字の構成分析!G$41,"▲", "-")), 2)), NA())</f>
        <v>0.05</v>
      </c>
      <c r="F29" s="154" t="e">
        <f>IF(ROUND(VALUE(SUBSTITUTE(連結実質赤字比率に係る赤字・黒字の構成分析!H$41,"▲", "-")), 2) &lt; 0, ABS(ROUND(VALUE(SUBSTITUTE(連結実質赤字比率に係る赤字・黒字の構成分析!H$41,"▲", "-")), 2)), NA())</f>
        <v>#N/A</v>
      </c>
      <c r="G29" s="154">
        <f>IF(ROUND(VALUE(SUBSTITUTE(連結実質赤字比率に係る赤字・黒字の構成分析!H$41,"▲", "-")), 2) &gt;= 0, ABS(ROUND(VALUE(SUBSTITUTE(連結実質赤字比率に係る赤字・黒字の構成分析!H$41,"▲", "-")), 2)), NA())</f>
        <v>0.03</v>
      </c>
      <c r="H29" s="154" t="e">
        <f>IF(ROUND(VALUE(SUBSTITUTE(連結実質赤字比率に係る赤字・黒字の構成分析!I$41,"▲", "-")), 2) &lt; 0, ABS(ROUND(VALUE(SUBSTITUTE(連結実質赤字比率に係る赤字・黒字の構成分析!I$41,"▲", "-")), 2)), NA())</f>
        <v>#N/A</v>
      </c>
      <c r="I29" s="154">
        <f>IF(ROUND(VALUE(SUBSTITUTE(連結実質赤字比率に係る赤字・黒字の構成分析!I$41,"▲", "-")), 2) &gt;= 0, ABS(ROUND(VALUE(SUBSTITUTE(連結実質赤字比率に係る赤字・黒字の構成分析!I$41,"▲", "-")), 2)), NA())</f>
        <v>0.02</v>
      </c>
      <c r="J29" s="154" t="e">
        <f>IF(ROUND(VALUE(SUBSTITUTE(連結実質赤字比率に係る赤字・黒字の構成分析!J$41,"▲", "-")), 2) &lt; 0, ABS(ROUND(VALUE(SUBSTITUTE(連結実質赤字比率に係る赤字・黒字の構成分析!J$41,"▲", "-")), 2)), NA())</f>
        <v>#N/A</v>
      </c>
      <c r="K29" s="154">
        <f>IF(ROUND(VALUE(SUBSTITUTE(連結実質赤字比率に係る赤字・黒字の構成分析!J$41,"▲", "-")), 2) &gt;= 0, ABS(ROUND(VALUE(SUBSTITUTE(連結実質赤字比率に係る赤字・黒字の構成分析!J$41,"▲", "-")), 2)), NA())</f>
        <v>0.01</v>
      </c>
    </row>
    <row r="30" spans="1:11" x14ac:dyDescent="0.15">
      <c r="A30" s="154" t="str">
        <f>IF(連結実質赤字比率に係る赤字・黒字の構成分析!C$40="",NA(),連結実質赤字比率に係る赤字・黒字の構成分析!C$40)</f>
        <v>クレール平田運営特別会計</v>
      </c>
      <c r="B30" s="154" t="e">
        <f>IF(ROUND(VALUE(SUBSTITUTE(連結実質赤字比率に係る赤字・黒字の構成分析!F$40,"▲", "-")), 2) &lt; 0, ABS(ROUND(VALUE(SUBSTITUTE(連結実質赤字比率に係る赤字・黒字の構成分析!F$40,"▲", "-")), 2)), NA())</f>
        <v>#N/A</v>
      </c>
      <c r="C30" s="154">
        <f>IF(ROUND(VALUE(SUBSTITUTE(連結実質赤字比率に係る赤字・黒字の構成分析!F$40,"▲", "-")), 2) &gt;= 0, ABS(ROUND(VALUE(SUBSTITUTE(連結実質赤字比率に係る赤字・黒字の構成分析!F$40,"▲", "-")), 2)), NA())</f>
        <v>7.0000000000000007E-2</v>
      </c>
      <c r="D30" s="154" t="e">
        <f>IF(ROUND(VALUE(SUBSTITUTE(連結実質赤字比率に係る赤字・黒字の構成分析!G$40,"▲", "-")), 2) &lt; 0, ABS(ROUND(VALUE(SUBSTITUTE(連結実質赤字比率に係る赤字・黒字の構成分析!G$40,"▲", "-")), 2)), NA())</f>
        <v>#N/A</v>
      </c>
      <c r="E30" s="154">
        <f>IF(ROUND(VALUE(SUBSTITUTE(連結実質赤字比率に係る赤字・黒字の構成分析!G$40,"▲", "-")), 2) &gt;= 0, ABS(ROUND(VALUE(SUBSTITUTE(連結実質赤字比率に係る赤字・黒字の構成分析!G$40,"▲", "-")), 2)), NA())</f>
        <v>0.02</v>
      </c>
      <c r="F30" s="154" t="e">
        <f>IF(ROUND(VALUE(SUBSTITUTE(連結実質赤字比率に係る赤字・黒字の構成分析!H$40,"▲", "-")), 2) &lt; 0, ABS(ROUND(VALUE(SUBSTITUTE(連結実質赤字比率に係る赤字・黒字の構成分析!H$40,"▲", "-")), 2)), NA())</f>
        <v>#N/A</v>
      </c>
      <c r="G30" s="154">
        <f>IF(ROUND(VALUE(SUBSTITUTE(連結実質赤字比率に係る赤字・黒字の構成分析!H$40,"▲", "-")), 2) &gt;= 0, ABS(ROUND(VALUE(SUBSTITUTE(連結実質赤字比率に係る赤字・黒字の構成分析!H$40,"▲", "-")), 2)), NA())</f>
        <v>0.01</v>
      </c>
      <c r="H30" s="154" t="e">
        <f>IF(ROUND(VALUE(SUBSTITUTE(連結実質赤字比率に係る赤字・黒字の構成分析!I$40,"▲", "-")), 2) &lt; 0, ABS(ROUND(VALUE(SUBSTITUTE(連結実質赤字比率に係る赤字・黒字の構成分析!I$40,"▲", "-")), 2)), NA())</f>
        <v>#N/A</v>
      </c>
      <c r="I30" s="154">
        <f>IF(ROUND(VALUE(SUBSTITUTE(連結実質赤字比率に係る赤字・黒字の構成分析!I$40,"▲", "-")), 2) &gt;= 0, ABS(ROUND(VALUE(SUBSTITUTE(連結実質赤字比率に係る赤字・黒字の構成分析!I$40,"▲", "-")), 2)), NA())</f>
        <v>0</v>
      </c>
      <c r="J30" s="154" t="e">
        <f>IF(ROUND(VALUE(SUBSTITUTE(連結実質赤字比率に係る赤字・黒字の構成分析!J$40,"▲", "-")), 2) &lt; 0, ABS(ROUND(VALUE(SUBSTITUTE(連結実質赤字比率に係る赤字・黒字の構成分析!J$40,"▲", "-")), 2)), NA())</f>
        <v>#N/A</v>
      </c>
      <c r="K30" s="154">
        <f>IF(ROUND(VALUE(SUBSTITUTE(連結実質赤字比率に係る赤字・黒字の構成分析!J$40,"▲", "-")), 2) &gt;= 0, ABS(ROUND(VALUE(SUBSTITUTE(連結実質赤字比率に係る赤字・黒字の構成分析!J$40,"▲", "-")), 2)), NA())</f>
        <v>0.02</v>
      </c>
    </row>
    <row r="31" spans="1:11" x14ac:dyDescent="0.15">
      <c r="A31" s="154" t="str">
        <f>IF(連結実質赤字比率に係る赤字・黒字の構成分析!C$39="",NA(),連結実質赤字比率に係る赤字・黒字の構成分析!C$39)</f>
        <v>後期高齢者医療特別会計</v>
      </c>
      <c r="B31" s="154" t="e">
        <f>IF(ROUND(VALUE(SUBSTITUTE(連結実質赤字比率に係る赤字・黒字の構成分析!F$39,"▲", "-")), 2) &lt; 0, ABS(ROUND(VALUE(SUBSTITUTE(連結実質赤字比率に係る赤字・黒字の構成分析!F$39,"▲", "-")), 2)), NA())</f>
        <v>#N/A</v>
      </c>
      <c r="C31" s="154">
        <f>IF(ROUND(VALUE(SUBSTITUTE(連結実質赤字比率に係る赤字・黒字の構成分析!F$39,"▲", "-")), 2) &gt;= 0, ABS(ROUND(VALUE(SUBSTITUTE(連結実質赤字比率に係る赤字・黒字の構成分析!F$39,"▲", "-")), 2)), NA())</f>
        <v>0.12</v>
      </c>
      <c r="D31" s="154" t="e">
        <f>IF(ROUND(VALUE(SUBSTITUTE(連結実質赤字比率に係る赤字・黒字の構成分析!G$39,"▲", "-")), 2) &lt; 0, ABS(ROUND(VALUE(SUBSTITUTE(連結実質赤字比率に係る赤字・黒字の構成分析!G$39,"▲", "-")), 2)), NA())</f>
        <v>#N/A</v>
      </c>
      <c r="E31" s="154">
        <f>IF(ROUND(VALUE(SUBSTITUTE(連結実質赤字比率に係る赤字・黒字の構成分析!G$39,"▲", "-")), 2) &gt;= 0, ABS(ROUND(VALUE(SUBSTITUTE(連結実質赤字比率に係る赤字・黒字の構成分析!G$39,"▲", "-")), 2)), NA())</f>
        <v>0.11</v>
      </c>
      <c r="F31" s="154" t="e">
        <f>IF(ROUND(VALUE(SUBSTITUTE(連結実質赤字比率に係る赤字・黒字の構成分析!H$39,"▲", "-")), 2) &lt; 0, ABS(ROUND(VALUE(SUBSTITUTE(連結実質赤字比率に係る赤字・黒字の構成分析!H$39,"▲", "-")), 2)), NA())</f>
        <v>#N/A</v>
      </c>
      <c r="G31" s="154">
        <f>IF(ROUND(VALUE(SUBSTITUTE(連結実質赤字比率に係る赤字・黒字の構成分析!H$39,"▲", "-")), 2) &gt;= 0, ABS(ROUND(VALUE(SUBSTITUTE(連結実質赤字比率に係る赤字・黒字の構成分析!H$39,"▲", "-")), 2)), NA())</f>
        <v>0.19</v>
      </c>
      <c r="H31" s="154" t="e">
        <f>IF(ROUND(VALUE(SUBSTITUTE(連結実質赤字比率に係る赤字・黒字の構成分析!I$39,"▲", "-")), 2) &lt; 0, ABS(ROUND(VALUE(SUBSTITUTE(連結実質赤字比率に係る赤字・黒字の構成分析!I$39,"▲", "-")), 2)), NA())</f>
        <v>#N/A</v>
      </c>
      <c r="I31" s="154">
        <f>IF(ROUND(VALUE(SUBSTITUTE(連結実質赤字比率に係る赤字・黒字の構成分析!I$39,"▲", "-")), 2) &gt;= 0, ABS(ROUND(VALUE(SUBSTITUTE(連結実質赤字比率に係る赤字・黒字の構成分析!I$39,"▲", "-")), 2)), NA())</f>
        <v>0.18</v>
      </c>
      <c r="J31" s="154" t="e">
        <f>IF(ROUND(VALUE(SUBSTITUTE(連結実質赤字比率に係る赤字・黒字の構成分析!J$39,"▲", "-")), 2) &lt; 0, ABS(ROUND(VALUE(SUBSTITUTE(連結実質赤字比率に係る赤字・黒字の構成分析!J$39,"▲", "-")), 2)), NA())</f>
        <v>#N/A</v>
      </c>
      <c r="K31" s="154">
        <f>IF(ROUND(VALUE(SUBSTITUTE(連結実質赤字比率に係る赤字・黒字の構成分析!J$39,"▲", "-")), 2) &gt;= 0, ABS(ROUND(VALUE(SUBSTITUTE(連結実質赤字比率に係る赤字・黒字の構成分析!J$39,"▲", "-")), 2)), NA())</f>
        <v>0.12</v>
      </c>
    </row>
    <row r="32" spans="1:11" x14ac:dyDescent="0.15">
      <c r="A32" s="154" t="str">
        <f>IF(連結実質赤字比率に係る赤字・黒字の構成分析!C$38="",NA(),連結実質赤字比率に係る赤字・黒字の構成分析!C$38)</f>
        <v>介護保険特別会計（保険事業勘定）</v>
      </c>
      <c r="B32" s="154" t="e">
        <f>IF(ROUND(VALUE(SUBSTITUTE(連結実質赤字比率に係る赤字・黒字の構成分析!F$38,"▲", "-")), 2) &lt; 0, ABS(ROUND(VALUE(SUBSTITUTE(連結実質赤字比率に係る赤字・黒字の構成分析!F$38,"▲", "-")), 2)), NA())</f>
        <v>#N/A</v>
      </c>
      <c r="C32" s="154">
        <f>IF(ROUND(VALUE(SUBSTITUTE(連結実質赤字比率に係る赤字・黒字の構成分析!F$38,"▲", "-")), 2) &gt;= 0, ABS(ROUND(VALUE(SUBSTITUTE(連結実質赤字比率に係る赤字・黒字の構成分析!F$38,"▲", "-")), 2)), NA())</f>
        <v>2.77</v>
      </c>
      <c r="D32" s="154" t="e">
        <f>IF(ROUND(VALUE(SUBSTITUTE(連結実質赤字比率に係る赤字・黒字の構成分析!G$38,"▲", "-")), 2) &lt; 0, ABS(ROUND(VALUE(SUBSTITUTE(連結実質赤字比率に係る赤字・黒字の構成分析!G$38,"▲", "-")), 2)), NA())</f>
        <v>#N/A</v>
      </c>
      <c r="E32" s="154">
        <f>IF(ROUND(VALUE(SUBSTITUTE(連結実質赤字比率に係る赤字・黒字の構成分析!G$38,"▲", "-")), 2) &gt;= 0, ABS(ROUND(VALUE(SUBSTITUTE(連結実質赤字比率に係る赤字・黒字の構成分析!G$38,"▲", "-")), 2)), NA())</f>
        <v>3.27</v>
      </c>
      <c r="F32" s="154" t="e">
        <f>IF(ROUND(VALUE(SUBSTITUTE(連結実質赤字比率に係る赤字・黒字の構成分析!H$38,"▲", "-")), 2) &lt; 0, ABS(ROUND(VALUE(SUBSTITUTE(連結実質赤字比率に係る赤字・黒字の構成分析!H$38,"▲", "-")), 2)), NA())</f>
        <v>#N/A</v>
      </c>
      <c r="G32" s="154">
        <f>IF(ROUND(VALUE(SUBSTITUTE(連結実質赤字比率に係る赤字・黒字の構成分析!H$38,"▲", "-")), 2) &gt;= 0, ABS(ROUND(VALUE(SUBSTITUTE(連結実質赤字比率に係る赤字・黒字の構成分析!H$38,"▲", "-")), 2)), NA())</f>
        <v>4</v>
      </c>
      <c r="H32" s="154" t="e">
        <f>IF(ROUND(VALUE(SUBSTITUTE(連結実質赤字比率に係る赤字・黒字の構成分析!I$38,"▲", "-")), 2) &lt; 0, ABS(ROUND(VALUE(SUBSTITUTE(連結実質赤字比率に係る赤字・黒字の構成分析!I$38,"▲", "-")), 2)), NA())</f>
        <v>#N/A</v>
      </c>
      <c r="I32" s="154">
        <f>IF(ROUND(VALUE(SUBSTITUTE(連結実質赤字比率に係る赤字・黒字の構成分析!I$38,"▲", "-")), 2) &gt;= 0, ABS(ROUND(VALUE(SUBSTITUTE(連結実質赤字比率に係る赤字・黒字の構成分析!I$38,"▲", "-")), 2)), NA())</f>
        <v>0.24</v>
      </c>
      <c r="J32" s="154" t="e">
        <f>IF(ROUND(VALUE(SUBSTITUTE(連結実質赤字比率に係る赤字・黒字の構成分析!J$38,"▲", "-")), 2) &lt; 0, ABS(ROUND(VALUE(SUBSTITUTE(連結実質赤字比率に係る赤字・黒字の構成分析!J$38,"▲", "-")), 2)), NA())</f>
        <v>#N/A</v>
      </c>
      <c r="K32" s="154">
        <f>IF(ROUND(VALUE(SUBSTITUTE(連結実質赤字比率に係る赤字・黒字の構成分析!J$38,"▲", "-")), 2) &gt;= 0, ABS(ROUND(VALUE(SUBSTITUTE(連結実質赤字比率に係る赤字・黒字の構成分析!J$38,"▲", "-")), 2)), NA())</f>
        <v>0.45</v>
      </c>
    </row>
    <row r="33" spans="1:16" x14ac:dyDescent="0.15">
      <c r="A33" s="154" t="str">
        <f>IF(連結実質赤字比率に係る赤字・黒字の構成分析!C$37="",NA(),連結実質赤字比率に係る赤字・黒字の構成分析!C$37)</f>
        <v>国民健康保険特別会計</v>
      </c>
      <c r="B33" s="154" t="e">
        <f>IF(ROUND(VALUE(SUBSTITUTE(連結実質赤字比率に係る赤字・黒字の構成分析!F$37,"▲", "-")), 2) &lt; 0, ABS(ROUND(VALUE(SUBSTITUTE(連結実質赤字比率に係る赤字・黒字の構成分析!F$37,"▲", "-")), 2)), NA())</f>
        <v>#N/A</v>
      </c>
      <c r="C33" s="154">
        <f>IF(ROUND(VALUE(SUBSTITUTE(連結実質赤字比率に係る赤字・黒字の構成分析!F$37,"▲", "-")), 2) &gt;= 0, ABS(ROUND(VALUE(SUBSTITUTE(連結実質赤字比率に係る赤字・黒字の構成分析!F$37,"▲", "-")), 2)), NA())</f>
        <v>1.81</v>
      </c>
      <c r="D33" s="154" t="e">
        <f>IF(ROUND(VALUE(SUBSTITUTE(連結実質赤字比率に係る赤字・黒字の構成分析!G$37,"▲", "-")), 2) &lt; 0, ABS(ROUND(VALUE(SUBSTITUTE(連結実質赤字比率に係る赤字・黒字の構成分析!G$37,"▲", "-")), 2)), NA())</f>
        <v>#N/A</v>
      </c>
      <c r="E33" s="154">
        <f>IF(ROUND(VALUE(SUBSTITUTE(連結実質赤字比率に係る赤字・黒字の構成分析!G$37,"▲", "-")), 2) &gt;= 0, ABS(ROUND(VALUE(SUBSTITUTE(連結実質赤字比率に係る赤字・黒字の構成分析!G$37,"▲", "-")), 2)), NA())</f>
        <v>3.11</v>
      </c>
      <c r="F33" s="154" t="e">
        <f>IF(ROUND(VALUE(SUBSTITUTE(連結実質赤字比率に係る赤字・黒字の構成分析!H$37,"▲", "-")), 2) &lt; 0, ABS(ROUND(VALUE(SUBSTITUTE(連結実質赤字比率に係る赤字・黒字の構成分析!H$37,"▲", "-")), 2)), NA())</f>
        <v>#N/A</v>
      </c>
      <c r="G33" s="154">
        <f>IF(ROUND(VALUE(SUBSTITUTE(連結実質赤字比率に係る赤字・黒字の構成分析!H$37,"▲", "-")), 2) &gt;= 0, ABS(ROUND(VALUE(SUBSTITUTE(連結実質赤字比率に係る赤字・黒字の構成分析!H$37,"▲", "-")), 2)), NA())</f>
        <v>1.78</v>
      </c>
      <c r="H33" s="154" t="e">
        <f>IF(ROUND(VALUE(SUBSTITUTE(連結実質赤字比率に係る赤字・黒字の構成分析!I$37,"▲", "-")), 2) &lt; 0, ABS(ROUND(VALUE(SUBSTITUTE(連結実質赤字比率に係る赤字・黒字の構成分析!I$37,"▲", "-")), 2)), NA())</f>
        <v>#N/A</v>
      </c>
      <c r="I33" s="154">
        <f>IF(ROUND(VALUE(SUBSTITUTE(連結実質赤字比率に係る赤字・黒字の構成分析!I$37,"▲", "-")), 2) &gt;= 0, ABS(ROUND(VALUE(SUBSTITUTE(連結実質赤字比率に係る赤字・黒字の構成分析!I$37,"▲", "-")), 2)), NA())</f>
        <v>0.3</v>
      </c>
      <c r="J33" s="154" t="e">
        <f>IF(ROUND(VALUE(SUBSTITUTE(連結実質赤字比率に係る赤字・黒字の構成分析!J$37,"▲", "-")), 2) &lt; 0, ABS(ROUND(VALUE(SUBSTITUTE(連結実質赤字比率に係る赤字・黒字の構成分析!J$37,"▲", "-")), 2)), NA())</f>
        <v>#N/A</v>
      </c>
      <c r="K33" s="154">
        <f>IF(ROUND(VALUE(SUBSTITUTE(連結実質赤字比率に係る赤字・黒字の構成分析!J$37,"▲", "-")), 2) &gt;= 0, ABS(ROUND(VALUE(SUBSTITUTE(連結実質赤字比率に係る赤字・黒字の構成分析!J$37,"▲", "-")), 2)), NA())</f>
        <v>0.47</v>
      </c>
    </row>
    <row r="34" spans="1:16" x14ac:dyDescent="0.15">
      <c r="A34" s="154" t="str">
        <f>IF(連結実質赤字比率に係る赤字・黒字の構成分析!C$36="",NA(),連結実質赤字比率に係る赤字・黒字の構成分析!C$36)</f>
        <v>一般会計</v>
      </c>
      <c r="B34" s="154" t="e">
        <f>IF(ROUND(VALUE(SUBSTITUTE(連結実質赤字比率に係る赤字・黒字の構成分析!F$36,"▲", "-")), 2) &lt; 0, ABS(ROUND(VALUE(SUBSTITUTE(連結実質赤字比率に係る赤字・黒字の構成分析!F$36,"▲", "-")), 2)), NA())</f>
        <v>#N/A</v>
      </c>
      <c r="C34" s="154">
        <f>IF(ROUND(VALUE(SUBSTITUTE(連結実質赤字比率に係る赤字・黒字の構成分析!F$36,"▲", "-")), 2) &gt;= 0, ABS(ROUND(VALUE(SUBSTITUTE(連結実質赤字比率に係る赤字・黒字の構成分析!F$36,"▲", "-")), 2)), NA())</f>
        <v>8.6300000000000008</v>
      </c>
      <c r="D34" s="154" t="e">
        <f>IF(ROUND(VALUE(SUBSTITUTE(連結実質赤字比率に係る赤字・黒字の構成分析!G$36,"▲", "-")), 2) &lt; 0, ABS(ROUND(VALUE(SUBSTITUTE(連結実質赤字比率に係る赤字・黒字の構成分析!G$36,"▲", "-")), 2)), NA())</f>
        <v>#N/A</v>
      </c>
      <c r="E34" s="154">
        <f>IF(ROUND(VALUE(SUBSTITUTE(連結実質赤字比率に係る赤字・黒字の構成分析!G$36,"▲", "-")), 2) &gt;= 0, ABS(ROUND(VALUE(SUBSTITUTE(連結実質赤字比率に係る赤字・黒字の構成分析!G$36,"▲", "-")), 2)), NA())</f>
        <v>9.11</v>
      </c>
      <c r="F34" s="154" t="e">
        <f>IF(ROUND(VALUE(SUBSTITUTE(連結実質赤字比率に係る赤字・黒字の構成分析!H$36,"▲", "-")), 2) &lt; 0, ABS(ROUND(VALUE(SUBSTITUTE(連結実質赤字比率に係る赤字・黒字の構成分析!H$36,"▲", "-")), 2)), NA())</f>
        <v>#N/A</v>
      </c>
      <c r="G34" s="154">
        <f>IF(ROUND(VALUE(SUBSTITUTE(連結実質赤字比率に係る赤字・黒字の構成分析!H$36,"▲", "-")), 2) &gt;= 0, ABS(ROUND(VALUE(SUBSTITUTE(連結実質赤字比率に係る赤字・黒字の構成分析!H$36,"▲", "-")), 2)), NA())</f>
        <v>7.38</v>
      </c>
      <c r="H34" s="154" t="e">
        <f>IF(ROUND(VALUE(SUBSTITUTE(連結実質赤字比率に係る赤字・黒字の構成分析!I$36,"▲", "-")), 2) &lt; 0, ABS(ROUND(VALUE(SUBSTITUTE(連結実質赤字比率に係る赤字・黒字の構成分析!I$36,"▲", "-")), 2)), NA())</f>
        <v>#N/A</v>
      </c>
      <c r="I34" s="154">
        <f>IF(ROUND(VALUE(SUBSTITUTE(連結実質赤字比率に係る赤字・黒字の構成分析!I$36,"▲", "-")), 2) &gt;= 0, ABS(ROUND(VALUE(SUBSTITUTE(連結実質赤字比率に係る赤字・黒字の構成分析!I$36,"▲", "-")), 2)), NA())</f>
        <v>6.71</v>
      </c>
      <c r="J34" s="154" t="e">
        <f>IF(ROUND(VALUE(SUBSTITUTE(連結実質赤字比率に係る赤字・黒字の構成分析!J$36,"▲", "-")), 2) &lt; 0, ABS(ROUND(VALUE(SUBSTITUTE(連結実質赤字比率に係る赤字・黒字の構成分析!J$36,"▲", "-")), 2)), NA())</f>
        <v>#N/A</v>
      </c>
      <c r="K34" s="154">
        <f>IF(ROUND(VALUE(SUBSTITUTE(連結実質赤字比率に係る赤字・黒字の構成分析!J$36,"▲", "-")), 2) &gt;= 0, ABS(ROUND(VALUE(SUBSTITUTE(連結実質赤字比率に係る赤字・黒字の構成分析!J$36,"▲", "-")), 2)), NA())</f>
        <v>4.67</v>
      </c>
    </row>
    <row r="35" spans="1:16" x14ac:dyDescent="0.15">
      <c r="A35" s="154" t="str">
        <f>IF(連結実質赤字比率に係る赤字・黒字の構成分析!C$35="",NA(),連結実質赤字比率に係る赤字・黒字の構成分析!C$35)</f>
        <v>下水道事業会計</v>
      </c>
      <c r="B35" s="154" t="e">
        <f>IF(ROUND(VALUE(SUBSTITUTE(連結実質赤字比率に係る赤字・黒字の構成分析!F$35,"▲", "-")), 2) &lt; 0, ABS(ROUND(VALUE(SUBSTITUTE(連結実質赤字比率に係る赤字・黒字の構成分析!F$35,"▲", "-")), 2)), NA())</f>
        <v>#N/A</v>
      </c>
      <c r="C35" s="154">
        <f>IF(ROUND(VALUE(SUBSTITUTE(連結実質赤字比率に係る赤字・黒字の構成分析!F$35,"▲", "-")), 2) &gt;= 0, ABS(ROUND(VALUE(SUBSTITUTE(連結実質赤字比率に係る赤字・黒字の構成分析!F$35,"▲", "-")), 2)), NA())</f>
        <v>6.52</v>
      </c>
      <c r="D35" s="154" t="e">
        <f>IF(ROUND(VALUE(SUBSTITUTE(連結実質赤字比率に係る赤字・黒字の構成分析!G$35,"▲", "-")), 2) &lt; 0, ABS(ROUND(VALUE(SUBSTITUTE(連結実質赤字比率に係る赤字・黒字の構成分析!G$35,"▲", "-")), 2)), NA())</f>
        <v>#N/A</v>
      </c>
      <c r="E35" s="154">
        <f>IF(ROUND(VALUE(SUBSTITUTE(連結実質赤字比率に係る赤字・黒字の構成分析!G$35,"▲", "-")), 2) &gt;= 0, ABS(ROUND(VALUE(SUBSTITUTE(連結実質赤字比率に係る赤字・黒字の構成分析!G$35,"▲", "-")), 2)), NA())</f>
        <v>6.46</v>
      </c>
      <c r="F35" s="154" t="e">
        <f>IF(ROUND(VALUE(SUBSTITUTE(連結実質赤字比率に係る赤字・黒字の構成分析!H$35,"▲", "-")), 2) &lt; 0, ABS(ROUND(VALUE(SUBSTITUTE(連結実質赤字比率に係る赤字・黒字の構成分析!H$35,"▲", "-")), 2)), NA())</f>
        <v>#N/A</v>
      </c>
      <c r="G35" s="154">
        <f>IF(ROUND(VALUE(SUBSTITUTE(連結実質赤字比率に係る赤字・黒字の構成分析!H$35,"▲", "-")), 2) &gt;= 0, ABS(ROUND(VALUE(SUBSTITUTE(連結実質赤字比率に係る赤字・黒字の構成分析!H$35,"▲", "-")), 2)), NA())</f>
        <v>6.71</v>
      </c>
      <c r="H35" s="154" t="e">
        <f>IF(ROUND(VALUE(SUBSTITUTE(連結実質赤字比率に係る赤字・黒字の構成分析!I$35,"▲", "-")), 2) &lt; 0, ABS(ROUND(VALUE(SUBSTITUTE(連結実質赤字比率に係る赤字・黒字の構成分析!I$35,"▲", "-")), 2)), NA())</f>
        <v>#N/A</v>
      </c>
      <c r="I35" s="154">
        <f>IF(ROUND(VALUE(SUBSTITUTE(連結実質赤字比率に係る赤字・黒字の構成分析!I$35,"▲", "-")), 2) &gt;= 0, ABS(ROUND(VALUE(SUBSTITUTE(連結実質赤字比率に係る赤字・黒字の構成分析!I$35,"▲", "-")), 2)), NA())</f>
        <v>6.97</v>
      </c>
      <c r="J35" s="154" t="e">
        <f>IF(ROUND(VALUE(SUBSTITUTE(連結実質赤字比率に係る赤字・黒字の構成分析!J$35,"▲", "-")), 2) &lt; 0, ABS(ROUND(VALUE(SUBSTITUTE(連結実質赤字比率に係る赤字・黒字の構成分析!J$35,"▲", "-")), 2)), NA())</f>
        <v>#N/A</v>
      </c>
      <c r="K35" s="154">
        <f>IF(ROUND(VALUE(SUBSTITUTE(連結実質赤字比率に係る赤字・黒字の構成分析!J$35,"▲", "-")), 2) &gt;= 0, ABS(ROUND(VALUE(SUBSTITUTE(連結実質赤字比率に係る赤字・黒字の構成分析!J$35,"▲", "-")), 2)), NA())</f>
        <v>6.58</v>
      </c>
    </row>
    <row r="36" spans="1:16" x14ac:dyDescent="0.15">
      <c r="A36" s="154" t="str">
        <f>IF(連結実質赤字比率に係る赤字・黒字の構成分析!C$34="",NA(),連結実質赤字比率に係る赤字・黒字の構成分析!C$34)</f>
        <v>水道事業会計</v>
      </c>
      <c r="B36" s="154" t="e">
        <f>IF(ROUND(VALUE(SUBSTITUTE(連結実質赤字比率に係る赤字・黒字の構成分析!F$34,"▲", "-")), 2) &lt; 0, ABS(ROUND(VALUE(SUBSTITUTE(連結実質赤字比率に係る赤字・黒字の構成分析!F$34,"▲", "-")), 2)), NA())</f>
        <v>#N/A</v>
      </c>
      <c r="C36" s="154">
        <f>IF(ROUND(VALUE(SUBSTITUTE(連結実質赤字比率に係る赤字・黒字の構成分析!F$34,"▲", "-")), 2) &gt;= 0, ABS(ROUND(VALUE(SUBSTITUTE(連結実質赤字比率に係る赤字・黒字の構成分析!F$34,"▲", "-")), 2)), NA())</f>
        <v>8.07</v>
      </c>
      <c r="D36" s="154" t="e">
        <f>IF(ROUND(VALUE(SUBSTITUTE(連結実質赤字比率に係る赤字・黒字の構成分析!G$34,"▲", "-")), 2) &lt; 0, ABS(ROUND(VALUE(SUBSTITUTE(連結実質赤字比率に係る赤字・黒字の構成分析!G$34,"▲", "-")), 2)), NA())</f>
        <v>#N/A</v>
      </c>
      <c r="E36" s="154">
        <f>IF(ROUND(VALUE(SUBSTITUTE(連結実質赤字比率に係る赤字・黒字の構成分析!G$34,"▲", "-")), 2) &gt;= 0, ABS(ROUND(VALUE(SUBSTITUTE(連結実質赤字比率に係る赤字・黒字の構成分析!G$34,"▲", "-")), 2)), NA())</f>
        <v>8.68</v>
      </c>
      <c r="F36" s="154" t="e">
        <f>IF(ROUND(VALUE(SUBSTITUTE(連結実質赤字比率に係る赤字・黒字の構成分析!H$34,"▲", "-")), 2) &lt; 0, ABS(ROUND(VALUE(SUBSTITUTE(連結実質赤字比率に係る赤字・黒字の構成分析!H$34,"▲", "-")), 2)), NA())</f>
        <v>#N/A</v>
      </c>
      <c r="G36" s="154">
        <f>IF(ROUND(VALUE(SUBSTITUTE(連結実質赤字比率に係る赤字・黒字の構成分析!H$34,"▲", "-")), 2) &gt;= 0, ABS(ROUND(VALUE(SUBSTITUTE(連結実質赤字比率に係る赤字・黒字の構成分析!H$34,"▲", "-")), 2)), NA())</f>
        <v>8.81</v>
      </c>
      <c r="H36" s="154" t="e">
        <f>IF(ROUND(VALUE(SUBSTITUTE(連結実質赤字比率に係る赤字・黒字の構成分析!I$34,"▲", "-")), 2) &lt; 0, ABS(ROUND(VALUE(SUBSTITUTE(連結実質赤字比率に係る赤字・黒字の構成分析!I$34,"▲", "-")), 2)), NA())</f>
        <v>#N/A</v>
      </c>
      <c r="I36" s="154">
        <f>IF(ROUND(VALUE(SUBSTITUTE(連結実質赤字比率に係る赤字・黒字の構成分析!I$34,"▲", "-")), 2) &gt;= 0, ABS(ROUND(VALUE(SUBSTITUTE(連結実質赤字比率に係る赤字・黒字の構成分析!I$34,"▲", "-")), 2)), NA())</f>
        <v>7.16</v>
      </c>
      <c r="J36" s="154" t="e">
        <f>IF(ROUND(VALUE(SUBSTITUTE(連結実質赤字比率に係る赤字・黒字の構成分析!J$34,"▲", "-")), 2) &lt; 0, ABS(ROUND(VALUE(SUBSTITUTE(連結実質赤字比率に係る赤字・黒字の構成分析!J$34,"▲", "-")), 2)), NA())</f>
        <v>#N/A</v>
      </c>
      <c r="K36" s="154">
        <f>IF(ROUND(VALUE(SUBSTITUTE(連結実質赤字比率に係る赤字・黒字の構成分析!J$34,"▲", "-")), 2) &gt;= 0, ABS(ROUND(VALUE(SUBSTITUTE(連結実質赤字比率に係る赤字・黒字の構成分析!J$34,"▲", "-")), 2)), NA())</f>
        <v>8.36</v>
      </c>
    </row>
    <row r="39" spans="1:16" x14ac:dyDescent="0.15">
      <c r="A39" s="123" t="s">
        <v>58</v>
      </c>
    </row>
    <row r="40" spans="1:16" x14ac:dyDescent="0.15">
      <c r="A40" s="155"/>
      <c r="B40" s="155" t="str">
        <f>'実質公債費比率（分子）の構造'!K$44</f>
        <v>R02</v>
      </c>
      <c r="C40" s="155"/>
      <c r="D40" s="155"/>
      <c r="E40" s="155" t="str">
        <f>'実質公債費比率（分子）の構造'!L$44</f>
        <v>R03</v>
      </c>
      <c r="F40" s="155"/>
      <c r="G40" s="155"/>
      <c r="H40" s="155" t="str">
        <f>'実質公債費比率（分子）の構造'!M$44</f>
        <v>R04</v>
      </c>
      <c r="I40" s="155"/>
      <c r="J40" s="155"/>
      <c r="K40" s="155" t="str">
        <f>'実質公債費比率（分子）の構造'!N$44</f>
        <v>R05</v>
      </c>
      <c r="L40" s="155"/>
      <c r="M40" s="155"/>
      <c r="N40" s="155" t="str">
        <f>'実質公債費比率（分子）の構造'!O$44</f>
        <v>R06</v>
      </c>
      <c r="O40" s="155"/>
      <c r="P40" s="155"/>
    </row>
    <row r="41" spans="1:16" x14ac:dyDescent="0.15">
      <c r="A41" s="155"/>
      <c r="B41" s="155" t="s">
        <v>59</v>
      </c>
      <c r="C41" s="155"/>
      <c r="D41" s="155" t="s">
        <v>60</v>
      </c>
      <c r="E41" s="155" t="s">
        <v>59</v>
      </c>
      <c r="F41" s="155"/>
      <c r="G41" s="155" t="s">
        <v>60</v>
      </c>
      <c r="H41" s="155" t="s">
        <v>59</v>
      </c>
      <c r="I41" s="155"/>
      <c r="J41" s="155" t="s">
        <v>60</v>
      </c>
      <c r="K41" s="155" t="s">
        <v>59</v>
      </c>
      <c r="L41" s="155"/>
      <c r="M41" s="155" t="s">
        <v>60</v>
      </c>
      <c r="N41" s="155" t="s">
        <v>59</v>
      </c>
      <c r="O41" s="155"/>
      <c r="P41" s="155" t="s">
        <v>60</v>
      </c>
    </row>
    <row r="42" spans="1:16" x14ac:dyDescent="0.15">
      <c r="A42" s="155" t="s">
        <v>61</v>
      </c>
      <c r="B42" s="155"/>
      <c r="C42" s="155"/>
      <c r="D42" s="155">
        <f>'実質公債費比率（分子）の構造'!K$52</f>
        <v>1885</v>
      </c>
      <c r="E42" s="155"/>
      <c r="F42" s="155"/>
      <c r="G42" s="155">
        <f>'実質公債費比率（分子）の構造'!L$52</f>
        <v>1933</v>
      </c>
      <c r="H42" s="155"/>
      <c r="I42" s="155"/>
      <c r="J42" s="155">
        <f>'実質公債費比率（分子）の構造'!M$52</f>
        <v>1897</v>
      </c>
      <c r="K42" s="155"/>
      <c r="L42" s="155"/>
      <c r="M42" s="155">
        <f>'実質公債費比率（分子）の構造'!N$52</f>
        <v>1910</v>
      </c>
      <c r="N42" s="155"/>
      <c r="O42" s="155"/>
      <c r="P42" s="155">
        <f>'実質公債費比率（分子）の構造'!O$52</f>
        <v>1897</v>
      </c>
    </row>
    <row r="43" spans="1:16" x14ac:dyDescent="0.15">
      <c r="A43" s="155" t="s">
        <v>16</v>
      </c>
      <c r="B43" s="155" t="str">
        <f>'実質公債費比率（分子）の構造'!K$51</f>
        <v>-</v>
      </c>
      <c r="C43" s="155"/>
      <c r="D43" s="155"/>
      <c r="E43" s="155" t="str">
        <f>'実質公債費比率（分子）の構造'!L$51</f>
        <v>-</v>
      </c>
      <c r="F43" s="155"/>
      <c r="G43" s="155"/>
      <c r="H43" s="155" t="str">
        <f>'実質公債費比率（分子）の構造'!M$51</f>
        <v>-</v>
      </c>
      <c r="I43" s="155"/>
      <c r="J43" s="155"/>
      <c r="K43" s="155" t="str">
        <f>'実質公債費比率（分子）の構造'!N$51</f>
        <v>-</v>
      </c>
      <c r="L43" s="155"/>
      <c r="M43" s="155"/>
      <c r="N43" s="155" t="str">
        <f>'実質公債費比率（分子）の構造'!O$51</f>
        <v>-</v>
      </c>
      <c r="O43" s="155"/>
      <c r="P43" s="155"/>
    </row>
    <row r="44" spans="1:16" x14ac:dyDescent="0.15">
      <c r="A44" s="155" t="s">
        <v>62</v>
      </c>
      <c r="B44" s="155">
        <f>'実質公債費比率（分子）の構造'!K$50</f>
        <v>0</v>
      </c>
      <c r="C44" s="155"/>
      <c r="D44" s="155"/>
      <c r="E44" s="155">
        <f>'実質公債費比率（分子）の構造'!L$50</f>
        <v>0</v>
      </c>
      <c r="F44" s="155"/>
      <c r="G44" s="155"/>
      <c r="H44" s="155" t="str">
        <f>'実質公債費比率（分子）の構造'!M$50</f>
        <v>-</v>
      </c>
      <c r="I44" s="155"/>
      <c r="J44" s="155"/>
      <c r="K44" s="155" t="str">
        <f>'実質公債費比率（分子）の構造'!N$50</f>
        <v>-</v>
      </c>
      <c r="L44" s="155"/>
      <c r="M44" s="155"/>
      <c r="N44" s="155">
        <f>'実質公債費比率（分子）の構造'!O$50</f>
        <v>1</v>
      </c>
      <c r="O44" s="155"/>
      <c r="P44" s="155"/>
    </row>
    <row r="45" spans="1:16" x14ac:dyDescent="0.15">
      <c r="A45" s="155" t="s">
        <v>63</v>
      </c>
      <c r="B45" s="155">
        <f>'実質公債費比率（分子）の構造'!K$49</f>
        <v>160</v>
      </c>
      <c r="C45" s="155"/>
      <c r="D45" s="155"/>
      <c r="E45" s="155">
        <f>'実質公債費比率（分子）の構造'!L$49</f>
        <v>137</v>
      </c>
      <c r="F45" s="155"/>
      <c r="G45" s="155"/>
      <c r="H45" s="155">
        <f>'実質公債費比率（分子）の構造'!M$49</f>
        <v>122</v>
      </c>
      <c r="I45" s="155"/>
      <c r="J45" s="155"/>
      <c r="K45" s="155">
        <f>'実質公債費比率（分子）の構造'!N$49</f>
        <v>14</v>
      </c>
      <c r="L45" s="155"/>
      <c r="M45" s="155"/>
      <c r="N45" s="155">
        <f>'実質公債費比率（分子）の構造'!O$49</f>
        <v>4</v>
      </c>
      <c r="O45" s="155"/>
      <c r="P45" s="155"/>
    </row>
    <row r="46" spans="1:16" x14ac:dyDescent="0.15">
      <c r="A46" s="155" t="s">
        <v>64</v>
      </c>
      <c r="B46" s="155">
        <f>'実質公債費比率（分子）の構造'!K$48</f>
        <v>799</v>
      </c>
      <c r="C46" s="155"/>
      <c r="D46" s="155"/>
      <c r="E46" s="155">
        <f>'実質公債費比率（分子）の構造'!L$48</f>
        <v>791</v>
      </c>
      <c r="F46" s="155"/>
      <c r="G46" s="155"/>
      <c r="H46" s="155">
        <f>'実質公債費比率（分子）の構造'!M$48</f>
        <v>750</v>
      </c>
      <c r="I46" s="155"/>
      <c r="J46" s="155"/>
      <c r="K46" s="155">
        <f>'実質公債費比率（分子）の構造'!N$48</f>
        <v>702</v>
      </c>
      <c r="L46" s="155"/>
      <c r="M46" s="155"/>
      <c r="N46" s="155">
        <f>'実質公債費比率（分子）の構造'!O$48</f>
        <v>704</v>
      </c>
      <c r="O46" s="155"/>
      <c r="P46" s="155"/>
    </row>
    <row r="47" spans="1:16" x14ac:dyDescent="0.15">
      <c r="A47" s="155" t="s">
        <v>12</v>
      </c>
      <c r="B47" s="155" t="str">
        <f>'実質公債費比率（分子）の構造'!K$47</f>
        <v>-</v>
      </c>
      <c r="C47" s="155"/>
      <c r="D47" s="155"/>
      <c r="E47" s="155" t="str">
        <f>'実質公債費比率（分子）の構造'!L$47</f>
        <v>-</v>
      </c>
      <c r="F47" s="155"/>
      <c r="G47" s="155"/>
      <c r="H47" s="155" t="str">
        <f>'実質公債費比率（分子）の構造'!M$47</f>
        <v>-</v>
      </c>
      <c r="I47" s="155"/>
      <c r="J47" s="155"/>
      <c r="K47" s="155" t="str">
        <f>'実質公債費比率（分子）の構造'!N$47</f>
        <v>-</v>
      </c>
      <c r="L47" s="155"/>
      <c r="M47" s="155"/>
      <c r="N47" s="155" t="str">
        <f>'実質公債費比率（分子）の構造'!O$47</f>
        <v>-</v>
      </c>
      <c r="O47" s="155"/>
      <c r="P47" s="155"/>
    </row>
    <row r="48" spans="1:16" x14ac:dyDescent="0.15">
      <c r="A48" s="155" t="s">
        <v>65</v>
      </c>
      <c r="B48" s="155" t="str">
        <f>'実質公債費比率（分子）の構造'!K$46</f>
        <v>-</v>
      </c>
      <c r="C48" s="155"/>
      <c r="D48" s="155"/>
      <c r="E48" s="155" t="str">
        <f>'実質公債費比率（分子）の構造'!L$46</f>
        <v>-</v>
      </c>
      <c r="F48" s="155"/>
      <c r="G48" s="155"/>
      <c r="H48" s="155" t="str">
        <f>'実質公債費比率（分子）の構造'!M$46</f>
        <v>-</v>
      </c>
      <c r="I48" s="155"/>
      <c r="J48" s="155"/>
      <c r="K48" s="155" t="str">
        <f>'実質公債費比率（分子）の構造'!N$46</f>
        <v>-</v>
      </c>
      <c r="L48" s="155"/>
      <c r="M48" s="155"/>
      <c r="N48" s="155" t="str">
        <f>'実質公債費比率（分子）の構造'!O$46</f>
        <v>-</v>
      </c>
      <c r="O48" s="155"/>
      <c r="P48" s="155"/>
    </row>
    <row r="49" spans="1:16" x14ac:dyDescent="0.15">
      <c r="A49" s="155" t="s">
        <v>66</v>
      </c>
      <c r="B49" s="155">
        <f>'実質公債費比率（分子）の構造'!K$45</f>
        <v>1652</v>
      </c>
      <c r="C49" s="155"/>
      <c r="D49" s="155"/>
      <c r="E49" s="155">
        <f>'実質公債費比率（分子）の構造'!L$45</f>
        <v>1738</v>
      </c>
      <c r="F49" s="155"/>
      <c r="G49" s="155"/>
      <c r="H49" s="155">
        <f>'実質公債費比率（分子）の構造'!M$45</f>
        <v>1740</v>
      </c>
      <c r="I49" s="155"/>
      <c r="J49" s="155"/>
      <c r="K49" s="155">
        <f>'実質公債費比率（分子）の構造'!N$45</f>
        <v>1779</v>
      </c>
      <c r="L49" s="155"/>
      <c r="M49" s="155"/>
      <c r="N49" s="155">
        <f>'実質公債費比率（分子）の構造'!O$45</f>
        <v>1738</v>
      </c>
      <c r="O49" s="155"/>
      <c r="P49" s="155"/>
    </row>
    <row r="50" spans="1:16" x14ac:dyDescent="0.15">
      <c r="A50" s="155" t="s">
        <v>67</v>
      </c>
      <c r="B50" s="155" t="e">
        <f>NA()</f>
        <v>#N/A</v>
      </c>
      <c r="C50" s="155">
        <f>IF(ISNUMBER('実質公債費比率（分子）の構造'!K$53),'実質公債費比率（分子）の構造'!K$53,NA())</f>
        <v>726</v>
      </c>
      <c r="D50" s="155" t="e">
        <f>NA()</f>
        <v>#N/A</v>
      </c>
      <c r="E50" s="155" t="e">
        <f>NA()</f>
        <v>#N/A</v>
      </c>
      <c r="F50" s="155">
        <f>IF(ISNUMBER('実質公債費比率（分子）の構造'!L$53),'実質公債費比率（分子）の構造'!L$53,NA())</f>
        <v>733</v>
      </c>
      <c r="G50" s="155" t="e">
        <f>NA()</f>
        <v>#N/A</v>
      </c>
      <c r="H50" s="155" t="e">
        <f>NA()</f>
        <v>#N/A</v>
      </c>
      <c r="I50" s="155">
        <f>IF(ISNUMBER('実質公債費比率（分子）の構造'!M$53),'実質公債費比率（分子）の構造'!M$53,NA())</f>
        <v>715</v>
      </c>
      <c r="J50" s="155" t="e">
        <f>NA()</f>
        <v>#N/A</v>
      </c>
      <c r="K50" s="155" t="e">
        <f>NA()</f>
        <v>#N/A</v>
      </c>
      <c r="L50" s="155">
        <f>IF(ISNUMBER('実質公債費比率（分子）の構造'!N$53),'実質公債費比率（分子）の構造'!N$53,NA())</f>
        <v>585</v>
      </c>
      <c r="M50" s="155" t="e">
        <f>NA()</f>
        <v>#N/A</v>
      </c>
      <c r="N50" s="155" t="e">
        <f>NA()</f>
        <v>#N/A</v>
      </c>
      <c r="O50" s="155">
        <f>IF(ISNUMBER('実質公債費比率（分子）の構造'!O$53),'実質公債費比率（分子）の構造'!O$53,NA())</f>
        <v>550</v>
      </c>
      <c r="P50" s="155" t="e">
        <f>NA()</f>
        <v>#N/A</v>
      </c>
    </row>
    <row r="53" spans="1:16" x14ac:dyDescent="0.15">
      <c r="A53" s="123" t="s">
        <v>68</v>
      </c>
    </row>
    <row r="54" spans="1:16" x14ac:dyDescent="0.15">
      <c r="A54" s="154"/>
      <c r="B54" s="154" t="str">
        <f>'将来負担比率（分子）の構造'!I$40</f>
        <v>R02</v>
      </c>
      <c r="C54" s="154"/>
      <c r="D54" s="154"/>
      <c r="E54" s="154" t="str">
        <f>'将来負担比率（分子）の構造'!J$40</f>
        <v>R03</v>
      </c>
      <c r="F54" s="154"/>
      <c r="G54" s="154"/>
      <c r="H54" s="154" t="str">
        <f>'将来負担比率（分子）の構造'!K$40</f>
        <v>R04</v>
      </c>
      <c r="I54" s="154"/>
      <c r="J54" s="154"/>
      <c r="K54" s="154" t="str">
        <f>'将来負担比率（分子）の構造'!L$40</f>
        <v>R05</v>
      </c>
      <c r="L54" s="154"/>
      <c r="M54" s="154"/>
      <c r="N54" s="154" t="str">
        <f>'将来負担比率（分子）の構造'!M$40</f>
        <v>R06</v>
      </c>
      <c r="O54" s="154"/>
      <c r="P54" s="154"/>
    </row>
    <row r="55" spans="1:16" x14ac:dyDescent="0.15">
      <c r="A55" s="154"/>
      <c r="B55" s="154" t="s">
        <v>69</v>
      </c>
      <c r="C55" s="154"/>
      <c r="D55" s="154" t="s">
        <v>70</v>
      </c>
      <c r="E55" s="154" t="s">
        <v>69</v>
      </c>
      <c r="F55" s="154"/>
      <c r="G55" s="154" t="s">
        <v>70</v>
      </c>
      <c r="H55" s="154" t="s">
        <v>69</v>
      </c>
      <c r="I55" s="154"/>
      <c r="J55" s="154" t="s">
        <v>70</v>
      </c>
      <c r="K55" s="154" t="s">
        <v>69</v>
      </c>
      <c r="L55" s="154"/>
      <c r="M55" s="154" t="s">
        <v>70</v>
      </c>
      <c r="N55" s="154" t="s">
        <v>69</v>
      </c>
      <c r="O55" s="154"/>
      <c r="P55" s="154" t="s">
        <v>70</v>
      </c>
    </row>
    <row r="56" spans="1:16" x14ac:dyDescent="0.15">
      <c r="A56" s="154" t="s">
        <v>43</v>
      </c>
      <c r="B56" s="154"/>
      <c r="C56" s="154"/>
      <c r="D56" s="154">
        <f>'将来負担比率（分子）の構造'!I$52</f>
        <v>20979</v>
      </c>
      <c r="E56" s="154"/>
      <c r="F56" s="154"/>
      <c r="G56" s="154">
        <f>'将来負担比率（分子）の構造'!J$52</f>
        <v>20210</v>
      </c>
      <c r="H56" s="154"/>
      <c r="I56" s="154"/>
      <c r="J56" s="154">
        <f>'将来負担比率（分子）の構造'!K$52</f>
        <v>19977</v>
      </c>
      <c r="K56" s="154"/>
      <c r="L56" s="154"/>
      <c r="M56" s="154">
        <f>'将来負担比率（分子）の構造'!L$52</f>
        <v>19822</v>
      </c>
      <c r="N56" s="154"/>
      <c r="O56" s="154"/>
      <c r="P56" s="154">
        <f>'将来負担比率（分子）の構造'!M$52</f>
        <v>19838</v>
      </c>
    </row>
    <row r="57" spans="1:16" x14ac:dyDescent="0.15">
      <c r="A57" s="154" t="s">
        <v>42</v>
      </c>
      <c r="B57" s="154"/>
      <c r="C57" s="154"/>
      <c r="D57" s="154">
        <f>'将来負担比率（分子）の構造'!I$51</f>
        <v>113</v>
      </c>
      <c r="E57" s="154"/>
      <c r="F57" s="154"/>
      <c r="G57" s="154">
        <f>'将来負担比率（分子）の構造'!J$51</f>
        <v>100</v>
      </c>
      <c r="H57" s="154"/>
      <c r="I57" s="154"/>
      <c r="J57" s="154">
        <f>'将来負担比率（分子）の構造'!K$51</f>
        <v>100</v>
      </c>
      <c r="K57" s="154"/>
      <c r="L57" s="154"/>
      <c r="M57" s="154">
        <f>'将来負担比率（分子）の構造'!L$51</f>
        <v>98</v>
      </c>
      <c r="N57" s="154"/>
      <c r="O57" s="154"/>
      <c r="P57" s="154">
        <f>'将来負担比率（分子）の構造'!M$51</f>
        <v>83</v>
      </c>
    </row>
    <row r="58" spans="1:16" x14ac:dyDescent="0.15">
      <c r="A58" s="154" t="s">
        <v>41</v>
      </c>
      <c r="B58" s="154"/>
      <c r="C58" s="154"/>
      <c r="D58" s="154">
        <f>'将来負担比率（分子）の構造'!I$50</f>
        <v>4909</v>
      </c>
      <c r="E58" s="154"/>
      <c r="F58" s="154"/>
      <c r="G58" s="154">
        <f>'将来負担比率（分子）の構造'!J$50</f>
        <v>6117</v>
      </c>
      <c r="H58" s="154"/>
      <c r="I58" s="154"/>
      <c r="J58" s="154">
        <f>'将来負担比率（分子）の構造'!K$50</f>
        <v>6313</v>
      </c>
      <c r="K58" s="154"/>
      <c r="L58" s="154"/>
      <c r="M58" s="154">
        <f>'将来負担比率（分子）の構造'!L$50</f>
        <v>7344</v>
      </c>
      <c r="N58" s="154"/>
      <c r="O58" s="154"/>
      <c r="P58" s="154">
        <f>'将来負担比率（分子）の構造'!M$50</f>
        <v>7606</v>
      </c>
    </row>
    <row r="59" spans="1:16" x14ac:dyDescent="0.15">
      <c r="A59" s="154" t="s">
        <v>39</v>
      </c>
      <c r="B59" s="154" t="str">
        <f>'将来負担比率（分子）の構造'!I$49</f>
        <v>-</v>
      </c>
      <c r="C59" s="154"/>
      <c r="D59" s="154"/>
      <c r="E59" s="154" t="str">
        <f>'将来負担比率（分子）の構造'!J$49</f>
        <v>-</v>
      </c>
      <c r="F59" s="154"/>
      <c r="G59" s="154"/>
      <c r="H59" s="154" t="str">
        <f>'将来負担比率（分子）の構造'!K$49</f>
        <v>-</v>
      </c>
      <c r="I59" s="154"/>
      <c r="J59" s="154"/>
      <c r="K59" s="154" t="str">
        <f>'将来負担比率（分子）の構造'!L$49</f>
        <v>-</v>
      </c>
      <c r="L59" s="154"/>
      <c r="M59" s="154"/>
      <c r="N59" s="154" t="str">
        <f>'将来負担比率（分子）の構造'!M$49</f>
        <v>-</v>
      </c>
      <c r="O59" s="154"/>
      <c r="P59" s="154"/>
    </row>
    <row r="60" spans="1:16" x14ac:dyDescent="0.15">
      <c r="A60" s="154" t="s">
        <v>38</v>
      </c>
      <c r="B60" s="154" t="str">
        <f>'将来負担比率（分子）の構造'!I$48</f>
        <v>-</v>
      </c>
      <c r="C60" s="154"/>
      <c r="D60" s="154"/>
      <c r="E60" s="154" t="str">
        <f>'将来負担比率（分子）の構造'!J$48</f>
        <v>-</v>
      </c>
      <c r="F60" s="154"/>
      <c r="G60" s="154"/>
      <c r="H60" s="154" t="str">
        <f>'将来負担比率（分子）の構造'!K$48</f>
        <v>-</v>
      </c>
      <c r="I60" s="154"/>
      <c r="J60" s="154"/>
      <c r="K60" s="154" t="str">
        <f>'将来負担比率（分子）の構造'!L$48</f>
        <v>-</v>
      </c>
      <c r="L60" s="154"/>
      <c r="M60" s="154"/>
      <c r="N60" s="154" t="str">
        <f>'将来負担比率（分子）の構造'!M$48</f>
        <v>-</v>
      </c>
      <c r="O60" s="154"/>
      <c r="P60" s="154"/>
    </row>
    <row r="61" spans="1:16" x14ac:dyDescent="0.15">
      <c r="A61" s="154" t="s">
        <v>36</v>
      </c>
      <c r="B61" s="154" t="str">
        <f>'将来負担比率（分子）の構造'!I$46</f>
        <v>-</v>
      </c>
      <c r="C61" s="154"/>
      <c r="D61" s="154"/>
      <c r="E61" s="154" t="str">
        <f>'将来負担比率（分子）の構造'!J$46</f>
        <v>-</v>
      </c>
      <c r="F61" s="154"/>
      <c r="G61" s="154"/>
      <c r="H61" s="154" t="str">
        <f>'将来負担比率（分子）の構造'!K$46</f>
        <v>-</v>
      </c>
      <c r="I61" s="154"/>
      <c r="J61" s="154"/>
      <c r="K61" s="154" t="str">
        <f>'将来負担比率（分子）の構造'!L$46</f>
        <v>-</v>
      </c>
      <c r="L61" s="154"/>
      <c r="M61" s="154"/>
      <c r="N61" s="154" t="str">
        <f>'将来負担比率（分子）の構造'!M$46</f>
        <v>-</v>
      </c>
      <c r="O61" s="154"/>
      <c r="P61" s="154"/>
    </row>
    <row r="62" spans="1:16" x14ac:dyDescent="0.15">
      <c r="A62" s="154" t="s">
        <v>35</v>
      </c>
      <c r="B62" s="154" t="str">
        <f>'将来負担比率（分子）の構造'!I$45</f>
        <v>-</v>
      </c>
      <c r="C62" s="154"/>
      <c r="D62" s="154"/>
      <c r="E62" s="154" t="str">
        <f>'将来負担比率（分子）の構造'!J$45</f>
        <v>-</v>
      </c>
      <c r="F62" s="154"/>
      <c r="G62" s="154"/>
      <c r="H62" s="154">
        <f>'将来負担比率（分子）の構造'!K$45</f>
        <v>107</v>
      </c>
      <c r="I62" s="154"/>
      <c r="J62" s="154"/>
      <c r="K62" s="154">
        <f>'将来負担比率（分子）の構造'!L$45</f>
        <v>392</v>
      </c>
      <c r="L62" s="154"/>
      <c r="M62" s="154"/>
      <c r="N62" s="154">
        <f>'将来負担比率（分子）の構造'!M$45</f>
        <v>509</v>
      </c>
      <c r="O62" s="154"/>
      <c r="P62" s="154"/>
    </row>
    <row r="63" spans="1:16" x14ac:dyDescent="0.15">
      <c r="A63" s="154" t="s">
        <v>34</v>
      </c>
      <c r="B63" s="154">
        <f>'将来負担比率（分子）の構造'!I$44</f>
        <v>481</v>
      </c>
      <c r="C63" s="154"/>
      <c r="D63" s="154"/>
      <c r="E63" s="154">
        <f>'将来負担比率（分子）の構造'!J$44</f>
        <v>465</v>
      </c>
      <c r="F63" s="154"/>
      <c r="G63" s="154"/>
      <c r="H63" s="154">
        <f>'将来負担比率（分子）の構造'!K$44</f>
        <v>581</v>
      </c>
      <c r="I63" s="154"/>
      <c r="J63" s="154"/>
      <c r="K63" s="154">
        <f>'将来負担比率（分子）の構造'!L$44</f>
        <v>557</v>
      </c>
      <c r="L63" s="154"/>
      <c r="M63" s="154"/>
      <c r="N63" s="154">
        <f>'将来負担比率（分子）の構造'!M$44</f>
        <v>427</v>
      </c>
      <c r="O63" s="154"/>
      <c r="P63" s="154"/>
    </row>
    <row r="64" spans="1:16" x14ac:dyDescent="0.15">
      <c r="A64" s="154" t="s">
        <v>33</v>
      </c>
      <c r="B64" s="154">
        <f>'将来負担比率（分子）の構造'!I$43</f>
        <v>12401</v>
      </c>
      <c r="C64" s="154"/>
      <c r="D64" s="154"/>
      <c r="E64" s="154">
        <f>'将来負担比率（分子）の構造'!J$43</f>
        <v>12335</v>
      </c>
      <c r="F64" s="154"/>
      <c r="G64" s="154"/>
      <c r="H64" s="154">
        <f>'将来負担比率（分子）の構造'!K$43</f>
        <v>12064</v>
      </c>
      <c r="I64" s="154"/>
      <c r="J64" s="154"/>
      <c r="K64" s="154">
        <f>'将来負担比率（分子）の構造'!L$43</f>
        <v>11931</v>
      </c>
      <c r="L64" s="154"/>
      <c r="M64" s="154"/>
      <c r="N64" s="154">
        <f>'将来負担比率（分子）の構造'!M$43</f>
        <v>11674</v>
      </c>
      <c r="O64" s="154"/>
      <c r="P64" s="154"/>
    </row>
    <row r="65" spans="1:16" x14ac:dyDescent="0.15">
      <c r="A65" s="154" t="s">
        <v>32</v>
      </c>
      <c r="B65" s="154" t="str">
        <f>'将来負担比率（分子）の構造'!I$42</f>
        <v>-</v>
      </c>
      <c r="C65" s="154"/>
      <c r="D65" s="154"/>
      <c r="E65" s="154" t="str">
        <f>'将来負担比率（分子）の構造'!J$42</f>
        <v>-</v>
      </c>
      <c r="F65" s="154"/>
      <c r="G65" s="154"/>
      <c r="H65" s="154" t="str">
        <f>'将来負担比率（分子）の構造'!K$42</f>
        <v>-</v>
      </c>
      <c r="I65" s="154"/>
      <c r="J65" s="154"/>
      <c r="K65" s="154">
        <f>'将来負担比率（分子）の構造'!L$42</f>
        <v>226</v>
      </c>
      <c r="L65" s="154"/>
      <c r="M65" s="154"/>
      <c r="N65" s="154">
        <f>'将来負担比率（分子）の構造'!M$42</f>
        <v>222</v>
      </c>
      <c r="O65" s="154"/>
      <c r="P65" s="154"/>
    </row>
    <row r="66" spans="1:16" x14ac:dyDescent="0.15">
      <c r="A66" s="154" t="s">
        <v>31</v>
      </c>
      <c r="B66" s="154">
        <f>'将来負担比率（分子）の構造'!I$41</f>
        <v>17267</v>
      </c>
      <c r="C66" s="154"/>
      <c r="D66" s="154"/>
      <c r="E66" s="154">
        <f>'将来負担比率（分子）の構造'!J$41</f>
        <v>16504</v>
      </c>
      <c r="F66" s="154"/>
      <c r="G66" s="154"/>
      <c r="H66" s="154">
        <f>'将来負担比率（分子）の構造'!K$41</f>
        <v>16478</v>
      </c>
      <c r="I66" s="154"/>
      <c r="J66" s="154"/>
      <c r="K66" s="154">
        <f>'将来負担比率（分子）の構造'!L$41</f>
        <v>16702</v>
      </c>
      <c r="L66" s="154"/>
      <c r="M66" s="154"/>
      <c r="N66" s="154">
        <f>'将来負担比率（分子）の構造'!M$41</f>
        <v>17400</v>
      </c>
      <c r="O66" s="154"/>
      <c r="P66" s="154"/>
    </row>
    <row r="67" spans="1:16" x14ac:dyDescent="0.15">
      <c r="A67" s="154" t="s">
        <v>71</v>
      </c>
      <c r="B67" s="154" t="e">
        <f>NA()</f>
        <v>#N/A</v>
      </c>
      <c r="C67" s="154">
        <f>IF(ISNUMBER('将来負担比率（分子）の構造'!I$53), IF('将来負担比率（分子）の構造'!I$53 &lt; 0, 0, '将来負担比率（分子）の構造'!I$53), NA())</f>
        <v>4147</v>
      </c>
      <c r="D67" s="154" t="e">
        <f>NA()</f>
        <v>#N/A</v>
      </c>
      <c r="E67" s="154" t="e">
        <f>NA()</f>
        <v>#N/A</v>
      </c>
      <c r="F67" s="154">
        <f>IF(ISNUMBER('将来負担比率（分子）の構造'!J$53), IF('将来負担比率（分子）の構造'!J$53 &lt; 0, 0, '将来負担比率（分子）の構造'!J$53), NA())</f>
        <v>2877</v>
      </c>
      <c r="G67" s="154" t="e">
        <f>NA()</f>
        <v>#N/A</v>
      </c>
      <c r="H67" s="154" t="e">
        <f>NA()</f>
        <v>#N/A</v>
      </c>
      <c r="I67" s="154">
        <f>IF(ISNUMBER('将来負担比率（分子）の構造'!K$53), IF('将来負担比率（分子）の構造'!K$53 &lt; 0, 0, '将来負担比率（分子）の構造'!K$53), NA())</f>
        <v>2841</v>
      </c>
      <c r="J67" s="154" t="e">
        <f>NA()</f>
        <v>#N/A</v>
      </c>
      <c r="K67" s="154" t="e">
        <f>NA()</f>
        <v>#N/A</v>
      </c>
      <c r="L67" s="154">
        <f>IF(ISNUMBER('将来負担比率（分子）の構造'!L$53), IF('将来負担比率（分子）の構造'!L$53 &lt; 0, 0, '将来負担比率（分子）の構造'!L$53), NA())</f>
        <v>2543</v>
      </c>
      <c r="M67" s="154" t="e">
        <f>NA()</f>
        <v>#N/A</v>
      </c>
      <c r="N67" s="154" t="e">
        <f>NA()</f>
        <v>#N/A</v>
      </c>
      <c r="O67" s="154">
        <f>IF(ISNUMBER('将来負担比率（分子）の構造'!M$53), IF('将来負担比率（分子）の構造'!M$53 &lt; 0, 0, '将来負担比率（分子）の構造'!M$53), NA())</f>
        <v>2705</v>
      </c>
      <c r="P67" s="154" t="e">
        <f>NA()</f>
        <v>#N/A</v>
      </c>
    </row>
    <row r="70" spans="1:16" x14ac:dyDescent="0.15">
      <c r="A70" s="156" t="s">
        <v>72</v>
      </c>
      <c r="B70" s="156"/>
      <c r="C70" s="156"/>
      <c r="D70" s="156"/>
      <c r="E70" s="156"/>
      <c r="F70" s="156"/>
    </row>
    <row r="71" spans="1:16" x14ac:dyDescent="0.15">
      <c r="A71" s="157"/>
      <c r="B71" s="157" t="str">
        <f>基金残高に係る経年分析!F54</f>
        <v>R04</v>
      </c>
      <c r="C71" s="157" t="str">
        <f>基金残高に係る経年分析!G54</f>
        <v>R05</v>
      </c>
      <c r="D71" s="157" t="str">
        <f>基金残高に係る経年分析!H54</f>
        <v>R06</v>
      </c>
    </row>
    <row r="72" spans="1:16" x14ac:dyDescent="0.15">
      <c r="A72" s="157" t="s">
        <v>73</v>
      </c>
      <c r="B72" s="158">
        <f>基金残高に係る経年分析!F55</f>
        <v>2752</v>
      </c>
      <c r="C72" s="158">
        <f>基金残高に係る経年分析!G55</f>
        <v>3051</v>
      </c>
      <c r="D72" s="158">
        <f>基金残高に係る経年分析!H55</f>
        <v>3324</v>
      </c>
    </row>
    <row r="73" spans="1:16" x14ac:dyDescent="0.15">
      <c r="A73" s="157" t="s">
        <v>74</v>
      </c>
      <c r="B73" s="158">
        <f>基金残高に係る経年分析!F56</f>
        <v>528</v>
      </c>
      <c r="C73" s="158">
        <f>基金残高に係る経年分析!G56</f>
        <v>580</v>
      </c>
      <c r="D73" s="158">
        <f>基金残高に係る経年分析!H56</f>
        <v>622</v>
      </c>
    </row>
    <row r="74" spans="1:16" x14ac:dyDescent="0.15">
      <c r="A74" s="157" t="s">
        <v>75</v>
      </c>
      <c r="B74" s="158">
        <f>基金残高に係る経年分析!F57</f>
        <v>2517</v>
      </c>
      <c r="C74" s="158">
        <f>基金残高に係る経年分析!G57</f>
        <v>2665</v>
      </c>
      <c r="D74" s="158">
        <f>基金残高に係る経年分析!H57</f>
        <v>3336</v>
      </c>
    </row>
  </sheetData>
  <sheetProtection algorithmName="SHA-512" hashValue="8MoakL0AyEvokPPBKO6QuUju8LihT6uhLXKhlxrO65qOiViGEikqOHvgESnTDdbJyduiXpVrFlEdcd4z3G2stA==" saltValue="V9cwaFI1QxMW/8dbATUS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93" customWidth="1"/>
    <col min="2" max="2" width="2.375" style="193" customWidth="1"/>
    <col min="3" max="16" width="2.625" style="193" customWidth="1"/>
    <col min="17" max="17" width="2.375" style="193" customWidth="1"/>
    <col min="18" max="95" width="1.625" style="193" customWidth="1"/>
    <col min="96" max="133" width="1.625" style="205" customWidth="1"/>
    <col min="134" max="143" width="1.625" style="193" customWidth="1"/>
    <col min="144" max="16384" width="0" style="193" hidden="1"/>
  </cols>
  <sheetData>
    <row r="1" spans="2:143" ht="22.5" customHeight="1" thickBot="1" x14ac:dyDescent="0.2">
      <c r="B1" s="191"/>
      <c r="C1" s="192"/>
      <c r="D1" s="192"/>
      <c r="E1" s="192"/>
      <c r="F1" s="192"/>
      <c r="G1" s="192"/>
      <c r="H1" s="192"/>
      <c r="I1" s="192"/>
      <c r="J1" s="192"/>
      <c r="K1" s="192"/>
      <c r="L1" s="192"/>
      <c r="M1" s="192"/>
      <c r="N1" s="192"/>
      <c r="O1" s="192"/>
      <c r="P1" s="192"/>
      <c r="Q1" s="192"/>
      <c r="R1" s="192"/>
      <c r="S1" s="192"/>
      <c r="T1" s="192"/>
      <c r="U1" s="192"/>
      <c r="V1" s="192"/>
      <c r="W1" s="192"/>
      <c r="X1" s="192"/>
      <c r="Y1" s="192"/>
      <c r="Z1" s="192"/>
      <c r="AA1" s="192"/>
      <c r="AB1" s="192"/>
      <c r="AC1" s="192"/>
      <c r="AD1" s="192"/>
      <c r="AE1" s="192"/>
      <c r="AF1" s="192"/>
      <c r="AG1" s="192"/>
      <c r="AH1" s="192"/>
      <c r="AI1" s="192"/>
      <c r="AJ1" s="192"/>
      <c r="AK1" s="192"/>
      <c r="AL1" s="192"/>
      <c r="AM1" s="192"/>
      <c r="AN1" s="192"/>
      <c r="AO1" s="192"/>
      <c r="AP1" s="192"/>
      <c r="AQ1" s="192"/>
      <c r="AR1" s="192"/>
      <c r="AS1" s="192"/>
      <c r="AT1" s="192"/>
      <c r="AU1" s="192"/>
      <c r="AV1" s="192"/>
      <c r="AW1" s="192"/>
      <c r="AX1" s="192"/>
      <c r="AY1" s="192"/>
      <c r="AZ1" s="192"/>
      <c r="BA1" s="192"/>
      <c r="BB1" s="192"/>
      <c r="BC1" s="192"/>
      <c r="BD1" s="192"/>
      <c r="BE1" s="192"/>
      <c r="BF1" s="192"/>
      <c r="BG1" s="192"/>
      <c r="BH1" s="192"/>
      <c r="BI1" s="192"/>
      <c r="BJ1" s="192"/>
      <c r="BK1" s="192"/>
      <c r="BL1" s="192"/>
      <c r="BM1" s="192"/>
      <c r="BN1" s="192"/>
      <c r="BO1" s="192"/>
      <c r="BP1" s="192"/>
      <c r="BQ1" s="192"/>
      <c r="BR1" s="192"/>
      <c r="BS1" s="192"/>
      <c r="BT1" s="192"/>
      <c r="BU1" s="192"/>
      <c r="BV1" s="192"/>
      <c r="BW1" s="192"/>
      <c r="BX1" s="192"/>
      <c r="BY1" s="192"/>
      <c r="BZ1" s="192"/>
      <c r="CA1" s="192"/>
      <c r="CB1" s="192"/>
      <c r="CC1" s="192"/>
      <c r="CD1" s="192"/>
      <c r="CE1" s="192"/>
      <c r="CF1" s="192"/>
      <c r="CG1" s="192"/>
      <c r="CH1" s="192"/>
      <c r="CI1" s="192"/>
      <c r="CJ1" s="192"/>
      <c r="CK1" s="192"/>
      <c r="CL1" s="192"/>
      <c r="CM1" s="192"/>
      <c r="CN1" s="192"/>
      <c r="CO1" s="192"/>
      <c r="CP1" s="192"/>
      <c r="CQ1" s="192"/>
      <c r="CR1" s="192"/>
      <c r="CS1" s="192"/>
      <c r="CT1" s="192"/>
      <c r="CU1" s="192"/>
      <c r="CV1" s="192"/>
      <c r="CW1" s="192"/>
      <c r="CX1" s="192"/>
      <c r="CY1" s="192"/>
      <c r="CZ1" s="192"/>
      <c r="DA1" s="192"/>
      <c r="DB1" s="192"/>
      <c r="DC1" s="192"/>
      <c r="DD1" s="192"/>
      <c r="DE1" s="192"/>
      <c r="DF1" s="192"/>
      <c r="DG1" s="192"/>
      <c r="DH1" s="717" t="s">
        <v>202</v>
      </c>
      <c r="DI1" s="718"/>
      <c r="DJ1" s="718"/>
      <c r="DK1" s="718"/>
      <c r="DL1" s="718"/>
      <c r="DM1" s="718"/>
      <c r="DN1" s="719"/>
      <c r="DO1" s="193"/>
      <c r="DP1" s="717" t="s">
        <v>203</v>
      </c>
      <c r="DQ1" s="718"/>
      <c r="DR1" s="718"/>
      <c r="DS1" s="718"/>
      <c r="DT1" s="718"/>
      <c r="DU1" s="718"/>
      <c r="DV1" s="718"/>
      <c r="DW1" s="718"/>
      <c r="DX1" s="718"/>
      <c r="DY1" s="718"/>
      <c r="DZ1" s="718"/>
      <c r="EA1" s="718"/>
      <c r="EB1" s="718"/>
      <c r="EC1" s="719"/>
      <c r="ED1" s="192"/>
      <c r="EE1" s="192"/>
      <c r="EF1" s="192"/>
      <c r="EG1" s="192"/>
      <c r="EH1" s="192"/>
      <c r="EI1" s="192"/>
      <c r="EJ1" s="192"/>
      <c r="EK1" s="192"/>
      <c r="EL1" s="192"/>
      <c r="EM1" s="192"/>
    </row>
    <row r="2" spans="2:143" ht="22.5" customHeight="1" x14ac:dyDescent="0.15">
      <c r="B2" s="194" t="s">
        <v>204</v>
      </c>
      <c r="R2" s="195"/>
      <c r="S2" s="195"/>
      <c r="T2" s="195"/>
      <c r="U2" s="195"/>
      <c r="V2" s="195"/>
      <c r="W2" s="195"/>
      <c r="X2" s="195"/>
      <c r="Y2" s="195"/>
      <c r="Z2" s="195"/>
      <c r="AA2" s="195"/>
      <c r="AB2" s="195"/>
      <c r="AC2" s="195"/>
      <c r="AE2" s="196"/>
      <c r="AF2" s="196"/>
      <c r="AG2" s="196"/>
      <c r="AH2" s="196"/>
      <c r="AI2" s="196"/>
      <c r="AJ2" s="195"/>
      <c r="AK2" s="195"/>
      <c r="AL2" s="195"/>
      <c r="AM2" s="195"/>
      <c r="AN2" s="195"/>
      <c r="AO2" s="195"/>
      <c r="AP2" s="195"/>
      <c r="CD2" s="192"/>
      <c r="CE2" s="192"/>
      <c r="CF2" s="192"/>
      <c r="CG2" s="192"/>
      <c r="CH2" s="192"/>
      <c r="CI2" s="192"/>
      <c r="CJ2" s="192"/>
      <c r="CK2" s="192"/>
      <c r="CL2" s="192"/>
      <c r="CM2" s="192"/>
      <c r="CN2" s="192"/>
      <c r="CO2" s="192"/>
      <c r="CP2" s="192"/>
      <c r="CQ2" s="192"/>
      <c r="CR2" s="192"/>
      <c r="CS2" s="192"/>
      <c r="CT2" s="192"/>
      <c r="CU2" s="192"/>
      <c r="CV2" s="192"/>
      <c r="CW2" s="192"/>
      <c r="CX2" s="192"/>
      <c r="CY2" s="192"/>
      <c r="CZ2" s="192"/>
      <c r="DA2" s="192"/>
      <c r="DB2" s="192"/>
      <c r="DC2" s="192"/>
      <c r="DD2" s="192"/>
      <c r="DE2" s="192"/>
      <c r="DF2" s="192"/>
      <c r="DG2" s="192"/>
      <c r="DH2" s="192"/>
      <c r="DI2" s="192"/>
      <c r="DJ2" s="192"/>
      <c r="DK2" s="192"/>
      <c r="DL2" s="192"/>
      <c r="DM2" s="192"/>
      <c r="DN2" s="192"/>
      <c r="DO2" s="192"/>
      <c r="DP2" s="192"/>
      <c r="DQ2" s="192"/>
      <c r="DR2" s="192"/>
      <c r="DS2" s="192"/>
      <c r="DT2" s="192"/>
      <c r="DU2" s="192"/>
      <c r="DV2" s="192"/>
      <c r="DW2" s="192"/>
      <c r="DX2" s="192"/>
      <c r="DY2" s="192"/>
      <c r="DZ2" s="192"/>
      <c r="EA2" s="192"/>
      <c r="EB2" s="192"/>
      <c r="EC2" s="192"/>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3997859</v>
      </c>
      <c r="S5" s="674"/>
      <c r="T5" s="674"/>
      <c r="U5" s="674"/>
      <c r="V5" s="674"/>
      <c r="W5" s="674"/>
      <c r="X5" s="674"/>
      <c r="Y5" s="702"/>
      <c r="Z5" s="715">
        <v>21</v>
      </c>
      <c r="AA5" s="715"/>
      <c r="AB5" s="715"/>
      <c r="AC5" s="715"/>
      <c r="AD5" s="716">
        <v>3997859</v>
      </c>
      <c r="AE5" s="716"/>
      <c r="AF5" s="716"/>
      <c r="AG5" s="716"/>
      <c r="AH5" s="716"/>
      <c r="AI5" s="716"/>
      <c r="AJ5" s="716"/>
      <c r="AK5" s="716"/>
      <c r="AL5" s="703">
        <v>36.799999999999997</v>
      </c>
      <c r="AM5" s="685"/>
      <c r="AN5" s="685"/>
      <c r="AO5" s="704"/>
      <c r="AP5" s="676" t="s">
        <v>216</v>
      </c>
      <c r="AQ5" s="677"/>
      <c r="AR5" s="677"/>
      <c r="AS5" s="677"/>
      <c r="AT5" s="677"/>
      <c r="AU5" s="677"/>
      <c r="AV5" s="677"/>
      <c r="AW5" s="677"/>
      <c r="AX5" s="677"/>
      <c r="AY5" s="677"/>
      <c r="AZ5" s="677"/>
      <c r="BA5" s="677"/>
      <c r="BB5" s="677"/>
      <c r="BC5" s="677"/>
      <c r="BD5" s="677"/>
      <c r="BE5" s="677"/>
      <c r="BF5" s="678"/>
      <c r="BG5" s="621">
        <v>3969707</v>
      </c>
      <c r="BH5" s="622"/>
      <c r="BI5" s="622"/>
      <c r="BJ5" s="622"/>
      <c r="BK5" s="622"/>
      <c r="BL5" s="622"/>
      <c r="BM5" s="622"/>
      <c r="BN5" s="623"/>
      <c r="BO5" s="659">
        <v>99.3</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274847</v>
      </c>
      <c r="S6" s="622"/>
      <c r="T6" s="622"/>
      <c r="U6" s="622"/>
      <c r="V6" s="622"/>
      <c r="W6" s="622"/>
      <c r="X6" s="622"/>
      <c r="Y6" s="623"/>
      <c r="Z6" s="659">
        <v>1.4</v>
      </c>
      <c r="AA6" s="659"/>
      <c r="AB6" s="659"/>
      <c r="AC6" s="659"/>
      <c r="AD6" s="660">
        <v>274847</v>
      </c>
      <c r="AE6" s="660"/>
      <c r="AF6" s="660"/>
      <c r="AG6" s="660"/>
      <c r="AH6" s="660"/>
      <c r="AI6" s="660"/>
      <c r="AJ6" s="660"/>
      <c r="AK6" s="660"/>
      <c r="AL6" s="624">
        <v>2.5</v>
      </c>
      <c r="AM6" s="625"/>
      <c r="AN6" s="625"/>
      <c r="AO6" s="661"/>
      <c r="AP6" s="618" t="s">
        <v>221</v>
      </c>
      <c r="AQ6" s="619"/>
      <c r="AR6" s="619"/>
      <c r="AS6" s="619"/>
      <c r="AT6" s="619"/>
      <c r="AU6" s="619"/>
      <c r="AV6" s="619"/>
      <c r="AW6" s="619"/>
      <c r="AX6" s="619"/>
      <c r="AY6" s="619"/>
      <c r="AZ6" s="619"/>
      <c r="BA6" s="619"/>
      <c r="BB6" s="619"/>
      <c r="BC6" s="619"/>
      <c r="BD6" s="619"/>
      <c r="BE6" s="619"/>
      <c r="BF6" s="620"/>
      <c r="BG6" s="621">
        <v>3969707</v>
      </c>
      <c r="BH6" s="622"/>
      <c r="BI6" s="622"/>
      <c r="BJ6" s="622"/>
      <c r="BK6" s="622"/>
      <c r="BL6" s="622"/>
      <c r="BM6" s="622"/>
      <c r="BN6" s="623"/>
      <c r="BO6" s="659">
        <v>99.3</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122950</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122950</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1816</v>
      </c>
      <c r="S7" s="622"/>
      <c r="T7" s="622"/>
      <c r="U7" s="622"/>
      <c r="V7" s="622"/>
      <c r="W7" s="622"/>
      <c r="X7" s="622"/>
      <c r="Y7" s="623"/>
      <c r="Z7" s="659">
        <v>0</v>
      </c>
      <c r="AA7" s="659"/>
      <c r="AB7" s="659"/>
      <c r="AC7" s="659"/>
      <c r="AD7" s="660">
        <v>1816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1654346</v>
      </c>
      <c r="BH7" s="622"/>
      <c r="BI7" s="622"/>
      <c r="BJ7" s="622"/>
      <c r="BK7" s="622"/>
      <c r="BL7" s="622"/>
      <c r="BM7" s="622"/>
      <c r="BN7" s="623"/>
      <c r="BO7" s="659">
        <v>41.4</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3613547</v>
      </c>
      <c r="CS7" s="622"/>
      <c r="CT7" s="622"/>
      <c r="CU7" s="622"/>
      <c r="CV7" s="622"/>
      <c r="CW7" s="622"/>
      <c r="CX7" s="622"/>
      <c r="CY7" s="623"/>
      <c r="CZ7" s="659">
        <v>19.600000000000001</v>
      </c>
      <c r="DA7" s="659"/>
      <c r="DB7" s="659"/>
      <c r="DC7" s="659"/>
      <c r="DD7" s="627">
        <v>215347</v>
      </c>
      <c r="DE7" s="622"/>
      <c r="DF7" s="622"/>
      <c r="DG7" s="622"/>
      <c r="DH7" s="622"/>
      <c r="DI7" s="622"/>
      <c r="DJ7" s="622"/>
      <c r="DK7" s="622"/>
      <c r="DL7" s="622"/>
      <c r="DM7" s="622"/>
      <c r="DN7" s="622"/>
      <c r="DO7" s="622"/>
      <c r="DP7" s="623"/>
      <c r="DQ7" s="627">
        <v>1967176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38619</v>
      </c>
      <c r="S8" s="622"/>
      <c r="T8" s="622"/>
      <c r="U8" s="622"/>
      <c r="V8" s="622"/>
      <c r="W8" s="622"/>
      <c r="X8" s="622"/>
      <c r="Y8" s="623"/>
      <c r="Z8" s="659">
        <v>0.2</v>
      </c>
      <c r="AA8" s="659"/>
      <c r="AB8" s="659"/>
      <c r="AC8" s="659"/>
      <c r="AD8" s="660">
        <v>38619</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52831</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5587019</v>
      </c>
      <c r="CS8" s="622"/>
      <c r="CT8" s="622"/>
      <c r="CU8" s="622"/>
      <c r="CV8" s="622"/>
      <c r="CW8" s="622"/>
      <c r="CX8" s="622"/>
      <c r="CY8" s="623"/>
      <c r="CZ8" s="659">
        <v>30.3</v>
      </c>
      <c r="DA8" s="659"/>
      <c r="DB8" s="659"/>
      <c r="DC8" s="659"/>
      <c r="DD8" s="627">
        <v>205347</v>
      </c>
      <c r="DE8" s="622"/>
      <c r="DF8" s="622"/>
      <c r="DG8" s="622"/>
      <c r="DH8" s="622"/>
      <c r="DI8" s="622"/>
      <c r="DJ8" s="622"/>
      <c r="DK8" s="622"/>
      <c r="DL8" s="622"/>
      <c r="DM8" s="622"/>
      <c r="DN8" s="622"/>
      <c r="DO8" s="622"/>
      <c r="DP8" s="623"/>
      <c r="DQ8" s="627">
        <v>3133465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49437</v>
      </c>
      <c r="S9" s="622"/>
      <c r="T9" s="622"/>
      <c r="U9" s="622"/>
      <c r="V9" s="622"/>
      <c r="W9" s="622"/>
      <c r="X9" s="622"/>
      <c r="Y9" s="623"/>
      <c r="Z9" s="659">
        <v>0.3</v>
      </c>
      <c r="AA9" s="659"/>
      <c r="AB9" s="659"/>
      <c r="AC9" s="659"/>
      <c r="AD9" s="660">
        <v>49437</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1401047</v>
      </c>
      <c r="BH9" s="622"/>
      <c r="BI9" s="622"/>
      <c r="BJ9" s="622"/>
      <c r="BK9" s="622"/>
      <c r="BL9" s="622"/>
      <c r="BM9" s="622"/>
      <c r="BN9" s="623"/>
      <c r="BO9" s="659">
        <v>35</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1165899</v>
      </c>
      <c r="CS9" s="622"/>
      <c r="CT9" s="622"/>
      <c r="CU9" s="622"/>
      <c r="CV9" s="622"/>
      <c r="CW9" s="622"/>
      <c r="CX9" s="622"/>
      <c r="CY9" s="623"/>
      <c r="CZ9" s="659">
        <v>6.3</v>
      </c>
      <c r="DA9" s="659"/>
      <c r="DB9" s="659"/>
      <c r="DC9" s="659"/>
      <c r="DD9" s="627">
        <v>52136</v>
      </c>
      <c r="DE9" s="622"/>
      <c r="DF9" s="622"/>
      <c r="DG9" s="622"/>
      <c r="DH9" s="622"/>
      <c r="DI9" s="622"/>
      <c r="DJ9" s="622"/>
      <c r="DK9" s="622"/>
      <c r="DL9" s="622"/>
      <c r="DM9" s="622"/>
      <c r="DN9" s="622"/>
      <c r="DO9" s="622"/>
      <c r="DP9" s="623"/>
      <c r="DQ9" s="627">
        <v>1014207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77607</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52084</v>
      </c>
      <c r="CS10" s="622"/>
      <c r="CT10" s="622"/>
      <c r="CU10" s="622"/>
      <c r="CV10" s="622"/>
      <c r="CW10" s="622"/>
      <c r="CX10" s="622"/>
      <c r="CY10" s="623"/>
      <c r="CZ10" s="659">
        <v>0.3</v>
      </c>
      <c r="DA10" s="659"/>
      <c r="DB10" s="659"/>
      <c r="DC10" s="659"/>
      <c r="DD10" s="627">
        <v>26369</v>
      </c>
      <c r="DE10" s="622"/>
      <c r="DF10" s="622"/>
      <c r="DG10" s="622"/>
      <c r="DH10" s="622"/>
      <c r="DI10" s="622"/>
      <c r="DJ10" s="622"/>
      <c r="DK10" s="622"/>
      <c r="DL10" s="622"/>
      <c r="DM10" s="622"/>
      <c r="DN10" s="622"/>
      <c r="DO10" s="622"/>
      <c r="DP10" s="623"/>
      <c r="DQ10" s="627">
        <v>27473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839502</v>
      </c>
      <c r="S11" s="622"/>
      <c r="T11" s="622"/>
      <c r="U11" s="622"/>
      <c r="V11" s="622"/>
      <c r="W11" s="622"/>
      <c r="X11" s="622"/>
      <c r="Y11" s="623"/>
      <c r="Z11" s="624">
        <v>4.4000000000000004</v>
      </c>
      <c r="AA11" s="625"/>
      <c r="AB11" s="625"/>
      <c r="AC11" s="626"/>
      <c r="AD11" s="627">
        <v>839502</v>
      </c>
      <c r="AE11" s="622"/>
      <c r="AF11" s="622"/>
      <c r="AG11" s="622"/>
      <c r="AH11" s="622"/>
      <c r="AI11" s="622"/>
      <c r="AJ11" s="622"/>
      <c r="AK11" s="623"/>
      <c r="AL11" s="624">
        <v>7.7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122861</v>
      </c>
      <c r="BH11" s="622"/>
      <c r="BI11" s="622"/>
      <c r="BJ11" s="622"/>
      <c r="BK11" s="622"/>
      <c r="BL11" s="622"/>
      <c r="BM11" s="622"/>
      <c r="BN11" s="623"/>
      <c r="BO11" s="659">
        <v>3.1</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696578</v>
      </c>
      <c r="CS11" s="622"/>
      <c r="CT11" s="622"/>
      <c r="CU11" s="622"/>
      <c r="CV11" s="622"/>
      <c r="CW11" s="622"/>
      <c r="CX11" s="622"/>
      <c r="CY11" s="623"/>
      <c r="CZ11" s="659">
        <v>3.8</v>
      </c>
      <c r="DA11" s="659"/>
      <c r="DB11" s="659"/>
      <c r="DC11" s="659"/>
      <c r="DD11" s="627">
        <v>62478</v>
      </c>
      <c r="DE11" s="622"/>
      <c r="DF11" s="622"/>
      <c r="DG11" s="622"/>
      <c r="DH11" s="622"/>
      <c r="DI11" s="622"/>
      <c r="DJ11" s="622"/>
      <c r="DK11" s="622"/>
      <c r="DL11" s="622"/>
      <c r="DM11" s="622"/>
      <c r="DN11" s="622"/>
      <c r="DO11" s="622"/>
      <c r="DP11" s="623"/>
      <c r="DQ11" s="627">
        <v>367183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1987130</v>
      </c>
      <c r="BH12" s="622"/>
      <c r="BI12" s="622"/>
      <c r="BJ12" s="622"/>
      <c r="BK12" s="622"/>
      <c r="BL12" s="622"/>
      <c r="BM12" s="622"/>
      <c r="BN12" s="623"/>
      <c r="BO12" s="659">
        <v>49.7</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503841</v>
      </c>
      <c r="CS12" s="622"/>
      <c r="CT12" s="622"/>
      <c r="CU12" s="622"/>
      <c r="CV12" s="622"/>
      <c r="CW12" s="622"/>
      <c r="CX12" s="622"/>
      <c r="CY12" s="623"/>
      <c r="CZ12" s="659">
        <v>2.7</v>
      </c>
      <c r="DA12" s="659"/>
      <c r="DB12" s="659"/>
      <c r="DC12" s="659"/>
      <c r="DD12" s="627">
        <v>119758</v>
      </c>
      <c r="DE12" s="622"/>
      <c r="DF12" s="622"/>
      <c r="DG12" s="622"/>
      <c r="DH12" s="622"/>
      <c r="DI12" s="622"/>
      <c r="DJ12" s="622"/>
      <c r="DK12" s="622"/>
      <c r="DL12" s="622"/>
      <c r="DM12" s="622"/>
      <c r="DN12" s="622"/>
      <c r="DO12" s="622"/>
      <c r="DP12" s="623"/>
      <c r="DQ12" s="627">
        <v>359444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2572</v>
      </c>
      <c r="S13" s="622"/>
      <c r="T13" s="622"/>
      <c r="U13" s="622"/>
      <c r="V13" s="622"/>
      <c r="W13" s="622"/>
      <c r="X13" s="622"/>
      <c r="Y13" s="623"/>
      <c r="Z13" s="659">
        <v>0</v>
      </c>
      <c r="AA13" s="659"/>
      <c r="AB13" s="659"/>
      <c r="AC13" s="659"/>
      <c r="AD13" s="660">
        <v>2572</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1987017</v>
      </c>
      <c r="BH13" s="622"/>
      <c r="BI13" s="622"/>
      <c r="BJ13" s="622"/>
      <c r="BK13" s="622"/>
      <c r="BL13" s="622"/>
      <c r="BM13" s="622"/>
      <c r="BN13" s="623"/>
      <c r="BO13" s="659">
        <v>49.7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1488720</v>
      </c>
      <c r="CS13" s="622"/>
      <c r="CT13" s="622"/>
      <c r="CU13" s="622"/>
      <c r="CV13" s="622"/>
      <c r="CW13" s="622"/>
      <c r="CX13" s="622"/>
      <c r="CY13" s="623"/>
      <c r="CZ13" s="659">
        <v>8.1</v>
      </c>
      <c r="DA13" s="659"/>
      <c r="DB13" s="659"/>
      <c r="DC13" s="659"/>
      <c r="DD13" s="627">
        <v>326879</v>
      </c>
      <c r="DE13" s="622"/>
      <c r="DF13" s="622"/>
      <c r="DG13" s="622"/>
      <c r="DH13" s="622"/>
      <c r="DI13" s="622"/>
      <c r="DJ13" s="622"/>
      <c r="DK13" s="622"/>
      <c r="DL13" s="622"/>
      <c r="DM13" s="622"/>
      <c r="DN13" s="622"/>
      <c r="DO13" s="622"/>
      <c r="DP13" s="623"/>
      <c r="DQ13" s="627">
        <v>1221463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128318</v>
      </c>
      <c r="BH14" s="622"/>
      <c r="BI14" s="622"/>
      <c r="BJ14" s="622"/>
      <c r="BK14" s="622"/>
      <c r="BL14" s="622"/>
      <c r="BM14" s="622"/>
      <c r="BN14" s="623"/>
      <c r="BO14" s="659">
        <v>3.2</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927156</v>
      </c>
      <c r="CS14" s="622"/>
      <c r="CT14" s="622"/>
      <c r="CU14" s="622"/>
      <c r="CV14" s="622"/>
      <c r="CW14" s="622"/>
      <c r="CX14" s="622"/>
      <c r="CY14" s="623"/>
      <c r="CZ14" s="659">
        <v>5</v>
      </c>
      <c r="DA14" s="659"/>
      <c r="DB14" s="659"/>
      <c r="DC14" s="659"/>
      <c r="DD14" s="627">
        <v>254974</v>
      </c>
      <c r="DE14" s="622"/>
      <c r="DF14" s="622"/>
      <c r="DG14" s="622"/>
      <c r="DH14" s="622"/>
      <c r="DI14" s="622"/>
      <c r="DJ14" s="622"/>
      <c r="DK14" s="622"/>
      <c r="DL14" s="622"/>
      <c r="DM14" s="622"/>
      <c r="DN14" s="622"/>
      <c r="DO14" s="622"/>
      <c r="DP14" s="623"/>
      <c r="DQ14" s="627">
        <v>694762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43695</v>
      </c>
      <c r="S15" s="622"/>
      <c r="T15" s="622"/>
      <c r="U15" s="622"/>
      <c r="V15" s="622"/>
      <c r="W15" s="622"/>
      <c r="X15" s="622"/>
      <c r="Y15" s="623"/>
      <c r="Z15" s="659">
        <v>0.2</v>
      </c>
      <c r="AA15" s="659"/>
      <c r="AB15" s="659"/>
      <c r="AC15" s="659"/>
      <c r="AD15" s="660">
        <v>43695</v>
      </c>
      <c r="AE15" s="660"/>
      <c r="AF15" s="660"/>
      <c r="AG15" s="660"/>
      <c r="AH15" s="660"/>
      <c r="AI15" s="660"/>
      <c r="AJ15" s="660"/>
      <c r="AK15" s="660"/>
      <c r="AL15" s="624">
        <v>0.4</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199913</v>
      </c>
      <c r="BH15" s="622"/>
      <c r="BI15" s="622"/>
      <c r="BJ15" s="622"/>
      <c r="BK15" s="622"/>
      <c r="BL15" s="622"/>
      <c r="BM15" s="622"/>
      <c r="BN15" s="623"/>
      <c r="BO15" s="659">
        <v>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2513265</v>
      </c>
      <c r="CS15" s="622"/>
      <c r="CT15" s="622"/>
      <c r="CU15" s="622"/>
      <c r="CV15" s="622"/>
      <c r="CW15" s="622"/>
      <c r="CX15" s="622"/>
      <c r="CY15" s="623"/>
      <c r="CZ15" s="659">
        <v>13.7</v>
      </c>
      <c r="DA15" s="659"/>
      <c r="DB15" s="659"/>
      <c r="DC15" s="659"/>
      <c r="DD15" s="627">
        <v>669366</v>
      </c>
      <c r="DE15" s="622"/>
      <c r="DF15" s="622"/>
      <c r="DG15" s="622"/>
      <c r="DH15" s="622"/>
      <c r="DI15" s="622"/>
      <c r="DJ15" s="622"/>
      <c r="DK15" s="622"/>
      <c r="DL15" s="622"/>
      <c r="DM15" s="622"/>
      <c r="DN15" s="622"/>
      <c r="DO15" s="622"/>
      <c r="DP15" s="623"/>
      <c r="DQ15" s="627">
        <v>1564800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70347</v>
      </c>
      <c r="S16" s="622"/>
      <c r="T16" s="622"/>
      <c r="U16" s="622"/>
      <c r="V16" s="622"/>
      <c r="W16" s="622"/>
      <c r="X16" s="622"/>
      <c r="Y16" s="623"/>
      <c r="Z16" s="659">
        <v>0.4</v>
      </c>
      <c r="AA16" s="659"/>
      <c r="AB16" s="659"/>
      <c r="AC16" s="659"/>
      <c r="AD16" s="660">
        <v>70347</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173161</v>
      </c>
      <c r="S17" s="622"/>
      <c r="T17" s="622"/>
      <c r="U17" s="622"/>
      <c r="V17" s="622"/>
      <c r="W17" s="622"/>
      <c r="X17" s="622"/>
      <c r="Y17" s="623"/>
      <c r="Z17" s="659">
        <v>0.9</v>
      </c>
      <c r="AA17" s="659"/>
      <c r="AB17" s="659"/>
      <c r="AC17" s="659"/>
      <c r="AD17" s="660">
        <v>173161</v>
      </c>
      <c r="AE17" s="660"/>
      <c r="AF17" s="660"/>
      <c r="AG17" s="660"/>
      <c r="AH17" s="660"/>
      <c r="AI17" s="660"/>
      <c r="AJ17" s="660"/>
      <c r="AK17" s="660"/>
      <c r="AL17" s="624">
        <v>1.6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1738369</v>
      </c>
      <c r="CS17" s="622"/>
      <c r="CT17" s="622"/>
      <c r="CU17" s="622"/>
      <c r="CV17" s="622"/>
      <c r="CW17" s="622"/>
      <c r="CX17" s="622"/>
      <c r="CY17" s="623"/>
      <c r="CZ17" s="659">
        <v>9.4</v>
      </c>
      <c r="DA17" s="659"/>
      <c r="DB17" s="659"/>
      <c r="DC17" s="659"/>
      <c r="DD17" s="627" t="s">
        <v>122</v>
      </c>
      <c r="DE17" s="622"/>
      <c r="DF17" s="622"/>
      <c r="DG17" s="622"/>
      <c r="DH17" s="622"/>
      <c r="DI17" s="622"/>
      <c r="DJ17" s="622"/>
      <c r="DK17" s="622"/>
      <c r="DL17" s="622"/>
      <c r="DM17" s="622"/>
      <c r="DN17" s="622"/>
      <c r="DO17" s="622"/>
      <c r="DP17" s="623"/>
      <c r="DQ17" s="627">
        <v>1713755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19848</v>
      </c>
      <c r="S18" s="622"/>
      <c r="T18" s="622"/>
      <c r="U18" s="622"/>
      <c r="V18" s="622"/>
      <c r="W18" s="622"/>
      <c r="X18" s="622"/>
      <c r="Y18" s="623"/>
      <c r="Z18" s="659">
        <v>0.1</v>
      </c>
      <c r="AA18" s="659"/>
      <c r="AB18" s="659"/>
      <c r="AC18" s="659"/>
      <c r="AD18" s="660">
        <v>19848</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139629</v>
      </c>
      <c r="S19" s="622"/>
      <c r="T19" s="622"/>
      <c r="U19" s="622"/>
      <c r="V19" s="622"/>
      <c r="W19" s="622"/>
      <c r="X19" s="622"/>
      <c r="Y19" s="623"/>
      <c r="Z19" s="659">
        <v>0.7</v>
      </c>
      <c r="AA19" s="659"/>
      <c r="AB19" s="659"/>
      <c r="AC19" s="659"/>
      <c r="AD19" s="660">
        <v>139629</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28152</v>
      </c>
      <c r="BH19" s="622"/>
      <c r="BI19" s="622"/>
      <c r="BJ19" s="622"/>
      <c r="BK19" s="622"/>
      <c r="BL19" s="622"/>
      <c r="BM19" s="622"/>
      <c r="BN19" s="623"/>
      <c r="BO19" s="659">
        <v>0.7</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13684</v>
      </c>
      <c r="S20" s="622"/>
      <c r="T20" s="622"/>
      <c r="U20" s="622"/>
      <c r="V20" s="622"/>
      <c r="W20" s="622"/>
      <c r="X20" s="622"/>
      <c r="Y20" s="623"/>
      <c r="Z20" s="659">
        <v>0.1</v>
      </c>
      <c r="AA20" s="659"/>
      <c r="AB20" s="659"/>
      <c r="AC20" s="659"/>
      <c r="AD20" s="660">
        <v>13684</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28152</v>
      </c>
      <c r="BH20" s="622"/>
      <c r="BI20" s="622"/>
      <c r="BJ20" s="622"/>
      <c r="BK20" s="622"/>
      <c r="BL20" s="622"/>
      <c r="BM20" s="622"/>
      <c r="BN20" s="623"/>
      <c r="BO20" s="659">
        <v>0.7</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18409428</v>
      </c>
      <c r="CS20" s="622"/>
      <c r="CT20" s="622"/>
      <c r="CU20" s="622"/>
      <c r="CV20" s="622"/>
      <c r="CW20" s="622"/>
      <c r="CX20" s="622"/>
      <c r="CY20" s="623"/>
      <c r="CZ20" s="659">
        <v>100</v>
      </c>
      <c r="DA20" s="659"/>
      <c r="DB20" s="659"/>
      <c r="DC20" s="659"/>
      <c r="DD20" s="627">
        <v>1932654</v>
      </c>
      <c r="DE20" s="622"/>
      <c r="DF20" s="622"/>
      <c r="DG20" s="622"/>
      <c r="DH20" s="622"/>
      <c r="DI20" s="622"/>
      <c r="DJ20" s="622"/>
      <c r="DK20" s="622"/>
      <c r="DL20" s="622"/>
      <c r="DM20" s="622"/>
      <c r="DN20" s="622"/>
      <c r="DO20" s="622"/>
      <c r="DP20" s="623"/>
      <c r="DQ20" s="627">
        <v>12186678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5746422</v>
      </c>
      <c r="S21" s="622"/>
      <c r="T21" s="622"/>
      <c r="U21" s="622"/>
      <c r="V21" s="622"/>
      <c r="W21" s="622"/>
      <c r="X21" s="622"/>
      <c r="Y21" s="623"/>
      <c r="Z21" s="659">
        <v>30.2</v>
      </c>
      <c r="AA21" s="659"/>
      <c r="AB21" s="659"/>
      <c r="AC21" s="659"/>
      <c r="AD21" s="660">
        <v>5332232</v>
      </c>
      <c r="AE21" s="660"/>
      <c r="AF21" s="660"/>
      <c r="AG21" s="660"/>
      <c r="AH21" s="660"/>
      <c r="AI21" s="660"/>
      <c r="AJ21" s="660"/>
      <c r="AK21" s="660"/>
      <c r="AL21" s="624">
        <v>49.1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28152</v>
      </c>
      <c r="BH21" s="622"/>
      <c r="BI21" s="622"/>
      <c r="BJ21" s="622"/>
      <c r="BK21" s="622"/>
      <c r="BL21" s="622"/>
      <c r="BM21" s="622"/>
      <c r="BN21" s="623"/>
      <c r="BO21" s="659">
        <v>0.7</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5332232</v>
      </c>
      <c r="S22" s="622"/>
      <c r="T22" s="622"/>
      <c r="U22" s="622"/>
      <c r="V22" s="622"/>
      <c r="W22" s="622"/>
      <c r="X22" s="622"/>
      <c r="Y22" s="623"/>
      <c r="Z22" s="659">
        <v>28.1</v>
      </c>
      <c r="AA22" s="659"/>
      <c r="AB22" s="659"/>
      <c r="AC22" s="659"/>
      <c r="AD22" s="660">
        <v>5332232</v>
      </c>
      <c r="AE22" s="660"/>
      <c r="AF22" s="660"/>
      <c r="AG22" s="660"/>
      <c r="AH22" s="660"/>
      <c r="AI22" s="660"/>
      <c r="AJ22" s="660"/>
      <c r="AK22" s="660"/>
      <c r="AL22" s="624">
        <v>49.1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414190</v>
      </c>
      <c r="S23" s="622"/>
      <c r="T23" s="622"/>
      <c r="U23" s="622"/>
      <c r="V23" s="622"/>
      <c r="W23" s="622"/>
      <c r="X23" s="622"/>
      <c r="Y23" s="623"/>
      <c r="Z23" s="659">
        <v>2.2000000000000002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8088088</v>
      </c>
      <c r="CS24" s="674"/>
      <c r="CT24" s="674"/>
      <c r="CU24" s="674"/>
      <c r="CV24" s="674"/>
      <c r="CW24" s="674"/>
      <c r="CX24" s="674"/>
      <c r="CY24" s="702"/>
      <c r="CZ24" s="703">
        <v>43.9</v>
      </c>
      <c r="DA24" s="685"/>
      <c r="DB24" s="685"/>
      <c r="DC24" s="705"/>
      <c r="DD24" s="701">
        <v>5891609</v>
      </c>
      <c r="DE24" s="674"/>
      <c r="DF24" s="674"/>
      <c r="DG24" s="674"/>
      <c r="DH24" s="674"/>
      <c r="DI24" s="674"/>
      <c r="DJ24" s="674"/>
      <c r="DK24" s="702"/>
      <c r="DL24" s="701">
        <v>5441567</v>
      </c>
      <c r="DM24" s="674"/>
      <c r="DN24" s="674"/>
      <c r="DO24" s="674"/>
      <c r="DP24" s="674"/>
      <c r="DQ24" s="674"/>
      <c r="DR24" s="674"/>
      <c r="DS24" s="674"/>
      <c r="DT24" s="674"/>
      <c r="DU24" s="674"/>
      <c r="DV24" s="702"/>
      <c r="DW24" s="703">
        <v>49.9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11238277</v>
      </c>
      <c r="S25" s="622"/>
      <c r="T25" s="622"/>
      <c r="U25" s="622"/>
      <c r="V25" s="622"/>
      <c r="W25" s="622"/>
      <c r="X25" s="622"/>
      <c r="Y25" s="623"/>
      <c r="Z25" s="659">
        <v>59.1</v>
      </c>
      <c r="AA25" s="659"/>
      <c r="AB25" s="659"/>
      <c r="AC25" s="659"/>
      <c r="AD25" s="660">
        <v>10824087</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3018240</v>
      </c>
      <c r="CS25" s="634"/>
      <c r="CT25" s="634"/>
      <c r="CU25" s="634"/>
      <c r="CV25" s="634"/>
      <c r="CW25" s="634"/>
      <c r="CX25" s="634"/>
      <c r="CY25" s="635"/>
      <c r="CZ25" s="624">
        <v>16.399999999999999</v>
      </c>
      <c r="DA25" s="636"/>
      <c r="DB25" s="636"/>
      <c r="DC25" s="637"/>
      <c r="DD25" s="627">
        <v>2753122</v>
      </c>
      <c r="DE25" s="634"/>
      <c r="DF25" s="634"/>
      <c r="DG25" s="634"/>
      <c r="DH25" s="634"/>
      <c r="DI25" s="634"/>
      <c r="DJ25" s="634"/>
      <c r="DK25" s="635"/>
      <c r="DL25" s="627">
        <v>2749416</v>
      </c>
      <c r="DM25" s="634"/>
      <c r="DN25" s="634"/>
      <c r="DO25" s="634"/>
      <c r="DP25" s="634"/>
      <c r="DQ25" s="634"/>
      <c r="DR25" s="634"/>
      <c r="DS25" s="634"/>
      <c r="DT25" s="634"/>
      <c r="DU25" s="634"/>
      <c r="DV25" s="635"/>
      <c r="DW25" s="624">
        <v>25.2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3918</v>
      </c>
      <c r="S26" s="622"/>
      <c r="T26" s="622"/>
      <c r="U26" s="622"/>
      <c r="V26" s="622"/>
      <c r="W26" s="622"/>
      <c r="X26" s="622"/>
      <c r="Y26" s="623"/>
      <c r="Z26" s="659">
        <v>0</v>
      </c>
      <c r="AA26" s="659"/>
      <c r="AB26" s="659"/>
      <c r="AC26" s="659"/>
      <c r="AD26" s="660">
        <v>3918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1841465</v>
      </c>
      <c r="CS26" s="622"/>
      <c r="CT26" s="622"/>
      <c r="CU26" s="622"/>
      <c r="CV26" s="622"/>
      <c r="CW26" s="622"/>
      <c r="CX26" s="622"/>
      <c r="CY26" s="623"/>
      <c r="CZ26" s="624">
        <v>10</v>
      </c>
      <c r="DA26" s="636"/>
      <c r="DB26" s="636"/>
      <c r="DC26" s="637"/>
      <c r="DD26" s="627">
        <v>1678478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16350</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3997859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3331479</v>
      </c>
      <c r="CS27" s="634"/>
      <c r="CT27" s="634"/>
      <c r="CU27" s="634"/>
      <c r="CV27" s="634"/>
      <c r="CW27" s="634"/>
      <c r="CX27" s="634"/>
      <c r="CY27" s="635"/>
      <c r="CZ27" s="624">
        <v>18.100000000000001</v>
      </c>
      <c r="DA27" s="636"/>
      <c r="DB27" s="636"/>
      <c r="DC27" s="637"/>
      <c r="DD27" s="627">
        <v>1424732</v>
      </c>
      <c r="DE27" s="634"/>
      <c r="DF27" s="634"/>
      <c r="DG27" s="634"/>
      <c r="DH27" s="634"/>
      <c r="DI27" s="634"/>
      <c r="DJ27" s="634"/>
      <c r="DK27" s="635"/>
      <c r="DL27" s="627">
        <v>978396</v>
      </c>
      <c r="DM27" s="634"/>
      <c r="DN27" s="634"/>
      <c r="DO27" s="634"/>
      <c r="DP27" s="634"/>
      <c r="DQ27" s="634"/>
      <c r="DR27" s="634"/>
      <c r="DS27" s="634"/>
      <c r="DT27" s="634"/>
      <c r="DU27" s="634"/>
      <c r="DV27" s="635"/>
      <c r="DW27" s="624">
        <v>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191574</v>
      </c>
      <c r="S28" s="622"/>
      <c r="T28" s="622"/>
      <c r="U28" s="622"/>
      <c r="V28" s="622"/>
      <c r="W28" s="622"/>
      <c r="X28" s="622"/>
      <c r="Y28" s="623"/>
      <c r="Z28" s="659">
        <v>1</v>
      </c>
      <c r="AA28" s="659"/>
      <c r="AB28" s="659"/>
      <c r="AC28" s="659"/>
      <c r="AD28" s="660">
        <v>35603</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1738369</v>
      </c>
      <c r="CS28" s="622"/>
      <c r="CT28" s="622"/>
      <c r="CU28" s="622"/>
      <c r="CV28" s="622"/>
      <c r="CW28" s="622"/>
      <c r="CX28" s="622"/>
      <c r="CY28" s="623"/>
      <c r="CZ28" s="624">
        <v>9.4</v>
      </c>
      <c r="DA28" s="636"/>
      <c r="DB28" s="636"/>
      <c r="DC28" s="637"/>
      <c r="DD28" s="627">
        <v>1713755</v>
      </c>
      <c r="DE28" s="622"/>
      <c r="DF28" s="622"/>
      <c r="DG28" s="622"/>
      <c r="DH28" s="622"/>
      <c r="DI28" s="622"/>
      <c r="DJ28" s="622"/>
      <c r="DK28" s="623"/>
      <c r="DL28" s="627">
        <v>1713755</v>
      </c>
      <c r="DM28" s="622"/>
      <c r="DN28" s="622"/>
      <c r="DO28" s="622"/>
      <c r="DP28" s="622"/>
      <c r="DQ28" s="622"/>
      <c r="DR28" s="622"/>
      <c r="DS28" s="622"/>
      <c r="DT28" s="622"/>
      <c r="DU28" s="622"/>
      <c r="DV28" s="623"/>
      <c r="DW28" s="624">
        <v>15.7</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17929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1738369</v>
      </c>
      <c r="CS29" s="634"/>
      <c r="CT29" s="634"/>
      <c r="CU29" s="634"/>
      <c r="CV29" s="634"/>
      <c r="CW29" s="634"/>
      <c r="CX29" s="634"/>
      <c r="CY29" s="635"/>
      <c r="CZ29" s="624">
        <v>9.4</v>
      </c>
      <c r="DA29" s="636"/>
      <c r="DB29" s="636"/>
      <c r="DC29" s="637"/>
      <c r="DD29" s="627">
        <v>1713755</v>
      </c>
      <c r="DE29" s="634"/>
      <c r="DF29" s="634"/>
      <c r="DG29" s="634"/>
      <c r="DH29" s="634"/>
      <c r="DI29" s="634"/>
      <c r="DJ29" s="634"/>
      <c r="DK29" s="635"/>
      <c r="DL29" s="627">
        <v>1713755</v>
      </c>
      <c r="DM29" s="634"/>
      <c r="DN29" s="634"/>
      <c r="DO29" s="634"/>
      <c r="DP29" s="634"/>
      <c r="DQ29" s="634"/>
      <c r="DR29" s="634"/>
      <c r="DS29" s="634"/>
      <c r="DT29" s="634"/>
      <c r="DU29" s="634"/>
      <c r="DV29" s="635"/>
      <c r="DW29" s="624">
        <v>15.7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2265318</v>
      </c>
      <c r="S30" s="622"/>
      <c r="T30" s="622"/>
      <c r="U30" s="622"/>
      <c r="V30" s="622"/>
      <c r="W30" s="622"/>
      <c r="X30" s="622"/>
      <c r="Y30" s="623"/>
      <c r="Z30" s="659">
        <v>11.9</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1680711</v>
      </c>
      <c r="CS30" s="622"/>
      <c r="CT30" s="622"/>
      <c r="CU30" s="622"/>
      <c r="CV30" s="622"/>
      <c r="CW30" s="622"/>
      <c r="CX30" s="622"/>
      <c r="CY30" s="623"/>
      <c r="CZ30" s="624">
        <v>9.1</v>
      </c>
      <c r="DA30" s="636"/>
      <c r="DB30" s="636"/>
      <c r="DC30" s="637"/>
      <c r="DD30" s="627">
        <v>1657805</v>
      </c>
      <c r="DE30" s="622"/>
      <c r="DF30" s="622"/>
      <c r="DG30" s="622"/>
      <c r="DH30" s="622"/>
      <c r="DI30" s="622"/>
      <c r="DJ30" s="622"/>
      <c r="DK30" s="623"/>
      <c r="DL30" s="627">
        <v>1657805</v>
      </c>
      <c r="DM30" s="622"/>
      <c r="DN30" s="622"/>
      <c r="DO30" s="622"/>
      <c r="DP30" s="622"/>
      <c r="DQ30" s="622"/>
      <c r="DR30" s="622"/>
      <c r="DS30" s="622"/>
      <c r="DT30" s="622"/>
      <c r="DU30" s="622"/>
      <c r="DV30" s="623"/>
      <c r="DW30" s="624">
        <v>15.2</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197"/>
      <c r="AV31" s="197"/>
      <c r="AW31" s="197"/>
      <c r="AX31" s="676" t="s">
        <v>177</v>
      </c>
      <c r="AY31" s="677"/>
      <c r="AZ31" s="677"/>
      <c r="BA31" s="677"/>
      <c r="BB31" s="677"/>
      <c r="BC31" s="677"/>
      <c r="BD31" s="677"/>
      <c r="BE31" s="677"/>
      <c r="BF31" s="678"/>
      <c r="BG31" s="683">
        <v>98.9</v>
      </c>
      <c r="BH31" s="684"/>
      <c r="BI31" s="684"/>
      <c r="BJ31" s="684"/>
      <c r="BK31" s="684"/>
      <c r="BL31" s="684"/>
      <c r="BM31" s="685">
        <v>93.5</v>
      </c>
      <c r="BN31" s="684"/>
      <c r="BO31" s="684"/>
      <c r="BP31" s="684"/>
      <c r="BQ31" s="686"/>
      <c r="BR31" s="683">
        <v>98.6</v>
      </c>
      <c r="BS31" s="684"/>
      <c r="BT31" s="684"/>
      <c r="BU31" s="684"/>
      <c r="BV31" s="684"/>
      <c r="BW31" s="684"/>
      <c r="BX31" s="685">
        <v>93.6</v>
      </c>
      <c r="BY31" s="684"/>
      <c r="BZ31" s="684"/>
      <c r="CA31" s="684"/>
      <c r="CB31" s="686"/>
      <c r="CD31" s="642"/>
      <c r="CE31" s="643"/>
      <c r="CF31" s="618" t="s">
        <v>300</v>
      </c>
      <c r="CG31" s="619"/>
      <c r="CH31" s="619"/>
      <c r="CI31" s="619"/>
      <c r="CJ31" s="619"/>
      <c r="CK31" s="619"/>
      <c r="CL31" s="619"/>
      <c r="CM31" s="619"/>
      <c r="CN31" s="619"/>
      <c r="CO31" s="619"/>
      <c r="CP31" s="619"/>
      <c r="CQ31" s="620"/>
      <c r="CR31" s="621">
        <v>57658</v>
      </c>
      <c r="CS31" s="634"/>
      <c r="CT31" s="634"/>
      <c r="CU31" s="634"/>
      <c r="CV31" s="634"/>
      <c r="CW31" s="634"/>
      <c r="CX31" s="634"/>
      <c r="CY31" s="635"/>
      <c r="CZ31" s="624">
        <v>0.3</v>
      </c>
      <c r="DA31" s="636"/>
      <c r="DB31" s="636"/>
      <c r="DC31" s="637"/>
      <c r="DD31" s="627">
        <v>55950</v>
      </c>
      <c r="DE31" s="634"/>
      <c r="DF31" s="634"/>
      <c r="DG31" s="634"/>
      <c r="DH31" s="634"/>
      <c r="DI31" s="634"/>
      <c r="DJ31" s="634"/>
      <c r="DK31" s="635"/>
      <c r="DL31" s="627">
        <v>55950</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1303368</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193" t="s">
        <v>302</v>
      </c>
      <c r="AX32" s="618" t="s">
        <v>303</v>
      </c>
      <c r="AY32" s="619"/>
      <c r="AZ32" s="619"/>
      <c r="BA32" s="619"/>
      <c r="BB32" s="619"/>
      <c r="BC32" s="619"/>
      <c r="BD32" s="619"/>
      <c r="BE32" s="619"/>
      <c r="BF32" s="620"/>
      <c r="BG32" s="692">
        <v>99</v>
      </c>
      <c r="BH32" s="634"/>
      <c r="BI32" s="634"/>
      <c r="BJ32" s="634"/>
      <c r="BK32" s="634"/>
      <c r="BL32" s="634"/>
      <c r="BM32" s="625">
        <v>94.6</v>
      </c>
      <c r="BN32" s="634"/>
      <c r="BO32" s="634"/>
      <c r="BP32" s="634"/>
      <c r="BQ32" s="657"/>
      <c r="BR32" s="692">
        <v>98.6</v>
      </c>
      <c r="BS32" s="634"/>
      <c r="BT32" s="634"/>
      <c r="BU32" s="634"/>
      <c r="BV32" s="634"/>
      <c r="BW32" s="634"/>
      <c r="BX32" s="625">
        <v>94.8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46225</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198"/>
      <c r="AV33" s="198"/>
      <c r="AW33" s="198"/>
      <c r="AX33" s="602" t="s">
        <v>306</v>
      </c>
      <c r="AY33" s="603"/>
      <c r="AZ33" s="603"/>
      <c r="BA33" s="603"/>
      <c r="BB33" s="603"/>
      <c r="BC33" s="603"/>
      <c r="BD33" s="603"/>
      <c r="BE33" s="603"/>
      <c r="BF33" s="604"/>
      <c r="BG33" s="682">
        <v>98.7</v>
      </c>
      <c r="BH33" s="606"/>
      <c r="BI33" s="606"/>
      <c r="BJ33" s="606"/>
      <c r="BK33" s="606"/>
      <c r="BL33" s="606"/>
      <c r="BM33" s="652">
        <v>92</v>
      </c>
      <c r="BN33" s="606"/>
      <c r="BO33" s="606"/>
      <c r="BP33" s="606"/>
      <c r="BQ33" s="669"/>
      <c r="BR33" s="682">
        <v>98.5</v>
      </c>
      <c r="BS33" s="606"/>
      <c r="BT33" s="606"/>
      <c r="BU33" s="606"/>
      <c r="BV33" s="606"/>
      <c r="BW33" s="606"/>
      <c r="BX33" s="652">
        <v>92</v>
      </c>
      <c r="BY33" s="606"/>
      <c r="BZ33" s="606"/>
      <c r="CA33" s="606"/>
      <c r="CB33" s="669"/>
      <c r="CD33" s="618" t="s">
        <v>307</v>
      </c>
      <c r="CE33" s="619"/>
      <c r="CF33" s="619"/>
      <c r="CG33" s="619"/>
      <c r="CH33" s="619"/>
      <c r="CI33" s="619"/>
      <c r="CJ33" s="619"/>
      <c r="CK33" s="619"/>
      <c r="CL33" s="619"/>
      <c r="CM33" s="619"/>
      <c r="CN33" s="619"/>
      <c r="CO33" s="619"/>
      <c r="CP33" s="619"/>
      <c r="CQ33" s="620"/>
      <c r="CR33" s="621">
        <v>8388686</v>
      </c>
      <c r="CS33" s="634"/>
      <c r="CT33" s="634"/>
      <c r="CU33" s="634"/>
      <c r="CV33" s="634"/>
      <c r="CW33" s="634"/>
      <c r="CX33" s="634"/>
      <c r="CY33" s="635"/>
      <c r="CZ33" s="624">
        <v>45.6</v>
      </c>
      <c r="DA33" s="636"/>
      <c r="DB33" s="636"/>
      <c r="DC33" s="637"/>
      <c r="DD33" s="627">
        <v>5710918</v>
      </c>
      <c r="DE33" s="634"/>
      <c r="DF33" s="634"/>
      <c r="DG33" s="634"/>
      <c r="DH33" s="634"/>
      <c r="DI33" s="634"/>
      <c r="DJ33" s="634"/>
      <c r="DK33" s="635"/>
      <c r="DL33" s="627">
        <v>4314333</v>
      </c>
      <c r="DM33" s="634"/>
      <c r="DN33" s="634"/>
      <c r="DO33" s="634"/>
      <c r="DP33" s="634"/>
      <c r="DQ33" s="634"/>
      <c r="DR33" s="634"/>
      <c r="DS33" s="634"/>
      <c r="DT33" s="634"/>
      <c r="DU33" s="634"/>
      <c r="DV33" s="635"/>
      <c r="DW33" s="624">
        <v>39.6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85224</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199"/>
      <c r="AQ34" s="200"/>
      <c r="AS34" s="197"/>
      <c r="AT34" s="197"/>
      <c r="AU34" s="197"/>
      <c r="AV34" s="197"/>
      <c r="AW34" s="197"/>
      <c r="AX34" s="197"/>
      <c r="AY34" s="197"/>
      <c r="AZ34" s="197"/>
      <c r="BA34" s="197"/>
      <c r="BB34" s="197"/>
      <c r="BC34" s="197"/>
      <c r="BD34" s="197"/>
      <c r="BE34" s="197"/>
      <c r="BF34" s="197"/>
      <c r="BG34" s="200"/>
      <c r="BH34" s="200"/>
      <c r="BI34" s="200"/>
      <c r="BJ34" s="200"/>
      <c r="BK34" s="200"/>
      <c r="BL34" s="200"/>
      <c r="BM34" s="200"/>
      <c r="BN34" s="200"/>
      <c r="BO34" s="200"/>
      <c r="BP34" s="200"/>
      <c r="BQ34" s="200"/>
      <c r="BR34" s="200"/>
      <c r="BS34" s="200"/>
      <c r="BT34" s="200"/>
      <c r="BU34" s="200"/>
      <c r="BV34" s="200"/>
      <c r="BW34" s="200"/>
      <c r="BX34" s="200"/>
      <c r="BY34" s="200"/>
      <c r="BZ34" s="200"/>
      <c r="CA34" s="200"/>
      <c r="CB34" s="200"/>
      <c r="CD34" s="618" t="s">
        <v>309</v>
      </c>
      <c r="CE34" s="619"/>
      <c r="CF34" s="619"/>
      <c r="CG34" s="619"/>
      <c r="CH34" s="619"/>
      <c r="CI34" s="619"/>
      <c r="CJ34" s="619"/>
      <c r="CK34" s="619"/>
      <c r="CL34" s="619"/>
      <c r="CM34" s="619"/>
      <c r="CN34" s="619"/>
      <c r="CO34" s="619"/>
      <c r="CP34" s="619"/>
      <c r="CQ34" s="620"/>
      <c r="CR34" s="621">
        <v>3083532</v>
      </c>
      <c r="CS34" s="622"/>
      <c r="CT34" s="622"/>
      <c r="CU34" s="622"/>
      <c r="CV34" s="622"/>
      <c r="CW34" s="622"/>
      <c r="CX34" s="622"/>
      <c r="CY34" s="623"/>
      <c r="CZ34" s="624">
        <v>16.7</v>
      </c>
      <c r="DA34" s="636"/>
      <c r="DB34" s="636"/>
      <c r="DC34" s="637"/>
      <c r="DD34" s="627">
        <v>2114457</v>
      </c>
      <c r="DE34" s="622"/>
      <c r="DF34" s="622"/>
      <c r="DG34" s="622"/>
      <c r="DH34" s="622"/>
      <c r="DI34" s="622"/>
      <c r="DJ34" s="622"/>
      <c r="DK34" s="623"/>
      <c r="DL34" s="627">
        <v>1716438</v>
      </c>
      <c r="DM34" s="622"/>
      <c r="DN34" s="622"/>
      <c r="DO34" s="622"/>
      <c r="DP34" s="622"/>
      <c r="DQ34" s="622"/>
      <c r="DR34" s="622"/>
      <c r="DS34" s="622"/>
      <c r="DT34" s="622"/>
      <c r="DU34" s="622"/>
      <c r="DV34" s="623"/>
      <c r="DW34" s="624">
        <v>15.7</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307746</v>
      </c>
      <c r="S35" s="622"/>
      <c r="T35" s="622"/>
      <c r="U35" s="622"/>
      <c r="V35" s="622"/>
      <c r="W35" s="622"/>
      <c r="X35" s="622"/>
      <c r="Y35" s="623"/>
      <c r="Z35" s="659">
        <v>1.6</v>
      </c>
      <c r="AA35" s="659"/>
      <c r="AB35" s="659"/>
      <c r="AC35" s="659"/>
      <c r="AD35" s="660" t="s">
        <v>122</v>
      </c>
      <c r="AE35" s="660"/>
      <c r="AF35" s="660"/>
      <c r="AG35" s="660"/>
      <c r="AH35" s="660"/>
      <c r="AI35" s="660"/>
      <c r="AJ35" s="660"/>
      <c r="AK35" s="660"/>
      <c r="AL35" s="624" t="s">
        <v>122</v>
      </c>
      <c r="AM35" s="625"/>
      <c r="AN35" s="625"/>
      <c r="AO35" s="661"/>
      <c r="AP35" s="201"/>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53860</v>
      </c>
      <c r="CS35" s="634"/>
      <c r="CT35" s="634"/>
      <c r="CU35" s="634"/>
      <c r="CV35" s="634"/>
      <c r="CW35" s="634"/>
      <c r="CX35" s="634"/>
      <c r="CY35" s="635"/>
      <c r="CZ35" s="624">
        <v>0.3</v>
      </c>
      <c r="DA35" s="636"/>
      <c r="DB35" s="636"/>
      <c r="DC35" s="637"/>
      <c r="DD35" s="627">
        <v>50989</v>
      </c>
      <c r="DE35" s="634"/>
      <c r="DF35" s="634"/>
      <c r="DG35" s="634"/>
      <c r="DH35" s="634"/>
      <c r="DI35" s="634"/>
      <c r="DJ35" s="634"/>
      <c r="DK35" s="635"/>
      <c r="DL35" s="627">
        <v>50989</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768323</v>
      </c>
      <c r="S36" s="622"/>
      <c r="T36" s="622"/>
      <c r="U36" s="622"/>
      <c r="V36" s="622"/>
      <c r="W36" s="622"/>
      <c r="X36" s="622"/>
      <c r="Y36" s="623"/>
      <c r="Z36" s="659">
        <v>4</v>
      </c>
      <c r="AA36" s="659"/>
      <c r="AB36" s="659"/>
      <c r="AC36" s="659"/>
      <c r="AD36" s="660" t="s">
        <v>122</v>
      </c>
      <c r="AE36" s="660"/>
      <c r="AF36" s="660"/>
      <c r="AG36" s="660"/>
      <c r="AH36" s="660"/>
      <c r="AI36" s="660"/>
      <c r="AJ36" s="660"/>
      <c r="AK36" s="660"/>
      <c r="AL36" s="624" t="s">
        <v>122</v>
      </c>
      <c r="AM36" s="625"/>
      <c r="AN36" s="625"/>
      <c r="AO36" s="661"/>
      <c r="AP36" s="201"/>
      <c r="AQ36" s="670" t="s">
        <v>315</v>
      </c>
      <c r="AR36" s="671"/>
      <c r="AS36" s="671"/>
      <c r="AT36" s="671"/>
      <c r="AU36" s="671"/>
      <c r="AV36" s="671"/>
      <c r="AW36" s="671"/>
      <c r="AX36" s="671"/>
      <c r="AY36" s="672"/>
      <c r="AZ36" s="673">
        <v>2246938</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50845</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2522319</v>
      </c>
      <c r="CS36" s="622"/>
      <c r="CT36" s="622"/>
      <c r="CU36" s="622"/>
      <c r="CV36" s="622"/>
      <c r="CW36" s="622"/>
      <c r="CX36" s="622"/>
      <c r="CY36" s="623"/>
      <c r="CZ36" s="624">
        <v>13.7</v>
      </c>
      <c r="DA36" s="636"/>
      <c r="DB36" s="636"/>
      <c r="DC36" s="637"/>
      <c r="DD36" s="627">
        <v>1939898</v>
      </c>
      <c r="DE36" s="622"/>
      <c r="DF36" s="622"/>
      <c r="DG36" s="622"/>
      <c r="DH36" s="622"/>
      <c r="DI36" s="622"/>
      <c r="DJ36" s="622"/>
      <c r="DK36" s="623"/>
      <c r="DL36" s="627">
        <v>1472023</v>
      </c>
      <c r="DM36" s="622"/>
      <c r="DN36" s="622"/>
      <c r="DO36" s="622"/>
      <c r="DP36" s="622"/>
      <c r="DQ36" s="622"/>
      <c r="DR36" s="622"/>
      <c r="DS36" s="622"/>
      <c r="DT36" s="622"/>
      <c r="DU36" s="622"/>
      <c r="DV36" s="623"/>
      <c r="DW36" s="624">
        <v>13.5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387230</v>
      </c>
      <c r="S37" s="622"/>
      <c r="T37" s="622"/>
      <c r="U37" s="622"/>
      <c r="V37" s="622"/>
      <c r="W37" s="622"/>
      <c r="X37" s="622"/>
      <c r="Y37" s="623"/>
      <c r="Z37" s="659">
        <v>2</v>
      </c>
      <c r="AA37" s="659"/>
      <c r="AB37" s="659"/>
      <c r="AC37" s="659"/>
      <c r="AD37" s="660">
        <v>960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890725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13167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462858</v>
      </c>
      <c r="CS37" s="634"/>
      <c r="CT37" s="634"/>
      <c r="CU37" s="634"/>
      <c r="CV37" s="634"/>
      <c r="CW37" s="634"/>
      <c r="CX37" s="634"/>
      <c r="CY37" s="635"/>
      <c r="CZ37" s="624">
        <v>2.5</v>
      </c>
      <c r="DA37" s="636"/>
      <c r="DB37" s="636"/>
      <c r="DC37" s="637"/>
      <c r="DD37" s="627">
        <v>462858</v>
      </c>
      <c r="DE37" s="634"/>
      <c r="DF37" s="634"/>
      <c r="DG37" s="634"/>
      <c r="DH37" s="634"/>
      <c r="DI37" s="634"/>
      <c r="DJ37" s="634"/>
      <c r="DK37" s="635"/>
      <c r="DL37" s="627">
        <v>392125</v>
      </c>
      <c r="DM37" s="634"/>
      <c r="DN37" s="634"/>
      <c r="DO37" s="634"/>
      <c r="DP37" s="634"/>
      <c r="DQ37" s="634"/>
      <c r="DR37" s="634"/>
      <c r="DS37" s="634"/>
      <c r="DT37" s="634"/>
      <c r="DU37" s="634"/>
      <c r="DV37" s="635"/>
      <c r="DW37" s="624">
        <v>3.6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2378200</v>
      </c>
      <c r="S38" s="622"/>
      <c r="T38" s="622"/>
      <c r="U38" s="622"/>
      <c r="V38" s="622"/>
      <c r="W38" s="622"/>
      <c r="X38" s="622"/>
      <c r="Y38" s="623"/>
      <c r="Z38" s="659">
        <v>12.5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8560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4263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1347653</v>
      </c>
      <c r="CS38" s="622"/>
      <c r="CT38" s="622"/>
      <c r="CU38" s="622"/>
      <c r="CV38" s="622"/>
      <c r="CW38" s="622"/>
      <c r="CX38" s="622"/>
      <c r="CY38" s="623"/>
      <c r="CZ38" s="624">
        <v>7.3</v>
      </c>
      <c r="DA38" s="636"/>
      <c r="DB38" s="636"/>
      <c r="DC38" s="637"/>
      <c r="DD38" s="627">
        <v>1106532</v>
      </c>
      <c r="DE38" s="622"/>
      <c r="DF38" s="622"/>
      <c r="DG38" s="622"/>
      <c r="DH38" s="622"/>
      <c r="DI38" s="622"/>
      <c r="DJ38" s="622"/>
      <c r="DK38" s="623"/>
      <c r="DL38" s="627">
        <v>1074883</v>
      </c>
      <c r="DM38" s="622"/>
      <c r="DN38" s="622"/>
      <c r="DO38" s="622"/>
      <c r="DP38" s="622"/>
      <c r="DQ38" s="622"/>
      <c r="DR38" s="622"/>
      <c r="DS38" s="622"/>
      <c r="DT38" s="622"/>
      <c r="DU38" s="622"/>
      <c r="DV38" s="623"/>
      <c r="DW38" s="624">
        <v>9.9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6680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1260322</v>
      </c>
      <c r="CS39" s="634"/>
      <c r="CT39" s="634"/>
      <c r="CU39" s="634"/>
      <c r="CV39" s="634"/>
      <c r="CW39" s="634"/>
      <c r="CX39" s="634"/>
      <c r="CY39" s="635"/>
      <c r="CZ39" s="624">
        <v>6.8</v>
      </c>
      <c r="DA39" s="636"/>
      <c r="DB39" s="636"/>
      <c r="DC39" s="637"/>
      <c r="DD39" s="627">
        <v>384742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34900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02"/>
      <c r="BM40" s="619" t="s">
        <v>333</v>
      </c>
      <c r="BN40" s="619"/>
      <c r="BO40" s="619"/>
      <c r="BP40" s="619"/>
      <c r="BQ40" s="619"/>
      <c r="BR40" s="619"/>
      <c r="BS40" s="619"/>
      <c r="BT40" s="619"/>
      <c r="BU40" s="620"/>
      <c r="BV40" s="621">
        <v>119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121000</v>
      </c>
      <c r="CS40" s="622"/>
      <c r="CT40" s="622"/>
      <c r="CU40" s="622"/>
      <c r="CV40" s="622"/>
      <c r="CW40" s="622"/>
      <c r="CX40" s="622"/>
      <c r="CY40" s="623"/>
      <c r="CZ40" s="624">
        <v>0.7</v>
      </c>
      <c r="DA40" s="636"/>
      <c r="DB40" s="636"/>
      <c r="DC40" s="637"/>
      <c r="DD40" s="627">
        <v>114300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19009682</v>
      </c>
      <c r="S41" s="646"/>
      <c r="T41" s="646"/>
      <c r="U41" s="646"/>
      <c r="V41" s="646"/>
      <c r="W41" s="646"/>
      <c r="X41" s="646"/>
      <c r="Y41" s="649"/>
      <c r="Z41" s="650">
        <v>100</v>
      </c>
      <c r="AA41" s="650"/>
      <c r="AB41" s="650"/>
      <c r="AC41" s="650"/>
      <c r="AD41" s="651">
        <v>10864568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290250</v>
      </c>
      <c r="BA41" s="622"/>
      <c r="BB41" s="622"/>
      <c r="BC41" s="622"/>
      <c r="BD41" s="634"/>
      <c r="BE41" s="634"/>
      <c r="BF41" s="657"/>
      <c r="BG41" s="662"/>
      <c r="BH41" s="663"/>
      <c r="BI41" s="663"/>
      <c r="BJ41" s="663"/>
      <c r="BK41" s="663"/>
      <c r="BL41" s="202"/>
      <c r="BM41" s="619" t="s">
        <v>337</v>
      </c>
      <c r="BN41" s="619"/>
      <c r="BO41" s="619"/>
      <c r="BP41" s="619"/>
      <c r="BQ41" s="619"/>
      <c r="BR41" s="619"/>
      <c r="BS41" s="619"/>
      <c r="BT41" s="619"/>
      <c r="BU41" s="620"/>
      <c r="BV41" s="621">
        <v>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1057403</v>
      </c>
      <c r="BA42" s="646"/>
      <c r="BB42" s="646"/>
      <c r="BC42" s="646"/>
      <c r="BD42" s="606"/>
      <c r="BE42" s="606"/>
      <c r="BF42" s="669"/>
      <c r="BG42" s="664"/>
      <c r="BH42" s="665"/>
      <c r="BI42" s="665"/>
      <c r="BJ42" s="665"/>
      <c r="BK42" s="665"/>
      <c r="BL42" s="203"/>
      <c r="BM42" s="603" t="s">
        <v>340</v>
      </c>
      <c r="BN42" s="603"/>
      <c r="BO42" s="603"/>
      <c r="BP42" s="603"/>
      <c r="BQ42" s="603"/>
      <c r="BR42" s="603"/>
      <c r="BS42" s="603"/>
      <c r="BT42" s="603"/>
      <c r="BU42" s="604"/>
      <c r="BV42" s="605">
        <v>388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1932654</v>
      </c>
      <c r="CS42" s="634"/>
      <c r="CT42" s="634"/>
      <c r="CU42" s="634"/>
      <c r="CV42" s="634"/>
      <c r="CW42" s="634"/>
      <c r="CX42" s="634"/>
      <c r="CY42" s="635"/>
      <c r="CZ42" s="624">
        <v>10.5</v>
      </c>
      <c r="DA42" s="636"/>
      <c r="DB42" s="636"/>
      <c r="DC42" s="637"/>
      <c r="DD42" s="627">
        <v>584151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193" t="s">
        <v>342</v>
      </c>
      <c r="CD43" s="618" t="s">
        <v>343</v>
      </c>
      <c r="CE43" s="619"/>
      <c r="CF43" s="619"/>
      <c r="CG43" s="619"/>
      <c r="CH43" s="619"/>
      <c r="CI43" s="619"/>
      <c r="CJ43" s="619"/>
      <c r="CK43" s="619"/>
      <c r="CL43" s="619"/>
      <c r="CM43" s="619"/>
      <c r="CN43" s="619"/>
      <c r="CO43" s="619"/>
      <c r="CP43" s="619"/>
      <c r="CQ43" s="620"/>
      <c r="CR43" s="621">
        <v>41024</v>
      </c>
      <c r="CS43" s="634"/>
      <c r="CT43" s="634"/>
      <c r="CU43" s="634"/>
      <c r="CV43" s="634"/>
      <c r="CW43" s="634"/>
      <c r="CX43" s="634"/>
      <c r="CY43" s="635"/>
      <c r="CZ43" s="624">
        <v>0.2</v>
      </c>
      <c r="DA43" s="636"/>
      <c r="DB43" s="636"/>
      <c r="DC43" s="637"/>
      <c r="DD43" s="627">
        <v>41024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1932654</v>
      </c>
      <c r="CS44" s="622"/>
      <c r="CT44" s="622"/>
      <c r="CU44" s="622"/>
      <c r="CV44" s="622"/>
      <c r="CW44" s="622"/>
      <c r="CX44" s="622"/>
      <c r="CY44" s="623"/>
      <c r="CZ44" s="624">
        <v>10.5</v>
      </c>
      <c r="DA44" s="625"/>
      <c r="DB44" s="625"/>
      <c r="DC44" s="626"/>
      <c r="DD44" s="627">
        <v>584151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193505</v>
      </c>
      <c r="CS45" s="634"/>
      <c r="CT45" s="634"/>
      <c r="CU45" s="634"/>
      <c r="CV45" s="634"/>
      <c r="CW45" s="634"/>
      <c r="CX45" s="634"/>
      <c r="CY45" s="635"/>
      <c r="CZ45" s="624">
        <v>1.1000000000000001</v>
      </c>
      <c r="DA45" s="636"/>
      <c r="DB45" s="636"/>
      <c r="DC45" s="637"/>
      <c r="DD45" s="627">
        <v>19399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04"/>
      <c r="CD46" s="642"/>
      <c r="CE46" s="643"/>
      <c r="CF46" s="618" t="s">
        <v>348</v>
      </c>
      <c r="CG46" s="619"/>
      <c r="CH46" s="619"/>
      <c r="CI46" s="619"/>
      <c r="CJ46" s="619"/>
      <c r="CK46" s="619"/>
      <c r="CL46" s="619"/>
      <c r="CM46" s="619"/>
      <c r="CN46" s="619"/>
      <c r="CO46" s="619"/>
      <c r="CP46" s="619"/>
      <c r="CQ46" s="620"/>
      <c r="CR46" s="621">
        <v>1730756</v>
      </c>
      <c r="CS46" s="622"/>
      <c r="CT46" s="622"/>
      <c r="CU46" s="622"/>
      <c r="CV46" s="622"/>
      <c r="CW46" s="622"/>
      <c r="CX46" s="622"/>
      <c r="CY46" s="623"/>
      <c r="CZ46" s="624">
        <v>9.4</v>
      </c>
      <c r="DA46" s="625"/>
      <c r="DB46" s="625"/>
      <c r="DC46" s="626"/>
      <c r="DD46" s="627">
        <v>563750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04"/>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04"/>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04"/>
      <c r="CD49" s="602" t="s">
        <v>351</v>
      </c>
      <c r="CE49" s="603"/>
      <c r="CF49" s="603"/>
      <c r="CG49" s="603"/>
      <c r="CH49" s="603"/>
      <c r="CI49" s="603"/>
      <c r="CJ49" s="603"/>
      <c r="CK49" s="603"/>
      <c r="CL49" s="603"/>
      <c r="CM49" s="603"/>
      <c r="CN49" s="603"/>
      <c r="CO49" s="603"/>
      <c r="CP49" s="603"/>
      <c r="CQ49" s="604"/>
      <c r="CR49" s="605">
        <v>18409428</v>
      </c>
      <c r="CS49" s="606"/>
      <c r="CT49" s="606"/>
      <c r="CU49" s="606"/>
      <c r="CV49" s="606"/>
      <c r="CW49" s="606"/>
      <c r="CX49" s="606"/>
      <c r="CY49" s="607"/>
      <c r="CZ49" s="608">
        <v>100</v>
      </c>
      <c r="DA49" s="609"/>
      <c r="DB49" s="609"/>
      <c r="DC49" s="610"/>
      <c r="DD49" s="611">
        <v>12186678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9LU78g9R4WUvj1BJlu5LDzhtX0Sr8xQyPq+WH7WSG7r0kYldLncIsAq/gyREn3ZNTTCf7mFgb0UphEU6jmYmzQ==" saltValue="3watJ9OoRh/4r/mwaJBw7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A19" zoomScale="70" zoomScaleNormal="25" zoomScaleSheetLayoutView="70" workbookViewId="0">
      <selection activeCell="AK33" sqref="AK33:AO33"/>
    </sheetView>
  </sheetViews>
  <sheetFormatPr defaultColWidth="0" defaultRowHeight="13.5" zeroHeight="1" x14ac:dyDescent="0.15"/>
  <cols>
    <col min="1" max="130" width="2.75" style="210" customWidth="1"/>
    <col min="131" max="131" width="1.625" style="210" customWidth="1"/>
    <col min="132" max="16384" width="9" style="210" hidden="1"/>
  </cols>
  <sheetData>
    <row r="1" spans="1:131" ht="11.25" customHeight="1" thickBot="1" x14ac:dyDescent="0.2">
      <c r="A1" s="206"/>
      <c r="B1" s="206"/>
      <c r="C1" s="206"/>
      <c r="D1" s="206"/>
      <c r="E1" s="206"/>
      <c r="F1" s="206"/>
      <c r="G1" s="206"/>
      <c r="H1" s="206"/>
      <c r="I1" s="206"/>
      <c r="J1" s="206"/>
      <c r="K1" s="206"/>
      <c r="L1" s="206"/>
      <c r="M1" s="206"/>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207"/>
      <c r="DI1" s="207"/>
      <c r="DJ1" s="207"/>
      <c r="DK1" s="207"/>
      <c r="DL1" s="207"/>
      <c r="DM1" s="207"/>
      <c r="DN1" s="207"/>
      <c r="DO1" s="207"/>
      <c r="DP1" s="207"/>
      <c r="DQ1" s="208"/>
      <c r="DR1" s="208"/>
      <c r="DS1" s="208"/>
      <c r="DT1" s="208"/>
      <c r="DU1" s="208"/>
      <c r="DV1" s="208"/>
      <c r="DW1" s="208"/>
      <c r="DX1" s="208"/>
      <c r="DY1" s="208"/>
      <c r="DZ1" s="208"/>
      <c r="EA1" s="209"/>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07"/>
      <c r="BK2" s="207"/>
      <c r="BL2" s="207"/>
      <c r="BM2" s="207"/>
      <c r="BN2" s="207"/>
      <c r="BO2" s="207"/>
      <c r="BP2" s="207"/>
      <c r="BQ2" s="207"/>
      <c r="BR2" s="207"/>
      <c r="BS2" s="207"/>
      <c r="BT2" s="207"/>
      <c r="BU2" s="207"/>
      <c r="BV2" s="207"/>
      <c r="BW2" s="207"/>
      <c r="BX2" s="207"/>
      <c r="BY2" s="207"/>
      <c r="BZ2" s="207"/>
      <c r="CA2" s="207"/>
      <c r="CB2" s="207"/>
      <c r="CC2" s="207"/>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1091" t="s">
        <v>353</v>
      </c>
      <c r="DK2" s="1092"/>
      <c r="DL2" s="1092"/>
      <c r="DM2" s="1092"/>
      <c r="DN2" s="1092"/>
      <c r="DO2" s="1093"/>
      <c r="DP2" s="207"/>
      <c r="DQ2" s="1091" t="s">
        <v>354</v>
      </c>
      <c r="DR2" s="1092"/>
      <c r="DS2" s="1092"/>
      <c r="DT2" s="1092"/>
      <c r="DU2" s="1092"/>
      <c r="DV2" s="1092"/>
      <c r="DW2" s="1092"/>
      <c r="DX2" s="1092"/>
      <c r="DY2" s="1092"/>
      <c r="DZ2" s="1093"/>
      <c r="EA2" s="209"/>
    </row>
    <row r="3" spans="1:131" ht="11.25" customHeight="1" x14ac:dyDescent="0.15">
      <c r="A3" s="207"/>
      <c r="B3" s="207"/>
      <c r="C3" s="207"/>
      <c r="D3" s="207"/>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c r="AG3" s="207"/>
      <c r="AH3" s="207"/>
      <c r="AI3" s="207"/>
      <c r="AJ3" s="207"/>
      <c r="AK3" s="207"/>
      <c r="AL3" s="207"/>
      <c r="AM3" s="207"/>
      <c r="AN3" s="207"/>
      <c r="AO3" s="207"/>
      <c r="AP3" s="207"/>
      <c r="AQ3" s="207"/>
      <c r="AR3" s="207"/>
      <c r="AS3" s="207"/>
      <c r="AT3" s="207"/>
      <c r="AU3" s="207"/>
      <c r="AV3" s="207"/>
      <c r="AW3" s="207"/>
      <c r="AX3" s="207"/>
      <c r="AY3" s="207"/>
      <c r="AZ3" s="207"/>
      <c r="BA3" s="207"/>
      <c r="BB3" s="207"/>
      <c r="BC3" s="207"/>
      <c r="BD3" s="207"/>
      <c r="BE3" s="207"/>
      <c r="BF3" s="207"/>
      <c r="BG3" s="207"/>
      <c r="BH3" s="207"/>
      <c r="BI3" s="207"/>
      <c r="BJ3" s="207"/>
      <c r="BK3" s="207"/>
      <c r="BL3" s="207"/>
      <c r="BM3" s="207"/>
      <c r="BN3" s="207"/>
      <c r="BO3" s="207"/>
      <c r="BP3" s="207"/>
      <c r="BQ3" s="207"/>
      <c r="BR3" s="207"/>
      <c r="BS3" s="207"/>
      <c r="BT3" s="207"/>
      <c r="BU3" s="207"/>
      <c r="BV3" s="207"/>
      <c r="BW3" s="207"/>
      <c r="BX3" s="207"/>
      <c r="BY3" s="207"/>
      <c r="BZ3" s="207"/>
      <c r="CA3" s="207"/>
      <c r="CB3" s="207"/>
      <c r="CC3" s="207"/>
      <c r="CD3" s="207"/>
      <c r="CE3" s="207"/>
      <c r="CF3" s="207"/>
      <c r="CG3" s="207"/>
      <c r="CH3" s="207"/>
      <c r="CI3" s="207"/>
      <c r="CJ3" s="207"/>
      <c r="CK3" s="207"/>
      <c r="CL3" s="207"/>
      <c r="CM3" s="207"/>
      <c r="CN3" s="207"/>
      <c r="CO3" s="207"/>
      <c r="CP3" s="207"/>
      <c r="CQ3" s="207"/>
      <c r="CR3" s="207"/>
      <c r="CS3" s="207"/>
      <c r="CT3" s="207"/>
      <c r="CU3" s="207"/>
      <c r="CV3" s="207"/>
      <c r="CW3" s="207"/>
      <c r="CX3" s="207"/>
      <c r="CY3" s="207"/>
      <c r="CZ3" s="207"/>
      <c r="DA3" s="207"/>
      <c r="DB3" s="207"/>
      <c r="DC3" s="207"/>
      <c r="DD3" s="207"/>
      <c r="DE3" s="207"/>
      <c r="DF3" s="207"/>
      <c r="DG3" s="207"/>
      <c r="DH3" s="207"/>
      <c r="DI3" s="207"/>
      <c r="DJ3" s="207"/>
      <c r="DK3" s="207"/>
      <c r="DL3" s="207"/>
      <c r="DM3" s="207"/>
      <c r="DN3" s="207"/>
      <c r="DO3" s="207"/>
      <c r="DP3" s="207"/>
      <c r="DQ3" s="207"/>
      <c r="DR3" s="207"/>
      <c r="DS3" s="207"/>
      <c r="DT3" s="207"/>
      <c r="DU3" s="207"/>
      <c r="DV3" s="207"/>
      <c r="DW3" s="207"/>
      <c r="DX3" s="207"/>
      <c r="DY3" s="207"/>
      <c r="DZ3" s="207"/>
      <c r="EA3" s="209"/>
    </row>
    <row r="4" spans="1:131" s="214"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11"/>
      <c r="BA4" s="211"/>
      <c r="BB4" s="211"/>
      <c r="BC4" s="211"/>
      <c r="BD4" s="211"/>
      <c r="BE4" s="212"/>
      <c r="BF4" s="212"/>
      <c r="BG4" s="212"/>
      <c r="BH4" s="212"/>
      <c r="BI4" s="212"/>
      <c r="BJ4" s="212"/>
      <c r="BK4" s="212"/>
      <c r="BL4" s="212"/>
      <c r="BM4" s="212"/>
      <c r="BN4" s="212"/>
      <c r="BO4" s="212"/>
      <c r="BP4" s="212"/>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13"/>
    </row>
    <row r="5" spans="1:131" s="214"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11"/>
      <c r="BA5" s="211"/>
      <c r="BB5" s="211"/>
      <c r="BC5" s="211"/>
      <c r="BD5" s="211"/>
      <c r="BE5" s="212"/>
      <c r="BF5" s="212"/>
      <c r="BG5" s="212"/>
      <c r="BH5" s="212"/>
      <c r="BI5" s="212"/>
      <c r="BJ5" s="212"/>
      <c r="BK5" s="212"/>
      <c r="BL5" s="212"/>
      <c r="BM5" s="212"/>
      <c r="BN5" s="212"/>
      <c r="BO5" s="212"/>
      <c r="BP5" s="212"/>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13"/>
    </row>
    <row r="6" spans="1:131" s="214"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11"/>
      <c r="BA6" s="211"/>
      <c r="BB6" s="211"/>
      <c r="BC6" s="211"/>
      <c r="BD6" s="211"/>
      <c r="BE6" s="212"/>
      <c r="BF6" s="212"/>
      <c r="BG6" s="212"/>
      <c r="BH6" s="212"/>
      <c r="BI6" s="212"/>
      <c r="BJ6" s="212"/>
      <c r="BK6" s="212"/>
      <c r="BL6" s="212"/>
      <c r="BM6" s="212"/>
      <c r="BN6" s="212"/>
      <c r="BO6" s="212"/>
      <c r="BP6" s="212"/>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13"/>
    </row>
    <row r="7" spans="1:131" s="214" customFormat="1" ht="26.25" customHeight="1" thickTop="1" x14ac:dyDescent="0.15">
      <c r="A7" s="215">
        <v>1</v>
      </c>
      <c r="B7" s="1047" t="s">
        <v>374</v>
      </c>
      <c r="C7" s="1048"/>
      <c r="D7" s="1048"/>
      <c r="E7" s="1048"/>
      <c r="F7" s="1048"/>
      <c r="G7" s="1048"/>
      <c r="H7" s="1048"/>
      <c r="I7" s="1048"/>
      <c r="J7" s="1048"/>
      <c r="K7" s="1048"/>
      <c r="L7" s="1048"/>
      <c r="M7" s="1048"/>
      <c r="N7" s="1048"/>
      <c r="O7" s="1048"/>
      <c r="P7" s="1049"/>
      <c r="Q7" s="1102">
        <v>18912</v>
      </c>
      <c r="R7" s="1103"/>
      <c r="S7" s="1103"/>
      <c r="T7" s="1103"/>
      <c r="U7" s="1103"/>
      <c r="V7" s="1103">
        <v>18318</v>
      </c>
      <c r="W7" s="1103"/>
      <c r="X7" s="1103"/>
      <c r="Y7" s="1103"/>
      <c r="Z7" s="1103"/>
      <c r="AA7" s="1103">
        <v>594</v>
      </c>
      <c r="AB7" s="1103"/>
      <c r="AC7" s="1103"/>
      <c r="AD7" s="1103"/>
      <c r="AE7" s="1104"/>
      <c r="AF7" s="1105">
        <v>503</v>
      </c>
      <c r="AG7" s="1106"/>
      <c r="AH7" s="1106"/>
      <c r="AI7" s="1106"/>
      <c r="AJ7" s="1107"/>
      <c r="AK7" s="1108">
        <v>308</v>
      </c>
      <c r="AL7" s="1109"/>
      <c r="AM7" s="1109"/>
      <c r="AN7" s="1109"/>
      <c r="AO7" s="1109"/>
      <c r="AP7" s="1109">
        <v>17356</v>
      </c>
      <c r="AQ7" s="1109"/>
      <c r="AR7" s="1109"/>
      <c r="AS7" s="1109"/>
      <c r="AT7" s="1109"/>
      <c r="AU7" s="1110" t="s">
        <v>547</v>
      </c>
      <c r="AV7" s="1110"/>
      <c r="AW7" s="1110"/>
      <c r="AX7" s="1110"/>
      <c r="AY7" s="1111"/>
      <c r="AZ7" s="211"/>
      <c r="BA7" s="211"/>
      <c r="BB7" s="211"/>
      <c r="BC7" s="211"/>
      <c r="BD7" s="211"/>
      <c r="BE7" s="212"/>
      <c r="BF7" s="212"/>
      <c r="BG7" s="212"/>
      <c r="BH7" s="212"/>
      <c r="BI7" s="212"/>
      <c r="BJ7" s="212"/>
      <c r="BK7" s="212"/>
      <c r="BL7" s="212"/>
      <c r="BM7" s="212"/>
      <c r="BN7" s="212"/>
      <c r="BO7" s="212"/>
      <c r="BP7" s="212"/>
      <c r="BQ7" s="215">
        <v>1</v>
      </c>
      <c r="BR7" s="216"/>
      <c r="BS7" s="1099" t="s">
        <v>556</v>
      </c>
      <c r="BT7" s="1100"/>
      <c r="BU7" s="1100"/>
      <c r="BV7" s="1100"/>
      <c r="BW7" s="1100"/>
      <c r="BX7" s="1100"/>
      <c r="BY7" s="1100"/>
      <c r="BZ7" s="1100"/>
      <c r="CA7" s="1100"/>
      <c r="CB7" s="1100"/>
      <c r="CC7" s="1100"/>
      <c r="CD7" s="1100"/>
      <c r="CE7" s="1100"/>
      <c r="CF7" s="1100"/>
      <c r="CG7" s="1112"/>
      <c r="CH7" s="1096">
        <v>1</v>
      </c>
      <c r="CI7" s="1097"/>
      <c r="CJ7" s="1097"/>
      <c r="CK7" s="1097"/>
      <c r="CL7" s="1098"/>
      <c r="CM7" s="1096">
        <v>36</v>
      </c>
      <c r="CN7" s="1097"/>
      <c r="CO7" s="1097"/>
      <c r="CP7" s="1097"/>
      <c r="CQ7" s="1098"/>
      <c r="CR7" s="1096">
        <v>5</v>
      </c>
      <c r="CS7" s="1097"/>
      <c r="CT7" s="1097"/>
      <c r="CU7" s="1097"/>
      <c r="CV7" s="1098"/>
      <c r="CW7" s="1096">
        <v>1</v>
      </c>
      <c r="CX7" s="1097"/>
      <c r="CY7" s="1097"/>
      <c r="CZ7" s="1097"/>
      <c r="DA7" s="1098"/>
      <c r="DB7" s="1096" t="s">
        <v>557</v>
      </c>
      <c r="DC7" s="1097"/>
      <c r="DD7" s="1097"/>
      <c r="DE7" s="1097"/>
      <c r="DF7" s="1098"/>
      <c r="DG7" s="1096" t="s">
        <v>557</v>
      </c>
      <c r="DH7" s="1097"/>
      <c r="DI7" s="1097"/>
      <c r="DJ7" s="1097"/>
      <c r="DK7" s="1098"/>
      <c r="DL7" s="1096" t="s">
        <v>557</v>
      </c>
      <c r="DM7" s="1097"/>
      <c r="DN7" s="1097"/>
      <c r="DO7" s="1097"/>
      <c r="DP7" s="1098"/>
      <c r="DQ7" s="1096" t="s">
        <v>557</v>
      </c>
      <c r="DR7" s="1097"/>
      <c r="DS7" s="1097"/>
      <c r="DT7" s="1097"/>
      <c r="DU7" s="1098"/>
      <c r="DV7" s="1099" t="s">
        <v>558</v>
      </c>
      <c r="DW7" s="1100"/>
      <c r="DX7" s="1100"/>
      <c r="DY7" s="1100"/>
      <c r="DZ7" s="1101"/>
      <c r="EA7" s="213"/>
    </row>
    <row r="8" spans="1:131" s="214" customFormat="1" ht="26.25" customHeight="1" x14ac:dyDescent="0.15">
      <c r="A8" s="217">
        <v>2</v>
      </c>
      <c r="B8" s="1030" t="s">
        <v>375</v>
      </c>
      <c r="C8" s="1031"/>
      <c r="D8" s="1031"/>
      <c r="E8" s="1031"/>
      <c r="F8" s="1031"/>
      <c r="G8" s="1031"/>
      <c r="H8" s="1031"/>
      <c r="I8" s="1031"/>
      <c r="J8" s="1031"/>
      <c r="K8" s="1031"/>
      <c r="L8" s="1031"/>
      <c r="M8" s="1031"/>
      <c r="N8" s="1031"/>
      <c r="O8" s="1031"/>
      <c r="P8" s="1032"/>
      <c r="Q8" s="1038">
        <v>66</v>
      </c>
      <c r="R8" s="1039"/>
      <c r="S8" s="1039"/>
      <c r="T8" s="1039"/>
      <c r="U8" s="1039"/>
      <c r="V8" s="1039">
        <v>63</v>
      </c>
      <c r="W8" s="1039"/>
      <c r="X8" s="1039"/>
      <c r="Y8" s="1039"/>
      <c r="Z8" s="1039"/>
      <c r="AA8" s="1039">
        <v>3</v>
      </c>
      <c r="AB8" s="1039"/>
      <c r="AC8" s="1039"/>
      <c r="AD8" s="1039"/>
      <c r="AE8" s="1040"/>
      <c r="AF8" s="1035">
        <v>3</v>
      </c>
      <c r="AG8" s="1036"/>
      <c r="AH8" s="1036"/>
      <c r="AI8" s="1036"/>
      <c r="AJ8" s="1037"/>
      <c r="AK8" s="1080">
        <v>6</v>
      </c>
      <c r="AL8" s="1081"/>
      <c r="AM8" s="1081"/>
      <c r="AN8" s="1081"/>
      <c r="AO8" s="1081"/>
      <c r="AP8" s="1081">
        <v>44</v>
      </c>
      <c r="AQ8" s="1081"/>
      <c r="AR8" s="1081"/>
      <c r="AS8" s="1081"/>
      <c r="AT8" s="1081"/>
      <c r="AU8" s="1082"/>
      <c r="AV8" s="1082"/>
      <c r="AW8" s="1082"/>
      <c r="AX8" s="1082"/>
      <c r="AY8" s="1083"/>
      <c r="AZ8" s="211"/>
      <c r="BA8" s="211"/>
      <c r="BB8" s="211"/>
      <c r="BC8" s="211"/>
      <c r="BD8" s="211"/>
      <c r="BE8" s="212"/>
      <c r="BF8" s="212"/>
      <c r="BG8" s="212"/>
      <c r="BH8" s="212"/>
      <c r="BI8" s="212"/>
      <c r="BJ8" s="212"/>
      <c r="BK8" s="212"/>
      <c r="BL8" s="212"/>
      <c r="BM8" s="212"/>
      <c r="BN8" s="212"/>
      <c r="BO8" s="212"/>
      <c r="BP8" s="212"/>
      <c r="BQ8" s="217">
        <v>2</v>
      </c>
      <c r="BR8" s="218"/>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13"/>
    </row>
    <row r="9" spans="1:131" s="214" customFormat="1" ht="26.25" customHeight="1" x14ac:dyDescent="0.15">
      <c r="A9" s="217">
        <v>3</v>
      </c>
      <c r="B9" s="1030" t="s">
        <v>376</v>
      </c>
      <c r="C9" s="1031"/>
      <c r="D9" s="1031"/>
      <c r="E9" s="1031"/>
      <c r="F9" s="1031"/>
      <c r="G9" s="1031"/>
      <c r="H9" s="1031"/>
      <c r="I9" s="1031"/>
      <c r="J9" s="1031"/>
      <c r="K9" s="1031"/>
      <c r="L9" s="1031"/>
      <c r="M9" s="1031"/>
      <c r="N9" s="1031"/>
      <c r="O9" s="1031"/>
      <c r="P9" s="1032"/>
      <c r="Q9" s="1038">
        <v>94</v>
      </c>
      <c r="R9" s="1039"/>
      <c r="S9" s="1039"/>
      <c r="T9" s="1039"/>
      <c r="U9" s="1039"/>
      <c r="V9" s="1039">
        <v>91</v>
      </c>
      <c r="W9" s="1039"/>
      <c r="X9" s="1039"/>
      <c r="Y9" s="1039"/>
      <c r="Z9" s="1039"/>
      <c r="AA9" s="1039">
        <v>3</v>
      </c>
      <c r="AB9" s="1039"/>
      <c r="AC9" s="1039"/>
      <c r="AD9" s="1039"/>
      <c r="AE9" s="1040"/>
      <c r="AF9" s="1035">
        <v>2</v>
      </c>
      <c r="AG9" s="1036"/>
      <c r="AH9" s="1036"/>
      <c r="AI9" s="1036"/>
      <c r="AJ9" s="1037"/>
      <c r="AK9" s="1080">
        <v>31</v>
      </c>
      <c r="AL9" s="1081"/>
      <c r="AM9" s="1081"/>
      <c r="AN9" s="1081"/>
      <c r="AO9" s="1081"/>
      <c r="AP9" s="1081" t="s">
        <v>548</v>
      </c>
      <c r="AQ9" s="1081"/>
      <c r="AR9" s="1081"/>
      <c r="AS9" s="1081"/>
      <c r="AT9" s="1081"/>
      <c r="AU9" s="1082"/>
      <c r="AV9" s="1082"/>
      <c r="AW9" s="1082"/>
      <c r="AX9" s="1082"/>
      <c r="AY9" s="1083"/>
      <c r="AZ9" s="211"/>
      <c r="BA9" s="211"/>
      <c r="BB9" s="211"/>
      <c r="BC9" s="211"/>
      <c r="BD9" s="211"/>
      <c r="BE9" s="212"/>
      <c r="BF9" s="212"/>
      <c r="BG9" s="212"/>
      <c r="BH9" s="212"/>
      <c r="BI9" s="212"/>
      <c r="BJ9" s="212"/>
      <c r="BK9" s="212"/>
      <c r="BL9" s="212"/>
      <c r="BM9" s="212"/>
      <c r="BN9" s="212"/>
      <c r="BO9" s="212"/>
      <c r="BP9" s="212"/>
      <c r="BQ9" s="217">
        <v>3</v>
      </c>
      <c r="BR9" s="218"/>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13"/>
    </row>
    <row r="10" spans="1:131" s="214" customFormat="1" ht="26.25" customHeight="1" x14ac:dyDescent="0.15">
      <c r="A10" s="217">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11"/>
      <c r="BA10" s="211"/>
      <c r="BB10" s="211"/>
      <c r="BC10" s="211"/>
      <c r="BD10" s="211"/>
      <c r="BE10" s="212"/>
      <c r="BF10" s="212"/>
      <c r="BG10" s="212"/>
      <c r="BH10" s="212"/>
      <c r="BI10" s="212"/>
      <c r="BJ10" s="212"/>
      <c r="BK10" s="212"/>
      <c r="BL10" s="212"/>
      <c r="BM10" s="212"/>
      <c r="BN10" s="212"/>
      <c r="BO10" s="212"/>
      <c r="BP10" s="212"/>
      <c r="BQ10" s="217">
        <v>4</v>
      </c>
      <c r="BR10" s="218"/>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13"/>
    </row>
    <row r="11" spans="1:131" s="214" customFormat="1" ht="26.25" customHeight="1" x14ac:dyDescent="0.15">
      <c r="A11" s="217">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11"/>
      <c r="BA11" s="211"/>
      <c r="BB11" s="211"/>
      <c r="BC11" s="211"/>
      <c r="BD11" s="211"/>
      <c r="BE11" s="212"/>
      <c r="BF11" s="212"/>
      <c r="BG11" s="212"/>
      <c r="BH11" s="212"/>
      <c r="BI11" s="212"/>
      <c r="BJ11" s="212"/>
      <c r="BK11" s="212"/>
      <c r="BL11" s="212"/>
      <c r="BM11" s="212"/>
      <c r="BN11" s="212"/>
      <c r="BO11" s="212"/>
      <c r="BP11" s="212"/>
      <c r="BQ11" s="217">
        <v>5</v>
      </c>
      <c r="BR11" s="218"/>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13"/>
    </row>
    <row r="12" spans="1:131" s="214" customFormat="1" ht="26.25" customHeight="1" x14ac:dyDescent="0.15">
      <c r="A12" s="217">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11"/>
      <c r="BA12" s="211"/>
      <c r="BB12" s="211"/>
      <c r="BC12" s="211"/>
      <c r="BD12" s="211"/>
      <c r="BE12" s="212"/>
      <c r="BF12" s="212"/>
      <c r="BG12" s="212"/>
      <c r="BH12" s="212"/>
      <c r="BI12" s="212"/>
      <c r="BJ12" s="212"/>
      <c r="BK12" s="212"/>
      <c r="BL12" s="212"/>
      <c r="BM12" s="212"/>
      <c r="BN12" s="212"/>
      <c r="BO12" s="212"/>
      <c r="BP12" s="212"/>
      <c r="BQ12" s="217">
        <v>6</v>
      </c>
      <c r="BR12" s="218"/>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13"/>
    </row>
    <row r="13" spans="1:131" s="214" customFormat="1" ht="26.25" customHeight="1" x14ac:dyDescent="0.15">
      <c r="A13" s="217">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11"/>
      <c r="BA13" s="211"/>
      <c r="BB13" s="211"/>
      <c r="BC13" s="211"/>
      <c r="BD13" s="211"/>
      <c r="BE13" s="212"/>
      <c r="BF13" s="212"/>
      <c r="BG13" s="212"/>
      <c r="BH13" s="212"/>
      <c r="BI13" s="212"/>
      <c r="BJ13" s="212"/>
      <c r="BK13" s="212"/>
      <c r="BL13" s="212"/>
      <c r="BM13" s="212"/>
      <c r="BN13" s="212"/>
      <c r="BO13" s="212"/>
      <c r="BP13" s="212"/>
      <c r="BQ13" s="217">
        <v>7</v>
      </c>
      <c r="BR13" s="218"/>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13"/>
    </row>
    <row r="14" spans="1:131" s="214" customFormat="1" ht="26.25" customHeight="1" x14ac:dyDescent="0.15">
      <c r="A14" s="217">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11"/>
      <c r="BA14" s="211"/>
      <c r="BB14" s="211"/>
      <c r="BC14" s="211"/>
      <c r="BD14" s="211"/>
      <c r="BE14" s="212"/>
      <c r="BF14" s="212"/>
      <c r="BG14" s="212"/>
      <c r="BH14" s="212"/>
      <c r="BI14" s="212"/>
      <c r="BJ14" s="212"/>
      <c r="BK14" s="212"/>
      <c r="BL14" s="212"/>
      <c r="BM14" s="212"/>
      <c r="BN14" s="212"/>
      <c r="BO14" s="212"/>
      <c r="BP14" s="212"/>
      <c r="BQ14" s="217">
        <v>8</v>
      </c>
      <c r="BR14" s="218"/>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13"/>
    </row>
    <row r="15" spans="1:131" s="214" customFormat="1" ht="26.25" customHeight="1" x14ac:dyDescent="0.15">
      <c r="A15" s="217">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11"/>
      <c r="BA15" s="211"/>
      <c r="BB15" s="211"/>
      <c r="BC15" s="211"/>
      <c r="BD15" s="211"/>
      <c r="BE15" s="212"/>
      <c r="BF15" s="212"/>
      <c r="BG15" s="212"/>
      <c r="BH15" s="212"/>
      <c r="BI15" s="212"/>
      <c r="BJ15" s="212"/>
      <c r="BK15" s="212"/>
      <c r="BL15" s="212"/>
      <c r="BM15" s="212"/>
      <c r="BN15" s="212"/>
      <c r="BO15" s="212"/>
      <c r="BP15" s="212"/>
      <c r="BQ15" s="217">
        <v>9</v>
      </c>
      <c r="BR15" s="218"/>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13"/>
    </row>
    <row r="16" spans="1:131" s="214" customFormat="1" ht="26.25" customHeight="1" x14ac:dyDescent="0.15">
      <c r="A16" s="217">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11"/>
      <c r="BA16" s="211"/>
      <c r="BB16" s="211"/>
      <c r="BC16" s="211"/>
      <c r="BD16" s="211"/>
      <c r="BE16" s="212"/>
      <c r="BF16" s="212"/>
      <c r="BG16" s="212"/>
      <c r="BH16" s="212"/>
      <c r="BI16" s="212"/>
      <c r="BJ16" s="212"/>
      <c r="BK16" s="212"/>
      <c r="BL16" s="212"/>
      <c r="BM16" s="212"/>
      <c r="BN16" s="212"/>
      <c r="BO16" s="212"/>
      <c r="BP16" s="212"/>
      <c r="BQ16" s="217">
        <v>10</v>
      </c>
      <c r="BR16" s="218"/>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13"/>
    </row>
    <row r="17" spans="1:131" s="214" customFormat="1" ht="26.25" customHeight="1" x14ac:dyDescent="0.15">
      <c r="A17" s="217">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11"/>
      <c r="BA17" s="211"/>
      <c r="BB17" s="211"/>
      <c r="BC17" s="211"/>
      <c r="BD17" s="211"/>
      <c r="BE17" s="212"/>
      <c r="BF17" s="212"/>
      <c r="BG17" s="212"/>
      <c r="BH17" s="212"/>
      <c r="BI17" s="212"/>
      <c r="BJ17" s="212"/>
      <c r="BK17" s="212"/>
      <c r="BL17" s="212"/>
      <c r="BM17" s="212"/>
      <c r="BN17" s="212"/>
      <c r="BO17" s="212"/>
      <c r="BP17" s="212"/>
      <c r="BQ17" s="217">
        <v>11</v>
      </c>
      <c r="BR17" s="218"/>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13"/>
    </row>
    <row r="18" spans="1:131" s="214" customFormat="1" ht="26.25" customHeight="1" x14ac:dyDescent="0.15">
      <c r="A18" s="217">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11"/>
      <c r="BA18" s="211"/>
      <c r="BB18" s="211"/>
      <c r="BC18" s="211"/>
      <c r="BD18" s="211"/>
      <c r="BE18" s="212"/>
      <c r="BF18" s="212"/>
      <c r="BG18" s="212"/>
      <c r="BH18" s="212"/>
      <c r="BI18" s="212"/>
      <c r="BJ18" s="212"/>
      <c r="BK18" s="212"/>
      <c r="BL18" s="212"/>
      <c r="BM18" s="212"/>
      <c r="BN18" s="212"/>
      <c r="BO18" s="212"/>
      <c r="BP18" s="212"/>
      <c r="BQ18" s="217">
        <v>12</v>
      </c>
      <c r="BR18" s="218"/>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13"/>
    </row>
    <row r="19" spans="1:131" s="214" customFormat="1" ht="26.25" customHeight="1" x14ac:dyDescent="0.15">
      <c r="A19" s="217">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11"/>
      <c r="BA19" s="211"/>
      <c r="BB19" s="211"/>
      <c r="BC19" s="211"/>
      <c r="BD19" s="211"/>
      <c r="BE19" s="212"/>
      <c r="BF19" s="212"/>
      <c r="BG19" s="212"/>
      <c r="BH19" s="212"/>
      <c r="BI19" s="212"/>
      <c r="BJ19" s="212"/>
      <c r="BK19" s="212"/>
      <c r="BL19" s="212"/>
      <c r="BM19" s="212"/>
      <c r="BN19" s="212"/>
      <c r="BO19" s="212"/>
      <c r="BP19" s="212"/>
      <c r="BQ19" s="217">
        <v>13</v>
      </c>
      <c r="BR19" s="218"/>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13"/>
    </row>
    <row r="20" spans="1:131" s="214" customFormat="1" ht="26.25" customHeight="1" x14ac:dyDescent="0.15">
      <c r="A20" s="217">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11"/>
      <c r="BA20" s="211"/>
      <c r="BB20" s="211"/>
      <c r="BC20" s="211"/>
      <c r="BD20" s="211"/>
      <c r="BE20" s="212"/>
      <c r="BF20" s="212"/>
      <c r="BG20" s="212"/>
      <c r="BH20" s="212"/>
      <c r="BI20" s="212"/>
      <c r="BJ20" s="212"/>
      <c r="BK20" s="212"/>
      <c r="BL20" s="212"/>
      <c r="BM20" s="212"/>
      <c r="BN20" s="212"/>
      <c r="BO20" s="212"/>
      <c r="BP20" s="212"/>
      <c r="BQ20" s="217">
        <v>14</v>
      </c>
      <c r="BR20" s="218"/>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13"/>
    </row>
    <row r="21" spans="1:131" s="214" customFormat="1" ht="26.25" customHeight="1" thickBot="1" x14ac:dyDescent="0.2">
      <c r="A21" s="217">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11"/>
      <c r="BA21" s="211"/>
      <c r="BB21" s="211"/>
      <c r="BC21" s="211"/>
      <c r="BD21" s="211"/>
      <c r="BE21" s="212"/>
      <c r="BF21" s="212"/>
      <c r="BG21" s="212"/>
      <c r="BH21" s="212"/>
      <c r="BI21" s="212"/>
      <c r="BJ21" s="212"/>
      <c r="BK21" s="212"/>
      <c r="BL21" s="212"/>
      <c r="BM21" s="212"/>
      <c r="BN21" s="212"/>
      <c r="BO21" s="212"/>
      <c r="BP21" s="212"/>
      <c r="BQ21" s="217">
        <v>15</v>
      </c>
      <c r="BR21" s="218"/>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13"/>
    </row>
    <row r="22" spans="1:131" s="214" customFormat="1" ht="26.25" customHeight="1" x14ac:dyDescent="0.15">
      <c r="A22" s="217">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12"/>
      <c r="BF22" s="212"/>
      <c r="BG22" s="212"/>
      <c r="BH22" s="212"/>
      <c r="BI22" s="212"/>
      <c r="BJ22" s="212"/>
      <c r="BK22" s="212"/>
      <c r="BL22" s="212"/>
      <c r="BM22" s="212"/>
      <c r="BN22" s="212"/>
      <c r="BO22" s="212"/>
      <c r="BP22" s="212"/>
      <c r="BQ22" s="217">
        <v>16</v>
      </c>
      <c r="BR22" s="218"/>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13"/>
    </row>
    <row r="23" spans="1:131" s="214" customFormat="1" ht="26.25" customHeight="1" thickBot="1" x14ac:dyDescent="0.2">
      <c r="A23" s="219" t="s">
        <v>378</v>
      </c>
      <c r="B23" s="937" t="s">
        <v>379</v>
      </c>
      <c r="C23" s="938"/>
      <c r="D23" s="938"/>
      <c r="E23" s="938"/>
      <c r="F23" s="938"/>
      <c r="G23" s="938"/>
      <c r="H23" s="938"/>
      <c r="I23" s="938"/>
      <c r="J23" s="938"/>
      <c r="K23" s="938"/>
      <c r="L23" s="938"/>
      <c r="M23" s="938"/>
      <c r="N23" s="938"/>
      <c r="O23" s="938"/>
      <c r="P23" s="948"/>
      <c r="Q23" s="1067">
        <v>19072</v>
      </c>
      <c r="R23" s="1061"/>
      <c r="S23" s="1061"/>
      <c r="T23" s="1061"/>
      <c r="U23" s="1061"/>
      <c r="V23" s="1061">
        <v>18472</v>
      </c>
      <c r="W23" s="1061"/>
      <c r="X23" s="1061"/>
      <c r="Y23" s="1061"/>
      <c r="Z23" s="1061"/>
      <c r="AA23" s="1061">
        <v>600</v>
      </c>
      <c r="AB23" s="1061"/>
      <c r="AC23" s="1061"/>
      <c r="AD23" s="1061"/>
      <c r="AE23" s="1068"/>
      <c r="AF23" s="1069">
        <v>507</v>
      </c>
      <c r="AG23" s="1061"/>
      <c r="AH23" s="1061"/>
      <c r="AI23" s="1061"/>
      <c r="AJ23" s="1070"/>
      <c r="AK23" s="1071"/>
      <c r="AL23" s="1072"/>
      <c r="AM23" s="1072"/>
      <c r="AN23" s="1072"/>
      <c r="AO23" s="1072"/>
      <c r="AP23" s="1061">
        <v>17400</v>
      </c>
      <c r="AQ23" s="1061"/>
      <c r="AR23" s="1061"/>
      <c r="AS23" s="1061"/>
      <c r="AT23" s="1061"/>
      <c r="AU23" s="1062"/>
      <c r="AV23" s="1062"/>
      <c r="AW23" s="1062"/>
      <c r="AX23" s="1062"/>
      <c r="AY23" s="1063"/>
      <c r="AZ23" s="1064" t="s">
        <v>122</v>
      </c>
      <c r="BA23" s="1065"/>
      <c r="BB23" s="1065"/>
      <c r="BC23" s="1065"/>
      <c r="BD23" s="1066"/>
      <c r="BE23" s="212"/>
      <c r="BF23" s="212"/>
      <c r="BG23" s="212"/>
      <c r="BH23" s="212"/>
      <c r="BI23" s="212"/>
      <c r="BJ23" s="212"/>
      <c r="BK23" s="212"/>
      <c r="BL23" s="212"/>
      <c r="BM23" s="212"/>
      <c r="BN23" s="212"/>
      <c r="BO23" s="212"/>
      <c r="BP23" s="212"/>
      <c r="BQ23" s="217">
        <v>17</v>
      </c>
      <c r="BR23" s="218"/>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13"/>
    </row>
    <row r="24" spans="1:131" s="214"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11"/>
      <c r="BA24" s="211"/>
      <c r="BB24" s="211"/>
      <c r="BC24" s="211"/>
      <c r="BD24" s="211"/>
      <c r="BE24" s="212"/>
      <c r="BF24" s="212"/>
      <c r="BG24" s="212"/>
      <c r="BH24" s="212"/>
      <c r="BI24" s="212"/>
      <c r="BJ24" s="212"/>
      <c r="BK24" s="212"/>
      <c r="BL24" s="212"/>
      <c r="BM24" s="212"/>
      <c r="BN24" s="212"/>
      <c r="BO24" s="212"/>
      <c r="BP24" s="212"/>
      <c r="BQ24" s="217">
        <v>18</v>
      </c>
      <c r="BR24" s="218"/>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13"/>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11"/>
      <c r="BK25" s="211"/>
      <c r="BL25" s="211"/>
      <c r="BM25" s="211"/>
      <c r="BN25" s="211"/>
      <c r="BO25" s="220"/>
      <c r="BP25" s="220"/>
      <c r="BQ25" s="217">
        <v>19</v>
      </c>
      <c r="BR25" s="218"/>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09"/>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11"/>
      <c r="BK26" s="211"/>
      <c r="BL26" s="211"/>
      <c r="BM26" s="211"/>
      <c r="BN26" s="211"/>
      <c r="BO26" s="220"/>
      <c r="BP26" s="220"/>
      <c r="BQ26" s="217">
        <v>20</v>
      </c>
      <c r="BR26" s="218"/>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09"/>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11"/>
      <c r="BK27" s="211"/>
      <c r="BL27" s="211"/>
      <c r="BM27" s="211"/>
      <c r="BN27" s="211"/>
      <c r="BO27" s="220"/>
      <c r="BP27" s="220"/>
      <c r="BQ27" s="217">
        <v>21</v>
      </c>
      <c r="BR27" s="218"/>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09"/>
    </row>
    <row r="28" spans="1:131" ht="26.25" customHeight="1" thickTop="1" x14ac:dyDescent="0.15">
      <c r="A28" s="221">
        <v>1</v>
      </c>
      <c r="B28" s="1047" t="s">
        <v>390</v>
      </c>
      <c r="C28" s="1048"/>
      <c r="D28" s="1048"/>
      <c r="E28" s="1048"/>
      <c r="F28" s="1048"/>
      <c r="G28" s="1048"/>
      <c r="H28" s="1048"/>
      <c r="I28" s="1048"/>
      <c r="J28" s="1048"/>
      <c r="K28" s="1048"/>
      <c r="L28" s="1048"/>
      <c r="M28" s="1048"/>
      <c r="N28" s="1048"/>
      <c r="O28" s="1048"/>
      <c r="P28" s="1049"/>
      <c r="Q28" s="1050">
        <v>3762</v>
      </c>
      <c r="R28" s="1051"/>
      <c r="S28" s="1051"/>
      <c r="T28" s="1051"/>
      <c r="U28" s="1051"/>
      <c r="V28" s="1051">
        <v>3711</v>
      </c>
      <c r="W28" s="1051"/>
      <c r="X28" s="1051"/>
      <c r="Y28" s="1051"/>
      <c r="Z28" s="1051"/>
      <c r="AA28" s="1051">
        <v>51</v>
      </c>
      <c r="AB28" s="1051"/>
      <c r="AC28" s="1051"/>
      <c r="AD28" s="1051"/>
      <c r="AE28" s="1052"/>
      <c r="AF28" s="1053">
        <v>51</v>
      </c>
      <c r="AG28" s="1051"/>
      <c r="AH28" s="1051"/>
      <c r="AI28" s="1051"/>
      <c r="AJ28" s="1054"/>
      <c r="AK28" s="1042">
        <v>275</v>
      </c>
      <c r="AL28" s="1043"/>
      <c r="AM28" s="1043"/>
      <c r="AN28" s="1043"/>
      <c r="AO28" s="1043"/>
      <c r="AP28" s="1043" t="s">
        <v>548</v>
      </c>
      <c r="AQ28" s="1043"/>
      <c r="AR28" s="1043"/>
      <c r="AS28" s="1043"/>
      <c r="AT28" s="1043"/>
      <c r="AU28" s="1043" t="s">
        <v>548</v>
      </c>
      <c r="AV28" s="1043"/>
      <c r="AW28" s="1043"/>
      <c r="AX28" s="1043"/>
      <c r="AY28" s="1043"/>
      <c r="AZ28" s="1044" t="s">
        <v>548</v>
      </c>
      <c r="BA28" s="1044"/>
      <c r="BB28" s="1044"/>
      <c r="BC28" s="1044"/>
      <c r="BD28" s="1044"/>
      <c r="BE28" s="1045"/>
      <c r="BF28" s="1045"/>
      <c r="BG28" s="1045"/>
      <c r="BH28" s="1045"/>
      <c r="BI28" s="1046"/>
      <c r="BJ28" s="211"/>
      <c r="BK28" s="211"/>
      <c r="BL28" s="211"/>
      <c r="BM28" s="211"/>
      <c r="BN28" s="211"/>
      <c r="BO28" s="220"/>
      <c r="BP28" s="220"/>
      <c r="BQ28" s="217">
        <v>22</v>
      </c>
      <c r="BR28" s="218"/>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09"/>
    </row>
    <row r="29" spans="1:131" ht="26.25" customHeight="1" x14ac:dyDescent="0.15">
      <c r="A29" s="221">
        <v>2</v>
      </c>
      <c r="B29" s="1030" t="s">
        <v>391</v>
      </c>
      <c r="C29" s="1031"/>
      <c r="D29" s="1031"/>
      <c r="E29" s="1031"/>
      <c r="F29" s="1031"/>
      <c r="G29" s="1031"/>
      <c r="H29" s="1031"/>
      <c r="I29" s="1031"/>
      <c r="J29" s="1031"/>
      <c r="K29" s="1031"/>
      <c r="L29" s="1031"/>
      <c r="M29" s="1031"/>
      <c r="N29" s="1031"/>
      <c r="O29" s="1031"/>
      <c r="P29" s="1032"/>
      <c r="Q29" s="1038">
        <v>3609</v>
      </c>
      <c r="R29" s="1039"/>
      <c r="S29" s="1039"/>
      <c r="T29" s="1039"/>
      <c r="U29" s="1039"/>
      <c r="V29" s="1039">
        <v>3560</v>
      </c>
      <c r="W29" s="1039"/>
      <c r="X29" s="1039"/>
      <c r="Y29" s="1039"/>
      <c r="Z29" s="1039"/>
      <c r="AA29" s="1039">
        <v>49</v>
      </c>
      <c r="AB29" s="1039"/>
      <c r="AC29" s="1039"/>
      <c r="AD29" s="1039"/>
      <c r="AE29" s="1040"/>
      <c r="AF29" s="1035">
        <v>49</v>
      </c>
      <c r="AG29" s="1036"/>
      <c r="AH29" s="1036"/>
      <c r="AI29" s="1036"/>
      <c r="AJ29" s="1037"/>
      <c r="AK29" s="980">
        <v>490</v>
      </c>
      <c r="AL29" s="971"/>
      <c r="AM29" s="971"/>
      <c r="AN29" s="971"/>
      <c r="AO29" s="971"/>
      <c r="AP29" s="971" t="s">
        <v>548</v>
      </c>
      <c r="AQ29" s="971"/>
      <c r="AR29" s="971"/>
      <c r="AS29" s="971"/>
      <c r="AT29" s="971"/>
      <c r="AU29" s="971" t="s">
        <v>548</v>
      </c>
      <c r="AV29" s="971"/>
      <c r="AW29" s="971"/>
      <c r="AX29" s="971"/>
      <c r="AY29" s="971"/>
      <c r="AZ29" s="1041" t="s">
        <v>548</v>
      </c>
      <c r="BA29" s="1041"/>
      <c r="BB29" s="1041"/>
      <c r="BC29" s="1041"/>
      <c r="BD29" s="1041"/>
      <c r="BE29" s="972"/>
      <c r="BF29" s="972"/>
      <c r="BG29" s="972"/>
      <c r="BH29" s="972"/>
      <c r="BI29" s="973"/>
      <c r="BJ29" s="211"/>
      <c r="BK29" s="211"/>
      <c r="BL29" s="211"/>
      <c r="BM29" s="211"/>
      <c r="BN29" s="211"/>
      <c r="BO29" s="220"/>
      <c r="BP29" s="220"/>
      <c r="BQ29" s="217">
        <v>23</v>
      </c>
      <c r="BR29" s="218"/>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09"/>
    </row>
    <row r="30" spans="1:131" ht="26.25" customHeight="1" x14ac:dyDescent="0.15">
      <c r="A30" s="221">
        <v>3</v>
      </c>
      <c r="B30" s="1030" t="s">
        <v>392</v>
      </c>
      <c r="C30" s="1031"/>
      <c r="D30" s="1031"/>
      <c r="E30" s="1031"/>
      <c r="F30" s="1031"/>
      <c r="G30" s="1031"/>
      <c r="H30" s="1031"/>
      <c r="I30" s="1031"/>
      <c r="J30" s="1031"/>
      <c r="K30" s="1031"/>
      <c r="L30" s="1031"/>
      <c r="M30" s="1031"/>
      <c r="N30" s="1031"/>
      <c r="O30" s="1031"/>
      <c r="P30" s="1032"/>
      <c r="Q30" s="1038">
        <v>9</v>
      </c>
      <c r="R30" s="1039"/>
      <c r="S30" s="1039"/>
      <c r="T30" s="1039"/>
      <c r="U30" s="1039"/>
      <c r="V30" s="1039">
        <v>9</v>
      </c>
      <c r="W30" s="1039"/>
      <c r="X30" s="1039"/>
      <c r="Y30" s="1039"/>
      <c r="Z30" s="1039"/>
      <c r="AA30" s="1039" t="s">
        <v>548</v>
      </c>
      <c r="AB30" s="1039"/>
      <c r="AC30" s="1039"/>
      <c r="AD30" s="1039"/>
      <c r="AE30" s="1040"/>
      <c r="AF30" s="1035" t="s">
        <v>122</v>
      </c>
      <c r="AG30" s="1036"/>
      <c r="AH30" s="1036"/>
      <c r="AI30" s="1036"/>
      <c r="AJ30" s="1037"/>
      <c r="AK30" s="980" t="s">
        <v>548</v>
      </c>
      <c r="AL30" s="971"/>
      <c r="AM30" s="971"/>
      <c r="AN30" s="971"/>
      <c r="AO30" s="971"/>
      <c r="AP30" s="971" t="s">
        <v>548</v>
      </c>
      <c r="AQ30" s="971"/>
      <c r="AR30" s="971"/>
      <c r="AS30" s="971"/>
      <c r="AT30" s="971"/>
      <c r="AU30" s="971" t="s">
        <v>548</v>
      </c>
      <c r="AV30" s="971"/>
      <c r="AW30" s="971"/>
      <c r="AX30" s="971"/>
      <c r="AY30" s="971"/>
      <c r="AZ30" s="1041" t="s">
        <v>548</v>
      </c>
      <c r="BA30" s="1041"/>
      <c r="BB30" s="1041"/>
      <c r="BC30" s="1041"/>
      <c r="BD30" s="1041"/>
      <c r="BE30" s="972"/>
      <c r="BF30" s="972"/>
      <c r="BG30" s="972"/>
      <c r="BH30" s="972"/>
      <c r="BI30" s="973"/>
      <c r="BJ30" s="211"/>
      <c r="BK30" s="211"/>
      <c r="BL30" s="211"/>
      <c r="BM30" s="211"/>
      <c r="BN30" s="211"/>
      <c r="BO30" s="220"/>
      <c r="BP30" s="220"/>
      <c r="BQ30" s="217">
        <v>24</v>
      </c>
      <c r="BR30" s="218"/>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09"/>
    </row>
    <row r="31" spans="1:131" ht="26.25" customHeight="1" x14ac:dyDescent="0.15">
      <c r="A31" s="221">
        <v>4</v>
      </c>
      <c r="B31" s="1030" t="s">
        <v>393</v>
      </c>
      <c r="C31" s="1031"/>
      <c r="D31" s="1031"/>
      <c r="E31" s="1031"/>
      <c r="F31" s="1031"/>
      <c r="G31" s="1031"/>
      <c r="H31" s="1031"/>
      <c r="I31" s="1031"/>
      <c r="J31" s="1031"/>
      <c r="K31" s="1031"/>
      <c r="L31" s="1031"/>
      <c r="M31" s="1031"/>
      <c r="N31" s="1031"/>
      <c r="O31" s="1031"/>
      <c r="P31" s="1032"/>
      <c r="Q31" s="1038">
        <v>1043</v>
      </c>
      <c r="R31" s="1039"/>
      <c r="S31" s="1039"/>
      <c r="T31" s="1039"/>
      <c r="U31" s="1039"/>
      <c r="V31" s="1039">
        <v>1030</v>
      </c>
      <c r="W31" s="1039"/>
      <c r="X31" s="1039"/>
      <c r="Y31" s="1039"/>
      <c r="Z31" s="1039"/>
      <c r="AA31" s="1039">
        <v>13</v>
      </c>
      <c r="AB31" s="1039"/>
      <c r="AC31" s="1039"/>
      <c r="AD31" s="1039"/>
      <c r="AE31" s="1040"/>
      <c r="AF31" s="1035">
        <v>13</v>
      </c>
      <c r="AG31" s="1036"/>
      <c r="AH31" s="1036"/>
      <c r="AI31" s="1036"/>
      <c r="AJ31" s="1037"/>
      <c r="AK31" s="980">
        <v>529</v>
      </c>
      <c r="AL31" s="971"/>
      <c r="AM31" s="971"/>
      <c r="AN31" s="971"/>
      <c r="AO31" s="971"/>
      <c r="AP31" s="971" t="s">
        <v>548</v>
      </c>
      <c r="AQ31" s="971"/>
      <c r="AR31" s="971"/>
      <c r="AS31" s="971"/>
      <c r="AT31" s="971"/>
      <c r="AU31" s="971" t="s">
        <v>548</v>
      </c>
      <c r="AV31" s="971"/>
      <c r="AW31" s="971"/>
      <c r="AX31" s="971"/>
      <c r="AY31" s="971"/>
      <c r="AZ31" s="1041" t="s">
        <v>548</v>
      </c>
      <c r="BA31" s="1041"/>
      <c r="BB31" s="1041"/>
      <c r="BC31" s="1041"/>
      <c r="BD31" s="1041"/>
      <c r="BE31" s="972"/>
      <c r="BF31" s="972"/>
      <c r="BG31" s="972"/>
      <c r="BH31" s="972"/>
      <c r="BI31" s="973"/>
      <c r="BJ31" s="211"/>
      <c r="BK31" s="211"/>
      <c r="BL31" s="211"/>
      <c r="BM31" s="211"/>
      <c r="BN31" s="211"/>
      <c r="BO31" s="220"/>
      <c r="BP31" s="220"/>
      <c r="BQ31" s="217">
        <v>25</v>
      </c>
      <c r="BR31" s="218"/>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09"/>
    </row>
    <row r="32" spans="1:131" ht="26.25" customHeight="1" x14ac:dyDescent="0.15">
      <c r="A32" s="221">
        <v>5</v>
      </c>
      <c r="B32" s="1030" t="s">
        <v>394</v>
      </c>
      <c r="C32" s="1031"/>
      <c r="D32" s="1031"/>
      <c r="E32" s="1031"/>
      <c r="F32" s="1031"/>
      <c r="G32" s="1031"/>
      <c r="H32" s="1031"/>
      <c r="I32" s="1031"/>
      <c r="J32" s="1031"/>
      <c r="K32" s="1031"/>
      <c r="L32" s="1031"/>
      <c r="M32" s="1031"/>
      <c r="N32" s="1031"/>
      <c r="O32" s="1031"/>
      <c r="P32" s="1032"/>
      <c r="Q32" s="1038">
        <v>720</v>
      </c>
      <c r="R32" s="1039"/>
      <c r="S32" s="1039"/>
      <c r="T32" s="1039"/>
      <c r="U32" s="1039"/>
      <c r="V32" s="1039">
        <v>599</v>
      </c>
      <c r="W32" s="1039"/>
      <c r="X32" s="1039"/>
      <c r="Y32" s="1039"/>
      <c r="Z32" s="1039"/>
      <c r="AA32" s="1039">
        <v>121</v>
      </c>
      <c r="AB32" s="1039"/>
      <c r="AC32" s="1039"/>
      <c r="AD32" s="1039"/>
      <c r="AE32" s="1040"/>
      <c r="AF32" s="1035">
        <v>899</v>
      </c>
      <c r="AG32" s="1036"/>
      <c r="AH32" s="1036"/>
      <c r="AI32" s="1036"/>
      <c r="AJ32" s="1037"/>
      <c r="AK32" s="980">
        <v>9</v>
      </c>
      <c r="AL32" s="971"/>
      <c r="AM32" s="971"/>
      <c r="AN32" s="971"/>
      <c r="AO32" s="971"/>
      <c r="AP32" s="971">
        <v>2254</v>
      </c>
      <c r="AQ32" s="971"/>
      <c r="AR32" s="971"/>
      <c r="AS32" s="971"/>
      <c r="AT32" s="971"/>
      <c r="AU32" s="971">
        <v>36</v>
      </c>
      <c r="AV32" s="971"/>
      <c r="AW32" s="971"/>
      <c r="AX32" s="971"/>
      <c r="AY32" s="971"/>
      <c r="AZ32" s="1041" t="s">
        <v>548</v>
      </c>
      <c r="BA32" s="1041"/>
      <c r="BB32" s="1041"/>
      <c r="BC32" s="1041"/>
      <c r="BD32" s="1041"/>
      <c r="BE32" s="972" t="s">
        <v>395</v>
      </c>
      <c r="BF32" s="972"/>
      <c r="BG32" s="972"/>
      <c r="BH32" s="972"/>
      <c r="BI32" s="973"/>
      <c r="BJ32" s="211"/>
      <c r="BK32" s="211"/>
      <c r="BL32" s="211"/>
      <c r="BM32" s="211"/>
      <c r="BN32" s="211"/>
      <c r="BO32" s="220"/>
      <c r="BP32" s="220"/>
      <c r="BQ32" s="217">
        <v>26</v>
      </c>
      <c r="BR32" s="218"/>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09"/>
    </row>
    <row r="33" spans="1:131" ht="26.25" customHeight="1" x14ac:dyDescent="0.15">
      <c r="A33" s="221">
        <v>6</v>
      </c>
      <c r="B33" s="1030" t="s">
        <v>396</v>
      </c>
      <c r="C33" s="1031"/>
      <c r="D33" s="1031"/>
      <c r="E33" s="1031"/>
      <c r="F33" s="1031"/>
      <c r="G33" s="1031"/>
      <c r="H33" s="1031"/>
      <c r="I33" s="1031"/>
      <c r="J33" s="1031"/>
      <c r="K33" s="1031"/>
      <c r="L33" s="1031"/>
      <c r="M33" s="1031"/>
      <c r="N33" s="1031"/>
      <c r="O33" s="1031"/>
      <c r="P33" s="1032"/>
      <c r="Q33" s="1038">
        <v>1807</v>
      </c>
      <c r="R33" s="1039"/>
      <c r="S33" s="1039"/>
      <c r="T33" s="1039"/>
      <c r="U33" s="1039"/>
      <c r="V33" s="1039">
        <v>1796</v>
      </c>
      <c r="W33" s="1039"/>
      <c r="X33" s="1039"/>
      <c r="Y33" s="1039"/>
      <c r="Z33" s="1039"/>
      <c r="AA33" s="1039">
        <v>11</v>
      </c>
      <c r="AB33" s="1039"/>
      <c r="AC33" s="1039"/>
      <c r="AD33" s="1039"/>
      <c r="AE33" s="1040"/>
      <c r="AF33" s="1035">
        <v>708</v>
      </c>
      <c r="AG33" s="1036"/>
      <c r="AH33" s="1036"/>
      <c r="AI33" s="1036"/>
      <c r="AJ33" s="1037"/>
      <c r="AK33" s="980">
        <v>891</v>
      </c>
      <c r="AL33" s="971"/>
      <c r="AM33" s="971"/>
      <c r="AN33" s="971"/>
      <c r="AO33" s="971"/>
      <c r="AP33" s="971">
        <v>11638</v>
      </c>
      <c r="AQ33" s="971"/>
      <c r="AR33" s="971"/>
      <c r="AS33" s="971"/>
      <c r="AT33" s="971"/>
      <c r="AU33" s="971">
        <v>11638</v>
      </c>
      <c r="AV33" s="971"/>
      <c r="AW33" s="971"/>
      <c r="AX33" s="971"/>
      <c r="AY33" s="971"/>
      <c r="AZ33" s="1041" t="s">
        <v>548</v>
      </c>
      <c r="BA33" s="1041"/>
      <c r="BB33" s="1041"/>
      <c r="BC33" s="1041"/>
      <c r="BD33" s="1041"/>
      <c r="BE33" s="972" t="s">
        <v>395</v>
      </c>
      <c r="BF33" s="972"/>
      <c r="BG33" s="972"/>
      <c r="BH33" s="972"/>
      <c r="BI33" s="973"/>
      <c r="BJ33" s="211"/>
      <c r="BK33" s="211"/>
      <c r="BL33" s="211"/>
      <c r="BM33" s="211"/>
      <c r="BN33" s="211"/>
      <c r="BO33" s="220"/>
      <c r="BP33" s="220"/>
      <c r="BQ33" s="217">
        <v>27</v>
      </c>
      <c r="BR33" s="218"/>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09"/>
    </row>
    <row r="34" spans="1:131" ht="26.25" customHeight="1" x14ac:dyDescent="0.15">
      <c r="A34" s="221">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11"/>
      <c r="BK34" s="211"/>
      <c r="BL34" s="211"/>
      <c r="BM34" s="211"/>
      <c r="BN34" s="211"/>
      <c r="BO34" s="220"/>
      <c r="BP34" s="220"/>
      <c r="BQ34" s="217">
        <v>28</v>
      </c>
      <c r="BR34" s="218"/>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09"/>
    </row>
    <row r="35" spans="1:131" ht="26.25" customHeight="1" x14ac:dyDescent="0.15">
      <c r="A35" s="221">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11"/>
      <c r="BK35" s="211"/>
      <c r="BL35" s="211"/>
      <c r="BM35" s="211"/>
      <c r="BN35" s="211"/>
      <c r="BO35" s="220"/>
      <c r="BP35" s="220"/>
      <c r="BQ35" s="217">
        <v>29</v>
      </c>
      <c r="BR35" s="218"/>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09"/>
    </row>
    <row r="36" spans="1:131" ht="26.25" customHeight="1" x14ac:dyDescent="0.15">
      <c r="A36" s="221">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11"/>
      <c r="BK36" s="211"/>
      <c r="BL36" s="211"/>
      <c r="BM36" s="211"/>
      <c r="BN36" s="211"/>
      <c r="BO36" s="220"/>
      <c r="BP36" s="220"/>
      <c r="BQ36" s="217">
        <v>30</v>
      </c>
      <c r="BR36" s="218"/>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09"/>
    </row>
    <row r="37" spans="1:131" ht="26.25" customHeight="1" x14ac:dyDescent="0.15">
      <c r="A37" s="221">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11"/>
      <c r="BK37" s="211"/>
      <c r="BL37" s="211"/>
      <c r="BM37" s="211"/>
      <c r="BN37" s="211"/>
      <c r="BO37" s="220"/>
      <c r="BP37" s="220"/>
      <c r="BQ37" s="217">
        <v>31</v>
      </c>
      <c r="BR37" s="218"/>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09"/>
    </row>
    <row r="38" spans="1:131" ht="26.25" customHeight="1" x14ac:dyDescent="0.15">
      <c r="A38" s="221">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11"/>
      <c r="BK38" s="211"/>
      <c r="BL38" s="211"/>
      <c r="BM38" s="211"/>
      <c r="BN38" s="211"/>
      <c r="BO38" s="220"/>
      <c r="BP38" s="220"/>
      <c r="BQ38" s="217">
        <v>32</v>
      </c>
      <c r="BR38" s="218"/>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09"/>
    </row>
    <row r="39" spans="1:131" ht="26.25" customHeight="1" x14ac:dyDescent="0.15">
      <c r="A39" s="221">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11"/>
      <c r="BK39" s="211"/>
      <c r="BL39" s="211"/>
      <c r="BM39" s="211"/>
      <c r="BN39" s="211"/>
      <c r="BO39" s="220"/>
      <c r="BP39" s="220"/>
      <c r="BQ39" s="217">
        <v>33</v>
      </c>
      <c r="BR39" s="218"/>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09"/>
    </row>
    <row r="40" spans="1:131" ht="26.25" customHeight="1" x14ac:dyDescent="0.15">
      <c r="A40" s="217">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11"/>
      <c r="BK40" s="211"/>
      <c r="BL40" s="211"/>
      <c r="BM40" s="211"/>
      <c r="BN40" s="211"/>
      <c r="BO40" s="220"/>
      <c r="BP40" s="220"/>
      <c r="BQ40" s="217">
        <v>34</v>
      </c>
      <c r="BR40" s="218"/>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09"/>
    </row>
    <row r="41" spans="1:131" ht="26.25" customHeight="1" x14ac:dyDescent="0.15">
      <c r="A41" s="217">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11"/>
      <c r="BK41" s="211"/>
      <c r="BL41" s="211"/>
      <c r="BM41" s="211"/>
      <c r="BN41" s="211"/>
      <c r="BO41" s="220"/>
      <c r="BP41" s="220"/>
      <c r="BQ41" s="217">
        <v>35</v>
      </c>
      <c r="BR41" s="218"/>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09"/>
    </row>
    <row r="42" spans="1:131" ht="26.25" customHeight="1" x14ac:dyDescent="0.15">
      <c r="A42" s="217">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11"/>
      <c r="BK42" s="211"/>
      <c r="BL42" s="211"/>
      <c r="BM42" s="211"/>
      <c r="BN42" s="211"/>
      <c r="BO42" s="220"/>
      <c r="BP42" s="220"/>
      <c r="BQ42" s="217">
        <v>36</v>
      </c>
      <c r="BR42" s="218"/>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09"/>
    </row>
    <row r="43" spans="1:131" ht="26.25" customHeight="1" x14ac:dyDescent="0.15">
      <c r="A43" s="217">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11"/>
      <c r="BK43" s="211"/>
      <c r="BL43" s="211"/>
      <c r="BM43" s="211"/>
      <c r="BN43" s="211"/>
      <c r="BO43" s="220"/>
      <c r="BP43" s="220"/>
      <c r="BQ43" s="217">
        <v>37</v>
      </c>
      <c r="BR43" s="218"/>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09"/>
    </row>
    <row r="44" spans="1:131" ht="26.25" customHeight="1" x14ac:dyDescent="0.15">
      <c r="A44" s="217">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11"/>
      <c r="BK44" s="211"/>
      <c r="BL44" s="211"/>
      <c r="BM44" s="211"/>
      <c r="BN44" s="211"/>
      <c r="BO44" s="220"/>
      <c r="BP44" s="220"/>
      <c r="BQ44" s="217">
        <v>38</v>
      </c>
      <c r="BR44" s="218"/>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09"/>
    </row>
    <row r="45" spans="1:131" ht="26.25" customHeight="1" x14ac:dyDescent="0.15">
      <c r="A45" s="217">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11"/>
      <c r="BK45" s="211"/>
      <c r="BL45" s="211"/>
      <c r="BM45" s="211"/>
      <c r="BN45" s="211"/>
      <c r="BO45" s="220"/>
      <c r="BP45" s="220"/>
      <c r="BQ45" s="217">
        <v>39</v>
      </c>
      <c r="BR45" s="218"/>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09"/>
    </row>
    <row r="46" spans="1:131" ht="26.25" customHeight="1" x14ac:dyDescent="0.15">
      <c r="A46" s="217">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11"/>
      <c r="BK46" s="211"/>
      <c r="BL46" s="211"/>
      <c r="BM46" s="211"/>
      <c r="BN46" s="211"/>
      <c r="BO46" s="220"/>
      <c r="BP46" s="220"/>
      <c r="BQ46" s="217">
        <v>40</v>
      </c>
      <c r="BR46" s="218"/>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09"/>
    </row>
    <row r="47" spans="1:131" ht="26.25" customHeight="1" x14ac:dyDescent="0.15">
      <c r="A47" s="217">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11"/>
      <c r="BK47" s="211"/>
      <c r="BL47" s="211"/>
      <c r="BM47" s="211"/>
      <c r="BN47" s="211"/>
      <c r="BO47" s="220"/>
      <c r="BP47" s="220"/>
      <c r="BQ47" s="217">
        <v>41</v>
      </c>
      <c r="BR47" s="218"/>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09"/>
    </row>
    <row r="48" spans="1:131" ht="26.25" customHeight="1" x14ac:dyDescent="0.15">
      <c r="A48" s="217">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11"/>
      <c r="BK48" s="211"/>
      <c r="BL48" s="211"/>
      <c r="BM48" s="211"/>
      <c r="BN48" s="211"/>
      <c r="BO48" s="220"/>
      <c r="BP48" s="220"/>
      <c r="BQ48" s="217">
        <v>42</v>
      </c>
      <c r="BR48" s="218"/>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09"/>
    </row>
    <row r="49" spans="1:131" ht="26.25" customHeight="1" x14ac:dyDescent="0.15">
      <c r="A49" s="217">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11"/>
      <c r="BK49" s="211"/>
      <c r="BL49" s="211"/>
      <c r="BM49" s="211"/>
      <c r="BN49" s="211"/>
      <c r="BO49" s="220"/>
      <c r="BP49" s="220"/>
      <c r="BQ49" s="217">
        <v>43</v>
      </c>
      <c r="BR49" s="218"/>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09"/>
    </row>
    <row r="50" spans="1:131" ht="26.25" customHeight="1" x14ac:dyDescent="0.15">
      <c r="A50" s="217">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11"/>
      <c r="BK50" s="211"/>
      <c r="BL50" s="211"/>
      <c r="BM50" s="211"/>
      <c r="BN50" s="211"/>
      <c r="BO50" s="220"/>
      <c r="BP50" s="220"/>
      <c r="BQ50" s="217">
        <v>44</v>
      </c>
      <c r="BR50" s="218"/>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09"/>
    </row>
    <row r="51" spans="1:131" ht="26.25" customHeight="1" x14ac:dyDescent="0.15">
      <c r="A51" s="217">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11"/>
      <c r="BK51" s="211"/>
      <c r="BL51" s="211"/>
      <c r="BM51" s="211"/>
      <c r="BN51" s="211"/>
      <c r="BO51" s="220"/>
      <c r="BP51" s="220"/>
      <c r="BQ51" s="217">
        <v>45</v>
      </c>
      <c r="BR51" s="218"/>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09"/>
    </row>
    <row r="52" spans="1:131" ht="26.25" customHeight="1" x14ac:dyDescent="0.15">
      <c r="A52" s="217">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11"/>
      <c r="BK52" s="211"/>
      <c r="BL52" s="211"/>
      <c r="BM52" s="211"/>
      <c r="BN52" s="211"/>
      <c r="BO52" s="220"/>
      <c r="BP52" s="220"/>
      <c r="BQ52" s="217">
        <v>46</v>
      </c>
      <c r="BR52" s="218"/>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09"/>
    </row>
    <row r="53" spans="1:131" ht="26.25" customHeight="1" x14ac:dyDescent="0.15">
      <c r="A53" s="217">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11"/>
      <c r="BK53" s="211"/>
      <c r="BL53" s="211"/>
      <c r="BM53" s="211"/>
      <c r="BN53" s="211"/>
      <c r="BO53" s="220"/>
      <c r="BP53" s="220"/>
      <c r="BQ53" s="217">
        <v>47</v>
      </c>
      <c r="BR53" s="218"/>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09"/>
    </row>
    <row r="54" spans="1:131" ht="26.25" customHeight="1" x14ac:dyDescent="0.15">
      <c r="A54" s="217">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11"/>
      <c r="BK54" s="211"/>
      <c r="BL54" s="211"/>
      <c r="BM54" s="211"/>
      <c r="BN54" s="211"/>
      <c r="BO54" s="220"/>
      <c r="BP54" s="220"/>
      <c r="BQ54" s="217">
        <v>48</v>
      </c>
      <c r="BR54" s="218"/>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09"/>
    </row>
    <row r="55" spans="1:131" ht="26.25" customHeight="1" x14ac:dyDescent="0.15">
      <c r="A55" s="217">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11"/>
      <c r="BK55" s="211"/>
      <c r="BL55" s="211"/>
      <c r="BM55" s="211"/>
      <c r="BN55" s="211"/>
      <c r="BO55" s="220"/>
      <c r="BP55" s="220"/>
      <c r="BQ55" s="217">
        <v>49</v>
      </c>
      <c r="BR55" s="218"/>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09"/>
    </row>
    <row r="56" spans="1:131" ht="26.25" customHeight="1" x14ac:dyDescent="0.15">
      <c r="A56" s="217">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11"/>
      <c r="BK56" s="211"/>
      <c r="BL56" s="211"/>
      <c r="BM56" s="211"/>
      <c r="BN56" s="211"/>
      <c r="BO56" s="220"/>
      <c r="BP56" s="220"/>
      <c r="BQ56" s="217">
        <v>50</v>
      </c>
      <c r="BR56" s="218"/>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09"/>
    </row>
    <row r="57" spans="1:131" ht="26.25" customHeight="1" x14ac:dyDescent="0.15">
      <c r="A57" s="217">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11"/>
      <c r="BK57" s="211"/>
      <c r="BL57" s="211"/>
      <c r="BM57" s="211"/>
      <c r="BN57" s="211"/>
      <c r="BO57" s="220"/>
      <c r="BP57" s="220"/>
      <c r="BQ57" s="217">
        <v>51</v>
      </c>
      <c r="BR57" s="218"/>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09"/>
    </row>
    <row r="58" spans="1:131" ht="26.25" customHeight="1" x14ac:dyDescent="0.15">
      <c r="A58" s="217">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11"/>
      <c r="BK58" s="211"/>
      <c r="BL58" s="211"/>
      <c r="BM58" s="211"/>
      <c r="BN58" s="211"/>
      <c r="BO58" s="220"/>
      <c r="BP58" s="220"/>
      <c r="BQ58" s="217">
        <v>52</v>
      </c>
      <c r="BR58" s="218"/>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09"/>
    </row>
    <row r="59" spans="1:131" ht="26.25" customHeight="1" x14ac:dyDescent="0.15">
      <c r="A59" s="217">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11"/>
      <c r="BK59" s="211"/>
      <c r="BL59" s="211"/>
      <c r="BM59" s="211"/>
      <c r="BN59" s="211"/>
      <c r="BO59" s="220"/>
      <c r="BP59" s="220"/>
      <c r="BQ59" s="217">
        <v>53</v>
      </c>
      <c r="BR59" s="218"/>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09"/>
    </row>
    <row r="60" spans="1:131" ht="26.25" customHeight="1" x14ac:dyDescent="0.15">
      <c r="A60" s="217">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11"/>
      <c r="BK60" s="211"/>
      <c r="BL60" s="211"/>
      <c r="BM60" s="211"/>
      <c r="BN60" s="211"/>
      <c r="BO60" s="220"/>
      <c r="BP60" s="220"/>
      <c r="BQ60" s="217">
        <v>54</v>
      </c>
      <c r="BR60" s="218"/>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09"/>
    </row>
    <row r="61" spans="1:131" ht="26.25" customHeight="1" thickBot="1" x14ac:dyDescent="0.2">
      <c r="A61" s="217">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11"/>
      <c r="BK61" s="211"/>
      <c r="BL61" s="211"/>
      <c r="BM61" s="211"/>
      <c r="BN61" s="211"/>
      <c r="BO61" s="220"/>
      <c r="BP61" s="220"/>
      <c r="BQ61" s="217">
        <v>55</v>
      </c>
      <c r="BR61" s="218"/>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09"/>
    </row>
    <row r="62" spans="1:131" ht="26.25" customHeight="1" x14ac:dyDescent="0.15">
      <c r="A62" s="217">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0"/>
      <c r="BP62" s="220"/>
      <c r="BQ62" s="217">
        <v>56</v>
      </c>
      <c r="BR62" s="218"/>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09"/>
    </row>
    <row r="63" spans="1:131" ht="26.25" customHeight="1" thickBot="1" x14ac:dyDescent="0.2">
      <c r="A63" s="219" t="s">
        <v>378</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1720</v>
      </c>
      <c r="AG63" s="959"/>
      <c r="AH63" s="959"/>
      <c r="AI63" s="959"/>
      <c r="AJ63" s="1022"/>
      <c r="AK63" s="1023"/>
      <c r="AL63" s="963"/>
      <c r="AM63" s="963"/>
      <c r="AN63" s="963"/>
      <c r="AO63" s="963"/>
      <c r="AP63" s="959">
        <v>13892</v>
      </c>
      <c r="AQ63" s="959"/>
      <c r="AR63" s="959"/>
      <c r="AS63" s="959"/>
      <c r="AT63" s="959"/>
      <c r="AU63" s="959">
        <v>11674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0"/>
      <c r="BP63" s="220"/>
      <c r="BQ63" s="217">
        <v>57</v>
      </c>
      <c r="BR63" s="218"/>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09"/>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09"/>
    </row>
    <row r="65" spans="1:131" ht="26.25" customHeight="1" thickBot="1" x14ac:dyDescent="0.2">
      <c r="A65" s="211" t="s">
        <v>399</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211"/>
      <c r="AA65" s="211"/>
      <c r="AB65" s="211"/>
      <c r="AC65" s="211"/>
      <c r="AD65" s="211"/>
      <c r="AE65" s="211"/>
      <c r="AF65" s="211"/>
      <c r="AG65" s="211"/>
      <c r="AH65" s="211"/>
      <c r="AI65" s="211"/>
      <c r="AJ65" s="211"/>
      <c r="AK65" s="211"/>
      <c r="AL65" s="211"/>
      <c r="AM65" s="211"/>
      <c r="AN65" s="211"/>
      <c r="AO65" s="211"/>
      <c r="AP65" s="211"/>
      <c r="AQ65" s="211"/>
      <c r="AR65" s="211"/>
      <c r="AS65" s="211"/>
      <c r="AT65" s="211"/>
      <c r="AU65" s="211"/>
      <c r="AV65" s="211"/>
      <c r="AW65" s="211"/>
      <c r="AX65" s="211"/>
      <c r="AY65" s="211"/>
      <c r="AZ65" s="211"/>
      <c r="BA65" s="211"/>
      <c r="BB65" s="211"/>
      <c r="BC65" s="211"/>
      <c r="BD65" s="211"/>
      <c r="BE65" s="220"/>
      <c r="BF65" s="220"/>
      <c r="BG65" s="220"/>
      <c r="BH65" s="220"/>
      <c r="BI65" s="220"/>
      <c r="BJ65" s="220"/>
      <c r="BK65" s="220"/>
      <c r="BL65" s="220"/>
      <c r="BM65" s="220"/>
      <c r="BN65" s="220"/>
      <c r="BO65" s="220"/>
      <c r="BP65" s="220"/>
      <c r="BQ65" s="217">
        <v>59</v>
      </c>
      <c r="BR65" s="218"/>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09"/>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401</v>
      </c>
      <c r="AV66" s="1002"/>
      <c r="AW66" s="1002"/>
      <c r="AX66" s="1002"/>
      <c r="AY66" s="1003"/>
      <c r="AZ66" s="1001" t="s">
        <v>364</v>
      </c>
      <c r="BA66" s="1002"/>
      <c r="BB66" s="1002"/>
      <c r="BC66" s="1002"/>
      <c r="BD66" s="1015"/>
      <c r="BE66" s="220"/>
      <c r="BF66" s="220"/>
      <c r="BG66" s="220"/>
      <c r="BH66" s="220"/>
      <c r="BI66" s="220"/>
      <c r="BJ66" s="220"/>
      <c r="BK66" s="220"/>
      <c r="BL66" s="220"/>
      <c r="BM66" s="220"/>
      <c r="BN66" s="220"/>
      <c r="BO66" s="220"/>
      <c r="BP66" s="220"/>
      <c r="BQ66" s="217">
        <v>60</v>
      </c>
      <c r="BR66" s="222"/>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09"/>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0"/>
      <c r="BF67" s="220"/>
      <c r="BG67" s="220"/>
      <c r="BH67" s="220"/>
      <c r="BI67" s="220"/>
      <c r="BJ67" s="220"/>
      <c r="BK67" s="220"/>
      <c r="BL67" s="220"/>
      <c r="BM67" s="220"/>
      <c r="BN67" s="220"/>
      <c r="BO67" s="220"/>
      <c r="BP67" s="220"/>
      <c r="BQ67" s="217">
        <v>61</v>
      </c>
      <c r="BR67" s="222"/>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09"/>
    </row>
    <row r="68" spans="1:131" ht="26.25" customHeight="1" thickTop="1" x14ac:dyDescent="0.15">
      <c r="A68" s="215">
        <v>1</v>
      </c>
      <c r="B68" s="985" t="s">
        <v>549</v>
      </c>
      <c r="C68" s="986"/>
      <c r="D68" s="986"/>
      <c r="E68" s="986"/>
      <c r="F68" s="986"/>
      <c r="G68" s="986"/>
      <c r="H68" s="986"/>
      <c r="I68" s="986"/>
      <c r="J68" s="986"/>
      <c r="K68" s="986"/>
      <c r="L68" s="986"/>
      <c r="M68" s="986"/>
      <c r="N68" s="986"/>
      <c r="O68" s="986"/>
      <c r="P68" s="987"/>
      <c r="Q68" s="988">
        <v>1539</v>
      </c>
      <c r="R68" s="982"/>
      <c r="S68" s="982"/>
      <c r="T68" s="982"/>
      <c r="U68" s="982"/>
      <c r="V68" s="982">
        <v>1248</v>
      </c>
      <c r="W68" s="982"/>
      <c r="X68" s="982"/>
      <c r="Y68" s="982"/>
      <c r="Z68" s="982"/>
      <c r="AA68" s="982">
        <v>291</v>
      </c>
      <c r="AB68" s="982"/>
      <c r="AC68" s="982"/>
      <c r="AD68" s="982"/>
      <c r="AE68" s="982"/>
      <c r="AF68" s="982">
        <v>291</v>
      </c>
      <c r="AG68" s="982"/>
      <c r="AH68" s="982"/>
      <c r="AI68" s="982"/>
      <c r="AJ68" s="982"/>
      <c r="AK68" s="982">
        <v>70</v>
      </c>
      <c r="AL68" s="982"/>
      <c r="AM68" s="982"/>
      <c r="AN68" s="982"/>
      <c r="AO68" s="982"/>
      <c r="AP68" s="982">
        <v>2483</v>
      </c>
      <c r="AQ68" s="982"/>
      <c r="AR68" s="982"/>
      <c r="AS68" s="982"/>
      <c r="AT68" s="982"/>
      <c r="AU68" s="982">
        <v>427</v>
      </c>
      <c r="AV68" s="982"/>
      <c r="AW68" s="982"/>
      <c r="AX68" s="982"/>
      <c r="AY68" s="982"/>
      <c r="AZ68" s="983" t="s">
        <v>555</v>
      </c>
      <c r="BA68" s="983"/>
      <c r="BB68" s="983"/>
      <c r="BC68" s="983"/>
      <c r="BD68" s="984"/>
      <c r="BE68" s="220"/>
      <c r="BF68" s="220"/>
      <c r="BG68" s="220"/>
      <c r="BH68" s="220"/>
      <c r="BI68" s="220"/>
      <c r="BJ68" s="220"/>
      <c r="BK68" s="220"/>
      <c r="BL68" s="220"/>
      <c r="BM68" s="220"/>
      <c r="BN68" s="220"/>
      <c r="BO68" s="220"/>
      <c r="BP68" s="220"/>
      <c r="BQ68" s="217">
        <v>62</v>
      </c>
      <c r="BR68" s="222"/>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09"/>
    </row>
    <row r="69" spans="1:131" ht="26.25" customHeight="1" x14ac:dyDescent="0.15">
      <c r="A69" s="217">
        <v>2</v>
      </c>
      <c r="B69" s="974" t="s">
        <v>550</v>
      </c>
      <c r="C69" s="975"/>
      <c r="D69" s="975"/>
      <c r="E69" s="975"/>
      <c r="F69" s="975"/>
      <c r="G69" s="975"/>
      <c r="H69" s="975"/>
      <c r="I69" s="975"/>
      <c r="J69" s="975"/>
      <c r="K69" s="975"/>
      <c r="L69" s="975"/>
      <c r="M69" s="975"/>
      <c r="N69" s="975"/>
      <c r="O69" s="975"/>
      <c r="P69" s="976"/>
      <c r="Q69" s="977">
        <v>65</v>
      </c>
      <c r="R69" s="971"/>
      <c r="S69" s="971"/>
      <c r="T69" s="971"/>
      <c r="U69" s="971"/>
      <c r="V69" s="971">
        <v>60</v>
      </c>
      <c r="W69" s="971"/>
      <c r="X69" s="971"/>
      <c r="Y69" s="971"/>
      <c r="Z69" s="971"/>
      <c r="AA69" s="971">
        <v>5</v>
      </c>
      <c r="AB69" s="971"/>
      <c r="AC69" s="971"/>
      <c r="AD69" s="971"/>
      <c r="AE69" s="971"/>
      <c r="AF69" s="971">
        <v>5</v>
      </c>
      <c r="AG69" s="971"/>
      <c r="AH69" s="971"/>
      <c r="AI69" s="971"/>
      <c r="AJ69" s="971"/>
      <c r="AK69" s="971" t="s">
        <v>548</v>
      </c>
      <c r="AL69" s="971"/>
      <c r="AM69" s="971"/>
      <c r="AN69" s="971"/>
      <c r="AO69" s="971"/>
      <c r="AP69" s="971" t="s">
        <v>548</v>
      </c>
      <c r="AQ69" s="971"/>
      <c r="AR69" s="971"/>
      <c r="AS69" s="971"/>
      <c r="AT69" s="971"/>
      <c r="AU69" s="971" t="s">
        <v>548</v>
      </c>
      <c r="AV69" s="971"/>
      <c r="AW69" s="971"/>
      <c r="AX69" s="971"/>
      <c r="AY69" s="971"/>
      <c r="AZ69" s="972"/>
      <c r="BA69" s="972"/>
      <c r="BB69" s="972"/>
      <c r="BC69" s="972"/>
      <c r="BD69" s="973"/>
      <c r="BE69" s="220"/>
      <c r="BF69" s="220"/>
      <c r="BG69" s="220"/>
      <c r="BH69" s="220"/>
      <c r="BI69" s="220"/>
      <c r="BJ69" s="220"/>
      <c r="BK69" s="220"/>
      <c r="BL69" s="220"/>
      <c r="BM69" s="220"/>
      <c r="BN69" s="220"/>
      <c r="BO69" s="220"/>
      <c r="BP69" s="220"/>
      <c r="BQ69" s="217">
        <v>63</v>
      </c>
      <c r="BR69" s="222"/>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09"/>
    </row>
    <row r="70" spans="1:131" ht="26.25" customHeight="1" x14ac:dyDescent="0.15">
      <c r="A70" s="217">
        <v>3</v>
      </c>
      <c r="B70" s="974" t="s">
        <v>551</v>
      </c>
      <c r="C70" s="975"/>
      <c r="D70" s="975"/>
      <c r="E70" s="975"/>
      <c r="F70" s="975"/>
      <c r="G70" s="975"/>
      <c r="H70" s="975"/>
      <c r="I70" s="975"/>
      <c r="J70" s="975"/>
      <c r="K70" s="975"/>
      <c r="L70" s="975"/>
      <c r="M70" s="975"/>
      <c r="N70" s="975"/>
      <c r="O70" s="975"/>
      <c r="P70" s="976"/>
      <c r="Q70" s="977">
        <v>7912</v>
      </c>
      <c r="R70" s="971"/>
      <c r="S70" s="971"/>
      <c r="T70" s="971"/>
      <c r="U70" s="971"/>
      <c r="V70" s="971">
        <v>7612</v>
      </c>
      <c r="W70" s="971"/>
      <c r="X70" s="971"/>
      <c r="Y70" s="971"/>
      <c r="Z70" s="971"/>
      <c r="AA70" s="971">
        <v>300</v>
      </c>
      <c r="AB70" s="971"/>
      <c r="AC70" s="971"/>
      <c r="AD70" s="971"/>
      <c r="AE70" s="971"/>
      <c r="AF70" s="971">
        <v>300</v>
      </c>
      <c r="AG70" s="971"/>
      <c r="AH70" s="971"/>
      <c r="AI70" s="971"/>
      <c r="AJ70" s="971"/>
      <c r="AK70" s="971" t="s">
        <v>548</v>
      </c>
      <c r="AL70" s="971"/>
      <c r="AM70" s="971"/>
      <c r="AN70" s="971"/>
      <c r="AO70" s="971"/>
      <c r="AP70" s="971" t="s">
        <v>548</v>
      </c>
      <c r="AQ70" s="971"/>
      <c r="AR70" s="971"/>
      <c r="AS70" s="971"/>
      <c r="AT70" s="971"/>
      <c r="AU70" s="971" t="s">
        <v>548</v>
      </c>
      <c r="AV70" s="971"/>
      <c r="AW70" s="971"/>
      <c r="AX70" s="971"/>
      <c r="AY70" s="971"/>
      <c r="AZ70" s="972"/>
      <c r="BA70" s="972"/>
      <c r="BB70" s="972"/>
      <c r="BC70" s="972"/>
      <c r="BD70" s="973"/>
      <c r="BE70" s="220"/>
      <c r="BF70" s="220"/>
      <c r="BG70" s="220"/>
      <c r="BH70" s="220"/>
      <c r="BI70" s="220"/>
      <c r="BJ70" s="220"/>
      <c r="BK70" s="220"/>
      <c r="BL70" s="220"/>
      <c r="BM70" s="220"/>
      <c r="BN70" s="220"/>
      <c r="BO70" s="220"/>
      <c r="BP70" s="220"/>
      <c r="BQ70" s="217">
        <v>64</v>
      </c>
      <c r="BR70" s="222"/>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09"/>
    </row>
    <row r="71" spans="1:131" ht="26.25" customHeight="1" x14ac:dyDescent="0.15">
      <c r="A71" s="217">
        <v>4</v>
      </c>
      <c r="B71" s="974" t="s">
        <v>552</v>
      </c>
      <c r="C71" s="975"/>
      <c r="D71" s="975"/>
      <c r="E71" s="975"/>
      <c r="F71" s="975"/>
      <c r="G71" s="975"/>
      <c r="H71" s="975"/>
      <c r="I71" s="975"/>
      <c r="J71" s="975"/>
      <c r="K71" s="975"/>
      <c r="L71" s="975"/>
      <c r="M71" s="975"/>
      <c r="N71" s="975"/>
      <c r="O71" s="975"/>
      <c r="P71" s="976"/>
      <c r="Q71" s="977">
        <v>632</v>
      </c>
      <c r="R71" s="971"/>
      <c r="S71" s="971"/>
      <c r="T71" s="971"/>
      <c r="U71" s="971"/>
      <c r="V71" s="971">
        <v>515</v>
      </c>
      <c r="W71" s="971"/>
      <c r="X71" s="971"/>
      <c r="Y71" s="971"/>
      <c r="Z71" s="971"/>
      <c r="AA71" s="971">
        <v>117</v>
      </c>
      <c r="AB71" s="971"/>
      <c r="AC71" s="971"/>
      <c r="AD71" s="971"/>
      <c r="AE71" s="971"/>
      <c r="AF71" s="971">
        <v>117</v>
      </c>
      <c r="AG71" s="971"/>
      <c r="AH71" s="971"/>
      <c r="AI71" s="971"/>
      <c r="AJ71" s="971"/>
      <c r="AK71" s="971" t="s">
        <v>548</v>
      </c>
      <c r="AL71" s="971"/>
      <c r="AM71" s="971"/>
      <c r="AN71" s="971"/>
      <c r="AO71" s="971"/>
      <c r="AP71" s="971" t="s">
        <v>548</v>
      </c>
      <c r="AQ71" s="971"/>
      <c r="AR71" s="971"/>
      <c r="AS71" s="971"/>
      <c r="AT71" s="971"/>
      <c r="AU71" s="971" t="s">
        <v>548</v>
      </c>
      <c r="AV71" s="971"/>
      <c r="AW71" s="971"/>
      <c r="AX71" s="971"/>
      <c r="AY71" s="971"/>
      <c r="AZ71" s="972"/>
      <c r="BA71" s="972"/>
      <c r="BB71" s="972"/>
      <c r="BC71" s="972"/>
      <c r="BD71" s="973"/>
      <c r="BE71" s="220"/>
      <c r="BF71" s="220"/>
      <c r="BG71" s="220"/>
      <c r="BH71" s="220"/>
      <c r="BI71" s="220"/>
      <c r="BJ71" s="220"/>
      <c r="BK71" s="220"/>
      <c r="BL71" s="220"/>
      <c r="BM71" s="220"/>
      <c r="BN71" s="220"/>
      <c r="BO71" s="220"/>
      <c r="BP71" s="220"/>
      <c r="BQ71" s="217">
        <v>65</v>
      </c>
      <c r="BR71" s="222"/>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09"/>
    </row>
    <row r="72" spans="1:131" ht="26.25" customHeight="1" x14ac:dyDescent="0.15">
      <c r="A72" s="217">
        <v>5</v>
      </c>
      <c r="B72" s="974" t="s">
        <v>553</v>
      </c>
      <c r="C72" s="975"/>
      <c r="D72" s="975"/>
      <c r="E72" s="975"/>
      <c r="F72" s="975"/>
      <c r="G72" s="975"/>
      <c r="H72" s="975"/>
      <c r="I72" s="975"/>
      <c r="J72" s="975"/>
      <c r="K72" s="975"/>
      <c r="L72" s="975"/>
      <c r="M72" s="975"/>
      <c r="N72" s="975"/>
      <c r="O72" s="975"/>
      <c r="P72" s="976"/>
      <c r="Q72" s="977">
        <v>310</v>
      </c>
      <c r="R72" s="971"/>
      <c r="S72" s="971"/>
      <c r="T72" s="971"/>
      <c r="U72" s="971"/>
      <c r="V72" s="971">
        <v>281</v>
      </c>
      <c r="W72" s="971"/>
      <c r="X72" s="971"/>
      <c r="Y72" s="971"/>
      <c r="Z72" s="971"/>
      <c r="AA72" s="971">
        <v>29</v>
      </c>
      <c r="AB72" s="971"/>
      <c r="AC72" s="971"/>
      <c r="AD72" s="971"/>
      <c r="AE72" s="971"/>
      <c r="AF72" s="971">
        <v>29</v>
      </c>
      <c r="AG72" s="971"/>
      <c r="AH72" s="971"/>
      <c r="AI72" s="971"/>
      <c r="AJ72" s="971"/>
      <c r="AK72" s="971" t="s">
        <v>548</v>
      </c>
      <c r="AL72" s="971"/>
      <c r="AM72" s="971"/>
      <c r="AN72" s="971"/>
      <c r="AO72" s="971"/>
      <c r="AP72" s="971" t="s">
        <v>548</v>
      </c>
      <c r="AQ72" s="971"/>
      <c r="AR72" s="971"/>
      <c r="AS72" s="971"/>
      <c r="AT72" s="971"/>
      <c r="AU72" s="971" t="s">
        <v>548</v>
      </c>
      <c r="AV72" s="971"/>
      <c r="AW72" s="971"/>
      <c r="AX72" s="971"/>
      <c r="AY72" s="971"/>
      <c r="AZ72" s="972"/>
      <c r="BA72" s="972"/>
      <c r="BB72" s="972"/>
      <c r="BC72" s="972"/>
      <c r="BD72" s="973"/>
      <c r="BE72" s="220"/>
      <c r="BF72" s="220"/>
      <c r="BG72" s="220"/>
      <c r="BH72" s="220"/>
      <c r="BI72" s="220"/>
      <c r="BJ72" s="220"/>
      <c r="BK72" s="220"/>
      <c r="BL72" s="220"/>
      <c r="BM72" s="220"/>
      <c r="BN72" s="220"/>
      <c r="BO72" s="220"/>
      <c r="BP72" s="220"/>
      <c r="BQ72" s="217">
        <v>66</v>
      </c>
      <c r="BR72" s="222"/>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09"/>
    </row>
    <row r="73" spans="1:131" ht="26.25" customHeight="1" x14ac:dyDescent="0.15">
      <c r="A73" s="217">
        <v>6</v>
      </c>
      <c r="B73" s="974" t="s">
        <v>554</v>
      </c>
      <c r="C73" s="975"/>
      <c r="D73" s="975"/>
      <c r="E73" s="975"/>
      <c r="F73" s="975"/>
      <c r="G73" s="975"/>
      <c r="H73" s="975"/>
      <c r="I73" s="975"/>
      <c r="J73" s="975"/>
      <c r="K73" s="975"/>
      <c r="L73" s="975"/>
      <c r="M73" s="975"/>
      <c r="N73" s="975"/>
      <c r="O73" s="975"/>
      <c r="P73" s="976"/>
      <c r="Q73" s="977">
        <v>304568</v>
      </c>
      <c r="R73" s="971"/>
      <c r="S73" s="971"/>
      <c r="T73" s="971"/>
      <c r="U73" s="971"/>
      <c r="V73" s="971">
        <v>293091</v>
      </c>
      <c r="W73" s="971"/>
      <c r="X73" s="971"/>
      <c r="Y73" s="971"/>
      <c r="Z73" s="971"/>
      <c r="AA73" s="971">
        <v>11478</v>
      </c>
      <c r="AB73" s="971"/>
      <c r="AC73" s="971"/>
      <c r="AD73" s="971"/>
      <c r="AE73" s="971"/>
      <c r="AF73" s="971">
        <v>11478</v>
      </c>
      <c r="AG73" s="971"/>
      <c r="AH73" s="971"/>
      <c r="AI73" s="971"/>
      <c r="AJ73" s="971"/>
      <c r="AK73" s="971" t="s">
        <v>548</v>
      </c>
      <c r="AL73" s="971"/>
      <c r="AM73" s="971"/>
      <c r="AN73" s="971"/>
      <c r="AO73" s="971"/>
      <c r="AP73" s="971" t="s">
        <v>548</v>
      </c>
      <c r="AQ73" s="971"/>
      <c r="AR73" s="971"/>
      <c r="AS73" s="971"/>
      <c r="AT73" s="971"/>
      <c r="AU73" s="971" t="s">
        <v>548</v>
      </c>
      <c r="AV73" s="971"/>
      <c r="AW73" s="971"/>
      <c r="AX73" s="971"/>
      <c r="AY73" s="971"/>
      <c r="AZ73" s="972"/>
      <c r="BA73" s="972"/>
      <c r="BB73" s="972"/>
      <c r="BC73" s="972"/>
      <c r="BD73" s="973"/>
      <c r="BE73" s="220"/>
      <c r="BF73" s="220"/>
      <c r="BG73" s="220"/>
      <c r="BH73" s="220"/>
      <c r="BI73" s="220"/>
      <c r="BJ73" s="220"/>
      <c r="BK73" s="220"/>
      <c r="BL73" s="220"/>
      <c r="BM73" s="220"/>
      <c r="BN73" s="220"/>
      <c r="BO73" s="220"/>
      <c r="BP73" s="220"/>
      <c r="BQ73" s="217">
        <v>67</v>
      </c>
      <c r="BR73" s="222"/>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09"/>
    </row>
    <row r="74" spans="1:131" ht="26.25" customHeight="1" x14ac:dyDescent="0.15">
      <c r="A74" s="217">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0"/>
      <c r="BF74" s="220"/>
      <c r="BG74" s="220"/>
      <c r="BH74" s="220"/>
      <c r="BI74" s="220"/>
      <c r="BJ74" s="220"/>
      <c r="BK74" s="220"/>
      <c r="BL74" s="220"/>
      <c r="BM74" s="220"/>
      <c r="BN74" s="220"/>
      <c r="BO74" s="220"/>
      <c r="BP74" s="220"/>
      <c r="BQ74" s="217">
        <v>68</v>
      </c>
      <c r="BR74" s="222"/>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09"/>
    </row>
    <row r="75" spans="1:131" ht="26.25" customHeight="1" x14ac:dyDescent="0.15">
      <c r="A75" s="217">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0"/>
      <c r="BF75" s="220"/>
      <c r="BG75" s="220"/>
      <c r="BH75" s="220"/>
      <c r="BI75" s="220"/>
      <c r="BJ75" s="220"/>
      <c r="BK75" s="220"/>
      <c r="BL75" s="220"/>
      <c r="BM75" s="220"/>
      <c r="BN75" s="220"/>
      <c r="BO75" s="220"/>
      <c r="BP75" s="220"/>
      <c r="BQ75" s="217">
        <v>69</v>
      </c>
      <c r="BR75" s="222"/>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09"/>
    </row>
    <row r="76" spans="1:131" ht="26.25" customHeight="1" x14ac:dyDescent="0.15">
      <c r="A76" s="217">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0"/>
      <c r="BF76" s="220"/>
      <c r="BG76" s="220"/>
      <c r="BH76" s="220"/>
      <c r="BI76" s="220"/>
      <c r="BJ76" s="220"/>
      <c r="BK76" s="220"/>
      <c r="BL76" s="220"/>
      <c r="BM76" s="220"/>
      <c r="BN76" s="220"/>
      <c r="BO76" s="220"/>
      <c r="BP76" s="220"/>
      <c r="BQ76" s="217">
        <v>70</v>
      </c>
      <c r="BR76" s="222"/>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09"/>
    </row>
    <row r="77" spans="1:131" ht="26.25" customHeight="1" x14ac:dyDescent="0.15">
      <c r="A77" s="217">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0"/>
      <c r="BF77" s="220"/>
      <c r="BG77" s="220"/>
      <c r="BH77" s="220"/>
      <c r="BI77" s="220"/>
      <c r="BJ77" s="220"/>
      <c r="BK77" s="220"/>
      <c r="BL77" s="220"/>
      <c r="BM77" s="220"/>
      <c r="BN77" s="220"/>
      <c r="BO77" s="220"/>
      <c r="BP77" s="220"/>
      <c r="BQ77" s="217">
        <v>71</v>
      </c>
      <c r="BR77" s="222"/>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09"/>
    </row>
    <row r="78" spans="1:131" ht="26.25" customHeight="1" x14ac:dyDescent="0.15">
      <c r="A78" s="217">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0"/>
      <c r="BF78" s="220"/>
      <c r="BG78" s="220"/>
      <c r="BH78" s="220"/>
      <c r="BI78" s="220"/>
      <c r="BJ78" s="209"/>
      <c r="BK78" s="209"/>
      <c r="BL78" s="209"/>
      <c r="BM78" s="209"/>
      <c r="BN78" s="209"/>
      <c r="BO78" s="220"/>
      <c r="BP78" s="220"/>
      <c r="BQ78" s="217">
        <v>72</v>
      </c>
      <c r="BR78" s="222"/>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09"/>
    </row>
    <row r="79" spans="1:131" ht="26.25" customHeight="1" x14ac:dyDescent="0.15">
      <c r="A79" s="217">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0"/>
      <c r="BF79" s="220"/>
      <c r="BG79" s="220"/>
      <c r="BH79" s="220"/>
      <c r="BI79" s="220"/>
      <c r="BJ79" s="209"/>
      <c r="BK79" s="209"/>
      <c r="BL79" s="209"/>
      <c r="BM79" s="209"/>
      <c r="BN79" s="209"/>
      <c r="BO79" s="220"/>
      <c r="BP79" s="220"/>
      <c r="BQ79" s="217">
        <v>73</v>
      </c>
      <c r="BR79" s="222"/>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09"/>
    </row>
    <row r="80" spans="1:131" ht="26.25" customHeight="1" x14ac:dyDescent="0.15">
      <c r="A80" s="217">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0"/>
      <c r="BF80" s="220"/>
      <c r="BG80" s="220"/>
      <c r="BH80" s="220"/>
      <c r="BI80" s="220"/>
      <c r="BJ80" s="220"/>
      <c r="BK80" s="220"/>
      <c r="BL80" s="220"/>
      <c r="BM80" s="220"/>
      <c r="BN80" s="220"/>
      <c r="BO80" s="220"/>
      <c r="BP80" s="220"/>
      <c r="BQ80" s="217">
        <v>74</v>
      </c>
      <c r="BR80" s="222"/>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09"/>
    </row>
    <row r="81" spans="1:131" ht="26.25" customHeight="1" x14ac:dyDescent="0.15">
      <c r="A81" s="217">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0"/>
      <c r="BF81" s="220"/>
      <c r="BG81" s="220"/>
      <c r="BH81" s="220"/>
      <c r="BI81" s="220"/>
      <c r="BJ81" s="220"/>
      <c r="BK81" s="220"/>
      <c r="BL81" s="220"/>
      <c r="BM81" s="220"/>
      <c r="BN81" s="220"/>
      <c r="BO81" s="220"/>
      <c r="BP81" s="220"/>
      <c r="BQ81" s="217">
        <v>75</v>
      </c>
      <c r="BR81" s="222"/>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09"/>
    </row>
    <row r="82" spans="1:131" ht="26.25" customHeight="1" x14ac:dyDescent="0.15">
      <c r="A82" s="217">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0"/>
      <c r="BF82" s="220"/>
      <c r="BG82" s="220"/>
      <c r="BH82" s="220"/>
      <c r="BI82" s="220"/>
      <c r="BJ82" s="220"/>
      <c r="BK82" s="220"/>
      <c r="BL82" s="220"/>
      <c r="BM82" s="220"/>
      <c r="BN82" s="220"/>
      <c r="BO82" s="220"/>
      <c r="BP82" s="220"/>
      <c r="BQ82" s="217">
        <v>76</v>
      </c>
      <c r="BR82" s="222"/>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09"/>
    </row>
    <row r="83" spans="1:131" ht="26.25" customHeight="1" x14ac:dyDescent="0.15">
      <c r="A83" s="217">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0"/>
      <c r="BF83" s="220"/>
      <c r="BG83" s="220"/>
      <c r="BH83" s="220"/>
      <c r="BI83" s="220"/>
      <c r="BJ83" s="220"/>
      <c r="BK83" s="220"/>
      <c r="BL83" s="220"/>
      <c r="BM83" s="220"/>
      <c r="BN83" s="220"/>
      <c r="BO83" s="220"/>
      <c r="BP83" s="220"/>
      <c r="BQ83" s="217">
        <v>77</v>
      </c>
      <c r="BR83" s="222"/>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09"/>
    </row>
    <row r="84" spans="1:131" ht="26.25" customHeight="1" x14ac:dyDescent="0.15">
      <c r="A84" s="217">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0"/>
      <c r="BF84" s="220"/>
      <c r="BG84" s="220"/>
      <c r="BH84" s="220"/>
      <c r="BI84" s="220"/>
      <c r="BJ84" s="220"/>
      <c r="BK84" s="220"/>
      <c r="BL84" s="220"/>
      <c r="BM84" s="220"/>
      <c r="BN84" s="220"/>
      <c r="BO84" s="220"/>
      <c r="BP84" s="220"/>
      <c r="BQ84" s="217">
        <v>78</v>
      </c>
      <c r="BR84" s="222"/>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09"/>
    </row>
    <row r="85" spans="1:131" ht="26.25" customHeight="1" x14ac:dyDescent="0.15">
      <c r="A85" s="217">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0"/>
      <c r="BF85" s="220"/>
      <c r="BG85" s="220"/>
      <c r="BH85" s="220"/>
      <c r="BI85" s="220"/>
      <c r="BJ85" s="220"/>
      <c r="BK85" s="220"/>
      <c r="BL85" s="220"/>
      <c r="BM85" s="220"/>
      <c r="BN85" s="220"/>
      <c r="BO85" s="220"/>
      <c r="BP85" s="220"/>
      <c r="BQ85" s="217">
        <v>79</v>
      </c>
      <c r="BR85" s="222"/>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09"/>
    </row>
    <row r="86" spans="1:131" ht="26.25" customHeight="1" x14ac:dyDescent="0.15">
      <c r="A86" s="217">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0"/>
      <c r="BF86" s="220"/>
      <c r="BG86" s="220"/>
      <c r="BH86" s="220"/>
      <c r="BI86" s="220"/>
      <c r="BJ86" s="220"/>
      <c r="BK86" s="220"/>
      <c r="BL86" s="220"/>
      <c r="BM86" s="220"/>
      <c r="BN86" s="220"/>
      <c r="BO86" s="220"/>
      <c r="BP86" s="220"/>
      <c r="BQ86" s="217">
        <v>80</v>
      </c>
      <c r="BR86" s="222"/>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09"/>
    </row>
    <row r="87" spans="1:131" ht="26.25" customHeight="1" x14ac:dyDescent="0.15">
      <c r="A87" s="223">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0"/>
      <c r="BF87" s="220"/>
      <c r="BG87" s="220"/>
      <c r="BH87" s="220"/>
      <c r="BI87" s="220"/>
      <c r="BJ87" s="220"/>
      <c r="BK87" s="220"/>
      <c r="BL87" s="220"/>
      <c r="BM87" s="220"/>
      <c r="BN87" s="220"/>
      <c r="BO87" s="220"/>
      <c r="BP87" s="220"/>
      <c r="BQ87" s="217">
        <v>81</v>
      </c>
      <c r="BR87" s="222"/>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09"/>
    </row>
    <row r="88" spans="1:131" ht="26.25" customHeight="1" thickBot="1" x14ac:dyDescent="0.2">
      <c r="A88" s="219" t="s">
        <v>378</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12220</v>
      </c>
      <c r="AG88" s="959"/>
      <c r="AH88" s="959"/>
      <c r="AI88" s="959"/>
      <c r="AJ88" s="959"/>
      <c r="AK88" s="963"/>
      <c r="AL88" s="963"/>
      <c r="AM88" s="963"/>
      <c r="AN88" s="963"/>
      <c r="AO88" s="963"/>
      <c r="AP88" s="959">
        <v>2483</v>
      </c>
      <c r="AQ88" s="959"/>
      <c r="AR88" s="959"/>
      <c r="AS88" s="959"/>
      <c r="AT88" s="959"/>
      <c r="AU88" s="959">
        <v>427</v>
      </c>
      <c r="AV88" s="959"/>
      <c r="AW88" s="959"/>
      <c r="AX88" s="959"/>
      <c r="AY88" s="959"/>
      <c r="AZ88" s="960"/>
      <c r="BA88" s="960"/>
      <c r="BB88" s="960"/>
      <c r="BC88" s="960"/>
      <c r="BD88" s="961"/>
      <c r="BE88" s="220"/>
      <c r="BF88" s="220"/>
      <c r="BG88" s="220"/>
      <c r="BH88" s="220"/>
      <c r="BI88" s="220"/>
      <c r="BJ88" s="220"/>
      <c r="BK88" s="220"/>
      <c r="BL88" s="220"/>
      <c r="BM88" s="220"/>
      <c r="BN88" s="220"/>
      <c r="BO88" s="220"/>
      <c r="BP88" s="220"/>
      <c r="BQ88" s="217">
        <v>82</v>
      </c>
      <c r="BR88" s="222"/>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09"/>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09"/>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09"/>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09"/>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09"/>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09"/>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09"/>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09"/>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09"/>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09"/>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09"/>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09"/>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09"/>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09"/>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378</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v>1</v>
      </c>
      <c r="CX102" s="953"/>
      <c r="CY102" s="953"/>
      <c r="CZ102" s="953"/>
      <c r="DA102" s="954"/>
      <c r="DB102" s="952" t="s">
        <v>557</v>
      </c>
      <c r="DC102" s="953"/>
      <c r="DD102" s="953"/>
      <c r="DE102" s="953"/>
      <c r="DF102" s="954"/>
      <c r="DG102" s="952" t="s">
        <v>557</v>
      </c>
      <c r="DH102" s="953"/>
      <c r="DI102" s="953"/>
      <c r="DJ102" s="953"/>
      <c r="DK102" s="954"/>
      <c r="DL102" s="952" t="s">
        <v>557</v>
      </c>
      <c r="DM102" s="953"/>
      <c r="DN102" s="953"/>
      <c r="DO102" s="953"/>
      <c r="DP102" s="954"/>
      <c r="DQ102" s="952" t="s">
        <v>557</v>
      </c>
      <c r="DR102" s="953"/>
      <c r="DS102" s="953"/>
      <c r="DT102" s="953"/>
      <c r="DU102" s="954"/>
      <c r="DV102" s="937"/>
      <c r="DW102" s="938"/>
      <c r="DX102" s="938"/>
      <c r="DY102" s="938"/>
      <c r="DZ102" s="939"/>
      <c r="EA102" s="209"/>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09"/>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09"/>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9"/>
      <c r="BR105" s="209"/>
      <c r="BS105" s="209"/>
      <c r="BT105" s="209"/>
      <c r="BU105" s="209"/>
      <c r="BV105" s="209"/>
      <c r="BW105" s="209"/>
      <c r="BX105" s="209"/>
      <c r="BY105" s="209"/>
      <c r="BZ105" s="209"/>
      <c r="CA105" s="209"/>
      <c r="CB105" s="209"/>
      <c r="CC105" s="209"/>
      <c r="CD105" s="209"/>
      <c r="CE105" s="209"/>
      <c r="CF105" s="209"/>
      <c r="CG105" s="209"/>
      <c r="CH105" s="209"/>
      <c r="CI105" s="209"/>
      <c r="CJ105" s="209"/>
      <c r="CK105" s="209"/>
      <c r="CL105" s="209"/>
      <c r="CM105" s="209"/>
      <c r="CN105" s="209"/>
      <c r="CO105" s="209"/>
      <c r="CP105" s="209"/>
      <c r="CQ105" s="209"/>
      <c r="CR105" s="209"/>
      <c r="CS105" s="209"/>
      <c r="CT105" s="209"/>
      <c r="CU105" s="209"/>
      <c r="CV105" s="209"/>
      <c r="CW105" s="209"/>
      <c r="CX105" s="209"/>
      <c r="CY105" s="209"/>
      <c r="CZ105" s="209"/>
      <c r="DA105" s="209"/>
      <c r="DB105" s="209"/>
      <c r="DC105" s="209"/>
      <c r="DD105" s="209"/>
      <c r="DE105" s="209"/>
      <c r="DF105" s="209"/>
      <c r="DG105" s="209"/>
      <c r="DH105" s="209"/>
      <c r="DI105" s="209"/>
      <c r="DJ105" s="209"/>
      <c r="DK105" s="209"/>
      <c r="DL105" s="209"/>
      <c r="DM105" s="209"/>
      <c r="DN105" s="209"/>
      <c r="DO105" s="209"/>
      <c r="DP105" s="209"/>
      <c r="DQ105" s="209"/>
      <c r="DR105" s="209"/>
      <c r="DS105" s="209"/>
      <c r="DT105" s="209"/>
      <c r="DU105" s="209"/>
      <c r="DV105" s="209"/>
      <c r="DW105" s="209"/>
      <c r="DX105" s="209"/>
      <c r="DY105" s="209"/>
      <c r="DZ105" s="209"/>
      <c r="EA105" s="209"/>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9"/>
      <c r="BR106" s="209"/>
      <c r="BS106" s="209"/>
      <c r="BT106" s="209"/>
      <c r="BU106" s="209"/>
      <c r="BV106" s="209"/>
      <c r="BW106" s="209"/>
      <c r="BX106" s="209"/>
      <c r="BY106" s="209"/>
      <c r="BZ106" s="209"/>
      <c r="CA106" s="209"/>
      <c r="CB106" s="209"/>
      <c r="CC106" s="209"/>
      <c r="CD106" s="209"/>
      <c r="CE106" s="209"/>
      <c r="CF106" s="209"/>
      <c r="CG106" s="209"/>
      <c r="CH106" s="209"/>
      <c r="CI106" s="209"/>
      <c r="CJ106" s="209"/>
      <c r="CK106" s="209"/>
      <c r="CL106" s="209"/>
      <c r="CM106" s="209"/>
      <c r="CN106" s="209"/>
      <c r="CO106" s="209"/>
      <c r="CP106" s="209"/>
      <c r="CQ106" s="209"/>
      <c r="CR106" s="209"/>
      <c r="CS106" s="209"/>
      <c r="CT106" s="209"/>
      <c r="CU106" s="209"/>
      <c r="CV106" s="209"/>
      <c r="CW106" s="209"/>
      <c r="CX106" s="209"/>
      <c r="CY106" s="209"/>
      <c r="CZ106" s="209"/>
      <c r="DA106" s="209"/>
      <c r="DB106" s="209"/>
      <c r="DC106" s="209"/>
      <c r="DD106" s="209"/>
      <c r="DE106" s="209"/>
      <c r="DF106" s="209"/>
      <c r="DG106" s="209"/>
      <c r="DH106" s="209"/>
      <c r="DI106" s="209"/>
      <c r="DJ106" s="209"/>
      <c r="DK106" s="209"/>
      <c r="DL106" s="209"/>
      <c r="DM106" s="209"/>
      <c r="DN106" s="209"/>
      <c r="DO106" s="209"/>
      <c r="DP106" s="209"/>
      <c r="DQ106" s="209"/>
      <c r="DR106" s="209"/>
      <c r="DS106" s="209"/>
      <c r="DT106" s="209"/>
      <c r="DU106" s="209"/>
      <c r="DV106" s="209"/>
      <c r="DW106" s="209"/>
      <c r="DX106" s="209"/>
      <c r="DY106" s="209"/>
      <c r="DZ106" s="209"/>
      <c r="EA106" s="209"/>
    </row>
    <row r="107" spans="1:131" s="209" customFormat="1" ht="26.25" customHeight="1" thickBot="1" x14ac:dyDescent="0.2">
      <c r="A107" s="228" t="s">
        <v>406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209"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09"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09"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1740336</v>
      </c>
      <c r="AB110" s="889"/>
      <c r="AC110" s="889"/>
      <c r="AD110" s="889"/>
      <c r="AE110" s="890"/>
      <c r="AF110" s="891">
        <v>1779161</v>
      </c>
      <c r="AG110" s="889"/>
      <c r="AH110" s="889"/>
      <c r="AI110" s="889"/>
      <c r="AJ110" s="890"/>
      <c r="AK110" s="891">
        <v>1738369</v>
      </c>
      <c r="AL110" s="889"/>
      <c r="AM110" s="889"/>
      <c r="AN110" s="889"/>
      <c r="AO110" s="890"/>
      <c r="AP110" s="892">
        <v>19.5</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16477869</v>
      </c>
      <c r="BR110" s="842"/>
      <c r="BS110" s="842"/>
      <c r="BT110" s="842"/>
      <c r="BU110" s="842"/>
      <c r="BV110" s="842">
        <v>16702291</v>
      </c>
      <c r="BW110" s="842"/>
      <c r="BX110" s="842"/>
      <c r="BY110" s="842"/>
      <c r="BZ110" s="842"/>
      <c r="CA110" s="842">
        <v>17399780</v>
      </c>
      <c r="CB110" s="842"/>
      <c r="CC110" s="842"/>
      <c r="CD110" s="842"/>
      <c r="CE110" s="842"/>
      <c r="CF110" s="866">
        <v>195.5</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09"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v>225652</v>
      </c>
      <c r="BW111" s="817"/>
      <c r="BX111" s="817"/>
      <c r="BY111" s="817"/>
      <c r="BZ111" s="817"/>
      <c r="CA111" s="817">
        <v>222374</v>
      </c>
      <c r="CB111" s="817"/>
      <c r="CC111" s="817"/>
      <c r="CD111" s="817"/>
      <c r="CE111" s="817"/>
      <c r="CF111" s="875">
        <v>2.5</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09"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12064375</v>
      </c>
      <c r="BR112" s="817"/>
      <c r="BS112" s="817"/>
      <c r="BT112" s="817"/>
      <c r="BU112" s="817"/>
      <c r="BV112" s="817">
        <v>11930814</v>
      </c>
      <c r="BW112" s="817"/>
      <c r="BX112" s="817"/>
      <c r="BY112" s="817"/>
      <c r="BZ112" s="817"/>
      <c r="CA112" s="817">
        <v>11673872</v>
      </c>
      <c r="CB112" s="817"/>
      <c r="CC112" s="817"/>
      <c r="CD112" s="817"/>
      <c r="CE112" s="817"/>
      <c r="CF112" s="875">
        <v>131.1</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v>225652</v>
      </c>
      <c r="DM112" s="817"/>
      <c r="DN112" s="817"/>
      <c r="DO112" s="817"/>
      <c r="DP112" s="817"/>
      <c r="DQ112" s="817">
        <v>222374</v>
      </c>
      <c r="DR112" s="817"/>
      <c r="DS112" s="817"/>
      <c r="DT112" s="817"/>
      <c r="DU112" s="817"/>
      <c r="DV112" s="794">
        <v>2.5</v>
      </c>
      <c r="DW112" s="794"/>
      <c r="DX112" s="794"/>
      <c r="DY112" s="794"/>
      <c r="DZ112" s="795"/>
    </row>
    <row r="113" spans="1:130" s="209"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749763</v>
      </c>
      <c r="AB113" s="919"/>
      <c r="AC113" s="919"/>
      <c r="AD113" s="919"/>
      <c r="AE113" s="920"/>
      <c r="AF113" s="921">
        <v>701537</v>
      </c>
      <c r="AG113" s="919"/>
      <c r="AH113" s="919"/>
      <c r="AI113" s="919"/>
      <c r="AJ113" s="920"/>
      <c r="AK113" s="921">
        <v>704035</v>
      </c>
      <c r="AL113" s="919"/>
      <c r="AM113" s="919"/>
      <c r="AN113" s="919"/>
      <c r="AO113" s="920"/>
      <c r="AP113" s="922">
        <v>7.9</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580938</v>
      </c>
      <c r="BR113" s="817"/>
      <c r="BS113" s="817"/>
      <c r="BT113" s="817"/>
      <c r="BU113" s="817"/>
      <c r="BV113" s="817">
        <v>556809</v>
      </c>
      <c r="BW113" s="817"/>
      <c r="BX113" s="817"/>
      <c r="BY113" s="817"/>
      <c r="BZ113" s="817"/>
      <c r="CA113" s="817">
        <v>427061</v>
      </c>
      <c r="CB113" s="817"/>
      <c r="CC113" s="817"/>
      <c r="CD113" s="817"/>
      <c r="CE113" s="817"/>
      <c r="CF113" s="875">
        <v>4.8</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09"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122363</v>
      </c>
      <c r="AB114" s="780"/>
      <c r="AC114" s="780"/>
      <c r="AD114" s="780"/>
      <c r="AE114" s="781"/>
      <c r="AF114" s="782">
        <v>14236</v>
      </c>
      <c r="AG114" s="780"/>
      <c r="AH114" s="780"/>
      <c r="AI114" s="780"/>
      <c r="AJ114" s="781"/>
      <c r="AK114" s="782">
        <v>3673</v>
      </c>
      <c r="AL114" s="780"/>
      <c r="AM114" s="780"/>
      <c r="AN114" s="780"/>
      <c r="AO114" s="781"/>
      <c r="AP114" s="824">
        <v>0</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107397</v>
      </c>
      <c r="BR114" s="817"/>
      <c r="BS114" s="817"/>
      <c r="BT114" s="817"/>
      <c r="BU114" s="817"/>
      <c r="BV114" s="817">
        <v>391646</v>
      </c>
      <c r="BW114" s="817"/>
      <c r="BX114" s="817"/>
      <c r="BY114" s="817"/>
      <c r="BZ114" s="817"/>
      <c r="CA114" s="817">
        <v>508778</v>
      </c>
      <c r="CB114" s="817"/>
      <c r="CC114" s="817"/>
      <c r="CD114" s="817"/>
      <c r="CE114" s="817"/>
      <c r="CF114" s="875">
        <v>5.7</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09"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v>862</v>
      </c>
      <c r="AL115" s="919"/>
      <c r="AM115" s="919"/>
      <c r="AN115" s="919"/>
      <c r="AO115" s="920"/>
      <c r="AP115" s="922">
        <v>0</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09"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09"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2612462</v>
      </c>
      <c r="AB117" s="903"/>
      <c r="AC117" s="903"/>
      <c r="AD117" s="903"/>
      <c r="AE117" s="904"/>
      <c r="AF117" s="905">
        <v>2494934</v>
      </c>
      <c r="AG117" s="903"/>
      <c r="AH117" s="903"/>
      <c r="AI117" s="903"/>
      <c r="AJ117" s="904"/>
      <c r="AK117" s="905">
        <v>2446939</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09"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09"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0" t="s">
        <v>177</v>
      </c>
      <c r="BA119" s="230"/>
      <c r="BB119" s="230"/>
      <c r="BC119" s="230"/>
      <c r="BD119" s="230"/>
      <c r="BE119" s="230"/>
      <c r="BF119" s="230"/>
      <c r="BG119" s="230"/>
      <c r="BH119" s="230"/>
      <c r="BI119" s="230"/>
      <c r="BJ119" s="230"/>
      <c r="BK119" s="230"/>
      <c r="BL119" s="230"/>
      <c r="BM119" s="230"/>
      <c r="BN119" s="230"/>
      <c r="BO119" s="877" t="s">
        <v>443</v>
      </c>
      <c r="BP119" s="878"/>
      <c r="BQ119" s="879">
        <v>29230579</v>
      </c>
      <c r="BR119" s="845"/>
      <c r="BS119" s="845"/>
      <c r="BT119" s="845"/>
      <c r="BU119" s="845"/>
      <c r="BV119" s="845">
        <v>29807212</v>
      </c>
      <c r="BW119" s="845"/>
      <c r="BX119" s="845"/>
      <c r="BY119" s="845"/>
      <c r="BZ119" s="845"/>
      <c r="CA119" s="845">
        <v>30231865</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09"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6312914</v>
      </c>
      <c r="BR120" s="842"/>
      <c r="BS120" s="842"/>
      <c r="BT120" s="842"/>
      <c r="BU120" s="842"/>
      <c r="BV120" s="842">
        <v>7343854</v>
      </c>
      <c r="BW120" s="842"/>
      <c r="BX120" s="842"/>
      <c r="BY120" s="842"/>
      <c r="BZ120" s="842"/>
      <c r="CA120" s="842">
        <v>7605882</v>
      </c>
      <c r="CB120" s="842"/>
      <c r="CC120" s="842"/>
      <c r="CD120" s="842"/>
      <c r="CE120" s="842"/>
      <c r="CF120" s="866">
        <v>85.4</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11940746</v>
      </c>
      <c r="DH120" s="842"/>
      <c r="DI120" s="842"/>
      <c r="DJ120" s="842"/>
      <c r="DK120" s="842"/>
      <c r="DL120" s="842">
        <v>11856434</v>
      </c>
      <c r="DM120" s="842"/>
      <c r="DN120" s="842"/>
      <c r="DO120" s="842"/>
      <c r="DP120" s="842"/>
      <c r="DQ120" s="842">
        <v>11637815</v>
      </c>
      <c r="DR120" s="842"/>
      <c r="DS120" s="842"/>
      <c r="DT120" s="842"/>
      <c r="DU120" s="842"/>
      <c r="DV120" s="843">
        <v>130.69999999999999</v>
      </c>
      <c r="DW120" s="843"/>
      <c r="DX120" s="843"/>
      <c r="DY120" s="843"/>
      <c r="DZ120" s="844"/>
    </row>
    <row r="121" spans="1:130" s="209"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99887</v>
      </c>
      <c r="BR121" s="817"/>
      <c r="BS121" s="817"/>
      <c r="BT121" s="817"/>
      <c r="BU121" s="817"/>
      <c r="BV121" s="817">
        <v>98022</v>
      </c>
      <c r="BW121" s="817"/>
      <c r="BX121" s="817"/>
      <c r="BY121" s="817"/>
      <c r="BZ121" s="817"/>
      <c r="CA121" s="817">
        <v>83293</v>
      </c>
      <c r="CB121" s="817"/>
      <c r="CC121" s="817"/>
      <c r="CD121" s="817"/>
      <c r="CE121" s="817"/>
      <c r="CF121" s="875">
        <v>0.9</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123629</v>
      </c>
      <c r="DH121" s="817"/>
      <c r="DI121" s="817"/>
      <c r="DJ121" s="817"/>
      <c r="DK121" s="817"/>
      <c r="DL121" s="817">
        <v>74380</v>
      </c>
      <c r="DM121" s="817"/>
      <c r="DN121" s="817"/>
      <c r="DO121" s="817"/>
      <c r="DP121" s="817"/>
      <c r="DQ121" s="817">
        <v>36057</v>
      </c>
      <c r="DR121" s="817"/>
      <c r="DS121" s="817"/>
      <c r="DT121" s="817"/>
      <c r="DU121" s="817"/>
      <c r="DV121" s="794">
        <v>0.4</v>
      </c>
      <c r="DW121" s="794"/>
      <c r="DX121" s="794"/>
      <c r="DY121" s="794"/>
      <c r="DZ121" s="795"/>
    </row>
    <row r="122" spans="1:130" s="209"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19976754</v>
      </c>
      <c r="BR122" s="845"/>
      <c r="BS122" s="845"/>
      <c r="BT122" s="845"/>
      <c r="BU122" s="845"/>
      <c r="BV122" s="845">
        <v>19821943</v>
      </c>
      <c r="BW122" s="845"/>
      <c r="BX122" s="845"/>
      <c r="BY122" s="845"/>
      <c r="BZ122" s="845"/>
      <c r="CA122" s="845">
        <v>19837847</v>
      </c>
      <c r="CB122" s="845"/>
      <c r="CC122" s="845"/>
      <c r="CD122" s="845"/>
      <c r="CE122" s="845"/>
      <c r="CF122" s="846">
        <v>222.8</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09"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0" t="s">
        <v>177</v>
      </c>
      <c r="BA123" s="230"/>
      <c r="BB123" s="230"/>
      <c r="BC123" s="230"/>
      <c r="BD123" s="230"/>
      <c r="BE123" s="230"/>
      <c r="BF123" s="230"/>
      <c r="BG123" s="230"/>
      <c r="BH123" s="230"/>
      <c r="BI123" s="230"/>
      <c r="BJ123" s="230"/>
      <c r="BK123" s="230"/>
      <c r="BL123" s="230"/>
      <c r="BM123" s="230"/>
      <c r="BN123" s="230"/>
      <c r="BO123" s="877" t="s">
        <v>451</v>
      </c>
      <c r="BP123" s="878"/>
      <c r="BQ123" s="832">
        <v>26389555</v>
      </c>
      <c r="BR123" s="833"/>
      <c r="BS123" s="833"/>
      <c r="BT123" s="833"/>
      <c r="BU123" s="833"/>
      <c r="BV123" s="833">
        <v>27263819</v>
      </c>
      <c r="BW123" s="833"/>
      <c r="BX123" s="833"/>
      <c r="BY123" s="833"/>
      <c r="BZ123" s="833"/>
      <c r="CA123" s="833">
        <v>27527022</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09"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32.700000000000003</v>
      </c>
      <c r="BR124" s="831"/>
      <c r="BS124" s="831"/>
      <c r="BT124" s="831"/>
      <c r="BU124" s="831"/>
      <c r="BV124" s="831">
        <v>29.3</v>
      </c>
      <c r="BW124" s="831"/>
      <c r="BX124" s="831"/>
      <c r="BY124" s="831"/>
      <c r="BZ124" s="831"/>
      <c r="CA124" s="831">
        <v>30.3</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09"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11"/>
      <c r="BR125" s="211"/>
      <c r="BS125" s="211"/>
      <c r="BT125" s="211"/>
      <c r="BU125" s="211"/>
      <c r="BV125" s="211"/>
      <c r="BW125" s="211"/>
      <c r="BX125" s="211"/>
      <c r="BY125" s="211"/>
      <c r="BZ125" s="211"/>
      <c r="CA125" s="211"/>
      <c r="CB125" s="211"/>
      <c r="CC125" s="211"/>
      <c r="CD125" s="211"/>
      <c r="CE125" s="211"/>
      <c r="CF125" s="211"/>
      <c r="CG125" s="211"/>
      <c r="CH125" s="211"/>
      <c r="CI125" s="211"/>
      <c r="CJ125" s="233"/>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09"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v>862</v>
      </c>
      <c r="AL126" s="780"/>
      <c r="AM126" s="780"/>
      <c r="AN126" s="780"/>
      <c r="AO126" s="781"/>
      <c r="AP126" s="824">
        <v>0</v>
      </c>
      <c r="AQ126" s="825"/>
      <c r="AR126" s="825"/>
      <c r="AS126" s="825"/>
      <c r="AT126" s="826"/>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c r="BT126" s="211"/>
      <c r="BU126" s="211"/>
      <c r="BV126" s="211"/>
      <c r="BW126" s="211"/>
      <c r="BX126" s="211"/>
      <c r="BY126" s="211"/>
      <c r="BZ126" s="211"/>
      <c r="CA126" s="211"/>
      <c r="CB126" s="211"/>
      <c r="CC126" s="211"/>
      <c r="CD126" s="234"/>
      <c r="CE126" s="234"/>
      <c r="CF126" s="234"/>
      <c r="CG126" s="211"/>
      <c r="CH126" s="211"/>
      <c r="CI126" s="211"/>
      <c r="CJ126" s="233"/>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09"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11"/>
      <c r="AV127" s="211"/>
      <c r="AW127" s="211"/>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11"/>
      <c r="CB127" s="211"/>
      <c r="CC127" s="211"/>
      <c r="CD127" s="234"/>
      <c r="CE127" s="234"/>
      <c r="CF127" s="234"/>
      <c r="CG127" s="211"/>
      <c r="CH127" s="211"/>
      <c r="CI127" s="211"/>
      <c r="CJ127" s="233"/>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09"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25020</v>
      </c>
      <c r="AB128" s="801"/>
      <c r="AC128" s="801"/>
      <c r="AD128" s="801"/>
      <c r="AE128" s="802"/>
      <c r="AF128" s="803">
        <v>25020</v>
      </c>
      <c r="AG128" s="801"/>
      <c r="AH128" s="801"/>
      <c r="AI128" s="801"/>
      <c r="AJ128" s="802"/>
      <c r="AK128" s="803">
        <v>51106</v>
      </c>
      <c r="AL128" s="801"/>
      <c r="AM128" s="801"/>
      <c r="AN128" s="801"/>
      <c r="AO128" s="802"/>
      <c r="AP128" s="804"/>
      <c r="AQ128" s="805"/>
      <c r="AR128" s="805"/>
      <c r="AS128" s="805"/>
      <c r="AT128" s="806"/>
      <c r="AU128" s="211"/>
      <c r="AV128" s="211"/>
      <c r="AW128" s="211"/>
      <c r="AX128" s="807" t="s">
        <v>465</v>
      </c>
      <c r="AY128" s="808"/>
      <c r="AZ128" s="808"/>
      <c r="BA128" s="808"/>
      <c r="BB128" s="808"/>
      <c r="BC128" s="808"/>
      <c r="BD128" s="808"/>
      <c r="BE128" s="809"/>
      <c r="BF128" s="786" t="s">
        <v>122</v>
      </c>
      <c r="BG128" s="787"/>
      <c r="BH128" s="787"/>
      <c r="BI128" s="787"/>
      <c r="BJ128" s="787"/>
      <c r="BK128" s="787"/>
      <c r="BL128" s="810"/>
      <c r="BM128" s="786">
        <v>13.22</v>
      </c>
      <c r="BN128" s="787"/>
      <c r="BO128" s="787"/>
      <c r="BP128" s="787"/>
      <c r="BQ128" s="787"/>
      <c r="BR128" s="787"/>
      <c r="BS128" s="810"/>
      <c r="BT128" s="786">
        <v>20</v>
      </c>
      <c r="BU128" s="787"/>
      <c r="BV128" s="787"/>
      <c r="BW128" s="787"/>
      <c r="BX128" s="787"/>
      <c r="BY128" s="787"/>
      <c r="BZ128" s="788"/>
      <c r="CA128" s="234"/>
      <c r="CB128" s="234"/>
      <c r="CC128" s="234"/>
      <c r="CD128" s="234"/>
      <c r="CE128" s="234"/>
      <c r="CF128" s="234"/>
      <c r="CG128" s="211"/>
      <c r="CH128" s="211"/>
      <c r="CI128" s="211"/>
      <c r="CJ128" s="233"/>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09"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10540854</v>
      </c>
      <c r="AB129" s="780"/>
      <c r="AC129" s="780"/>
      <c r="AD129" s="780"/>
      <c r="AE129" s="781"/>
      <c r="AF129" s="782">
        <v>10544303</v>
      </c>
      <c r="AG129" s="780"/>
      <c r="AH129" s="780"/>
      <c r="AI129" s="780"/>
      <c r="AJ129" s="781"/>
      <c r="AK129" s="782">
        <v>10748515</v>
      </c>
      <c r="AL129" s="780"/>
      <c r="AM129" s="780"/>
      <c r="AN129" s="780"/>
      <c r="AO129" s="781"/>
      <c r="AP129" s="783"/>
      <c r="AQ129" s="784"/>
      <c r="AR129" s="784"/>
      <c r="AS129" s="784"/>
      <c r="AT129" s="785"/>
      <c r="AU129" s="212"/>
      <c r="AV129" s="212"/>
      <c r="AW129" s="212"/>
      <c r="AX129" s="751" t="s">
        <v>468</v>
      </c>
      <c r="AY129" s="752"/>
      <c r="AZ129" s="752"/>
      <c r="BA129" s="752"/>
      <c r="BB129" s="752"/>
      <c r="BC129" s="752"/>
      <c r="BD129" s="752"/>
      <c r="BE129" s="753"/>
      <c r="BF129" s="770" t="s">
        <v>122</v>
      </c>
      <c r="BG129" s="771"/>
      <c r="BH129" s="771"/>
      <c r="BI129" s="771"/>
      <c r="BJ129" s="771"/>
      <c r="BK129" s="771"/>
      <c r="BL129" s="772"/>
      <c r="BM129" s="770">
        <v>18.22</v>
      </c>
      <c r="BN129" s="771"/>
      <c r="BO129" s="771"/>
      <c r="BP129" s="771"/>
      <c r="BQ129" s="771"/>
      <c r="BR129" s="771"/>
      <c r="BS129" s="772"/>
      <c r="BT129" s="770">
        <v>30</v>
      </c>
      <c r="BU129" s="771"/>
      <c r="BV129" s="771"/>
      <c r="BW129" s="771"/>
      <c r="BX129" s="771"/>
      <c r="BY129" s="771"/>
      <c r="BZ129" s="773"/>
      <c r="CA129" s="235"/>
      <c r="CB129" s="235"/>
      <c r="CC129" s="235"/>
      <c r="CD129" s="235"/>
      <c r="CE129" s="235"/>
      <c r="CF129" s="235"/>
      <c r="CG129" s="235"/>
      <c r="CH129" s="235"/>
      <c r="CI129" s="235"/>
      <c r="CJ129" s="235"/>
      <c r="CK129" s="235"/>
      <c r="CL129" s="235"/>
      <c r="CM129" s="235"/>
      <c r="CN129" s="235"/>
      <c r="CO129" s="235"/>
      <c r="CP129" s="235"/>
      <c r="CQ129" s="235"/>
      <c r="CR129" s="235"/>
      <c r="CS129" s="235"/>
      <c r="CT129" s="235"/>
      <c r="CU129" s="235"/>
      <c r="CV129" s="235"/>
      <c r="CW129" s="235"/>
      <c r="CX129" s="235"/>
      <c r="CY129" s="235"/>
      <c r="CZ129" s="235"/>
      <c r="DA129" s="235"/>
      <c r="DB129" s="235"/>
      <c r="DC129" s="235"/>
      <c r="DD129" s="235"/>
      <c r="DE129" s="235"/>
      <c r="DF129" s="235"/>
      <c r="DG129" s="235"/>
      <c r="DH129" s="235"/>
      <c r="DI129" s="235"/>
      <c r="DJ129" s="235"/>
      <c r="DK129" s="235"/>
      <c r="DL129" s="235"/>
      <c r="DM129" s="235"/>
      <c r="DN129" s="235"/>
      <c r="DO129" s="235"/>
      <c r="DP129" s="212"/>
      <c r="DQ129" s="212"/>
      <c r="DR129" s="212"/>
      <c r="DS129" s="212"/>
      <c r="DT129" s="212"/>
      <c r="DU129" s="212"/>
      <c r="DV129" s="212"/>
      <c r="DW129" s="212"/>
      <c r="DX129" s="212"/>
      <c r="DY129" s="212"/>
      <c r="DZ129" s="212"/>
    </row>
    <row r="130" spans="1:131" s="209"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1870918</v>
      </c>
      <c r="AB130" s="780"/>
      <c r="AC130" s="780"/>
      <c r="AD130" s="780"/>
      <c r="AE130" s="781"/>
      <c r="AF130" s="782">
        <v>1884636</v>
      </c>
      <c r="AG130" s="780"/>
      <c r="AH130" s="780"/>
      <c r="AI130" s="780"/>
      <c r="AJ130" s="781"/>
      <c r="AK130" s="782">
        <v>1846422</v>
      </c>
      <c r="AL130" s="780"/>
      <c r="AM130" s="780"/>
      <c r="AN130" s="780"/>
      <c r="AO130" s="781"/>
      <c r="AP130" s="783"/>
      <c r="AQ130" s="784"/>
      <c r="AR130" s="784"/>
      <c r="AS130" s="784"/>
      <c r="AT130" s="785"/>
      <c r="AU130" s="212"/>
      <c r="AV130" s="212"/>
      <c r="AW130" s="212"/>
      <c r="AX130" s="751" t="s">
        <v>471</v>
      </c>
      <c r="AY130" s="752"/>
      <c r="AZ130" s="752"/>
      <c r="BA130" s="752"/>
      <c r="BB130" s="752"/>
      <c r="BC130" s="752"/>
      <c r="BD130" s="752"/>
      <c r="BE130" s="753"/>
      <c r="BF130" s="754">
        <v>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35"/>
      <c r="CB130" s="235"/>
      <c r="CC130" s="235"/>
      <c r="CD130" s="235"/>
      <c r="CE130" s="235"/>
      <c r="CF130" s="235"/>
      <c r="CG130" s="235"/>
      <c r="CH130" s="235"/>
      <c r="CI130" s="235"/>
      <c r="CJ130" s="235"/>
      <c r="CK130" s="235"/>
      <c r="CL130" s="235"/>
      <c r="CM130" s="235"/>
      <c r="CN130" s="235"/>
      <c r="CO130" s="235"/>
      <c r="CP130" s="235"/>
      <c r="CQ130" s="235"/>
      <c r="CR130" s="235"/>
      <c r="CS130" s="235"/>
      <c r="CT130" s="235"/>
      <c r="CU130" s="235"/>
      <c r="CV130" s="235"/>
      <c r="CW130" s="235"/>
      <c r="CX130" s="235"/>
      <c r="CY130" s="235"/>
      <c r="CZ130" s="235"/>
      <c r="DA130" s="235"/>
      <c r="DB130" s="235"/>
      <c r="DC130" s="235"/>
      <c r="DD130" s="235"/>
      <c r="DE130" s="235"/>
      <c r="DF130" s="235"/>
      <c r="DG130" s="235"/>
      <c r="DH130" s="235"/>
      <c r="DI130" s="235"/>
      <c r="DJ130" s="235"/>
      <c r="DK130" s="235"/>
      <c r="DL130" s="235"/>
      <c r="DM130" s="235"/>
      <c r="DN130" s="235"/>
      <c r="DO130" s="235"/>
      <c r="DP130" s="212"/>
      <c r="DQ130" s="212"/>
      <c r="DR130" s="212"/>
      <c r="DS130" s="212"/>
      <c r="DT130" s="212"/>
      <c r="DU130" s="212"/>
      <c r="DV130" s="212"/>
      <c r="DW130" s="212"/>
      <c r="DX130" s="212"/>
      <c r="DY130" s="212"/>
      <c r="DZ130" s="212"/>
    </row>
    <row r="131" spans="1:131" s="209"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8669936</v>
      </c>
      <c r="AB131" s="764"/>
      <c r="AC131" s="764"/>
      <c r="AD131" s="764"/>
      <c r="AE131" s="765"/>
      <c r="AF131" s="766">
        <v>8659667</v>
      </c>
      <c r="AG131" s="764"/>
      <c r="AH131" s="764"/>
      <c r="AI131" s="764"/>
      <c r="AJ131" s="765"/>
      <c r="AK131" s="766">
        <v>8902093</v>
      </c>
      <c r="AL131" s="764"/>
      <c r="AM131" s="764"/>
      <c r="AN131" s="764"/>
      <c r="AO131" s="765"/>
      <c r="AP131" s="767"/>
      <c r="AQ131" s="768"/>
      <c r="AR131" s="768"/>
      <c r="AS131" s="768"/>
      <c r="AT131" s="769"/>
      <c r="AU131" s="212"/>
      <c r="AV131" s="212"/>
      <c r="AW131" s="212"/>
      <c r="AX131" s="729" t="s">
        <v>473</v>
      </c>
      <c r="AY131" s="730"/>
      <c r="AZ131" s="730"/>
      <c r="BA131" s="730"/>
      <c r="BB131" s="730"/>
      <c r="BC131" s="730"/>
      <c r="BD131" s="730"/>
      <c r="BE131" s="731"/>
      <c r="BF131" s="732">
        <v>30.3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35"/>
      <c r="CB131" s="235"/>
      <c r="CC131" s="235"/>
      <c r="CD131" s="235"/>
      <c r="CE131" s="235"/>
      <c r="CF131" s="235"/>
      <c r="CG131" s="235"/>
      <c r="CH131" s="235"/>
      <c r="CI131" s="235"/>
      <c r="CJ131" s="235"/>
      <c r="CK131" s="235"/>
      <c r="CL131" s="235"/>
      <c r="CM131" s="235"/>
      <c r="CN131" s="235"/>
      <c r="CO131" s="235"/>
      <c r="CP131" s="235"/>
      <c r="CQ131" s="235"/>
      <c r="CR131" s="235"/>
      <c r="CS131" s="235"/>
      <c r="CT131" s="235"/>
      <c r="CU131" s="235"/>
      <c r="CV131" s="235"/>
      <c r="CW131" s="235"/>
      <c r="CX131" s="235"/>
      <c r="CY131" s="235"/>
      <c r="CZ131" s="235"/>
      <c r="DA131" s="235"/>
      <c r="DB131" s="235"/>
      <c r="DC131" s="235"/>
      <c r="DD131" s="235"/>
      <c r="DE131" s="235"/>
      <c r="DF131" s="235"/>
      <c r="DG131" s="235"/>
      <c r="DH131" s="235"/>
      <c r="DI131" s="235"/>
      <c r="DJ131" s="235"/>
      <c r="DK131" s="235"/>
      <c r="DL131" s="235"/>
      <c r="DM131" s="235"/>
      <c r="DN131" s="235"/>
      <c r="DO131" s="235"/>
      <c r="DP131" s="212"/>
      <c r="DQ131" s="212"/>
      <c r="DR131" s="212"/>
      <c r="DS131" s="212"/>
      <c r="DT131" s="212"/>
      <c r="DU131" s="212"/>
      <c r="DV131" s="212"/>
      <c r="DW131" s="212"/>
      <c r="DX131" s="212"/>
      <c r="DY131" s="212"/>
      <c r="DZ131" s="212"/>
    </row>
    <row r="132" spans="1:131" s="209"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8.2644670040000001</v>
      </c>
      <c r="AB132" s="745"/>
      <c r="AC132" s="745"/>
      <c r="AD132" s="745"/>
      <c r="AE132" s="746"/>
      <c r="AF132" s="747">
        <v>6.7586663549999999</v>
      </c>
      <c r="AG132" s="745"/>
      <c r="AH132" s="745"/>
      <c r="AI132" s="745"/>
      <c r="AJ132" s="746"/>
      <c r="AK132" s="747">
        <v>6.1717059120000002</v>
      </c>
      <c r="AL132" s="745"/>
      <c r="AM132" s="745"/>
      <c r="AN132" s="745"/>
      <c r="AO132" s="746"/>
      <c r="AP132" s="748"/>
      <c r="AQ132" s="749"/>
      <c r="AR132" s="749"/>
      <c r="AS132" s="749"/>
      <c r="AT132" s="750"/>
      <c r="AU132" s="236"/>
      <c r="AV132" s="212"/>
      <c r="AW132" s="212"/>
      <c r="AX132" s="212"/>
      <c r="AY132" s="212"/>
      <c r="AZ132" s="212"/>
      <c r="BA132" s="212"/>
      <c r="BB132" s="212"/>
      <c r="BC132" s="212"/>
      <c r="BD132" s="212"/>
      <c r="BE132" s="212"/>
      <c r="BF132" s="212"/>
      <c r="BG132" s="212"/>
      <c r="BH132" s="212"/>
      <c r="BI132" s="212"/>
      <c r="BJ132" s="212"/>
      <c r="BK132" s="212"/>
      <c r="BL132" s="212"/>
      <c r="BM132" s="212"/>
      <c r="BN132" s="212"/>
      <c r="BO132" s="212"/>
      <c r="BP132" s="212"/>
      <c r="BQ132" s="212"/>
      <c r="BR132" s="212"/>
      <c r="BS132" s="213"/>
      <c r="BT132" s="212"/>
      <c r="BU132" s="212"/>
      <c r="BV132" s="212"/>
      <c r="BW132" s="212"/>
      <c r="BX132" s="212"/>
      <c r="BY132" s="212"/>
      <c r="BZ132" s="212"/>
      <c r="CA132" s="235"/>
      <c r="CB132" s="235"/>
      <c r="CC132" s="235"/>
      <c r="CD132" s="235"/>
      <c r="CE132" s="235"/>
      <c r="CF132" s="235"/>
      <c r="CG132" s="235"/>
      <c r="CH132" s="235"/>
      <c r="CI132" s="235"/>
      <c r="CJ132" s="235"/>
      <c r="CK132" s="235"/>
      <c r="CL132" s="235"/>
      <c r="CM132" s="235"/>
      <c r="CN132" s="235"/>
      <c r="CO132" s="235"/>
      <c r="CP132" s="235"/>
      <c r="CQ132" s="235"/>
      <c r="CR132" s="235"/>
      <c r="CS132" s="235"/>
      <c r="CT132" s="235"/>
      <c r="CU132" s="235"/>
      <c r="CV132" s="235"/>
      <c r="CW132" s="235"/>
      <c r="CX132" s="235"/>
      <c r="CY132" s="235"/>
      <c r="CZ132" s="235"/>
      <c r="DA132" s="235"/>
      <c r="DB132" s="235"/>
      <c r="DC132" s="235"/>
      <c r="DD132" s="235"/>
      <c r="DE132" s="235"/>
      <c r="DF132" s="235"/>
      <c r="DG132" s="235"/>
      <c r="DH132" s="235"/>
      <c r="DI132" s="235"/>
      <c r="DJ132" s="235"/>
      <c r="DK132" s="235"/>
      <c r="DL132" s="235"/>
      <c r="DM132" s="235"/>
      <c r="DN132" s="235"/>
      <c r="DO132" s="235"/>
      <c r="DP132" s="212"/>
      <c r="DQ132" s="212"/>
      <c r="DR132" s="212"/>
      <c r="DS132" s="212"/>
      <c r="DT132" s="212"/>
      <c r="DU132" s="212"/>
      <c r="DV132" s="212"/>
      <c r="DW132" s="212"/>
      <c r="DX132" s="212"/>
      <c r="DY132" s="212"/>
      <c r="DZ132" s="212"/>
    </row>
    <row r="133" spans="1:131" s="209"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8.3000000000000007</v>
      </c>
      <c r="AB133" s="724"/>
      <c r="AC133" s="724"/>
      <c r="AD133" s="724"/>
      <c r="AE133" s="725"/>
      <c r="AF133" s="723">
        <v>7.7</v>
      </c>
      <c r="AG133" s="724"/>
      <c r="AH133" s="724"/>
      <c r="AI133" s="724"/>
      <c r="AJ133" s="725"/>
      <c r="AK133" s="723">
        <v>7</v>
      </c>
      <c r="AL133" s="724"/>
      <c r="AM133" s="724"/>
      <c r="AN133" s="724"/>
      <c r="AO133" s="725"/>
      <c r="AP133" s="726"/>
      <c r="AQ133" s="727"/>
      <c r="AR133" s="727"/>
      <c r="AS133" s="727"/>
      <c r="AT133" s="728"/>
      <c r="AU133" s="212"/>
      <c r="AV133" s="212"/>
      <c r="AW133" s="212"/>
      <c r="AX133" s="212"/>
      <c r="AY133" s="212"/>
      <c r="AZ133" s="212"/>
      <c r="BA133" s="212"/>
      <c r="BB133" s="212"/>
      <c r="BC133" s="212"/>
      <c r="BD133" s="212"/>
      <c r="BE133" s="212"/>
      <c r="BF133" s="212"/>
      <c r="BG133" s="212"/>
      <c r="BH133" s="212"/>
      <c r="BI133" s="212"/>
      <c r="BJ133" s="212"/>
      <c r="BK133" s="212"/>
      <c r="BL133" s="212"/>
      <c r="BM133" s="212"/>
      <c r="BN133" s="235"/>
      <c r="BO133" s="235"/>
      <c r="BP133" s="235"/>
      <c r="BQ133" s="235"/>
      <c r="BR133" s="235"/>
      <c r="BS133" s="235"/>
      <c r="BT133" s="235"/>
      <c r="BU133" s="235"/>
      <c r="BV133" s="235"/>
      <c r="BW133" s="235"/>
      <c r="BX133" s="235"/>
      <c r="BY133" s="235"/>
      <c r="BZ133" s="235"/>
      <c r="CA133" s="235"/>
      <c r="CB133" s="235"/>
      <c r="CC133" s="235"/>
      <c r="CD133" s="235"/>
      <c r="CE133" s="235"/>
      <c r="CF133" s="235"/>
      <c r="CG133" s="235"/>
      <c r="CH133" s="235"/>
      <c r="CI133" s="235"/>
      <c r="CJ133" s="235"/>
      <c r="CK133" s="235"/>
      <c r="CL133" s="235"/>
      <c r="CM133" s="235"/>
      <c r="CN133" s="235"/>
      <c r="CO133" s="235"/>
      <c r="CP133" s="235"/>
      <c r="CQ133" s="235"/>
      <c r="CR133" s="235"/>
      <c r="CS133" s="235"/>
      <c r="CT133" s="235"/>
      <c r="CU133" s="235"/>
      <c r="CV133" s="235"/>
      <c r="CW133" s="235"/>
      <c r="CX133" s="235"/>
      <c r="CY133" s="235"/>
      <c r="CZ133" s="235"/>
      <c r="DA133" s="235"/>
      <c r="DB133" s="235"/>
      <c r="DC133" s="235"/>
      <c r="DD133" s="235"/>
      <c r="DE133" s="235"/>
      <c r="DF133" s="235"/>
      <c r="DG133" s="235"/>
      <c r="DH133" s="235"/>
      <c r="DI133" s="235"/>
      <c r="DJ133" s="235"/>
      <c r="DK133" s="235"/>
      <c r="DL133" s="235"/>
      <c r="DM133" s="235"/>
      <c r="DN133" s="235"/>
      <c r="DO133" s="235"/>
      <c r="DP133" s="212"/>
      <c r="DQ133" s="212"/>
      <c r="DR133" s="212"/>
      <c r="DS133" s="212"/>
      <c r="DT133" s="212"/>
      <c r="DU133" s="212"/>
      <c r="DV133" s="212"/>
      <c r="DW133" s="212"/>
      <c r="DX133" s="212"/>
      <c r="DY133" s="212"/>
      <c r="DZ133" s="212"/>
    </row>
    <row r="134" spans="1:131" ht="11.25" customHeight="1" x14ac:dyDescent="0.15">
      <c r="A134" s="237"/>
      <c r="B134" s="237"/>
      <c r="C134" s="237"/>
      <c r="D134" s="237"/>
      <c r="E134" s="237"/>
      <c r="F134" s="237"/>
      <c r="G134" s="237"/>
      <c r="H134" s="237"/>
      <c r="I134" s="237"/>
      <c r="J134" s="237"/>
      <c r="K134" s="237"/>
      <c r="L134" s="237"/>
      <c r="M134" s="237"/>
      <c r="N134" s="237"/>
      <c r="O134" s="237"/>
      <c r="P134" s="237"/>
      <c r="Q134" s="237"/>
      <c r="R134" s="237"/>
      <c r="S134" s="237"/>
      <c r="T134" s="237"/>
      <c r="U134" s="237"/>
      <c r="V134" s="237"/>
      <c r="W134" s="237"/>
      <c r="X134" s="237"/>
      <c r="Y134" s="237"/>
      <c r="Z134" s="237"/>
      <c r="AA134" s="237"/>
      <c r="AB134" s="237"/>
      <c r="AC134" s="237"/>
      <c r="AD134" s="237"/>
      <c r="AE134" s="237"/>
      <c r="AF134" s="237"/>
      <c r="AG134" s="237"/>
      <c r="AH134" s="237"/>
      <c r="AI134" s="237"/>
      <c r="AJ134" s="237"/>
      <c r="AK134" s="237"/>
      <c r="AL134" s="237"/>
      <c r="AM134" s="237"/>
      <c r="AN134" s="237"/>
      <c r="AO134" s="237"/>
      <c r="AP134" s="237"/>
      <c r="AQ134" s="237"/>
      <c r="AR134" s="237"/>
      <c r="AS134" s="237"/>
      <c r="AT134" s="237"/>
      <c r="AU134" s="212"/>
      <c r="AV134" s="212"/>
      <c r="AW134" s="212"/>
      <c r="AX134" s="212"/>
      <c r="AY134" s="212"/>
      <c r="AZ134" s="212"/>
      <c r="BA134" s="212"/>
      <c r="BB134" s="212"/>
      <c r="BC134" s="212"/>
      <c r="BD134" s="212"/>
      <c r="BE134" s="212"/>
      <c r="BF134" s="212"/>
      <c r="BG134" s="212"/>
      <c r="BH134" s="212"/>
      <c r="BI134" s="212"/>
      <c r="BJ134" s="212"/>
      <c r="BK134" s="212"/>
      <c r="BL134" s="212"/>
      <c r="BM134" s="212"/>
      <c r="BN134" s="235"/>
      <c r="BO134" s="235"/>
      <c r="BP134" s="235"/>
      <c r="BQ134" s="235"/>
      <c r="BR134" s="235"/>
      <c r="BS134" s="235"/>
      <c r="BT134" s="235"/>
      <c r="BU134" s="235"/>
      <c r="BV134" s="235"/>
      <c r="BW134" s="235"/>
      <c r="BX134" s="235"/>
      <c r="BY134" s="235"/>
      <c r="BZ134" s="235"/>
      <c r="CA134" s="235"/>
      <c r="CB134" s="235"/>
      <c r="CC134" s="235"/>
      <c r="CD134" s="235"/>
      <c r="CE134" s="235"/>
      <c r="CF134" s="235"/>
      <c r="CG134" s="235"/>
      <c r="CH134" s="235"/>
      <c r="CI134" s="235"/>
      <c r="CJ134" s="235"/>
      <c r="CK134" s="235"/>
      <c r="CL134" s="235"/>
      <c r="CM134" s="235"/>
      <c r="CN134" s="235"/>
      <c r="CO134" s="235"/>
      <c r="CP134" s="235"/>
      <c r="CQ134" s="235"/>
      <c r="CR134" s="235"/>
      <c r="CS134" s="235"/>
      <c r="CT134" s="235"/>
      <c r="CU134" s="235"/>
      <c r="CV134" s="235"/>
      <c r="CW134" s="235"/>
      <c r="CX134" s="235"/>
      <c r="CY134" s="235"/>
      <c r="CZ134" s="235"/>
      <c r="DA134" s="235"/>
      <c r="DB134" s="235"/>
      <c r="DC134" s="235"/>
      <c r="DD134" s="235"/>
      <c r="DE134" s="235"/>
      <c r="DF134" s="235"/>
      <c r="DG134" s="235"/>
      <c r="DH134" s="235"/>
      <c r="DI134" s="235"/>
      <c r="DJ134" s="235"/>
      <c r="DK134" s="235"/>
      <c r="DL134" s="235"/>
      <c r="DM134" s="235"/>
      <c r="DN134" s="235"/>
      <c r="DO134" s="235"/>
      <c r="DP134" s="212"/>
      <c r="DQ134" s="212"/>
      <c r="DR134" s="212"/>
      <c r="DS134" s="212"/>
      <c r="DT134" s="212"/>
      <c r="DU134" s="212"/>
      <c r="DV134" s="212"/>
      <c r="DW134" s="212"/>
      <c r="DX134" s="212"/>
      <c r="DY134" s="212"/>
      <c r="DZ134" s="212"/>
      <c r="EA134" s="209"/>
    </row>
    <row r="135" spans="1:131" ht="14.25" hidden="1" x14ac:dyDescent="0.15">
      <c r="AU135" s="237"/>
      <c r="AV135" s="237"/>
      <c r="AW135" s="237"/>
      <c r="AX135" s="237"/>
      <c r="AY135" s="237"/>
      <c r="AZ135" s="237"/>
      <c r="BA135" s="237"/>
      <c r="BB135" s="237"/>
      <c r="BC135" s="237"/>
      <c r="BD135" s="237"/>
      <c r="BE135" s="237"/>
      <c r="BF135" s="237"/>
      <c r="BG135" s="237"/>
      <c r="BH135" s="237"/>
      <c r="BI135" s="237"/>
      <c r="BJ135" s="237"/>
      <c r="BK135" s="237"/>
      <c r="BL135" s="237"/>
      <c r="BM135" s="237"/>
      <c r="BN135" s="237"/>
      <c r="BO135" s="237"/>
      <c r="BP135" s="237"/>
      <c r="BQ135" s="237"/>
      <c r="BR135" s="237"/>
      <c r="BS135" s="237"/>
      <c r="BT135" s="237"/>
      <c r="BU135" s="237"/>
      <c r="BV135" s="237"/>
      <c r="BW135" s="237"/>
      <c r="BX135" s="237"/>
      <c r="BY135" s="237"/>
      <c r="BZ135" s="237"/>
      <c r="CA135" s="237"/>
      <c r="CB135" s="237"/>
      <c r="CC135" s="237"/>
      <c r="CD135" s="237"/>
      <c r="CE135" s="237"/>
      <c r="CF135" s="237"/>
      <c r="CG135" s="237"/>
      <c r="CH135" s="237"/>
      <c r="CI135" s="237"/>
      <c r="CJ135" s="237"/>
      <c r="CK135" s="237"/>
      <c r="CL135" s="237"/>
      <c r="CM135" s="237"/>
      <c r="CN135" s="237"/>
      <c r="CO135" s="237"/>
      <c r="CP135" s="237"/>
      <c r="CQ135" s="237"/>
      <c r="CR135" s="237"/>
      <c r="CS135" s="237"/>
      <c r="CT135" s="237"/>
      <c r="CU135" s="237"/>
      <c r="CV135" s="237"/>
      <c r="CW135" s="237"/>
      <c r="CX135" s="237"/>
      <c r="CY135" s="237"/>
      <c r="CZ135" s="237"/>
      <c r="DA135" s="237"/>
      <c r="DB135" s="237"/>
      <c r="DC135" s="237"/>
      <c r="DD135" s="237"/>
      <c r="DE135" s="237"/>
      <c r="DF135" s="237"/>
      <c r="DG135" s="237"/>
      <c r="DH135" s="237"/>
      <c r="DI135" s="237"/>
      <c r="DJ135" s="237"/>
      <c r="DK135" s="237"/>
      <c r="DL135" s="237"/>
      <c r="DM135" s="237"/>
      <c r="DN135" s="237"/>
      <c r="DO135" s="237"/>
      <c r="DP135" s="237"/>
      <c r="DQ135" s="237"/>
      <c r="DR135" s="237"/>
      <c r="DS135" s="237"/>
      <c r="DT135" s="237"/>
      <c r="DU135" s="237"/>
      <c r="DV135" s="237"/>
      <c r="DW135" s="237"/>
      <c r="DX135" s="237"/>
      <c r="DY135" s="237"/>
      <c r="DZ135" s="237"/>
    </row>
  </sheetData>
  <sheetProtection algorithmName="SHA-512" hashValue="Q0zF3PxbL3/eHuq77TwW1oLOGYRbbgzFR0Mkcw5ItA+uPYItklOdCeyd7Dt0bBgoJEq6ibY7OZBHhPLPw5U97w==" saltValue="eZN/XOG8vqZMVww+BrYO7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4" zoomScaleNormal="85" zoomScaleSheetLayoutView="100" workbookViewId="0">
      <selection activeCell="CV97" sqref="CV97"/>
    </sheetView>
  </sheetViews>
  <sheetFormatPr defaultColWidth="0" defaultRowHeight="13.5" customHeight="1" zeroHeight="1" x14ac:dyDescent="0.15"/>
  <cols>
    <col min="1" max="120" width="2.75" style="239" customWidth="1"/>
    <col min="121" max="121" width="0" style="238" hidden="1" customWidth="1"/>
    <col min="122" max="16384" width="9" style="238" hidden="1"/>
  </cols>
  <sheetData>
    <row r="1" spans="1:120" x14ac:dyDescent="0.15">
      <c r="A1" s="238"/>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38"/>
    </row>
    <row r="17" spans="119:120" x14ac:dyDescent="0.15">
      <c r="DP17" s="238"/>
    </row>
    <row r="18" spans="119:120" x14ac:dyDescent="0.15"/>
    <row r="19" spans="119:120" x14ac:dyDescent="0.15"/>
    <row r="20" spans="119:120" x14ac:dyDescent="0.15">
      <c r="DO20" s="238"/>
      <c r="DP20" s="238"/>
    </row>
    <row r="21" spans="119:120" x14ac:dyDescent="0.15">
      <c r="DP21" s="238"/>
    </row>
    <row r="22" spans="119:120" x14ac:dyDescent="0.15"/>
    <row r="23" spans="119:120" x14ac:dyDescent="0.15">
      <c r="DO23" s="238"/>
      <c r="DP23" s="238"/>
    </row>
    <row r="24" spans="119:120" x14ac:dyDescent="0.15">
      <c r="DP24" s="238"/>
    </row>
    <row r="25" spans="119:120" x14ac:dyDescent="0.15">
      <c r="DP25" s="238"/>
    </row>
    <row r="26" spans="119:120" x14ac:dyDescent="0.15">
      <c r="DO26" s="238"/>
      <c r="DP26" s="238"/>
    </row>
    <row r="27" spans="119:120" x14ac:dyDescent="0.15"/>
    <row r="28" spans="119:120" x14ac:dyDescent="0.15">
      <c r="DO28" s="238"/>
      <c r="DP28" s="238"/>
    </row>
    <row r="29" spans="119:120" x14ac:dyDescent="0.15">
      <c r="DP29" s="238"/>
    </row>
    <row r="30" spans="119:120" x14ac:dyDescent="0.15"/>
    <row r="31" spans="119:120" x14ac:dyDescent="0.15">
      <c r="DO31" s="238"/>
      <c r="DP31" s="238"/>
    </row>
    <row r="32" spans="119:120" x14ac:dyDescent="0.15"/>
    <row r="33" spans="98:120" x14ac:dyDescent="0.15">
      <c r="DO33" s="238"/>
      <c r="DP33" s="238"/>
    </row>
    <row r="34" spans="98:120" x14ac:dyDescent="0.15">
      <c r="DM34" s="238"/>
    </row>
    <row r="35" spans="98:120" x14ac:dyDescent="0.15">
      <c r="CT35" s="238"/>
      <c r="CU35" s="238"/>
      <c r="CV35" s="238"/>
      <c r="CY35" s="238"/>
      <c r="CZ35" s="238"/>
      <c r="DA35" s="238"/>
      <c r="DD35" s="238"/>
      <c r="DE35" s="238"/>
      <c r="DF35" s="238"/>
      <c r="DI35" s="238"/>
      <c r="DJ35" s="238"/>
      <c r="DK35" s="238"/>
      <c r="DM35" s="238"/>
      <c r="DN35" s="238"/>
      <c r="DO35" s="238"/>
      <c r="DP35" s="238"/>
    </row>
    <row r="36" spans="98:120" x14ac:dyDescent="0.15"/>
    <row r="37" spans="98:120" x14ac:dyDescent="0.15">
      <c r="CW37" s="238"/>
      <c r="DB37" s="238"/>
      <c r="DG37" s="238"/>
      <c r="DL37" s="238"/>
      <c r="DP37" s="238"/>
    </row>
    <row r="38" spans="98:120" x14ac:dyDescent="0.15">
      <c r="CT38" s="238"/>
      <c r="CU38" s="238"/>
      <c r="CV38" s="238"/>
      <c r="CW38" s="238"/>
      <c r="CY38" s="238"/>
      <c r="CZ38" s="238"/>
      <c r="DA38" s="238"/>
      <c r="DB38" s="238"/>
      <c r="DD38" s="238"/>
      <c r="DE38" s="238"/>
      <c r="DF38" s="238"/>
      <c r="DG38" s="238"/>
      <c r="DI38" s="238"/>
      <c r="DJ38" s="238"/>
      <c r="DK38" s="238"/>
      <c r="DL38" s="238"/>
      <c r="DN38" s="238"/>
      <c r="DO38" s="238"/>
      <c r="DP38" s="23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38"/>
      <c r="DO49" s="238"/>
      <c r="DP49" s="23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38"/>
      <c r="CS63" s="238"/>
      <c r="CX63" s="238"/>
      <c r="DC63" s="238"/>
      <c r="DH63" s="238"/>
    </row>
    <row r="64" spans="22:120" x14ac:dyDescent="0.15">
      <c r="V64" s="238"/>
    </row>
    <row r="65" spans="15:120" x14ac:dyDescent="0.15">
      <c r="X65" s="238"/>
      <c r="Z65" s="238"/>
      <c r="AA65" s="238"/>
      <c r="AB65" s="238"/>
      <c r="AC65" s="238"/>
      <c r="AD65" s="238"/>
      <c r="AE65" s="238"/>
      <c r="AF65" s="238"/>
      <c r="AG65" s="238"/>
      <c r="AH65" s="238"/>
      <c r="AI65" s="238"/>
      <c r="AJ65" s="238"/>
      <c r="AK65" s="238"/>
      <c r="AL65" s="238"/>
      <c r="AM65" s="238"/>
      <c r="AN65" s="238"/>
      <c r="AO65" s="238"/>
      <c r="AP65" s="238"/>
      <c r="AQ65" s="238"/>
      <c r="AR65" s="238"/>
      <c r="AS65" s="238"/>
      <c r="AT65" s="238"/>
      <c r="AU65" s="238"/>
      <c r="AV65" s="238"/>
      <c r="AW65" s="238"/>
      <c r="AX65" s="238"/>
      <c r="AY65" s="238"/>
      <c r="AZ65" s="238"/>
      <c r="BA65" s="238"/>
      <c r="BB65" s="238"/>
      <c r="BC65" s="238"/>
      <c r="BD65" s="238"/>
      <c r="BE65" s="238"/>
      <c r="BF65" s="238"/>
      <c r="BG65" s="238"/>
      <c r="BH65" s="238"/>
      <c r="BI65" s="238"/>
      <c r="BJ65" s="238"/>
      <c r="BK65" s="238"/>
      <c r="BL65" s="238"/>
      <c r="BM65" s="238"/>
      <c r="BN65" s="238"/>
      <c r="BO65" s="238"/>
      <c r="BP65" s="238"/>
      <c r="BQ65" s="238"/>
      <c r="BR65" s="238"/>
      <c r="BS65" s="238"/>
      <c r="BT65" s="238"/>
      <c r="BU65" s="238"/>
      <c r="BV65" s="238"/>
      <c r="BW65" s="238"/>
      <c r="BX65" s="238"/>
      <c r="BY65" s="238"/>
      <c r="BZ65" s="238"/>
      <c r="CA65" s="238"/>
      <c r="CB65" s="238"/>
      <c r="CC65" s="238"/>
      <c r="CD65" s="238"/>
      <c r="CE65" s="238"/>
      <c r="CF65" s="238"/>
      <c r="CG65" s="238"/>
      <c r="CH65" s="238"/>
      <c r="CI65" s="238"/>
      <c r="CJ65" s="238"/>
      <c r="CK65" s="238"/>
      <c r="CL65" s="238"/>
      <c r="CM65" s="238"/>
      <c r="CN65" s="238"/>
      <c r="CO65" s="238"/>
      <c r="CP65" s="238"/>
      <c r="CQ65" s="238"/>
      <c r="CR65" s="238"/>
      <c r="CU65" s="238"/>
      <c r="CZ65" s="238"/>
      <c r="DE65" s="238"/>
      <c r="DJ65" s="238"/>
    </row>
    <row r="66" spans="15:120" x14ac:dyDescent="0.15">
      <c r="Q66" s="238"/>
      <c r="S66" s="238"/>
      <c r="U66" s="238"/>
      <c r="DM66" s="238"/>
    </row>
    <row r="67" spans="15:120" x14ac:dyDescent="0.15">
      <c r="O67" s="238"/>
      <c r="P67" s="238"/>
      <c r="R67" s="238"/>
      <c r="T67" s="238"/>
      <c r="Y67" s="238"/>
      <c r="CT67" s="238"/>
      <c r="CV67" s="238"/>
      <c r="CW67" s="238"/>
      <c r="CY67" s="238"/>
      <c r="DA67" s="238"/>
      <c r="DB67" s="238"/>
      <c r="DD67" s="238"/>
      <c r="DF67" s="238"/>
      <c r="DG67" s="238"/>
      <c r="DI67" s="238"/>
      <c r="DK67" s="238"/>
      <c r="DL67" s="238"/>
      <c r="DN67" s="238"/>
      <c r="DO67" s="238"/>
      <c r="DP67" s="238"/>
    </row>
    <row r="68" spans="15:120" x14ac:dyDescent="0.15"/>
    <row r="69" spans="15:120" x14ac:dyDescent="0.15"/>
    <row r="70" spans="15:120" x14ac:dyDescent="0.15"/>
    <row r="71" spans="15:120" x14ac:dyDescent="0.15"/>
    <row r="72" spans="15:120" x14ac:dyDescent="0.15">
      <c r="DP72" s="238"/>
    </row>
    <row r="73" spans="15:120" x14ac:dyDescent="0.15">
      <c r="DP73" s="23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38"/>
      <c r="CX96" s="238"/>
      <c r="DC96" s="238"/>
      <c r="DH96" s="238"/>
    </row>
    <row r="97" spans="24:120" x14ac:dyDescent="0.15">
      <c r="CS97" s="238"/>
      <c r="CX97" s="238"/>
      <c r="DC97" s="238"/>
      <c r="DH97" s="238"/>
      <c r="DP97" s="239" t="s">
        <v>477</v>
      </c>
    </row>
    <row r="98" spans="24:120" hidden="1" x14ac:dyDescent="0.15">
      <c r="CS98" s="238"/>
      <c r="CX98" s="238"/>
      <c r="DC98" s="238"/>
      <c r="DH98" s="238"/>
    </row>
    <row r="99" spans="24:120" hidden="1" x14ac:dyDescent="0.15">
      <c r="CS99" s="238"/>
      <c r="CX99" s="238"/>
      <c r="DC99" s="238"/>
      <c r="DH99" s="238"/>
    </row>
    <row r="101" spans="24:120" ht="12" hidden="1" customHeight="1" x14ac:dyDescent="0.15">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8"/>
      <c r="BA101" s="238"/>
      <c r="BB101" s="238"/>
      <c r="BC101" s="238"/>
      <c r="BD101" s="238"/>
      <c r="BE101" s="238"/>
      <c r="BF101" s="238"/>
      <c r="BG101" s="238"/>
      <c r="BH101" s="238"/>
      <c r="BI101" s="238"/>
      <c r="BJ101" s="238"/>
      <c r="BK101" s="238"/>
      <c r="BL101" s="238"/>
      <c r="BM101" s="238"/>
      <c r="BN101" s="238"/>
      <c r="BO101" s="238"/>
      <c r="BP101" s="238"/>
      <c r="BQ101" s="238"/>
      <c r="BR101" s="238"/>
      <c r="BS101" s="238"/>
      <c r="BT101" s="238"/>
      <c r="BU101" s="238"/>
      <c r="BV101" s="238"/>
      <c r="BW101" s="238"/>
      <c r="BX101" s="238"/>
      <c r="BY101" s="238"/>
      <c r="BZ101" s="238"/>
      <c r="CA101" s="238"/>
      <c r="CB101" s="238"/>
      <c r="CC101" s="238"/>
      <c r="CD101" s="238"/>
      <c r="CE101" s="238"/>
      <c r="CF101" s="238"/>
      <c r="CG101" s="238"/>
      <c r="CH101" s="238"/>
      <c r="CI101" s="238"/>
      <c r="CJ101" s="238"/>
      <c r="CK101" s="238"/>
      <c r="CL101" s="238"/>
      <c r="CM101" s="238"/>
      <c r="CN101" s="238"/>
      <c r="CO101" s="238"/>
      <c r="CP101" s="238"/>
      <c r="CQ101" s="238"/>
      <c r="CR101" s="238"/>
      <c r="CU101" s="238"/>
      <c r="CZ101" s="238"/>
      <c r="DE101" s="238"/>
      <c r="DJ101" s="238"/>
    </row>
    <row r="102" spans="24:120" ht="1.5" hidden="1" customHeight="1" x14ac:dyDescent="0.15">
      <c r="CU102" s="238"/>
      <c r="CZ102" s="238"/>
      <c r="DE102" s="238"/>
      <c r="DJ102" s="238"/>
      <c r="DM102" s="238"/>
    </row>
    <row r="103" spans="24:120" hidden="1" x14ac:dyDescent="0.15">
      <c r="CT103" s="238"/>
      <c r="CV103" s="238"/>
      <c r="CW103" s="238"/>
      <c r="CY103" s="238"/>
      <c r="DA103" s="238"/>
      <c r="DB103" s="238"/>
      <c r="DD103" s="238"/>
      <c r="DF103" s="238"/>
      <c r="DG103" s="238"/>
      <c r="DI103" s="238"/>
      <c r="DK103" s="238"/>
      <c r="DL103" s="238"/>
      <c r="DM103" s="238"/>
      <c r="DN103" s="238"/>
      <c r="DO103" s="238"/>
      <c r="DP103" s="238"/>
    </row>
    <row r="104" spans="24:120" hidden="1" x14ac:dyDescent="0.15">
      <c r="CV104" s="238"/>
      <c r="CW104" s="238"/>
      <c r="DA104" s="238"/>
      <c r="DB104" s="238"/>
      <c r="DF104" s="238"/>
      <c r="DG104" s="238"/>
      <c r="DK104" s="238"/>
      <c r="DL104" s="238"/>
      <c r="DN104" s="238"/>
      <c r="DO104" s="238"/>
      <c r="DP104" s="238"/>
    </row>
    <row r="105" spans="24:120" ht="12.75" hidden="1" customHeight="1" x14ac:dyDescent="0.15"/>
  </sheetData>
  <sheetProtection algorithmName="SHA-512" hashValue="hFSd7rcri2Ytj8C+UgIunXloBVyXdkdjUPKqJoz72oYHQsCd8/JDf0ssqUxOMzzAQ2+6pb9nt2b12hsxQx2E+g==" saltValue="NvWX49khvucgm2XW7hpr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C52" zoomScaleNormal="100" zoomScaleSheetLayoutView="55" workbookViewId="0"/>
  </sheetViews>
  <sheetFormatPr defaultColWidth="0" defaultRowHeight="13.5" customHeight="1" zeroHeight="1" x14ac:dyDescent="0.15"/>
  <cols>
    <col min="1" max="116" width="2.625" style="239" customWidth="1"/>
    <col min="117" max="16384" width="9" style="238" hidden="1"/>
  </cols>
  <sheetData>
    <row r="1" spans="2:116" x14ac:dyDescent="0.15">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row>
    <row r="2" spans="2:116" x14ac:dyDescent="0.15"/>
    <row r="3" spans="2:116" x14ac:dyDescent="0.15"/>
    <row r="4" spans="2:116" x14ac:dyDescent="0.15">
      <c r="R4" s="238"/>
      <c r="S4" s="238"/>
      <c r="T4" s="238"/>
      <c r="U4" s="238"/>
      <c r="V4" s="238"/>
      <c r="W4" s="238"/>
      <c r="X4" s="238"/>
      <c r="Y4" s="238"/>
      <c r="Z4" s="238"/>
      <c r="AA4" s="238"/>
      <c r="AB4" s="238"/>
      <c r="AC4" s="238"/>
      <c r="AD4" s="238"/>
      <c r="AE4" s="238"/>
      <c r="AF4" s="238"/>
      <c r="AG4" s="238"/>
      <c r="AH4" s="238"/>
      <c r="AI4" s="238"/>
      <c r="AJ4" s="238"/>
      <c r="AK4" s="238"/>
      <c r="AL4" s="238"/>
      <c r="AM4" s="238"/>
      <c r="AN4" s="238"/>
      <c r="AO4" s="238"/>
      <c r="AP4" s="238"/>
      <c r="AQ4" s="238"/>
      <c r="AR4" s="238"/>
      <c r="AS4" s="238"/>
      <c r="AT4" s="238"/>
      <c r="AU4" s="238"/>
      <c r="AV4" s="238"/>
      <c r="AW4" s="238"/>
      <c r="AX4" s="238"/>
      <c r="AY4" s="238"/>
      <c r="AZ4" s="238"/>
      <c r="BA4" s="238"/>
      <c r="BB4" s="238"/>
      <c r="BC4" s="238"/>
      <c r="BD4" s="238"/>
      <c r="BE4" s="238"/>
      <c r="BF4" s="238"/>
      <c r="BG4" s="238"/>
      <c r="BH4" s="238"/>
      <c r="BI4" s="238"/>
      <c r="BJ4" s="238"/>
      <c r="BK4" s="238"/>
      <c r="BL4" s="238"/>
      <c r="BM4" s="238"/>
      <c r="BN4" s="238"/>
      <c r="BO4" s="238"/>
      <c r="BP4" s="238"/>
      <c r="BQ4" s="238"/>
      <c r="BR4" s="238"/>
      <c r="BS4" s="238"/>
      <c r="BT4" s="238"/>
      <c r="BU4" s="238"/>
      <c r="BV4" s="238"/>
      <c r="BW4" s="238"/>
      <c r="BX4" s="238"/>
      <c r="BY4" s="238"/>
      <c r="BZ4" s="238"/>
      <c r="CA4" s="238"/>
      <c r="CB4" s="238"/>
      <c r="CC4" s="238"/>
      <c r="CD4" s="238"/>
      <c r="CE4" s="238"/>
      <c r="CF4" s="238"/>
      <c r="CG4" s="238"/>
      <c r="CH4" s="238"/>
      <c r="CI4" s="238"/>
      <c r="CJ4" s="238"/>
      <c r="CK4" s="238"/>
      <c r="CL4" s="238"/>
      <c r="CM4" s="238"/>
      <c r="CN4" s="238"/>
      <c r="CO4" s="238"/>
      <c r="CP4" s="238"/>
      <c r="CQ4" s="238"/>
      <c r="CR4" s="238"/>
      <c r="CS4" s="238"/>
      <c r="CT4" s="238"/>
      <c r="CU4" s="238"/>
      <c r="CV4" s="238"/>
      <c r="CW4" s="238"/>
      <c r="CX4" s="238"/>
      <c r="CY4" s="238"/>
      <c r="CZ4" s="238"/>
      <c r="DA4" s="238"/>
      <c r="DB4" s="238"/>
      <c r="DC4" s="238"/>
      <c r="DD4" s="238"/>
      <c r="DE4" s="238"/>
      <c r="DF4" s="238"/>
      <c r="DG4" s="238"/>
      <c r="DH4" s="238"/>
      <c r="DI4" s="238"/>
      <c r="DJ4" s="238"/>
      <c r="DK4" s="238"/>
      <c r="DL4" s="238"/>
    </row>
    <row r="5" spans="2:116" x14ac:dyDescent="0.15">
      <c r="R5" s="238"/>
      <c r="S5" s="238"/>
      <c r="T5" s="238"/>
      <c r="U5" s="238"/>
      <c r="V5" s="238"/>
      <c r="W5" s="238"/>
      <c r="X5" s="238"/>
      <c r="Y5" s="238"/>
      <c r="Z5" s="238"/>
      <c r="AA5" s="238"/>
      <c r="AB5" s="238"/>
      <c r="AC5" s="238"/>
      <c r="AD5" s="238"/>
      <c r="AE5" s="238"/>
      <c r="AF5" s="238"/>
      <c r="AG5" s="238"/>
      <c r="AH5" s="238"/>
      <c r="AI5" s="238"/>
      <c r="AJ5" s="238"/>
      <c r="AK5" s="238"/>
      <c r="AL5" s="238"/>
      <c r="AM5" s="238"/>
      <c r="AN5" s="238"/>
      <c r="AO5" s="238"/>
      <c r="AP5" s="238"/>
      <c r="AQ5" s="238"/>
      <c r="AR5" s="238"/>
      <c r="AS5" s="238"/>
      <c r="AT5" s="238"/>
      <c r="AU5" s="238"/>
      <c r="AV5" s="238"/>
      <c r="AW5" s="238"/>
      <c r="AX5" s="238"/>
      <c r="AY5" s="238"/>
      <c r="AZ5" s="238"/>
      <c r="BA5" s="238"/>
      <c r="BB5" s="238"/>
      <c r="BC5" s="238"/>
      <c r="BD5" s="238"/>
      <c r="BE5" s="238"/>
      <c r="BF5" s="238"/>
      <c r="BG5" s="238"/>
      <c r="BH5" s="238"/>
      <c r="BI5" s="238"/>
      <c r="BJ5" s="238"/>
      <c r="BK5" s="238"/>
      <c r="BL5" s="238"/>
      <c r="BM5" s="238"/>
      <c r="BN5" s="238"/>
      <c r="BO5" s="238"/>
      <c r="BP5" s="238"/>
      <c r="BQ5" s="238"/>
      <c r="BR5" s="238"/>
      <c r="BS5" s="238"/>
      <c r="BT5" s="238"/>
      <c r="BU5" s="238"/>
      <c r="BV5" s="238"/>
      <c r="BW5" s="238"/>
      <c r="BX5" s="238"/>
      <c r="BY5" s="238"/>
      <c r="BZ5" s="238"/>
      <c r="CA5" s="238"/>
      <c r="CB5" s="238"/>
      <c r="CC5" s="238"/>
      <c r="CD5" s="238"/>
      <c r="CE5" s="238"/>
      <c r="CF5" s="238"/>
      <c r="CG5" s="238"/>
      <c r="CH5" s="238"/>
      <c r="CI5" s="238"/>
      <c r="CJ5" s="238"/>
      <c r="CK5" s="238"/>
      <c r="CL5" s="238"/>
      <c r="CM5" s="238"/>
      <c r="CN5" s="238"/>
      <c r="CO5" s="238"/>
      <c r="CP5" s="238"/>
      <c r="CQ5" s="238"/>
      <c r="CR5" s="238"/>
      <c r="CS5" s="238"/>
      <c r="CT5" s="238"/>
      <c r="CU5" s="238"/>
      <c r="CV5" s="238"/>
      <c r="CW5" s="238"/>
      <c r="CX5" s="238"/>
      <c r="CY5" s="238"/>
      <c r="CZ5" s="238"/>
      <c r="DA5" s="238"/>
      <c r="DB5" s="238"/>
      <c r="DC5" s="238"/>
      <c r="DD5" s="238"/>
      <c r="DE5" s="238"/>
      <c r="DF5" s="238"/>
      <c r="DG5" s="238"/>
      <c r="DH5" s="238"/>
      <c r="DI5" s="238"/>
      <c r="DJ5" s="238"/>
      <c r="DK5" s="238"/>
      <c r="DL5" s="23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38"/>
      <c r="J18" s="238"/>
      <c r="K18" s="238"/>
      <c r="L18" s="238"/>
      <c r="M18" s="238"/>
      <c r="N18" s="238"/>
      <c r="O18" s="238"/>
      <c r="P18" s="238"/>
      <c r="Q18" s="238"/>
      <c r="R18" s="238"/>
      <c r="S18" s="238"/>
      <c r="T18" s="238"/>
      <c r="U18" s="238"/>
      <c r="V18" s="238"/>
      <c r="W18" s="238"/>
      <c r="X18" s="238"/>
      <c r="Y18" s="238"/>
      <c r="Z18" s="238"/>
      <c r="AA18" s="238"/>
      <c r="AB18" s="238"/>
      <c r="AC18" s="238"/>
      <c r="AD18" s="238"/>
      <c r="AE18" s="238"/>
      <c r="AF18" s="238"/>
      <c r="AG18" s="238"/>
      <c r="AH18" s="238"/>
      <c r="AI18" s="238"/>
      <c r="AJ18" s="238"/>
      <c r="AK18" s="238"/>
      <c r="AL18" s="238"/>
      <c r="AM18" s="238"/>
      <c r="AN18" s="238"/>
      <c r="AO18" s="238"/>
      <c r="AP18" s="238"/>
      <c r="AQ18" s="238"/>
      <c r="AR18" s="238"/>
      <c r="AS18" s="238"/>
      <c r="AT18" s="238"/>
      <c r="AU18" s="238"/>
      <c r="AV18" s="238"/>
      <c r="AW18" s="238"/>
      <c r="AX18" s="238"/>
      <c r="AY18" s="238"/>
      <c r="AZ18" s="238"/>
      <c r="BA18" s="238"/>
      <c r="BB18" s="238"/>
      <c r="BC18" s="238"/>
      <c r="BD18" s="238"/>
      <c r="BE18" s="238"/>
      <c r="BF18" s="238"/>
      <c r="BG18" s="238"/>
      <c r="BH18" s="238"/>
      <c r="BI18" s="238"/>
      <c r="BJ18" s="238"/>
      <c r="BK18" s="238"/>
      <c r="BL18" s="238"/>
      <c r="BM18" s="238"/>
      <c r="BN18" s="238"/>
      <c r="BO18" s="238"/>
      <c r="BP18" s="238"/>
      <c r="BQ18" s="238"/>
      <c r="BR18" s="238"/>
      <c r="BS18" s="238"/>
      <c r="BT18" s="238"/>
      <c r="BU18" s="238"/>
      <c r="BV18" s="238"/>
      <c r="BW18" s="238"/>
      <c r="BX18" s="238"/>
      <c r="BY18" s="238"/>
      <c r="BZ18" s="238"/>
      <c r="CA18" s="238"/>
      <c r="CB18" s="238"/>
      <c r="CC18" s="238"/>
      <c r="CD18" s="238"/>
      <c r="CE18" s="238"/>
      <c r="CF18" s="238"/>
      <c r="CG18" s="238"/>
      <c r="CH18" s="238"/>
      <c r="CI18" s="238"/>
      <c r="CJ18" s="238"/>
      <c r="CK18" s="238"/>
      <c r="CL18" s="238"/>
      <c r="CM18" s="238"/>
      <c r="CN18" s="238"/>
      <c r="CO18" s="238"/>
      <c r="CP18" s="238"/>
      <c r="CQ18" s="238"/>
      <c r="CR18" s="238"/>
      <c r="CS18" s="238"/>
      <c r="CT18" s="238"/>
      <c r="CU18" s="238"/>
      <c r="CV18" s="238"/>
      <c r="CW18" s="238"/>
      <c r="CX18" s="238"/>
      <c r="CY18" s="238"/>
      <c r="CZ18" s="238"/>
      <c r="DA18" s="238"/>
      <c r="DB18" s="238"/>
      <c r="DC18" s="238"/>
      <c r="DD18" s="238"/>
      <c r="DE18" s="238"/>
      <c r="DF18" s="238"/>
      <c r="DG18" s="238"/>
      <c r="DH18" s="238"/>
      <c r="DI18" s="238"/>
      <c r="DJ18" s="238"/>
      <c r="DK18" s="238"/>
      <c r="DL18" s="238"/>
    </row>
    <row r="19" spans="9:116" x14ac:dyDescent="0.15"/>
    <row r="20" spans="9:116" x14ac:dyDescent="0.15"/>
    <row r="21" spans="9:116" x14ac:dyDescent="0.15">
      <c r="DL21" s="238"/>
    </row>
    <row r="22" spans="9:116" x14ac:dyDescent="0.15">
      <c r="DI22" s="238"/>
      <c r="DJ22" s="238"/>
      <c r="DK22" s="238"/>
      <c r="DL22" s="238"/>
    </row>
    <row r="23" spans="9:116" x14ac:dyDescent="0.15">
      <c r="CY23" s="238"/>
      <c r="CZ23" s="238"/>
      <c r="DA23" s="238"/>
      <c r="DB23" s="238"/>
      <c r="DC23" s="238"/>
      <c r="DD23" s="238"/>
      <c r="DE23" s="238"/>
      <c r="DF23" s="238"/>
      <c r="DG23" s="238"/>
      <c r="DH23" s="238"/>
      <c r="DI23" s="238"/>
      <c r="DJ23" s="238"/>
      <c r="DK23" s="238"/>
      <c r="DL23" s="23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38"/>
      <c r="DA35" s="238"/>
      <c r="DB35" s="238"/>
      <c r="DC35" s="238"/>
      <c r="DD35" s="238"/>
      <c r="DE35" s="238"/>
      <c r="DF35" s="238"/>
      <c r="DG35" s="238"/>
      <c r="DH35" s="238"/>
      <c r="DI35" s="238"/>
      <c r="DJ35" s="238"/>
      <c r="DK35" s="238"/>
      <c r="DL35" s="238"/>
    </row>
    <row r="36" spans="15:116" x14ac:dyDescent="0.15"/>
    <row r="37" spans="15:116" x14ac:dyDescent="0.15">
      <c r="DL37" s="238"/>
    </row>
    <row r="38" spans="15:116" x14ac:dyDescent="0.15">
      <c r="DI38" s="238"/>
      <c r="DJ38" s="238"/>
      <c r="DK38" s="238"/>
      <c r="DL38" s="238"/>
    </row>
    <row r="39" spans="15:116" x14ac:dyDescent="0.15"/>
    <row r="40" spans="15:116" x14ac:dyDescent="0.15"/>
    <row r="41" spans="15:116" x14ac:dyDescent="0.15"/>
    <row r="42" spans="15:116" x14ac:dyDescent="0.15"/>
    <row r="43" spans="15:116" x14ac:dyDescent="0.15">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8"/>
      <c r="BG43" s="238"/>
      <c r="BH43" s="238"/>
      <c r="BI43" s="238"/>
      <c r="BJ43" s="238"/>
      <c r="BK43" s="238"/>
      <c r="BL43" s="238"/>
      <c r="BM43" s="238"/>
      <c r="BN43" s="238"/>
      <c r="BO43" s="238"/>
      <c r="BP43" s="238"/>
      <c r="BQ43" s="238"/>
      <c r="BR43" s="238"/>
      <c r="BS43" s="238"/>
      <c r="BT43" s="238"/>
      <c r="BU43" s="238"/>
      <c r="BV43" s="238"/>
      <c r="BW43" s="238"/>
      <c r="BX43" s="238"/>
      <c r="BY43" s="238"/>
      <c r="BZ43" s="238"/>
      <c r="CA43" s="238"/>
      <c r="CB43" s="238"/>
      <c r="CC43" s="238"/>
      <c r="CD43" s="238"/>
      <c r="CE43" s="238"/>
      <c r="CF43" s="238"/>
      <c r="CG43" s="238"/>
      <c r="CH43" s="238"/>
      <c r="CI43" s="238"/>
      <c r="CJ43" s="238"/>
      <c r="CK43" s="238"/>
      <c r="CL43" s="238"/>
      <c r="CM43" s="238"/>
      <c r="CN43" s="238"/>
      <c r="CO43" s="238"/>
      <c r="CP43" s="238"/>
      <c r="CQ43" s="238"/>
      <c r="CR43" s="238"/>
      <c r="CS43" s="238"/>
      <c r="CT43" s="238"/>
      <c r="CU43" s="238"/>
      <c r="CV43" s="238"/>
      <c r="CW43" s="238"/>
      <c r="CX43" s="238"/>
      <c r="CY43" s="238"/>
      <c r="CZ43" s="238"/>
      <c r="DA43" s="238"/>
      <c r="DB43" s="238"/>
      <c r="DC43" s="238"/>
      <c r="DD43" s="238"/>
      <c r="DE43" s="238"/>
      <c r="DF43" s="238"/>
      <c r="DG43" s="238"/>
      <c r="DH43" s="238"/>
      <c r="DI43" s="238"/>
      <c r="DJ43" s="238"/>
      <c r="DK43" s="238"/>
      <c r="DL43" s="238"/>
    </row>
    <row r="44" spans="15:116" x14ac:dyDescent="0.15">
      <c r="DL44" s="238"/>
    </row>
    <row r="45" spans="15:116" x14ac:dyDescent="0.15"/>
    <row r="46" spans="15:116" x14ac:dyDescent="0.15">
      <c r="DA46" s="238"/>
      <c r="DB46" s="238"/>
      <c r="DC46" s="238"/>
      <c r="DD46" s="238"/>
      <c r="DE46" s="238"/>
      <c r="DF46" s="238"/>
      <c r="DG46" s="238"/>
      <c r="DH46" s="238"/>
      <c r="DI46" s="238"/>
      <c r="DJ46" s="238"/>
      <c r="DK46" s="238"/>
      <c r="DL46" s="238"/>
    </row>
    <row r="47" spans="15:116" x14ac:dyDescent="0.15"/>
    <row r="48" spans="15:116" x14ac:dyDescent="0.15"/>
    <row r="49" spans="104:116" x14ac:dyDescent="0.15"/>
    <row r="50" spans="104:116" x14ac:dyDescent="0.15">
      <c r="CZ50" s="238"/>
      <c r="DA50" s="238"/>
      <c r="DB50" s="238"/>
      <c r="DC50" s="238"/>
      <c r="DD50" s="238"/>
      <c r="DE50" s="238"/>
      <c r="DF50" s="238"/>
      <c r="DG50" s="238"/>
      <c r="DH50" s="238"/>
      <c r="DI50" s="238"/>
      <c r="DJ50" s="238"/>
      <c r="DK50" s="238"/>
      <c r="DL50" s="238"/>
    </row>
    <row r="51" spans="104:116" x14ac:dyDescent="0.15"/>
    <row r="52" spans="104:116" x14ac:dyDescent="0.15"/>
    <row r="53" spans="104:116" x14ac:dyDescent="0.15">
      <c r="DL53" s="23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38"/>
      <c r="DD67" s="238"/>
      <c r="DE67" s="238"/>
      <c r="DF67" s="238"/>
      <c r="DG67" s="238"/>
      <c r="DH67" s="238"/>
      <c r="DI67" s="238"/>
      <c r="DJ67" s="238"/>
      <c r="DK67" s="238"/>
      <c r="DL67" s="23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04CV14mVE8Nsad46LIcgOv7ECEDyGydswZHhorqXNPcVh7OwKZGUvJDSn6vBgFCAilzKlAMNJh0bLZiG9rWMg==" saltValue="jvZ6458yOnDVsSCtdNxw3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7" workbookViewId="0"/>
  </sheetViews>
  <sheetFormatPr defaultColWidth="0" defaultRowHeight="13.5" customHeight="1" zeroHeight="1" x14ac:dyDescent="0.15"/>
  <cols>
    <col min="1" max="36" width="2.5" style="240" customWidth="1"/>
    <col min="37" max="44" width="17" style="240" customWidth="1"/>
    <col min="45" max="45" width="6.125" style="247" customWidth="1"/>
    <col min="46" max="46" width="3" style="245" customWidth="1"/>
    <col min="47" max="47" width="19.125" style="240" hidden="1" customWidth="1"/>
    <col min="48" max="52" width="12.625" style="240" hidden="1" customWidth="1"/>
    <col min="53" max="16384" width="8.625" style="240" hidden="1"/>
  </cols>
  <sheetData>
    <row r="1" spans="1:46" x14ac:dyDescent="0.15">
      <c r="AS1" s="241"/>
      <c r="AT1" s="241"/>
    </row>
    <row r="2" spans="1:46" x14ac:dyDescent="0.15">
      <c r="AS2" s="241"/>
      <c r="AT2" s="241"/>
    </row>
    <row r="3" spans="1:46" x14ac:dyDescent="0.15">
      <c r="AS3" s="241"/>
      <c r="AT3" s="241"/>
    </row>
    <row r="4" spans="1:46" x14ac:dyDescent="0.15">
      <c r="AS4" s="241"/>
      <c r="AT4" s="241"/>
    </row>
    <row r="5" spans="1:46" ht="17.25" x14ac:dyDescent="0.15">
      <c r="A5" s="242" t="s">
        <v>478</v>
      </c>
      <c r="B5" s="243"/>
      <c r="C5" s="243"/>
      <c r="D5" s="243"/>
      <c r="E5" s="243"/>
      <c r="F5" s="243"/>
      <c r="G5" s="243"/>
      <c r="H5" s="243"/>
      <c r="I5" s="243"/>
      <c r="J5" s="243"/>
      <c r="K5" s="243"/>
      <c r="L5" s="243"/>
      <c r="M5" s="243"/>
      <c r="N5" s="243"/>
      <c r="O5" s="243"/>
      <c r="P5" s="243"/>
      <c r="Q5" s="243"/>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4"/>
    </row>
    <row r="6" spans="1:46" x14ac:dyDescent="0.15">
      <c r="A6" s="245"/>
      <c r="B6" s="241"/>
      <c r="C6" s="241"/>
      <c r="D6" s="241"/>
      <c r="E6" s="241"/>
      <c r="F6" s="241"/>
      <c r="G6" s="241"/>
      <c r="H6" s="241"/>
      <c r="I6" s="241"/>
      <c r="J6" s="241"/>
      <c r="K6" s="241"/>
      <c r="L6" s="241"/>
      <c r="M6" s="241"/>
      <c r="N6" s="241"/>
      <c r="O6" s="241"/>
      <c r="P6" s="241"/>
      <c r="Q6" s="241"/>
      <c r="R6" s="241"/>
      <c r="S6" s="241"/>
      <c r="T6" s="241"/>
      <c r="U6" s="241"/>
      <c r="V6" s="241"/>
      <c r="W6" s="241"/>
      <c r="X6" s="241"/>
      <c r="Y6" s="241"/>
      <c r="Z6" s="241"/>
      <c r="AA6" s="241"/>
      <c r="AB6" s="241"/>
      <c r="AC6" s="241"/>
      <c r="AD6" s="241"/>
      <c r="AE6" s="241"/>
      <c r="AF6" s="241"/>
      <c r="AG6" s="241"/>
      <c r="AH6" s="241"/>
      <c r="AI6" s="241"/>
      <c r="AJ6" s="241"/>
      <c r="AK6" s="246" t="s">
        <v>479</v>
      </c>
      <c r="AL6" s="246"/>
      <c r="AM6" s="246"/>
      <c r="AN6" s="246"/>
      <c r="AO6" s="241"/>
      <c r="AP6" s="241"/>
      <c r="AQ6" s="241"/>
      <c r="AR6" s="241"/>
    </row>
    <row r="7" spans="1:46" ht="13.5" customHeight="1" x14ac:dyDescent="0.15">
      <c r="A7" s="245"/>
      <c r="B7" s="241"/>
      <c r="C7" s="241"/>
      <c r="D7" s="241"/>
      <c r="E7" s="241"/>
      <c r="F7" s="241"/>
      <c r="G7" s="241"/>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8"/>
      <c r="AL7" s="249"/>
      <c r="AM7" s="249"/>
      <c r="AN7" s="250"/>
      <c r="AO7" s="1118" t="s">
        <v>480</v>
      </c>
      <c r="AP7" s="251"/>
      <c r="AQ7" s="252" t="s">
        <v>481</v>
      </c>
      <c r="AR7" s="253"/>
    </row>
    <row r="8" spans="1:46" x14ac:dyDescent="0.15">
      <c r="A8" s="245"/>
      <c r="B8" s="241"/>
      <c r="C8" s="241"/>
      <c r="D8" s="241"/>
      <c r="E8" s="241"/>
      <c r="F8" s="241"/>
      <c r="G8" s="241"/>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54"/>
      <c r="AL8" s="255"/>
      <c r="AM8" s="255"/>
      <c r="AN8" s="256"/>
      <c r="AO8" s="1119"/>
      <c r="AP8" s="257" t="s">
        <v>482</v>
      </c>
      <c r="AQ8" s="258" t="s">
        <v>483</v>
      </c>
      <c r="AR8" s="259" t="s">
        <v>484</v>
      </c>
    </row>
    <row r="9" spans="1:46" x14ac:dyDescent="0.15">
      <c r="A9" s="245"/>
      <c r="B9" s="241"/>
      <c r="C9" s="241"/>
      <c r="D9" s="241"/>
      <c r="E9" s="241"/>
      <c r="F9" s="241"/>
      <c r="G9" s="241"/>
      <c r="H9" s="241"/>
      <c r="I9" s="241"/>
      <c r="J9" s="241"/>
      <c r="K9" s="241"/>
      <c r="L9" s="241"/>
      <c r="M9" s="241"/>
      <c r="N9" s="241"/>
      <c r="O9" s="241"/>
      <c r="P9" s="241"/>
      <c r="Q9" s="241"/>
      <c r="R9" s="241"/>
      <c r="S9" s="241"/>
      <c r="T9" s="241"/>
      <c r="U9" s="241"/>
      <c r="V9" s="241"/>
      <c r="W9" s="241"/>
      <c r="X9" s="241"/>
      <c r="Y9" s="241"/>
      <c r="Z9" s="241"/>
      <c r="AA9" s="241"/>
      <c r="AB9" s="241"/>
      <c r="AC9" s="241"/>
      <c r="AD9" s="241"/>
      <c r="AE9" s="241"/>
      <c r="AF9" s="241"/>
      <c r="AG9" s="241"/>
      <c r="AH9" s="241"/>
      <c r="AI9" s="241"/>
      <c r="AJ9" s="241"/>
      <c r="AK9" s="1130" t="s">
        <v>485</v>
      </c>
      <c r="AL9" s="1131"/>
      <c r="AM9" s="1131"/>
      <c r="AN9" s="1132"/>
      <c r="AO9" s="260">
        <v>3018240</v>
      </c>
      <c r="AP9" s="260">
        <v>95802</v>
      </c>
      <c r="AQ9" s="261">
        <v>117270</v>
      </c>
      <c r="AR9" s="262">
        <v>-18.3</v>
      </c>
    </row>
    <row r="10" spans="1:46" ht="13.5" customHeight="1" x14ac:dyDescent="0.15">
      <c r="A10" s="245"/>
      <c r="B10" s="241"/>
      <c r="C10" s="241"/>
      <c r="D10" s="241"/>
      <c r="E10" s="241"/>
      <c r="F10" s="241"/>
      <c r="G10" s="241"/>
      <c r="H10" s="241"/>
      <c r="I10" s="241"/>
      <c r="J10" s="241"/>
      <c r="K10" s="241"/>
      <c r="L10" s="241"/>
      <c r="M10" s="241"/>
      <c r="N10" s="241"/>
      <c r="O10" s="241"/>
      <c r="P10" s="241"/>
      <c r="Q10" s="241"/>
      <c r="R10" s="241"/>
      <c r="S10" s="241"/>
      <c r="T10" s="241"/>
      <c r="U10" s="241"/>
      <c r="V10" s="241"/>
      <c r="W10" s="241"/>
      <c r="X10" s="241"/>
      <c r="Y10" s="241"/>
      <c r="Z10" s="241"/>
      <c r="AA10" s="241"/>
      <c r="AB10" s="241"/>
      <c r="AC10" s="241"/>
      <c r="AD10" s="241"/>
      <c r="AE10" s="241"/>
      <c r="AF10" s="241"/>
      <c r="AG10" s="241"/>
      <c r="AH10" s="241"/>
      <c r="AI10" s="241"/>
      <c r="AJ10" s="241"/>
      <c r="AK10" s="1130" t="s">
        <v>486</v>
      </c>
      <c r="AL10" s="1131"/>
      <c r="AM10" s="1131"/>
      <c r="AN10" s="1132"/>
      <c r="AO10" s="263">
        <v>31052</v>
      </c>
      <c r="AP10" s="263">
        <v>986</v>
      </c>
      <c r="AQ10" s="264">
        <v>10490</v>
      </c>
      <c r="AR10" s="265">
        <v>-90.6</v>
      </c>
    </row>
    <row r="11" spans="1:46" ht="13.5" customHeight="1" x14ac:dyDescent="0.15">
      <c r="A11" s="245"/>
      <c r="B11" s="241"/>
      <c r="C11" s="241"/>
      <c r="D11" s="241"/>
      <c r="E11" s="241"/>
      <c r="F11" s="241"/>
      <c r="G11" s="241"/>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1130" t="s">
        <v>487</v>
      </c>
      <c r="AL11" s="1131"/>
      <c r="AM11" s="1131"/>
      <c r="AN11" s="1132"/>
      <c r="AO11" s="263">
        <v>44876</v>
      </c>
      <c r="AP11" s="263">
        <v>1424</v>
      </c>
      <c r="AQ11" s="264">
        <v>1802</v>
      </c>
      <c r="AR11" s="265">
        <v>-21</v>
      </c>
    </row>
    <row r="12" spans="1:46" ht="13.5" customHeight="1" x14ac:dyDescent="0.15">
      <c r="A12" s="245"/>
      <c r="B12" s="241"/>
      <c r="C12" s="241"/>
      <c r="D12" s="241"/>
      <c r="E12" s="241"/>
      <c r="F12" s="241"/>
      <c r="G12" s="241"/>
      <c r="H12" s="241"/>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1130" t="s">
        <v>488</v>
      </c>
      <c r="AL12" s="1131"/>
      <c r="AM12" s="1131"/>
      <c r="AN12" s="1132"/>
      <c r="AO12" s="263" t="s">
        <v>489</v>
      </c>
      <c r="AP12" s="263" t="s">
        <v>489</v>
      </c>
      <c r="AQ12" s="264">
        <v>3</v>
      </c>
      <c r="AR12" s="265" t="s">
        <v>489</v>
      </c>
    </row>
    <row r="13" spans="1:46" ht="13.5" customHeight="1" x14ac:dyDescent="0.15">
      <c r="A13" s="24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1130" t="s">
        <v>490</v>
      </c>
      <c r="AL13" s="1131"/>
      <c r="AM13" s="1131"/>
      <c r="AN13" s="1132"/>
      <c r="AO13" s="263">
        <v>58688</v>
      </c>
      <c r="AP13" s="263">
        <v>1863</v>
      </c>
      <c r="AQ13" s="264">
        <v>4482</v>
      </c>
      <c r="AR13" s="265">
        <v>-58.4</v>
      </c>
    </row>
    <row r="14" spans="1:46" ht="13.5" customHeight="1" x14ac:dyDescent="0.15">
      <c r="A14" s="245"/>
      <c r="B14" s="241"/>
      <c r="C14" s="241"/>
      <c r="D14" s="241"/>
      <c r="E14" s="241"/>
      <c r="F14" s="241"/>
      <c r="G14" s="241"/>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1130" t="s">
        <v>491</v>
      </c>
      <c r="AL14" s="1131"/>
      <c r="AM14" s="1131"/>
      <c r="AN14" s="1132"/>
      <c r="AO14" s="263">
        <v>41024</v>
      </c>
      <c r="AP14" s="263">
        <v>1302</v>
      </c>
      <c r="AQ14" s="264">
        <v>2749</v>
      </c>
      <c r="AR14" s="265">
        <v>-52.6</v>
      </c>
    </row>
    <row r="15" spans="1:46" ht="13.5" customHeight="1" x14ac:dyDescent="0.15">
      <c r="A15" s="245"/>
      <c r="B15" s="241"/>
      <c r="C15" s="241"/>
      <c r="D15" s="241"/>
      <c r="E15" s="241"/>
      <c r="F15" s="241"/>
      <c r="G15" s="241"/>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1133" t="s">
        <v>492</v>
      </c>
      <c r="AL15" s="1134"/>
      <c r="AM15" s="1134"/>
      <c r="AN15" s="1135"/>
      <c r="AO15" s="263">
        <v>-166659</v>
      </c>
      <c r="AP15" s="263">
        <v>-5290</v>
      </c>
      <c r="AQ15" s="264">
        <v>-7399</v>
      </c>
      <c r="AR15" s="265">
        <v>-28.5</v>
      </c>
    </row>
    <row r="16" spans="1:46" x14ac:dyDescent="0.15">
      <c r="A16" s="245"/>
      <c r="B16" s="241"/>
      <c r="C16" s="241"/>
      <c r="D16" s="241"/>
      <c r="E16" s="241"/>
      <c r="F16" s="241"/>
      <c r="G16" s="241"/>
      <c r="H16" s="241"/>
      <c r="I16" s="241"/>
      <c r="J16" s="241"/>
      <c r="K16" s="241"/>
      <c r="L16" s="241"/>
      <c r="M16" s="241"/>
      <c r="N16" s="241"/>
      <c r="O16" s="241"/>
      <c r="P16" s="241"/>
      <c r="Q16" s="241"/>
      <c r="R16" s="241"/>
      <c r="S16" s="241"/>
      <c r="T16" s="241"/>
      <c r="U16" s="241"/>
      <c r="V16" s="241"/>
      <c r="W16" s="241"/>
      <c r="X16" s="241"/>
      <c r="Y16" s="241"/>
      <c r="Z16" s="241"/>
      <c r="AA16" s="241"/>
      <c r="AB16" s="241"/>
      <c r="AC16" s="241"/>
      <c r="AD16" s="241"/>
      <c r="AE16" s="241"/>
      <c r="AF16" s="241"/>
      <c r="AG16" s="241"/>
      <c r="AH16" s="241"/>
      <c r="AI16" s="241"/>
      <c r="AJ16" s="241"/>
      <c r="AK16" s="1133" t="s">
        <v>177</v>
      </c>
      <c r="AL16" s="1134"/>
      <c r="AM16" s="1134"/>
      <c r="AN16" s="1135"/>
      <c r="AO16" s="263">
        <v>3027221</v>
      </c>
      <c r="AP16" s="263">
        <v>96087</v>
      </c>
      <c r="AQ16" s="264">
        <v>129397</v>
      </c>
      <c r="AR16" s="265">
        <v>-25.7</v>
      </c>
    </row>
    <row r="17" spans="1:46" x14ac:dyDescent="0.15">
      <c r="A17" s="245"/>
      <c r="B17" s="241"/>
      <c r="C17" s="241"/>
      <c r="D17" s="241"/>
      <c r="E17" s="241"/>
      <c r="F17" s="241"/>
      <c r="G17" s="241"/>
      <c r="H17" s="241"/>
      <c r="I17" s="241"/>
      <c r="J17" s="241"/>
      <c r="K17" s="241"/>
      <c r="L17" s="241"/>
      <c r="M17" s="241"/>
      <c r="N17" s="241"/>
      <c r="O17" s="241"/>
      <c r="P17" s="241"/>
      <c r="Q17" s="241"/>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66"/>
    </row>
    <row r="18" spans="1:46" x14ac:dyDescent="0.15">
      <c r="A18" s="245"/>
      <c r="B18" s="241"/>
      <c r="C18" s="241"/>
      <c r="D18" s="241"/>
      <c r="E18" s="241"/>
      <c r="F18" s="241"/>
      <c r="G18" s="241"/>
      <c r="H18" s="241"/>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67"/>
      <c r="AR18" s="267"/>
    </row>
    <row r="19" spans="1:46" x14ac:dyDescent="0.15">
      <c r="A19" s="245"/>
      <c r="B19" s="241"/>
      <c r="C19" s="241"/>
      <c r="D19" s="241"/>
      <c r="E19" s="241"/>
      <c r="F19" s="241"/>
      <c r="G19" s="241"/>
      <c r="H19" s="241"/>
      <c r="I19" s="241"/>
      <c r="J19" s="241"/>
      <c r="K19" s="241"/>
      <c r="L19" s="241"/>
      <c r="M19" s="241"/>
      <c r="N19" s="241"/>
      <c r="O19" s="241"/>
      <c r="P19" s="241"/>
      <c r="Q19" s="241"/>
      <c r="R19" s="241"/>
      <c r="S19" s="241"/>
      <c r="T19" s="241"/>
      <c r="U19" s="241"/>
      <c r="V19" s="241"/>
      <c r="W19" s="241"/>
      <c r="X19" s="241"/>
      <c r="Y19" s="241"/>
      <c r="Z19" s="241"/>
      <c r="AA19" s="241"/>
      <c r="AB19" s="241"/>
      <c r="AC19" s="241"/>
      <c r="AD19" s="241"/>
      <c r="AE19" s="241"/>
      <c r="AF19" s="241"/>
      <c r="AG19" s="241"/>
      <c r="AH19" s="241"/>
      <c r="AI19" s="241"/>
      <c r="AJ19" s="241"/>
      <c r="AK19" s="241" t="s">
        <v>493</v>
      </c>
      <c r="AL19" s="241"/>
      <c r="AM19" s="241"/>
      <c r="AN19" s="241"/>
      <c r="AO19" s="241"/>
      <c r="AP19" s="241"/>
      <c r="AQ19" s="241"/>
      <c r="AR19" s="241"/>
    </row>
    <row r="20" spans="1:46" x14ac:dyDescent="0.15">
      <c r="A20" s="245"/>
      <c r="B20" s="241"/>
      <c r="C20" s="241"/>
      <c r="D20" s="241"/>
      <c r="E20" s="241"/>
      <c r="F20" s="241"/>
      <c r="G20" s="241"/>
      <c r="H20" s="241"/>
      <c r="I20" s="241"/>
      <c r="J20" s="241"/>
      <c r="K20" s="241"/>
      <c r="L20" s="241"/>
      <c r="M20" s="241"/>
      <c r="N20" s="241"/>
      <c r="O20" s="241"/>
      <c r="P20" s="241"/>
      <c r="Q20" s="241"/>
      <c r="R20" s="241"/>
      <c r="S20" s="241"/>
      <c r="T20" s="241"/>
      <c r="U20" s="241"/>
      <c r="V20" s="241"/>
      <c r="W20" s="241"/>
      <c r="X20" s="241"/>
      <c r="Y20" s="241"/>
      <c r="Z20" s="241"/>
      <c r="AA20" s="241"/>
      <c r="AB20" s="241"/>
      <c r="AC20" s="241"/>
      <c r="AD20" s="241"/>
      <c r="AE20" s="241"/>
      <c r="AF20" s="241"/>
      <c r="AG20" s="241"/>
      <c r="AH20" s="241"/>
      <c r="AI20" s="241"/>
      <c r="AJ20" s="241"/>
      <c r="AK20" s="268"/>
      <c r="AL20" s="269"/>
      <c r="AM20" s="269"/>
      <c r="AN20" s="270"/>
      <c r="AO20" s="271" t="s">
        <v>494</v>
      </c>
      <c r="AP20" s="272" t="s">
        <v>495</v>
      </c>
      <c r="AQ20" s="273" t="s">
        <v>496</v>
      </c>
      <c r="AR20" s="274"/>
    </row>
    <row r="21" spans="1:46" s="280" customFormat="1" x14ac:dyDescent="0.15">
      <c r="A21" s="275"/>
      <c r="B21" s="246"/>
      <c r="C21" s="246"/>
      <c r="D21" s="246"/>
      <c r="E21" s="246"/>
      <c r="F21" s="246"/>
      <c r="G21" s="246"/>
      <c r="H21" s="246"/>
      <c r="I21" s="246"/>
      <c r="J21" s="246"/>
      <c r="K21" s="246"/>
      <c r="L21" s="246"/>
      <c r="M21" s="246"/>
      <c r="N21" s="246"/>
      <c r="O21" s="246"/>
      <c r="P21" s="246"/>
      <c r="Q21" s="246"/>
      <c r="R21" s="246"/>
      <c r="S21" s="246"/>
      <c r="T21" s="246"/>
      <c r="U21" s="246"/>
      <c r="V21" s="246"/>
      <c r="W21" s="246"/>
      <c r="X21" s="246"/>
      <c r="Y21" s="246"/>
      <c r="Z21" s="246"/>
      <c r="AA21" s="246"/>
      <c r="AB21" s="246"/>
      <c r="AC21" s="246"/>
      <c r="AD21" s="246"/>
      <c r="AE21" s="246"/>
      <c r="AF21" s="246"/>
      <c r="AG21" s="246"/>
      <c r="AH21" s="246"/>
      <c r="AI21" s="246"/>
      <c r="AJ21" s="246"/>
      <c r="AK21" s="1136" t="s">
        <v>497</v>
      </c>
      <c r="AL21" s="1137"/>
      <c r="AM21" s="1137"/>
      <c r="AN21" s="1138"/>
      <c r="AO21" s="276">
        <v>9.7799999999999994</v>
      </c>
      <c r="AP21" s="277">
        <v>11.07</v>
      </c>
      <c r="AQ21" s="278">
        <v>-1.29</v>
      </c>
      <c r="AR21" s="246"/>
      <c r="AS21" s="279"/>
      <c r="AT21" s="275"/>
    </row>
    <row r="22" spans="1:46" s="280" customFormat="1" x14ac:dyDescent="0.15">
      <c r="A22" s="275"/>
      <c r="B22" s="246"/>
      <c r="C22" s="246"/>
      <c r="D22" s="246"/>
      <c r="E22" s="246"/>
      <c r="F22" s="246"/>
      <c r="G22" s="246"/>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1136" t="s">
        <v>498</v>
      </c>
      <c r="AL22" s="1137"/>
      <c r="AM22" s="1137"/>
      <c r="AN22" s="1138"/>
      <c r="AO22" s="281">
        <v>94.4</v>
      </c>
      <c r="AP22" s="282">
        <v>97.2</v>
      </c>
      <c r="AQ22" s="283">
        <v>-2.8</v>
      </c>
      <c r="AR22" s="267"/>
      <c r="AS22" s="279"/>
      <c r="AT22" s="275"/>
    </row>
    <row r="23" spans="1:46" s="280" customFormat="1" x14ac:dyDescent="0.15">
      <c r="A23" s="275"/>
      <c r="B23" s="246"/>
      <c r="C23" s="246"/>
      <c r="D23" s="246"/>
      <c r="E23" s="246"/>
      <c r="F23" s="246"/>
      <c r="G23" s="246"/>
      <c r="H23" s="246"/>
      <c r="I23" s="246"/>
      <c r="J23" s="246"/>
      <c r="K23" s="246"/>
      <c r="L23" s="246"/>
      <c r="M23" s="246"/>
      <c r="N23" s="246"/>
      <c r="O23" s="246"/>
      <c r="P23" s="246"/>
      <c r="Q23" s="246"/>
      <c r="R23" s="246"/>
      <c r="S23" s="246"/>
      <c r="T23" s="246"/>
      <c r="U23" s="246"/>
      <c r="V23" s="246"/>
      <c r="W23" s="246"/>
      <c r="X23" s="246"/>
      <c r="Y23" s="246"/>
      <c r="Z23" s="246"/>
      <c r="AA23" s="246"/>
      <c r="AB23" s="246"/>
      <c r="AC23" s="246"/>
      <c r="AD23" s="246"/>
      <c r="AE23" s="246"/>
      <c r="AF23" s="246"/>
      <c r="AG23" s="246"/>
      <c r="AH23" s="246"/>
      <c r="AI23" s="246"/>
      <c r="AJ23" s="246"/>
      <c r="AK23" s="246"/>
      <c r="AL23" s="246"/>
      <c r="AM23" s="246"/>
      <c r="AN23" s="246"/>
      <c r="AO23" s="246"/>
      <c r="AP23" s="267"/>
      <c r="AQ23" s="267"/>
      <c r="AR23" s="267"/>
      <c r="AS23" s="279"/>
      <c r="AT23" s="275"/>
    </row>
    <row r="24" spans="1:46" s="280" customFormat="1" x14ac:dyDescent="0.15">
      <c r="A24" s="275"/>
      <c r="B24" s="246"/>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67"/>
      <c r="AQ24" s="267"/>
      <c r="AR24" s="267"/>
      <c r="AS24" s="279"/>
      <c r="AT24" s="275"/>
    </row>
    <row r="25" spans="1:46" s="280"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5"/>
    </row>
    <row r="26" spans="1:46" s="280"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46"/>
    </row>
    <row r="27" spans="1:46" x14ac:dyDescent="0.15">
      <c r="A27" s="288"/>
      <c r="AO27" s="241"/>
      <c r="AP27" s="241"/>
      <c r="AQ27" s="241"/>
      <c r="AR27" s="241"/>
      <c r="AS27" s="241"/>
      <c r="AT27" s="241"/>
    </row>
    <row r="28" spans="1:46" ht="17.25" x14ac:dyDescent="0.15">
      <c r="A28" s="242" t="s">
        <v>500</v>
      </c>
      <c r="B28" s="243"/>
      <c r="C28" s="243"/>
      <c r="D28" s="243"/>
      <c r="E28" s="243"/>
      <c r="F28" s="243"/>
      <c r="G28" s="243"/>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89"/>
    </row>
    <row r="29" spans="1:46" x14ac:dyDescent="0.15">
      <c r="A29" s="245"/>
      <c r="B29" s="241"/>
      <c r="C29" s="241"/>
      <c r="D29" s="241"/>
      <c r="E29" s="241"/>
      <c r="F29" s="241"/>
      <c r="G29" s="241"/>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6" t="s">
        <v>501</v>
      </c>
      <c r="AL29" s="246"/>
      <c r="AM29" s="246"/>
      <c r="AN29" s="246"/>
      <c r="AO29" s="241"/>
      <c r="AP29" s="241"/>
      <c r="AQ29" s="241"/>
      <c r="AR29" s="241"/>
      <c r="AS29" s="290"/>
    </row>
    <row r="30" spans="1:46" ht="13.5" customHeight="1" x14ac:dyDescent="0.15">
      <c r="A30" s="245"/>
      <c r="B30" s="241"/>
      <c r="C30" s="241"/>
      <c r="D30" s="241"/>
      <c r="E30" s="241"/>
      <c r="F30" s="241"/>
      <c r="G30" s="241"/>
      <c r="H30" s="241"/>
      <c r="I30" s="241"/>
      <c r="J30" s="241"/>
      <c r="K30" s="241"/>
      <c r="L30" s="241"/>
      <c r="M30" s="241"/>
      <c r="N30" s="241"/>
      <c r="O30" s="241"/>
      <c r="P30" s="241"/>
      <c r="Q30" s="241"/>
      <c r="R30" s="241"/>
      <c r="S30" s="241"/>
      <c r="T30" s="241"/>
      <c r="U30" s="241"/>
      <c r="V30" s="241"/>
      <c r="W30" s="241"/>
      <c r="X30" s="241"/>
      <c r="Y30" s="241"/>
      <c r="Z30" s="241"/>
      <c r="AA30" s="241"/>
      <c r="AB30" s="241"/>
      <c r="AC30" s="241"/>
      <c r="AD30" s="241"/>
      <c r="AE30" s="241"/>
      <c r="AF30" s="241"/>
      <c r="AG30" s="241"/>
      <c r="AH30" s="241"/>
      <c r="AI30" s="241"/>
      <c r="AJ30" s="241"/>
      <c r="AK30" s="248"/>
      <c r="AL30" s="249"/>
      <c r="AM30" s="249"/>
      <c r="AN30" s="250"/>
      <c r="AO30" s="1118" t="s">
        <v>480</v>
      </c>
      <c r="AP30" s="251"/>
      <c r="AQ30" s="252" t="s">
        <v>481</v>
      </c>
      <c r="AR30" s="253"/>
    </row>
    <row r="31" spans="1:46" x14ac:dyDescent="0.15">
      <c r="A31" s="245"/>
      <c r="B31" s="241"/>
      <c r="C31" s="241"/>
      <c r="D31" s="241"/>
      <c r="E31" s="241"/>
      <c r="F31" s="241"/>
      <c r="G31" s="241"/>
      <c r="H31" s="241"/>
      <c r="I31" s="241"/>
      <c r="J31" s="241"/>
      <c r="K31" s="241"/>
      <c r="L31" s="241"/>
      <c r="M31" s="241"/>
      <c r="N31" s="241"/>
      <c r="O31" s="241"/>
      <c r="P31" s="241"/>
      <c r="Q31" s="241"/>
      <c r="R31" s="241"/>
      <c r="S31" s="241"/>
      <c r="T31" s="241"/>
      <c r="U31" s="241"/>
      <c r="V31" s="241"/>
      <c r="W31" s="241"/>
      <c r="X31" s="241"/>
      <c r="Y31" s="241"/>
      <c r="Z31" s="241"/>
      <c r="AA31" s="241"/>
      <c r="AB31" s="241"/>
      <c r="AC31" s="241"/>
      <c r="AD31" s="241"/>
      <c r="AE31" s="241"/>
      <c r="AF31" s="241"/>
      <c r="AG31" s="241"/>
      <c r="AH31" s="241"/>
      <c r="AI31" s="241"/>
      <c r="AJ31" s="241"/>
      <c r="AK31" s="254"/>
      <c r="AL31" s="255"/>
      <c r="AM31" s="255"/>
      <c r="AN31" s="256"/>
      <c r="AO31" s="1119"/>
      <c r="AP31" s="257" t="s">
        <v>482</v>
      </c>
      <c r="AQ31" s="258" t="s">
        <v>483</v>
      </c>
      <c r="AR31" s="259" t="s">
        <v>484</v>
      </c>
    </row>
    <row r="32" spans="1:46" ht="27" customHeight="1" x14ac:dyDescent="0.15">
      <c r="A32" s="245"/>
      <c r="B32" s="241"/>
      <c r="C32" s="241"/>
      <c r="D32" s="241"/>
      <c r="E32" s="241"/>
      <c r="F32" s="241"/>
      <c r="G32" s="241"/>
      <c r="H32" s="241"/>
      <c r="I32" s="241"/>
      <c r="J32" s="241"/>
      <c r="K32" s="241"/>
      <c r="L32" s="241"/>
      <c r="M32" s="241"/>
      <c r="N32" s="241"/>
      <c r="O32" s="241"/>
      <c r="P32" s="241"/>
      <c r="Q32" s="241"/>
      <c r="R32" s="241"/>
      <c r="S32" s="241"/>
      <c r="T32" s="241"/>
      <c r="U32" s="241"/>
      <c r="V32" s="241"/>
      <c r="W32" s="241"/>
      <c r="X32" s="241"/>
      <c r="Y32" s="241"/>
      <c r="Z32" s="241"/>
      <c r="AA32" s="241"/>
      <c r="AB32" s="241"/>
      <c r="AC32" s="241"/>
      <c r="AD32" s="241"/>
      <c r="AE32" s="241"/>
      <c r="AF32" s="241"/>
      <c r="AG32" s="241"/>
      <c r="AH32" s="241"/>
      <c r="AI32" s="241"/>
      <c r="AJ32" s="241"/>
      <c r="AK32" s="1120" t="s">
        <v>502</v>
      </c>
      <c r="AL32" s="1121"/>
      <c r="AM32" s="1121"/>
      <c r="AN32" s="1122"/>
      <c r="AO32" s="291">
        <v>1738369</v>
      </c>
      <c r="AP32" s="291">
        <v>55178</v>
      </c>
      <c r="AQ32" s="292">
        <v>74841</v>
      </c>
      <c r="AR32" s="293">
        <v>-26.3</v>
      </c>
    </row>
    <row r="33" spans="1:46" ht="13.5" customHeight="1" x14ac:dyDescent="0.15">
      <c r="A33" s="245"/>
      <c r="B33" s="241"/>
      <c r="C33" s="241"/>
      <c r="D33" s="241"/>
      <c r="E33" s="241"/>
      <c r="F33" s="241"/>
      <c r="G33" s="241"/>
      <c r="H33" s="241"/>
      <c r="I33" s="241"/>
      <c r="J33" s="241"/>
      <c r="K33" s="241"/>
      <c r="L33" s="241"/>
      <c r="M33" s="241"/>
      <c r="N33" s="241"/>
      <c r="O33" s="241"/>
      <c r="P33" s="241"/>
      <c r="Q33" s="241"/>
      <c r="R33" s="241"/>
      <c r="S33" s="241"/>
      <c r="T33" s="241"/>
      <c r="U33" s="241"/>
      <c r="V33" s="241"/>
      <c r="W33" s="241"/>
      <c r="X33" s="241"/>
      <c r="Y33" s="241"/>
      <c r="Z33" s="241"/>
      <c r="AA33" s="241"/>
      <c r="AB33" s="241"/>
      <c r="AC33" s="241"/>
      <c r="AD33" s="241"/>
      <c r="AE33" s="241"/>
      <c r="AF33" s="241"/>
      <c r="AG33" s="241"/>
      <c r="AH33" s="241"/>
      <c r="AI33" s="241"/>
      <c r="AJ33" s="241"/>
      <c r="AK33" s="1120" t="s">
        <v>503</v>
      </c>
      <c r="AL33" s="1121"/>
      <c r="AM33" s="1121"/>
      <c r="AN33" s="1122"/>
      <c r="AO33" s="291" t="s">
        <v>489</v>
      </c>
      <c r="AP33" s="291" t="s">
        <v>489</v>
      </c>
      <c r="AQ33" s="292" t="s">
        <v>489</v>
      </c>
      <c r="AR33" s="293" t="s">
        <v>489</v>
      </c>
    </row>
    <row r="34" spans="1:46" ht="27" customHeight="1" x14ac:dyDescent="0.15">
      <c r="A34" s="245"/>
      <c r="B34" s="241"/>
      <c r="C34" s="241"/>
      <c r="D34" s="241"/>
      <c r="E34" s="241"/>
      <c r="F34" s="241"/>
      <c r="G34" s="241"/>
      <c r="H34" s="241"/>
      <c r="I34" s="241"/>
      <c r="J34" s="241"/>
      <c r="K34" s="241"/>
      <c r="L34" s="241"/>
      <c r="M34" s="241"/>
      <c r="N34" s="241"/>
      <c r="O34" s="241"/>
      <c r="P34" s="241"/>
      <c r="Q34" s="241"/>
      <c r="R34" s="241"/>
      <c r="S34" s="241"/>
      <c r="T34" s="241"/>
      <c r="U34" s="241"/>
      <c r="V34" s="241"/>
      <c r="W34" s="241"/>
      <c r="X34" s="241"/>
      <c r="Y34" s="241"/>
      <c r="Z34" s="241"/>
      <c r="AA34" s="241"/>
      <c r="AB34" s="241"/>
      <c r="AC34" s="241"/>
      <c r="AD34" s="241"/>
      <c r="AE34" s="241"/>
      <c r="AF34" s="241"/>
      <c r="AG34" s="241"/>
      <c r="AH34" s="241"/>
      <c r="AI34" s="241"/>
      <c r="AJ34" s="241"/>
      <c r="AK34" s="1120" t="s">
        <v>504</v>
      </c>
      <c r="AL34" s="1121"/>
      <c r="AM34" s="1121"/>
      <c r="AN34" s="1122"/>
      <c r="AO34" s="291" t="s">
        <v>489</v>
      </c>
      <c r="AP34" s="291" t="s">
        <v>489</v>
      </c>
      <c r="AQ34" s="292">
        <v>1</v>
      </c>
      <c r="AR34" s="293" t="s">
        <v>489</v>
      </c>
    </row>
    <row r="35" spans="1:46" ht="27" customHeight="1" x14ac:dyDescent="0.15">
      <c r="A35" s="245"/>
      <c r="B35" s="241"/>
      <c r="C35" s="241"/>
      <c r="D35" s="241"/>
      <c r="E35" s="241"/>
      <c r="F35" s="241"/>
      <c r="G35" s="241"/>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1120" t="s">
        <v>505</v>
      </c>
      <c r="AL35" s="1121"/>
      <c r="AM35" s="1121"/>
      <c r="AN35" s="1122"/>
      <c r="AO35" s="291">
        <v>704035</v>
      </c>
      <c r="AP35" s="291">
        <v>22347</v>
      </c>
      <c r="AQ35" s="292">
        <v>16683</v>
      </c>
      <c r="AR35" s="293">
        <v>34</v>
      </c>
    </row>
    <row r="36" spans="1:46" ht="27" customHeight="1" x14ac:dyDescent="0.15">
      <c r="A36" s="245"/>
      <c r="B36" s="241"/>
      <c r="C36" s="241"/>
      <c r="D36" s="241"/>
      <c r="E36" s="241"/>
      <c r="F36" s="241"/>
      <c r="G36" s="241"/>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1120" t="s">
        <v>506</v>
      </c>
      <c r="AL36" s="1121"/>
      <c r="AM36" s="1121"/>
      <c r="AN36" s="1122"/>
      <c r="AO36" s="291">
        <v>3673</v>
      </c>
      <c r="AP36" s="291">
        <v>117</v>
      </c>
      <c r="AQ36" s="292">
        <v>2411</v>
      </c>
      <c r="AR36" s="293">
        <v>-95.1</v>
      </c>
    </row>
    <row r="37" spans="1:46" ht="13.5" customHeight="1" x14ac:dyDescent="0.15">
      <c r="A37" s="245"/>
      <c r="B37" s="241"/>
      <c r="C37" s="241"/>
      <c r="D37" s="241"/>
      <c r="E37" s="241"/>
      <c r="F37" s="241"/>
      <c r="G37" s="241"/>
      <c r="H37" s="241"/>
      <c r="I37" s="241"/>
      <c r="J37" s="241"/>
      <c r="K37" s="241"/>
      <c r="L37" s="241"/>
      <c r="M37" s="241"/>
      <c r="N37" s="241"/>
      <c r="O37" s="241"/>
      <c r="P37" s="241"/>
      <c r="Q37" s="241"/>
      <c r="R37" s="241"/>
      <c r="S37" s="241"/>
      <c r="T37" s="241"/>
      <c r="U37" s="241"/>
      <c r="V37" s="241"/>
      <c r="W37" s="241"/>
      <c r="X37" s="241"/>
      <c r="Y37" s="241"/>
      <c r="Z37" s="241"/>
      <c r="AA37" s="241"/>
      <c r="AB37" s="241"/>
      <c r="AC37" s="241"/>
      <c r="AD37" s="241"/>
      <c r="AE37" s="241"/>
      <c r="AF37" s="241"/>
      <c r="AG37" s="241"/>
      <c r="AH37" s="241"/>
      <c r="AI37" s="241"/>
      <c r="AJ37" s="241"/>
      <c r="AK37" s="1120" t="s">
        <v>507</v>
      </c>
      <c r="AL37" s="1121"/>
      <c r="AM37" s="1121"/>
      <c r="AN37" s="1122"/>
      <c r="AO37" s="291">
        <v>862</v>
      </c>
      <c r="AP37" s="291">
        <v>27</v>
      </c>
      <c r="AQ37" s="292">
        <v>548</v>
      </c>
      <c r="AR37" s="293">
        <v>-95.1</v>
      </c>
    </row>
    <row r="38" spans="1:46" ht="27" customHeight="1" x14ac:dyDescent="0.15">
      <c r="A38" s="245"/>
      <c r="B38" s="241"/>
      <c r="C38" s="241"/>
      <c r="D38" s="241"/>
      <c r="E38" s="241"/>
      <c r="F38" s="241"/>
      <c r="G38" s="241"/>
      <c r="H38" s="241"/>
      <c r="I38" s="241"/>
      <c r="J38" s="241"/>
      <c r="K38" s="241"/>
      <c r="L38" s="241"/>
      <c r="M38" s="241"/>
      <c r="N38" s="241"/>
      <c r="O38" s="241"/>
      <c r="P38" s="241"/>
      <c r="Q38" s="241"/>
      <c r="R38" s="241"/>
      <c r="S38" s="241"/>
      <c r="T38" s="241"/>
      <c r="U38" s="241"/>
      <c r="V38" s="241"/>
      <c r="W38" s="241"/>
      <c r="X38" s="241"/>
      <c r="Y38" s="241"/>
      <c r="Z38" s="241"/>
      <c r="AA38" s="241"/>
      <c r="AB38" s="241"/>
      <c r="AC38" s="241"/>
      <c r="AD38" s="241"/>
      <c r="AE38" s="241"/>
      <c r="AF38" s="241"/>
      <c r="AG38" s="241"/>
      <c r="AH38" s="241"/>
      <c r="AI38" s="241"/>
      <c r="AJ38" s="241"/>
      <c r="AK38" s="1123" t="s">
        <v>508</v>
      </c>
      <c r="AL38" s="1124"/>
      <c r="AM38" s="1124"/>
      <c r="AN38" s="1125"/>
      <c r="AO38" s="294" t="s">
        <v>489</v>
      </c>
      <c r="AP38" s="294" t="s">
        <v>489</v>
      </c>
      <c r="AQ38" s="295">
        <v>7</v>
      </c>
      <c r="AR38" s="283" t="s">
        <v>489</v>
      </c>
      <c r="AS38" s="290"/>
    </row>
    <row r="39" spans="1:46" x14ac:dyDescent="0.15">
      <c r="A39" s="245"/>
      <c r="B39" s="241"/>
      <c r="C39" s="241"/>
      <c r="D39" s="241"/>
      <c r="E39" s="241"/>
      <c r="F39" s="241"/>
      <c r="G39" s="241"/>
      <c r="H39" s="241"/>
      <c r="I39" s="241"/>
      <c r="J39" s="241"/>
      <c r="K39" s="241"/>
      <c r="L39" s="241"/>
      <c r="M39" s="241"/>
      <c r="N39" s="241"/>
      <c r="O39" s="241"/>
      <c r="P39" s="241"/>
      <c r="Q39" s="241"/>
      <c r="R39" s="241"/>
      <c r="S39" s="241"/>
      <c r="T39" s="241"/>
      <c r="U39" s="241"/>
      <c r="V39" s="241"/>
      <c r="W39" s="241"/>
      <c r="X39" s="241"/>
      <c r="Y39" s="241"/>
      <c r="Z39" s="241"/>
      <c r="AA39" s="241"/>
      <c r="AB39" s="241"/>
      <c r="AC39" s="241"/>
      <c r="AD39" s="241"/>
      <c r="AE39" s="241"/>
      <c r="AF39" s="241"/>
      <c r="AG39" s="241"/>
      <c r="AH39" s="241"/>
      <c r="AI39" s="241"/>
      <c r="AJ39" s="241"/>
      <c r="AK39" s="1123" t="s">
        <v>509</v>
      </c>
      <c r="AL39" s="1124"/>
      <c r="AM39" s="1124"/>
      <c r="AN39" s="1125"/>
      <c r="AO39" s="291">
        <v>-51106</v>
      </c>
      <c r="AP39" s="291">
        <v>-1622</v>
      </c>
      <c r="AQ39" s="292">
        <v>-3756</v>
      </c>
      <c r="AR39" s="293">
        <v>-56.8</v>
      </c>
      <c r="AS39" s="290"/>
    </row>
    <row r="40" spans="1:46" ht="27" customHeight="1" x14ac:dyDescent="0.15">
      <c r="A40" s="245"/>
      <c r="B40" s="241"/>
      <c r="C40" s="241"/>
      <c r="D40" s="241"/>
      <c r="E40" s="241"/>
      <c r="F40" s="241"/>
      <c r="G40" s="241"/>
      <c r="H40" s="241"/>
      <c r="I40" s="241"/>
      <c r="J40" s="241"/>
      <c r="K40" s="241"/>
      <c r="L40" s="241"/>
      <c r="M40" s="241"/>
      <c r="N40" s="241"/>
      <c r="O40" s="241"/>
      <c r="P40" s="241"/>
      <c r="Q40" s="241"/>
      <c r="R40" s="241"/>
      <c r="S40" s="241"/>
      <c r="T40" s="241"/>
      <c r="U40" s="241"/>
      <c r="V40" s="241"/>
      <c r="W40" s="241"/>
      <c r="X40" s="241"/>
      <c r="Y40" s="241"/>
      <c r="Z40" s="241"/>
      <c r="AA40" s="241"/>
      <c r="AB40" s="241"/>
      <c r="AC40" s="241"/>
      <c r="AD40" s="241"/>
      <c r="AE40" s="241"/>
      <c r="AF40" s="241"/>
      <c r="AG40" s="241"/>
      <c r="AH40" s="241"/>
      <c r="AI40" s="241"/>
      <c r="AJ40" s="241"/>
      <c r="AK40" s="1120" t="s">
        <v>510</v>
      </c>
      <c r="AL40" s="1121"/>
      <c r="AM40" s="1121"/>
      <c r="AN40" s="1122"/>
      <c r="AO40" s="291">
        <v>-1846422</v>
      </c>
      <c r="AP40" s="291">
        <v>-58607</v>
      </c>
      <c r="AQ40" s="292">
        <v>-63247</v>
      </c>
      <c r="AR40" s="293">
        <v>-7.3</v>
      </c>
      <c r="AS40" s="290"/>
    </row>
    <row r="41" spans="1:46" x14ac:dyDescent="0.15">
      <c r="A41" s="245"/>
      <c r="B41" s="241"/>
      <c r="C41" s="241"/>
      <c r="D41" s="241"/>
      <c r="E41" s="241"/>
      <c r="F41" s="241"/>
      <c r="G41" s="241"/>
      <c r="H41" s="241"/>
      <c r="I41" s="241"/>
      <c r="J41" s="241"/>
      <c r="K41" s="241"/>
      <c r="L41" s="241"/>
      <c r="M41" s="241"/>
      <c r="N41" s="241"/>
      <c r="O41" s="241"/>
      <c r="P41" s="241"/>
      <c r="Q41" s="241"/>
      <c r="R41" s="241"/>
      <c r="S41" s="241"/>
      <c r="T41" s="241"/>
      <c r="U41" s="241"/>
      <c r="V41" s="241"/>
      <c r="W41" s="241"/>
      <c r="X41" s="241"/>
      <c r="Y41" s="241"/>
      <c r="Z41" s="241"/>
      <c r="AA41" s="241"/>
      <c r="AB41" s="241"/>
      <c r="AC41" s="241"/>
      <c r="AD41" s="241"/>
      <c r="AE41" s="241"/>
      <c r="AF41" s="241"/>
      <c r="AG41" s="241"/>
      <c r="AH41" s="241"/>
      <c r="AI41" s="241"/>
      <c r="AJ41" s="241"/>
      <c r="AK41" s="1126" t="s">
        <v>287</v>
      </c>
      <c r="AL41" s="1127"/>
      <c r="AM41" s="1127"/>
      <c r="AN41" s="1128"/>
      <c r="AO41" s="291">
        <v>549411</v>
      </c>
      <c r="AP41" s="291">
        <v>17439</v>
      </c>
      <c r="AQ41" s="292">
        <v>27488</v>
      </c>
      <c r="AR41" s="293">
        <v>-36.6</v>
      </c>
      <c r="AS41" s="290"/>
    </row>
    <row r="42" spans="1:46" x14ac:dyDescent="0.15">
      <c r="A42" s="245"/>
      <c r="B42" s="241"/>
      <c r="C42" s="241"/>
      <c r="D42" s="241"/>
      <c r="E42" s="241"/>
      <c r="F42" s="241"/>
      <c r="G42" s="241"/>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96"/>
      <c r="AL42" s="241"/>
      <c r="AM42" s="241"/>
      <c r="AN42" s="241"/>
      <c r="AO42" s="241"/>
      <c r="AP42" s="241"/>
      <c r="AQ42" s="267"/>
      <c r="AR42" s="267"/>
      <c r="AS42" s="290"/>
    </row>
    <row r="43" spans="1:46" x14ac:dyDescent="0.15">
      <c r="A43" s="245"/>
      <c r="B43" s="241"/>
      <c r="C43" s="241"/>
      <c r="D43" s="241"/>
      <c r="E43" s="241"/>
      <c r="F43" s="241"/>
      <c r="G43" s="241"/>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97"/>
      <c r="AQ43" s="267"/>
      <c r="AR43" s="241"/>
      <c r="AS43" s="290"/>
    </row>
    <row r="44" spans="1:46" x14ac:dyDescent="0.15">
      <c r="A44" s="245"/>
      <c r="B44" s="241"/>
      <c r="C44" s="241"/>
      <c r="D44" s="241"/>
      <c r="E44" s="241"/>
      <c r="F44" s="241"/>
      <c r="G44" s="241"/>
      <c r="H44" s="241"/>
      <c r="I44" s="241"/>
      <c r="J44" s="241"/>
      <c r="K44" s="241"/>
      <c r="L44" s="241"/>
      <c r="M44" s="241"/>
      <c r="N44" s="241"/>
      <c r="O44" s="241"/>
      <c r="P44" s="241"/>
      <c r="Q44" s="24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67"/>
      <c r="AR44" s="241"/>
    </row>
    <row r="45" spans="1:46" x14ac:dyDescent="0.15">
      <c r="A45" s="243"/>
      <c r="B45" s="243"/>
      <c r="C45" s="243"/>
      <c r="D45" s="243"/>
      <c r="E45" s="243"/>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98"/>
      <c r="AR45" s="243"/>
      <c r="AS45" s="243"/>
      <c r="AT45" s="241"/>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1"/>
    </row>
    <row r="47" spans="1:46" ht="17.25" customHeight="1" x14ac:dyDescent="0.15">
      <c r="A47" s="300" t="s">
        <v>511</v>
      </c>
      <c r="B47" s="241"/>
      <c r="C47" s="241"/>
      <c r="D47" s="241"/>
      <c r="E47" s="241"/>
      <c r="F47" s="241"/>
      <c r="G47" s="241"/>
      <c r="H47" s="241"/>
      <c r="I47" s="241"/>
      <c r="J47" s="241"/>
      <c r="K47" s="241"/>
      <c r="L47" s="241"/>
      <c r="M47" s="241"/>
      <c r="N47" s="241"/>
      <c r="O47" s="241"/>
      <c r="P47" s="241"/>
      <c r="Q47" s="24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row>
    <row r="48" spans="1:46" x14ac:dyDescent="0.15">
      <c r="A48" s="245"/>
      <c r="B48" s="241"/>
      <c r="C48" s="241"/>
      <c r="D48" s="241"/>
      <c r="E48" s="241"/>
      <c r="F48" s="241"/>
      <c r="G48" s="241"/>
      <c r="H48" s="241"/>
      <c r="I48" s="241"/>
      <c r="J48" s="241"/>
      <c r="K48" s="241"/>
      <c r="L48" s="241"/>
      <c r="M48" s="241"/>
      <c r="N48" s="241"/>
      <c r="O48" s="241"/>
      <c r="P48" s="241"/>
      <c r="Q48" s="241"/>
      <c r="R48" s="241"/>
      <c r="S48" s="241"/>
      <c r="T48" s="241"/>
      <c r="U48" s="241"/>
      <c r="V48" s="241"/>
      <c r="W48" s="241"/>
      <c r="X48" s="241"/>
      <c r="Y48" s="241"/>
      <c r="Z48" s="241"/>
      <c r="AA48" s="241"/>
      <c r="AB48" s="241"/>
      <c r="AC48" s="241"/>
      <c r="AD48" s="241"/>
      <c r="AE48" s="241"/>
      <c r="AF48" s="241"/>
      <c r="AG48" s="241"/>
      <c r="AH48" s="241"/>
      <c r="AI48" s="241"/>
      <c r="AJ48" s="241"/>
      <c r="AK48" s="301" t="s">
        <v>512</v>
      </c>
      <c r="AL48" s="301"/>
      <c r="AM48" s="301"/>
      <c r="AN48" s="301"/>
      <c r="AO48" s="301"/>
      <c r="AP48" s="301"/>
      <c r="AQ48" s="302"/>
      <c r="AR48" s="301"/>
    </row>
    <row r="49" spans="1:44" ht="13.5" customHeight="1" x14ac:dyDescent="0.15">
      <c r="A49" s="245"/>
      <c r="B49" s="241"/>
      <c r="C49" s="241"/>
      <c r="D49" s="241"/>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303"/>
      <c r="AL49" s="304"/>
      <c r="AM49" s="1113" t="s">
        <v>480</v>
      </c>
      <c r="AN49" s="1115" t="s">
        <v>513</v>
      </c>
      <c r="AO49" s="1116"/>
      <c r="AP49" s="1116"/>
      <c r="AQ49" s="1116"/>
      <c r="AR49" s="1117"/>
    </row>
    <row r="50" spans="1:44" x14ac:dyDescent="0.15">
      <c r="A50" s="245"/>
      <c r="B50" s="241"/>
      <c r="C50" s="241"/>
      <c r="D50" s="241"/>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305"/>
      <c r="AL50" s="306"/>
      <c r="AM50" s="1114"/>
      <c r="AN50" s="307" t="s">
        <v>514</v>
      </c>
      <c r="AO50" s="308" t="s">
        <v>515</v>
      </c>
      <c r="AP50" s="309" t="s">
        <v>516</v>
      </c>
      <c r="AQ50" s="310" t="s">
        <v>517</v>
      </c>
      <c r="AR50" s="311" t="s">
        <v>518</v>
      </c>
    </row>
    <row r="51" spans="1:44" x14ac:dyDescent="0.15">
      <c r="A51" s="245"/>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303" t="s">
        <v>519</v>
      </c>
      <c r="AL51" s="304"/>
      <c r="AM51" s="312">
        <v>1733799</v>
      </c>
      <c r="AN51" s="313">
        <v>51638</v>
      </c>
      <c r="AO51" s="314">
        <v>46</v>
      </c>
      <c r="AP51" s="315">
        <v>92632</v>
      </c>
      <c r="AQ51" s="316">
        <v>-1.5</v>
      </c>
      <c r="AR51" s="317">
        <v>47.5</v>
      </c>
    </row>
    <row r="52" spans="1:44" x14ac:dyDescent="0.15">
      <c r="A52" s="245"/>
      <c r="B52" s="241"/>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318"/>
      <c r="AL52" s="319" t="s">
        <v>520</v>
      </c>
      <c r="AM52" s="320">
        <v>1052869</v>
      </c>
      <c r="AN52" s="321">
        <v>31358</v>
      </c>
      <c r="AO52" s="322">
        <v>19</v>
      </c>
      <c r="AP52" s="323">
        <v>47978</v>
      </c>
      <c r="AQ52" s="324">
        <v>-2</v>
      </c>
      <c r="AR52" s="325">
        <v>21</v>
      </c>
    </row>
    <row r="53" spans="1:44" x14ac:dyDescent="0.15">
      <c r="A53" s="245"/>
      <c r="B53" s="241"/>
      <c r="C53" s="241"/>
      <c r="D53" s="241"/>
      <c r="E53" s="241"/>
      <c r="F53" s="241"/>
      <c r="G53" s="241"/>
      <c r="H53" s="241"/>
      <c r="I53" s="241"/>
      <c r="J53" s="241"/>
      <c r="K53" s="241"/>
      <c r="L53" s="241"/>
      <c r="M53" s="241"/>
      <c r="N53" s="241"/>
      <c r="O53" s="241"/>
      <c r="P53" s="241"/>
      <c r="Q53" s="241"/>
      <c r="R53" s="241"/>
      <c r="S53" s="241"/>
      <c r="T53" s="241"/>
      <c r="U53" s="241"/>
      <c r="V53" s="241"/>
      <c r="W53" s="241"/>
      <c r="X53" s="241"/>
      <c r="Y53" s="241"/>
      <c r="Z53" s="241"/>
      <c r="AA53" s="241"/>
      <c r="AB53" s="241"/>
      <c r="AC53" s="241"/>
      <c r="AD53" s="241"/>
      <c r="AE53" s="241"/>
      <c r="AF53" s="241"/>
      <c r="AG53" s="241"/>
      <c r="AH53" s="241"/>
      <c r="AI53" s="241"/>
      <c r="AJ53" s="241"/>
      <c r="AK53" s="303" t="s">
        <v>521</v>
      </c>
      <c r="AL53" s="304"/>
      <c r="AM53" s="312">
        <v>785610</v>
      </c>
      <c r="AN53" s="313">
        <v>23821</v>
      </c>
      <c r="AO53" s="314">
        <v>-53.9</v>
      </c>
      <c r="AP53" s="315">
        <v>96469</v>
      </c>
      <c r="AQ53" s="316">
        <v>4.0999999999999996</v>
      </c>
      <c r="AR53" s="317">
        <v>-58</v>
      </c>
    </row>
    <row r="54" spans="1:44" x14ac:dyDescent="0.15">
      <c r="A54" s="245"/>
      <c r="B54" s="241"/>
      <c r="C54" s="241"/>
      <c r="D54" s="241"/>
      <c r="E54" s="241"/>
      <c r="F54" s="241"/>
      <c r="G54" s="241"/>
      <c r="H54" s="241"/>
      <c r="I54" s="241"/>
      <c r="J54" s="241"/>
      <c r="K54" s="241"/>
      <c r="L54" s="241"/>
      <c r="M54" s="241"/>
      <c r="N54" s="241"/>
      <c r="O54" s="241"/>
      <c r="P54" s="241"/>
      <c r="Q54" s="241"/>
      <c r="R54" s="241"/>
      <c r="S54" s="241"/>
      <c r="T54" s="241"/>
      <c r="U54" s="241"/>
      <c r="V54" s="241"/>
      <c r="W54" s="241"/>
      <c r="X54" s="241"/>
      <c r="Y54" s="241"/>
      <c r="Z54" s="241"/>
      <c r="AA54" s="241"/>
      <c r="AB54" s="241"/>
      <c r="AC54" s="241"/>
      <c r="AD54" s="241"/>
      <c r="AE54" s="241"/>
      <c r="AF54" s="241"/>
      <c r="AG54" s="241"/>
      <c r="AH54" s="241"/>
      <c r="AI54" s="241"/>
      <c r="AJ54" s="241"/>
      <c r="AK54" s="318"/>
      <c r="AL54" s="319" t="s">
        <v>520</v>
      </c>
      <c r="AM54" s="320">
        <v>593295</v>
      </c>
      <c r="AN54" s="321">
        <v>17990</v>
      </c>
      <c r="AO54" s="322">
        <v>-42.6</v>
      </c>
      <c r="AP54" s="323">
        <v>49775</v>
      </c>
      <c r="AQ54" s="324">
        <v>3.7</v>
      </c>
      <c r="AR54" s="325">
        <v>-46.3</v>
      </c>
    </row>
    <row r="55" spans="1:44" x14ac:dyDescent="0.15">
      <c r="A55" s="245"/>
      <c r="B55" s="241"/>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303" t="s">
        <v>522</v>
      </c>
      <c r="AL55" s="304"/>
      <c r="AM55" s="312">
        <v>1626769</v>
      </c>
      <c r="AN55" s="313">
        <v>49928</v>
      </c>
      <c r="AO55" s="314">
        <v>109.6</v>
      </c>
      <c r="AP55" s="315">
        <v>85743</v>
      </c>
      <c r="AQ55" s="316">
        <v>-11.1</v>
      </c>
      <c r="AR55" s="317">
        <v>120.7</v>
      </c>
    </row>
    <row r="56" spans="1:44" x14ac:dyDescent="0.15">
      <c r="A56" s="245"/>
      <c r="B56" s="241"/>
      <c r="C56" s="241"/>
      <c r="D56" s="241"/>
      <c r="E56" s="241"/>
      <c r="F56" s="241"/>
      <c r="G56" s="241"/>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318"/>
      <c r="AL56" s="319" t="s">
        <v>520</v>
      </c>
      <c r="AM56" s="320">
        <v>1276752</v>
      </c>
      <c r="AN56" s="321">
        <v>39186</v>
      </c>
      <c r="AO56" s="322">
        <v>117.8</v>
      </c>
      <c r="AP56" s="323">
        <v>45231</v>
      </c>
      <c r="AQ56" s="324">
        <v>-9.1</v>
      </c>
      <c r="AR56" s="325">
        <v>126.9</v>
      </c>
    </row>
    <row r="57" spans="1:44" x14ac:dyDescent="0.15">
      <c r="A57" s="245"/>
      <c r="B57" s="241"/>
      <c r="C57" s="241"/>
      <c r="D57" s="241"/>
      <c r="E57" s="241"/>
      <c r="F57" s="241"/>
      <c r="G57" s="241"/>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303" t="s">
        <v>523</v>
      </c>
      <c r="AL57" s="304"/>
      <c r="AM57" s="312">
        <v>2804535</v>
      </c>
      <c r="AN57" s="313">
        <v>87412</v>
      </c>
      <c r="AO57" s="314">
        <v>75.099999999999994</v>
      </c>
      <c r="AP57" s="315">
        <v>92509</v>
      </c>
      <c r="AQ57" s="316">
        <v>7.9</v>
      </c>
      <c r="AR57" s="317">
        <v>67.2</v>
      </c>
    </row>
    <row r="58" spans="1:44" x14ac:dyDescent="0.15">
      <c r="A58" s="245"/>
      <c r="B58" s="241"/>
      <c r="C58" s="241"/>
      <c r="D58" s="241"/>
      <c r="E58" s="241"/>
      <c r="F58" s="241"/>
      <c r="G58" s="241"/>
      <c r="H58" s="241"/>
      <c r="I58" s="241"/>
      <c r="J58" s="241"/>
      <c r="K58" s="241"/>
      <c r="L58" s="241"/>
      <c r="M58" s="241"/>
      <c r="N58" s="241"/>
      <c r="O58" s="241"/>
      <c r="P58" s="241"/>
      <c r="Q58" s="241"/>
      <c r="R58" s="241"/>
      <c r="S58" s="241"/>
      <c r="T58" s="241"/>
      <c r="U58" s="241"/>
      <c r="V58" s="241"/>
      <c r="W58" s="241"/>
      <c r="X58" s="241"/>
      <c r="Y58" s="241"/>
      <c r="Z58" s="241"/>
      <c r="AA58" s="241"/>
      <c r="AB58" s="241"/>
      <c r="AC58" s="241"/>
      <c r="AD58" s="241"/>
      <c r="AE58" s="241"/>
      <c r="AF58" s="241"/>
      <c r="AG58" s="241"/>
      <c r="AH58" s="241"/>
      <c r="AI58" s="241"/>
      <c r="AJ58" s="241"/>
      <c r="AK58" s="318"/>
      <c r="AL58" s="319" t="s">
        <v>520</v>
      </c>
      <c r="AM58" s="320">
        <v>2491922</v>
      </c>
      <c r="AN58" s="321">
        <v>77669</v>
      </c>
      <c r="AO58" s="322">
        <v>98.2</v>
      </c>
      <c r="AP58" s="323">
        <v>52274</v>
      </c>
      <c r="AQ58" s="324">
        <v>15.6</v>
      </c>
      <c r="AR58" s="325">
        <v>82.6</v>
      </c>
    </row>
    <row r="59" spans="1:44" x14ac:dyDescent="0.15">
      <c r="A59" s="245"/>
      <c r="B59" s="241"/>
      <c r="C59" s="241"/>
      <c r="D59" s="241"/>
      <c r="E59" s="241"/>
      <c r="F59" s="241"/>
      <c r="G59" s="241"/>
      <c r="H59" s="241"/>
      <c r="I59" s="241"/>
      <c r="J59" s="241"/>
      <c r="K59" s="241"/>
      <c r="L59" s="241"/>
      <c r="M59" s="241"/>
      <c r="N59" s="241"/>
      <c r="O59" s="241"/>
      <c r="P59" s="241"/>
      <c r="Q59" s="241"/>
      <c r="R59" s="241"/>
      <c r="S59" s="241"/>
      <c r="T59" s="241"/>
      <c r="U59" s="241"/>
      <c r="V59" s="241"/>
      <c r="W59" s="241"/>
      <c r="X59" s="241"/>
      <c r="Y59" s="241"/>
      <c r="Z59" s="241"/>
      <c r="AA59" s="241"/>
      <c r="AB59" s="241"/>
      <c r="AC59" s="241"/>
      <c r="AD59" s="241"/>
      <c r="AE59" s="241"/>
      <c r="AF59" s="241"/>
      <c r="AG59" s="241"/>
      <c r="AH59" s="241"/>
      <c r="AI59" s="241"/>
      <c r="AJ59" s="241"/>
      <c r="AK59" s="303" t="s">
        <v>524</v>
      </c>
      <c r="AL59" s="304"/>
      <c r="AM59" s="312">
        <v>1932654</v>
      </c>
      <c r="AN59" s="313">
        <v>61344</v>
      </c>
      <c r="AO59" s="314">
        <v>-29.8</v>
      </c>
      <c r="AP59" s="315">
        <v>98544</v>
      </c>
      <c r="AQ59" s="316">
        <v>6.5</v>
      </c>
      <c r="AR59" s="317">
        <v>-36.299999999999997</v>
      </c>
    </row>
    <row r="60" spans="1:44" x14ac:dyDescent="0.15">
      <c r="A60" s="245"/>
      <c r="B60" s="241"/>
      <c r="C60" s="241"/>
      <c r="D60" s="241"/>
      <c r="E60" s="241"/>
      <c r="F60" s="241"/>
      <c r="G60" s="241"/>
      <c r="H60" s="241"/>
      <c r="I60" s="241"/>
      <c r="J60" s="241"/>
      <c r="K60" s="241"/>
      <c r="L60" s="241"/>
      <c r="M60" s="241"/>
      <c r="N60" s="241"/>
      <c r="O60" s="241"/>
      <c r="P60" s="241"/>
      <c r="Q60" s="241"/>
      <c r="R60" s="241"/>
      <c r="S60" s="241"/>
      <c r="T60" s="241"/>
      <c r="U60" s="241"/>
      <c r="V60" s="241"/>
      <c r="W60" s="241"/>
      <c r="X60" s="241"/>
      <c r="Y60" s="241"/>
      <c r="Z60" s="241"/>
      <c r="AA60" s="241"/>
      <c r="AB60" s="241"/>
      <c r="AC60" s="241"/>
      <c r="AD60" s="241"/>
      <c r="AE60" s="241"/>
      <c r="AF60" s="241"/>
      <c r="AG60" s="241"/>
      <c r="AH60" s="241"/>
      <c r="AI60" s="241"/>
      <c r="AJ60" s="241"/>
      <c r="AK60" s="318"/>
      <c r="AL60" s="319" t="s">
        <v>520</v>
      </c>
      <c r="AM60" s="320">
        <v>1730756</v>
      </c>
      <c r="AN60" s="321">
        <v>54936</v>
      </c>
      <c r="AO60" s="322">
        <v>-29.3</v>
      </c>
      <c r="AP60" s="323">
        <v>55816</v>
      </c>
      <c r="AQ60" s="324">
        <v>6.8</v>
      </c>
      <c r="AR60" s="325">
        <v>-36.1</v>
      </c>
    </row>
    <row r="61" spans="1:44" x14ac:dyDescent="0.15">
      <c r="A61" s="245"/>
      <c r="B61" s="241"/>
      <c r="C61" s="241"/>
      <c r="D61" s="241"/>
      <c r="E61" s="241"/>
      <c r="F61" s="241"/>
      <c r="G61" s="241"/>
      <c r="H61" s="241"/>
      <c r="I61" s="241"/>
      <c r="J61" s="241"/>
      <c r="K61" s="241"/>
      <c r="L61" s="241"/>
      <c r="M61" s="241"/>
      <c r="N61" s="241"/>
      <c r="O61" s="241"/>
      <c r="P61" s="241"/>
      <c r="Q61" s="241"/>
      <c r="R61" s="241"/>
      <c r="S61" s="241"/>
      <c r="T61" s="241"/>
      <c r="U61" s="241"/>
      <c r="V61" s="241"/>
      <c r="W61" s="241"/>
      <c r="X61" s="241"/>
      <c r="Y61" s="241"/>
      <c r="Z61" s="241"/>
      <c r="AA61" s="241"/>
      <c r="AB61" s="241"/>
      <c r="AC61" s="241"/>
      <c r="AD61" s="241"/>
      <c r="AE61" s="241"/>
      <c r="AF61" s="241"/>
      <c r="AG61" s="241"/>
      <c r="AH61" s="241"/>
      <c r="AI61" s="241"/>
      <c r="AJ61" s="241"/>
      <c r="AK61" s="303" t="s">
        <v>525</v>
      </c>
      <c r="AL61" s="326"/>
      <c r="AM61" s="327">
        <v>1776673</v>
      </c>
      <c r="AN61" s="328">
        <v>54829</v>
      </c>
      <c r="AO61" s="329">
        <v>29.4</v>
      </c>
      <c r="AP61" s="330">
        <v>93179</v>
      </c>
      <c r="AQ61" s="331">
        <v>1.2</v>
      </c>
      <c r="AR61" s="317">
        <v>28.2</v>
      </c>
    </row>
    <row r="62" spans="1:44" x14ac:dyDescent="0.15">
      <c r="A62" s="245"/>
      <c r="B62" s="241"/>
      <c r="C62" s="241"/>
      <c r="D62" s="241"/>
      <c r="E62" s="241"/>
      <c r="F62" s="241"/>
      <c r="G62" s="241"/>
      <c r="H62" s="241"/>
      <c r="I62" s="241"/>
      <c r="J62" s="241"/>
      <c r="K62" s="241"/>
      <c r="L62" s="241"/>
      <c r="M62" s="241"/>
      <c r="N62" s="241"/>
      <c r="O62" s="241"/>
      <c r="P62" s="241"/>
      <c r="Q62" s="241"/>
      <c r="R62" s="241"/>
      <c r="S62" s="241"/>
      <c r="T62" s="241"/>
      <c r="U62" s="241"/>
      <c r="V62" s="241"/>
      <c r="W62" s="241"/>
      <c r="X62" s="241"/>
      <c r="Y62" s="241"/>
      <c r="Z62" s="241"/>
      <c r="AA62" s="241"/>
      <c r="AB62" s="241"/>
      <c r="AC62" s="241"/>
      <c r="AD62" s="241"/>
      <c r="AE62" s="241"/>
      <c r="AF62" s="241"/>
      <c r="AG62" s="241"/>
      <c r="AH62" s="241"/>
      <c r="AI62" s="241"/>
      <c r="AJ62" s="241"/>
      <c r="AK62" s="318"/>
      <c r="AL62" s="319" t="s">
        <v>520</v>
      </c>
      <c r="AM62" s="320">
        <v>1429119</v>
      </c>
      <c r="AN62" s="321">
        <v>44228</v>
      </c>
      <c r="AO62" s="322">
        <v>32.6</v>
      </c>
      <c r="AP62" s="323">
        <v>50215</v>
      </c>
      <c r="AQ62" s="324">
        <v>3</v>
      </c>
      <c r="AR62" s="325">
        <v>29.6</v>
      </c>
    </row>
    <row r="63" spans="1:44" x14ac:dyDescent="0.15">
      <c r="A63" s="245"/>
      <c r="B63" s="241"/>
      <c r="C63" s="241"/>
      <c r="D63" s="241"/>
      <c r="E63" s="241"/>
      <c r="F63" s="241"/>
      <c r="G63" s="241"/>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row>
    <row r="64" spans="1:44" x14ac:dyDescent="0.15">
      <c r="A64" s="245"/>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row>
    <row r="65" spans="1:46" x14ac:dyDescent="0.15">
      <c r="A65" s="245"/>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row>
    <row r="66" spans="1:46" x14ac:dyDescent="0.15">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15">
      <c r="AK67" s="241"/>
      <c r="AL67" s="241"/>
      <c r="AM67" s="241"/>
      <c r="AN67" s="241"/>
      <c r="AO67" s="241"/>
      <c r="AP67" s="241"/>
      <c r="AQ67" s="241"/>
      <c r="AR67" s="241"/>
      <c r="AS67" s="241"/>
      <c r="AT67" s="241"/>
    </row>
    <row r="68" spans="1:46" ht="13.5" hidden="1" customHeight="1" x14ac:dyDescent="0.15">
      <c r="AK68" s="241"/>
      <c r="AL68" s="241"/>
      <c r="AM68" s="241"/>
      <c r="AN68" s="241"/>
      <c r="AO68" s="241"/>
      <c r="AP68" s="241"/>
      <c r="AQ68" s="241"/>
      <c r="AR68" s="241"/>
    </row>
    <row r="69" spans="1:46" ht="13.5" hidden="1" customHeight="1" x14ac:dyDescent="0.15">
      <c r="AK69" s="241"/>
      <c r="AL69" s="241"/>
      <c r="AM69" s="241"/>
      <c r="AN69" s="241"/>
      <c r="AO69" s="241"/>
      <c r="AP69" s="241"/>
      <c r="AQ69" s="241"/>
      <c r="AR69" s="241"/>
    </row>
    <row r="70" spans="1:46" hidden="1" x14ac:dyDescent="0.15">
      <c r="AK70" s="241"/>
      <c r="AL70" s="241"/>
      <c r="AM70" s="241"/>
      <c r="AN70" s="241"/>
      <c r="AO70" s="241"/>
      <c r="AP70" s="241"/>
      <c r="AQ70" s="241"/>
      <c r="AR70" s="241"/>
    </row>
    <row r="71" spans="1:46" hidden="1" x14ac:dyDescent="0.15">
      <c r="AK71" s="241"/>
      <c r="AL71" s="241"/>
      <c r="AM71" s="241"/>
      <c r="AN71" s="241"/>
      <c r="AO71" s="241"/>
      <c r="AP71" s="241"/>
      <c r="AQ71" s="241"/>
      <c r="AR71" s="241"/>
    </row>
    <row r="72" spans="1:46" hidden="1" x14ac:dyDescent="0.15">
      <c r="AK72" s="241"/>
      <c r="AL72" s="241"/>
      <c r="AM72" s="241"/>
      <c r="AN72" s="241"/>
      <c r="AO72" s="241"/>
      <c r="AP72" s="241"/>
      <c r="AQ72" s="241"/>
      <c r="AR72" s="241"/>
    </row>
    <row r="73" spans="1:46" hidden="1" x14ac:dyDescent="0.15">
      <c r="AK73" s="241"/>
      <c r="AL73" s="241"/>
      <c r="AM73" s="241"/>
      <c r="AN73" s="241"/>
      <c r="AO73" s="241"/>
      <c r="AP73" s="241"/>
      <c r="AQ73" s="241"/>
      <c r="AR73" s="241"/>
    </row>
  </sheetData>
  <sheetProtection algorithmName="SHA-512" hashValue="TH2nM8U34uPsBoKfCwJcA/i6ZP71/TvVmbzwJu08h4XCB57FmKdWw0VOwIvll2GjxMap6Oq1ciKt+vfj8lpPRA==" saltValue="jx9ogGClJObPOznkGVyq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8" zoomScaleNormal="100" zoomScaleSheetLayoutView="55" workbookViewId="0"/>
  </sheetViews>
  <sheetFormatPr defaultColWidth="0" defaultRowHeight="13.5" customHeight="1" zeroHeight="1" x14ac:dyDescent="0.15"/>
  <cols>
    <col min="1" max="125" width="2.5" style="239" customWidth="1"/>
    <col min="126" max="16384" width="9" style="238" hidden="1"/>
  </cols>
  <sheetData>
    <row r="1" spans="2:125" ht="13.5" customHeight="1" x14ac:dyDescent="0.15">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8"/>
      <c r="DQ1" s="238"/>
      <c r="DR1" s="238"/>
      <c r="DS1" s="238"/>
      <c r="DT1" s="238"/>
      <c r="DU1" s="238"/>
    </row>
    <row r="2" spans="2:125" x14ac:dyDescent="0.15">
      <c r="B2" s="238"/>
      <c r="DG2" s="238"/>
    </row>
    <row r="3" spans="2:125" x14ac:dyDescent="0.15">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H3" s="238"/>
      <c r="DI3" s="238"/>
      <c r="DJ3" s="238"/>
      <c r="DK3" s="238"/>
      <c r="DL3" s="238"/>
      <c r="DM3" s="238"/>
      <c r="DN3" s="238"/>
      <c r="DO3" s="238"/>
      <c r="DP3" s="238"/>
      <c r="DQ3" s="238"/>
      <c r="DR3" s="238"/>
      <c r="DS3" s="238"/>
      <c r="DT3" s="238"/>
      <c r="DU3" s="238"/>
    </row>
    <row r="4" spans="2:125" x14ac:dyDescent="0.15"/>
    <row r="5" spans="2:125" x14ac:dyDescent="0.15"/>
    <row r="6" spans="2:125" x14ac:dyDescent="0.15"/>
    <row r="7" spans="2:125" x14ac:dyDescent="0.15"/>
    <row r="8" spans="2:125" x14ac:dyDescent="0.15"/>
    <row r="9" spans="2:125" x14ac:dyDescent="0.15">
      <c r="DU9" s="23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38"/>
    </row>
    <row r="18" spans="125:125" x14ac:dyDescent="0.15"/>
    <row r="19" spans="125:125" x14ac:dyDescent="0.15"/>
    <row r="20" spans="125:125" x14ac:dyDescent="0.15">
      <c r="DU20" s="238"/>
    </row>
    <row r="21" spans="125:125" x14ac:dyDescent="0.15">
      <c r="DU21" s="23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38"/>
    </row>
    <row r="29" spans="125:125" x14ac:dyDescent="0.15"/>
    <row r="30" spans="125:125" x14ac:dyDescent="0.15"/>
    <row r="31" spans="125:125" x14ac:dyDescent="0.15"/>
    <row r="32" spans="125:125" x14ac:dyDescent="0.15"/>
    <row r="33" spans="2:125" x14ac:dyDescent="0.15">
      <c r="B33" s="238"/>
      <c r="G33" s="238"/>
      <c r="I33" s="238"/>
    </row>
    <row r="34" spans="2:125" x14ac:dyDescent="0.15">
      <c r="C34" s="238"/>
      <c r="P34" s="238"/>
      <c r="DE34" s="238"/>
      <c r="DH34" s="238"/>
    </row>
    <row r="35" spans="2:125" x14ac:dyDescent="0.15">
      <c r="D35" s="238"/>
      <c r="E35" s="238"/>
      <c r="DG35" s="238"/>
      <c r="DJ35" s="238"/>
      <c r="DP35" s="238"/>
      <c r="DQ35" s="238"/>
      <c r="DR35" s="238"/>
      <c r="DS35" s="238"/>
      <c r="DT35" s="238"/>
      <c r="DU35" s="238"/>
    </row>
    <row r="36" spans="2:125" x14ac:dyDescent="0.15">
      <c r="F36" s="238"/>
      <c r="H36" s="238"/>
      <c r="J36" s="238"/>
      <c r="K36" s="238"/>
      <c r="L36" s="238"/>
      <c r="M36" s="238"/>
      <c r="N36" s="238"/>
      <c r="O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8"/>
      <c r="AY36" s="238"/>
      <c r="AZ36" s="238"/>
      <c r="BA36" s="238"/>
      <c r="BB36" s="238"/>
      <c r="BC36" s="238"/>
      <c r="BD36" s="238"/>
      <c r="BE36" s="238"/>
      <c r="BF36" s="238"/>
      <c r="BG36" s="238"/>
      <c r="BH36" s="238"/>
      <c r="BI36" s="238"/>
      <c r="BJ36" s="238"/>
      <c r="BK36" s="238"/>
      <c r="BL36" s="238"/>
      <c r="BM36" s="238"/>
      <c r="BN36" s="238"/>
      <c r="BO36" s="238"/>
      <c r="BP36" s="238"/>
      <c r="BQ36" s="238"/>
      <c r="BR36" s="238"/>
      <c r="BS36" s="238"/>
      <c r="BT36" s="238"/>
      <c r="BU36" s="238"/>
      <c r="BV36" s="238"/>
      <c r="BW36" s="238"/>
      <c r="BX36" s="238"/>
      <c r="BY36" s="238"/>
      <c r="BZ36" s="238"/>
      <c r="CA36" s="238"/>
      <c r="CB36" s="238"/>
      <c r="CC36" s="238"/>
      <c r="CD36" s="238"/>
      <c r="CE36" s="238"/>
      <c r="CF36" s="238"/>
      <c r="CG36" s="238"/>
      <c r="CH36" s="238"/>
      <c r="CI36" s="238"/>
      <c r="CJ36" s="238"/>
      <c r="CK36" s="238"/>
      <c r="CL36" s="238"/>
      <c r="CM36" s="238"/>
      <c r="CN36" s="238"/>
      <c r="CO36" s="238"/>
      <c r="CP36" s="238"/>
      <c r="CQ36" s="238"/>
      <c r="CR36" s="238"/>
      <c r="CS36" s="238"/>
      <c r="CT36" s="238"/>
      <c r="CU36" s="238"/>
      <c r="CV36" s="238"/>
      <c r="CW36" s="238"/>
      <c r="CX36" s="238"/>
      <c r="CY36" s="238"/>
      <c r="CZ36" s="238"/>
      <c r="DA36" s="238"/>
      <c r="DB36" s="238"/>
      <c r="DC36" s="238"/>
      <c r="DD36" s="238"/>
      <c r="DF36" s="238"/>
      <c r="DI36" s="238"/>
      <c r="DK36" s="238"/>
      <c r="DL36" s="238"/>
      <c r="DM36" s="238"/>
      <c r="DN36" s="238"/>
      <c r="DO36" s="238"/>
      <c r="DP36" s="238"/>
      <c r="DQ36" s="238"/>
      <c r="DR36" s="238"/>
      <c r="DS36" s="238"/>
      <c r="DT36" s="238"/>
      <c r="DU36" s="238"/>
    </row>
    <row r="37" spans="2:125" x14ac:dyDescent="0.15">
      <c r="DU37" s="238"/>
    </row>
    <row r="38" spans="2:125" x14ac:dyDescent="0.15">
      <c r="DT38" s="238"/>
      <c r="DU38" s="238"/>
    </row>
    <row r="39" spans="2:125" x14ac:dyDescent="0.15"/>
    <row r="40" spans="2:125" x14ac:dyDescent="0.15">
      <c r="DH40" s="238"/>
    </row>
    <row r="41" spans="2:125" x14ac:dyDescent="0.15">
      <c r="DE41" s="238"/>
    </row>
    <row r="42" spans="2:125" x14ac:dyDescent="0.15">
      <c r="DG42" s="238"/>
      <c r="DJ42" s="238"/>
    </row>
    <row r="43" spans="2:125" x14ac:dyDescent="0.15">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8"/>
      <c r="BG43" s="238"/>
      <c r="BH43" s="238"/>
      <c r="BI43" s="238"/>
      <c r="BJ43" s="238"/>
      <c r="BK43" s="238"/>
      <c r="BL43" s="238"/>
      <c r="BM43" s="238"/>
      <c r="BN43" s="238"/>
      <c r="BO43" s="238"/>
      <c r="BP43" s="238"/>
      <c r="BQ43" s="238"/>
      <c r="BR43" s="238"/>
      <c r="BS43" s="238"/>
      <c r="BT43" s="238"/>
      <c r="BU43" s="238"/>
      <c r="BV43" s="238"/>
      <c r="BW43" s="238"/>
      <c r="BX43" s="238"/>
      <c r="BY43" s="238"/>
      <c r="BZ43" s="238"/>
      <c r="CA43" s="238"/>
      <c r="CB43" s="238"/>
      <c r="CC43" s="238"/>
      <c r="CD43" s="238"/>
      <c r="CE43" s="238"/>
      <c r="CF43" s="238"/>
      <c r="CG43" s="238"/>
      <c r="CH43" s="238"/>
      <c r="CI43" s="238"/>
      <c r="CJ43" s="238"/>
      <c r="CK43" s="238"/>
      <c r="CL43" s="238"/>
      <c r="CM43" s="238"/>
      <c r="CN43" s="238"/>
      <c r="CO43" s="238"/>
      <c r="CP43" s="238"/>
      <c r="CQ43" s="238"/>
      <c r="CR43" s="238"/>
      <c r="CS43" s="238"/>
      <c r="CT43" s="238"/>
      <c r="CU43" s="238"/>
      <c r="CV43" s="238"/>
      <c r="CW43" s="238"/>
      <c r="CX43" s="238"/>
      <c r="CY43" s="238"/>
      <c r="CZ43" s="238"/>
      <c r="DA43" s="238"/>
      <c r="DB43" s="238"/>
      <c r="DC43" s="238"/>
      <c r="DD43" s="238"/>
      <c r="DF43" s="238"/>
      <c r="DI43" s="238"/>
      <c r="DK43" s="238"/>
      <c r="DL43" s="238"/>
      <c r="DM43" s="238"/>
      <c r="DN43" s="238"/>
      <c r="DO43" s="238"/>
      <c r="DP43" s="238"/>
      <c r="DQ43" s="238"/>
      <c r="DR43" s="238"/>
      <c r="DS43" s="238"/>
      <c r="DT43" s="238"/>
      <c r="DU43" s="238"/>
    </row>
    <row r="44" spans="2:125" x14ac:dyDescent="0.15">
      <c r="DU44" s="238"/>
    </row>
    <row r="45" spans="2:125" x14ac:dyDescent="0.15"/>
    <row r="46" spans="2:125" x14ac:dyDescent="0.15"/>
    <row r="47" spans="2:125" x14ac:dyDescent="0.15"/>
    <row r="48" spans="2:125" x14ac:dyDescent="0.15">
      <c r="DT48" s="238"/>
      <c r="DU48" s="238"/>
    </row>
    <row r="49" spans="120:125" x14ac:dyDescent="0.15">
      <c r="DU49" s="238"/>
    </row>
    <row r="50" spans="120:125" x14ac:dyDescent="0.15">
      <c r="DU50" s="238"/>
    </row>
    <row r="51" spans="120:125" x14ac:dyDescent="0.15">
      <c r="DP51" s="238"/>
      <c r="DQ51" s="238"/>
      <c r="DR51" s="238"/>
      <c r="DS51" s="238"/>
      <c r="DT51" s="238"/>
      <c r="DU51" s="238"/>
    </row>
    <row r="52" spans="120:125" x14ac:dyDescent="0.15"/>
    <row r="53" spans="120:125" x14ac:dyDescent="0.15"/>
    <row r="54" spans="120:125" x14ac:dyDescent="0.15">
      <c r="DU54" s="238"/>
    </row>
    <row r="55" spans="120:125" x14ac:dyDescent="0.15"/>
    <row r="56" spans="120:125" x14ac:dyDescent="0.15"/>
    <row r="57" spans="120:125" x14ac:dyDescent="0.15"/>
    <row r="58" spans="120:125" x14ac:dyDescent="0.15">
      <c r="DU58" s="238"/>
    </row>
    <row r="59" spans="120:125" x14ac:dyDescent="0.15"/>
    <row r="60" spans="120:125" x14ac:dyDescent="0.15"/>
    <row r="61" spans="120:125" x14ac:dyDescent="0.15"/>
    <row r="62" spans="120:125" x14ac:dyDescent="0.15"/>
    <row r="63" spans="120:125" x14ac:dyDescent="0.15">
      <c r="DU63" s="238"/>
    </row>
    <row r="64" spans="120:125" x14ac:dyDescent="0.15">
      <c r="DT64" s="238"/>
      <c r="DU64" s="238"/>
    </row>
    <row r="65" spans="123:125" x14ac:dyDescent="0.15"/>
    <row r="66" spans="123:125" x14ac:dyDescent="0.15"/>
    <row r="67" spans="123:125" x14ac:dyDescent="0.15"/>
    <row r="68" spans="123:125" x14ac:dyDescent="0.15"/>
    <row r="69" spans="123:125" x14ac:dyDescent="0.15">
      <c r="DS69" s="238"/>
      <c r="DT69" s="238"/>
      <c r="DU69" s="23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38"/>
    </row>
    <row r="83" spans="116:125" x14ac:dyDescent="0.15">
      <c r="DM83" s="238"/>
      <c r="DN83" s="238"/>
      <c r="DO83" s="238"/>
      <c r="DP83" s="238"/>
      <c r="DQ83" s="238"/>
      <c r="DR83" s="238"/>
      <c r="DS83" s="238"/>
      <c r="DT83" s="238"/>
      <c r="DU83" s="238"/>
    </row>
    <row r="84" spans="116:125" x14ac:dyDescent="0.15"/>
    <row r="85" spans="116:125" x14ac:dyDescent="0.15"/>
    <row r="86" spans="116:125" x14ac:dyDescent="0.15"/>
    <row r="87" spans="116:125" x14ac:dyDescent="0.15"/>
    <row r="88" spans="116:125" x14ac:dyDescent="0.15">
      <c r="DU88" s="23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38"/>
      <c r="DT94" s="238"/>
      <c r="DU94" s="238"/>
    </row>
    <row r="95" spans="116:125" ht="13.5" customHeight="1" x14ac:dyDescent="0.15">
      <c r="DU95" s="23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8"/>
    </row>
    <row r="102" spans="124:125" ht="13.5" customHeight="1" x14ac:dyDescent="0.15"/>
    <row r="103" spans="124:125" ht="13.5" customHeight="1" x14ac:dyDescent="0.15"/>
    <row r="104" spans="124:125" ht="13.5" customHeight="1" x14ac:dyDescent="0.15">
      <c r="DT104" s="238"/>
      <c r="DU104" s="23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477</v>
      </c>
    </row>
    <row r="120" spans="125:125" ht="13.5" hidden="1" customHeight="1" x14ac:dyDescent="0.15"/>
    <row r="121" spans="125:125" ht="13.5" hidden="1" customHeight="1" x14ac:dyDescent="0.15">
      <c r="DU121" s="238"/>
    </row>
  </sheetData>
  <sheetProtection algorithmName="SHA-512" hashValue="c3sP7mB0g5Eoszc3yLjriISHuuMwLBUN4lEpUcYExGz0K9v1vfdJ0F/B8BEBqlO5NQnOxTmstws6fKqgBe+T2A==" saltValue="pXbe+Ezb5lyD4vj8MZQWn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E88" zoomScaleNormal="100" zoomScaleSheetLayoutView="55" workbookViewId="0"/>
  </sheetViews>
  <sheetFormatPr defaultColWidth="0" defaultRowHeight="13.5" customHeight="1" zeroHeight="1" x14ac:dyDescent="0.15"/>
  <cols>
    <col min="1" max="125" width="2.5" style="239" customWidth="1"/>
    <col min="126" max="142" width="0" style="238" hidden="1" customWidth="1"/>
    <col min="143" max="16384" width="9" style="238" hidden="1"/>
  </cols>
  <sheetData>
    <row r="1" spans="1:125" ht="13.5" customHeight="1" x14ac:dyDescent="0.15">
      <c r="A1" s="238"/>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8"/>
      <c r="DQ1" s="238"/>
      <c r="DR1" s="238"/>
      <c r="DS1" s="238"/>
      <c r="DT1" s="238"/>
      <c r="DU1" s="238"/>
    </row>
    <row r="2" spans="1:125" x14ac:dyDescent="0.15">
      <c r="B2" s="238"/>
      <c r="T2" s="238"/>
    </row>
    <row r="3" spans="1:125" x14ac:dyDescent="0.15">
      <c r="C3" s="238"/>
      <c r="D3" s="238"/>
      <c r="E3" s="238"/>
      <c r="F3" s="238"/>
      <c r="G3" s="238"/>
      <c r="H3" s="238"/>
      <c r="I3" s="238"/>
      <c r="J3" s="238"/>
      <c r="K3" s="238"/>
      <c r="L3" s="238"/>
      <c r="M3" s="238"/>
      <c r="N3" s="238"/>
      <c r="O3" s="238"/>
      <c r="P3" s="238"/>
      <c r="Q3" s="238"/>
      <c r="R3" s="238"/>
      <c r="S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38"/>
      <c r="G33" s="238"/>
      <c r="I33" s="238"/>
    </row>
    <row r="34" spans="2:125" x14ac:dyDescent="0.15">
      <c r="C34" s="238"/>
      <c r="P34" s="238"/>
      <c r="R34" s="238"/>
      <c r="U34" s="238"/>
    </row>
    <row r="35" spans="2:125" x14ac:dyDescent="0.15">
      <c r="D35" s="238"/>
      <c r="E35" s="238"/>
      <c r="T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8"/>
      <c r="AY35" s="238"/>
      <c r="AZ35" s="238"/>
      <c r="BA35" s="238"/>
      <c r="BB35" s="238"/>
      <c r="BC35" s="238"/>
      <c r="BD35" s="238"/>
      <c r="BE35" s="238"/>
      <c r="BF35" s="238"/>
      <c r="BG35" s="238"/>
      <c r="BH35" s="238"/>
      <c r="BI35" s="238"/>
      <c r="BJ35" s="238"/>
      <c r="BK35" s="238"/>
      <c r="BL35" s="238"/>
      <c r="BM35" s="238"/>
      <c r="BN35" s="238"/>
      <c r="BO35" s="238"/>
      <c r="BP35" s="238"/>
      <c r="BQ35" s="238"/>
      <c r="BR35" s="238"/>
      <c r="BS35" s="238"/>
      <c r="BT35" s="238"/>
      <c r="BU35" s="238"/>
      <c r="BV35" s="238"/>
      <c r="BW35" s="238"/>
      <c r="BX35" s="238"/>
      <c r="BY35" s="238"/>
      <c r="BZ35" s="238"/>
      <c r="CA35" s="238"/>
      <c r="CB35" s="238"/>
      <c r="CC35" s="238"/>
      <c r="CD35" s="238"/>
      <c r="CE35" s="238"/>
      <c r="CF35" s="238"/>
      <c r="CG35" s="238"/>
      <c r="CH35" s="238"/>
      <c r="CI35" s="238"/>
      <c r="CJ35" s="238"/>
      <c r="CK35" s="238"/>
      <c r="CL35" s="238"/>
      <c r="CM35" s="238"/>
      <c r="CN35" s="238"/>
      <c r="CO35" s="238"/>
      <c r="CP35" s="238"/>
      <c r="CQ35" s="238"/>
      <c r="CR35" s="238"/>
      <c r="CS35" s="238"/>
      <c r="CT35" s="238"/>
      <c r="CU35" s="238"/>
      <c r="CV35" s="238"/>
      <c r="CW35" s="238"/>
      <c r="CX35" s="238"/>
      <c r="CY35" s="238"/>
      <c r="CZ35" s="238"/>
      <c r="DA35" s="238"/>
      <c r="DB35" s="238"/>
      <c r="DC35" s="238"/>
      <c r="DD35" s="238"/>
      <c r="DE35" s="238"/>
      <c r="DF35" s="238"/>
      <c r="DG35" s="238"/>
      <c r="DH35" s="238"/>
      <c r="DI35" s="238"/>
      <c r="DJ35" s="238"/>
      <c r="DK35" s="238"/>
      <c r="DL35" s="238"/>
      <c r="DM35" s="238"/>
      <c r="DN35" s="238"/>
      <c r="DO35" s="238"/>
      <c r="DP35" s="238"/>
      <c r="DQ35" s="238"/>
      <c r="DR35" s="238"/>
      <c r="DS35" s="238"/>
      <c r="DT35" s="238"/>
      <c r="DU35" s="238"/>
    </row>
    <row r="36" spans="2:125" x14ac:dyDescent="0.15">
      <c r="F36" s="238"/>
      <c r="H36" s="238"/>
      <c r="J36" s="238"/>
      <c r="K36" s="238"/>
      <c r="L36" s="238"/>
      <c r="M36" s="238"/>
      <c r="N36" s="238"/>
      <c r="O36" s="238"/>
      <c r="Q36" s="238"/>
      <c r="S36" s="238"/>
      <c r="V36" s="238"/>
    </row>
    <row r="37" spans="2:125" x14ac:dyDescent="0.15"/>
    <row r="38" spans="2:125" x14ac:dyDescent="0.15"/>
    <row r="39" spans="2:125" x14ac:dyDescent="0.15"/>
    <row r="40" spans="2:125" x14ac:dyDescent="0.15">
      <c r="U40" s="238"/>
    </row>
    <row r="41" spans="2:125" x14ac:dyDescent="0.15">
      <c r="R41" s="238"/>
    </row>
    <row r="42" spans="2:125" x14ac:dyDescent="0.15">
      <c r="T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8"/>
      <c r="AY42" s="238"/>
      <c r="AZ42" s="238"/>
      <c r="BA42" s="238"/>
      <c r="BB42" s="238"/>
      <c r="BC42" s="238"/>
      <c r="BD42" s="238"/>
      <c r="BE42" s="238"/>
      <c r="BF42" s="238"/>
      <c r="BG42" s="238"/>
      <c r="BH42" s="238"/>
      <c r="BI42" s="238"/>
      <c r="BJ42" s="238"/>
      <c r="BK42" s="238"/>
      <c r="BL42" s="238"/>
      <c r="BM42" s="238"/>
      <c r="BN42" s="238"/>
      <c r="BO42" s="238"/>
      <c r="BP42" s="238"/>
      <c r="BQ42" s="238"/>
      <c r="BR42" s="238"/>
      <c r="BS42" s="238"/>
      <c r="BT42" s="238"/>
      <c r="BU42" s="238"/>
      <c r="BV42" s="238"/>
      <c r="BW42" s="238"/>
      <c r="BX42" s="238"/>
      <c r="BY42" s="238"/>
      <c r="BZ42" s="238"/>
      <c r="CA42" s="238"/>
      <c r="CB42" s="238"/>
      <c r="CC42" s="238"/>
      <c r="CD42" s="238"/>
      <c r="CE42" s="238"/>
      <c r="CF42" s="238"/>
      <c r="CG42" s="238"/>
      <c r="CH42" s="238"/>
      <c r="CI42" s="238"/>
      <c r="CJ42" s="238"/>
      <c r="CK42" s="238"/>
      <c r="CL42" s="238"/>
      <c r="CM42" s="238"/>
      <c r="CN42" s="238"/>
      <c r="CO42" s="238"/>
      <c r="CP42" s="238"/>
      <c r="CQ42" s="238"/>
      <c r="CR42" s="238"/>
      <c r="CS42" s="238"/>
      <c r="CT42" s="238"/>
      <c r="CU42" s="238"/>
      <c r="CV42" s="238"/>
      <c r="CW42" s="238"/>
      <c r="CX42" s="238"/>
      <c r="CY42" s="238"/>
      <c r="CZ42" s="238"/>
      <c r="DA42" s="238"/>
      <c r="DB42" s="238"/>
      <c r="DC42" s="238"/>
      <c r="DD42" s="238"/>
      <c r="DE42" s="238"/>
      <c r="DF42" s="238"/>
      <c r="DG42" s="238"/>
      <c r="DH42" s="238"/>
      <c r="DI42" s="238"/>
      <c r="DJ42" s="238"/>
      <c r="DK42" s="238"/>
      <c r="DL42" s="238"/>
      <c r="DM42" s="238"/>
      <c r="DN42" s="238"/>
      <c r="DO42" s="238"/>
      <c r="DP42" s="238"/>
      <c r="DQ42" s="238"/>
      <c r="DR42" s="238"/>
      <c r="DS42" s="238"/>
      <c r="DT42" s="238"/>
      <c r="DU42" s="238"/>
    </row>
    <row r="43" spans="2:125" x14ac:dyDescent="0.15">
      <c r="Q43" s="238"/>
      <c r="S43" s="238"/>
      <c r="V43" s="23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9" t="s">
        <v>477</v>
      </c>
    </row>
  </sheetData>
  <sheetProtection algorithmName="SHA-512" hashValue="+F5FR+q6Ui4axFeTGqm/j/5QyTMsc+5EuYgACD4iUpdBLZO0hvLfKaFOYEpIWW/2vT8txS9NW0TAcCNsAVR9uw==" saltValue="o94sjPDBTnHtvl3HAkURr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5" zoomScaleNormal="100"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11.35</v>
      </c>
      <c r="G47" s="12">
        <v>20.010000000000002</v>
      </c>
      <c r="H47" s="12">
        <v>26.11</v>
      </c>
      <c r="I47" s="12">
        <v>28.93</v>
      </c>
      <c r="J47" s="13">
        <v>30.93</v>
      </c>
    </row>
    <row r="48" spans="2:10" ht="57.75" customHeight="1" x14ac:dyDescent="0.15">
      <c r="B48" s="14"/>
      <c r="C48" s="1141" t="s">
        <v>4</v>
      </c>
      <c r="D48" s="1141"/>
      <c r="E48" s="1142"/>
      <c r="F48" s="15">
        <v>9</v>
      </c>
      <c r="G48" s="16">
        <v>9.39</v>
      </c>
      <c r="H48" s="16">
        <v>7.63</v>
      </c>
      <c r="I48" s="16">
        <v>6.74</v>
      </c>
      <c r="J48" s="17">
        <v>4.72</v>
      </c>
    </row>
    <row r="49" spans="2:10" ht="57.75" customHeight="1" thickBot="1" x14ac:dyDescent="0.2">
      <c r="B49" s="18"/>
      <c r="C49" s="1143" t="s">
        <v>5</v>
      </c>
      <c r="D49" s="1143"/>
      <c r="E49" s="1144"/>
      <c r="F49" s="19">
        <v>3.24</v>
      </c>
      <c r="G49" s="20">
        <v>9.92</v>
      </c>
      <c r="H49" s="20">
        <v>3.78</v>
      </c>
      <c r="I49" s="20">
        <v>1.95</v>
      </c>
      <c r="J49" s="21">
        <v>0.65</v>
      </c>
    </row>
    <row r="50" spans="2:10" x14ac:dyDescent="0.15"/>
  </sheetData>
  <sheetProtection algorithmName="SHA-512" hashValue="moOyH5t6Unn6lDUHiB5FL+G1vVbYNTK09XvQ8iBG4GfyIBrZ8yV6Wr8V5SDDbaVGMRChFXchmPJSqSqlcchXZQ==" saltValue="QW6GQXbgNVOzvkQtoaZ/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2026-03-09T00:29:42Z</cp:lastPrinted>
  <dcterms:created xsi:type="dcterms:W3CDTF">2026-02-23T06:52:01Z</dcterms:created>
  <dcterms:modified xsi:type="dcterms:W3CDTF">2026-03-18T01:51:31Z</dcterms:modified>
  <cp:category/>
</cp:coreProperties>
</file>