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72.16.1.9\r7課別フォルダ\01.総務課\03財政係\05　財政庶務（通知・調査）\02-財政調査\07-財政状況資料集（2月下旬照会あり）\02-回答\"/>
    </mc:Choice>
  </mc:AlternateContent>
  <xr:revisionPtr revIDLastSave="0" documentId="13_ncr:1_{B07BA16A-D1C5-410A-A625-180DD4A04E20}" xr6:coauthVersionLast="47" xr6:coauthVersionMax="47" xr10:uidLastSave="{00000000-0000-0000-0000-000000000000}"/>
  <bookViews>
    <workbookView xWindow="-120" yWindow="-120" windowWidth="29040" windowHeight="15720" tabRatio="785" firstSheet="8" xr2:uid="{00000000-000D-0000-FFFF-FFFF00000000}"/>
  </bookViews>
  <sheets>
    <sheet name="普通会計の状況" sheetId="11" r:id="rId1"/>
    <sheet name="総括表" sheetId="10"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88" i="12" l="1"/>
  <c r="AP88" i="12"/>
  <c r="AF88" i="12"/>
  <c r="AU63" i="12" l="1"/>
  <c r="AP63" i="12"/>
  <c r="AP23" i="12"/>
  <c r="AA23" i="12"/>
  <c r="V23" i="12"/>
  <c r="Q2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<sst xmlns="http://schemas.openxmlformats.org/spreadsheetml/2006/main" count="1146" uniqueCount="563">
  <si>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</si>
  <si>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</si>
  <si>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</si>
  <si>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</si>
  <si>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</si>
  <si>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</si>
  <si>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</si>
  <si>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</si>
  <si>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</si>
  <si>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</si>
  <si>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</si>
  <si>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</si>
  <si>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</si>
  <si>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</si>
  <si>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</si>
  <si>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</si>
  <si>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</si>
  <si>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</si>
  <si>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</si>
  <si>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</si>
  <si>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</si>
  <si>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</si>
  <si>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</si>
  <si>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</si>
  <si>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</si>
  <si>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</si>
  <si>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</si>
  <si>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</si>
  <si>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</si>
  <si>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</si>
  <si>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</si>
  <si>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</si>
  <si>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</si>
  <si>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</si>
  <si>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</si>
  <si>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</si>
  <si>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</si>
  <si>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</si>
  <si>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</si>
  <si>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</si>
  <si>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</si>
  <si>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</si>
  <si>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</si>
  <si>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</si>
  <si>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</si>
  <si>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</si>
  <si>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</si>
  <si>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</si>
  <si>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</si>
  <si>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</si>
  <si>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</si>
  <si>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</si>
  <si>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</si>
  <si>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</si>
  <si>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</si>
  <si>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</si>
  <si>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</si>
  <si>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</si>
  <si>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</si>
  <si>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</si>
  <si>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</si>
  <si>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</si>
  <si>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</si>
  <si>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</si>
  <si>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</si>
  <si>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</si>
  <si>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</si>
  <si>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</si>
  <si>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</si>
  <si>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</si>
  <si>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</si>
  <si>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</si>
  <si>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</si>
  <si>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</si>
  <si>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</si>
  <si>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</si>
  <si>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</si>
  <si>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</si>
  <si>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</si>
  <si>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</si>
  <si>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</si>
  <si>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</si>
  <si>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</si>
  <si>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</si>
  <si>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</si>
  <si>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</si>
  <si>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</si>
  <si>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</si>
  <si>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</si>
  <si>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</si>
  <si>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</si>
  <si>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</si>
  <si>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</si>
  <si>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</si>
  <si>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御嵩町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</si>
  <si>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</si>
  <si>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</si>
  <si>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</si>
  <si>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</si>
  <si>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</si>
  <si>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</si>
  <si>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</si>
  <si>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</si>
  <si>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</si>
  <si>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</si>
  <si>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</si>
  <si>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</si>
  <si>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</si>
  <si>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</si>
  <si>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</si>
  <si>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</si>
  <si>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</si>
  <si>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</si>
  <si>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</si>
  <si>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</si>
  <si>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</si>
  <si>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</si>
  <si>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</si>
  <si>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</si>
  <si>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</si>
  <si>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</si>
  <si>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</si>
  <si>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</si>
  <si>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</si>
  <si>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</si>
  <si>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</si>
  <si>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</si>
  <si>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</si>
  <si>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</si>
  <si>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</si>
  <si>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</si>
  <si>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</si>
  <si>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</si>
  <si>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</si>
  <si>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</si>
  <si>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</si>
  <si>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</si>
  <si>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</si>
  <si>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</si>
  <si>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</si>
  <si>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</si>
  <si>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</si>
  <si>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</si>
  <si>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</si>
  <si>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</si>
  <si>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</si>
  <si>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</si>
  <si>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</si>
  <si>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</si>
  <si>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</si>
  <si>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</si>
  <si>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</si>
  <si>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</si>
  <si>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</si>
  <si>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</si>
  <si>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</si>
  <si>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</si>
  <si>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</si>
  <si>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</si>
  <si>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</si>
  <si>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</si>
  <si>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</si>
  <si>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</si>
  <si>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</si>
  <si>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</si>
  <si>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</si>
  <si>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</si>
  <si>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</si>
  <si>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</si>
  <si>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</si>
  <si>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</si>
  <si>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</si>
  <si>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</si>
  <si>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</si>
  <si>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</si>
  <si>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</si>
  <si>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</si>
  <si>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</si>
  <si>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</si>
  <si>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</si>
  <si>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</si>
  <si>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</si>
  <si>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</si>
  <si>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</si>
  <si>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</si>
  <si>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</si>
  <si>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</si>
  <si>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</si>
  <si>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</si>
  <si>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</si>
  <si>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</si>
  <si>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</si>
  <si>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</si>
  <si>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</si>
  <si>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</si>
  <si>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</si>
  <si>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</si>
  <si>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</si>
  <si>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</si>
  <si>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</si>
  <si>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</si>
  <si>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</si>
  <si>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</si>
  <si>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岐阜県御嵩町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</si>
  <si>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</si>
  <si>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</si>
  <si>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</si>
  <si>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</si>
  <si>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</si>
  <si>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</si>
  <si>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</si>
  <si>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</si>
  <si>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</si>
  <si>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</si>
  <si>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</si>
  <si>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</si>
  <si>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</si>
  <si>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</si>
  <si>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</si>
  <si>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</si>
  <si>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</si>
  <si>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</si>
  <si>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</si>
  <si>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</si>
  <si>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</si>
  <si>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</si>
  <si>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</si>
  <si>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</si>
  <si>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</si>
  <si>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</si>
  <si>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</si>
  <si>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</si>
  <si>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</si>
  <si>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</si>
  <si>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</si>
  <si>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</si>
  <si>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</si>
  <si>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</si>
  <si>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</si>
  <si>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</si>
  <si>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</si>
  <si>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</si>
  <si>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</si>
  <si>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</si>
  <si>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</si>
  <si>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</si>
  <si>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</si>
  <si>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</si>
  <si>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</si>
  <si>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</si>
  <si>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</si>
  <si>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</si>
  <si>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</si>
  <si>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</si>
  <si>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</si>
  <si>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</si>
  <si>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</si>
  <si>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</si>
  <si>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</si>
  <si>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</si>
  <si>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</si>
  <si>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</si>
  <si>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</si>
  <si>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</si>
  <si>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</si>
  <si>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</si>
  <si>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</si>
  <si>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</si>
  <si>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</si>
  <si>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</si>
  <si>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</si>
  <si>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</si>
  <si>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</si>
  <si>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</si>
  <si>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</si>
  <si>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</si>
  <si>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</si>
  <si>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</si>
  <si>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</si>
  <si>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</si>
  <si>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</si>
  <si>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</si>
  <si>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</si>
  <si>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</si>
  <si>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</si>
  <si>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</si>
  <si>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</si>
  <si>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</si>
  <si>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</si>
  <si>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</si>
  <si>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</si>
  <si>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</si>
  <si>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</si>
  <si>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</si>
  <si>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</si>
  <si>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</si>
  <si>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</si>
  <si>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</si>
  <si>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</si>
  <si>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</si>
  <si>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</si>
  <si>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</si>
  <si>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</si>
  <si>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</si>
  <si>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</si>
  <si>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</si>
  <si>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</si>
  <si>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</si>
  <si>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</si>
  <si>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</si>
  <si>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</si>
  <si>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</si>
  <si>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</si>
  <si>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</si>
  <si>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</si>
  <si>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</si>
  <si>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</si>
  <si>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</si>
  <si>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</si>
  <si>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</si>
  <si>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</si>
  <si>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</si>
  <si>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</si>
  <si>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</si>
  <si>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</si>
  <si>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</si>
  <si>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</si>
  <si>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</si>
  <si>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</si>
  <si>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</si>
  <si>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</si>
  <si>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</si>
  <si>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</si>
  <si>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</si>
  <si>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</si>
  <si>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</si>
  <si>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</si>
  <si>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</si>
  <si>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</si>
  <si>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</si>
  <si>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</si>
  <si>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</si>
  <si>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</si>
  <si>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</si>
  <si>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</si>
  <si>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</si>
  <si>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</si>
  <si>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</si>
  <si>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</si>
  <si>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</si>
  <si>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</si>
  <si>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</si>
  <si>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</si>
  <si>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</si>
  <si>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岐阜県御嵩町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</si>
  <si>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</si>
  <si>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</si>
  <si>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</si>
  <si>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</si>
  <si>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</si>
  <si>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</si>
  <si>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</si>
  <si>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</si>
  <si>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</si>
  <si>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</si>
  <si>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</si>
  <si>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</si>
  <si>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</si>
  <si>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</si>
  <si>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</si>
  <si>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</si>
  <si>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</si>
  <si>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</si>
  <si>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</si>
  <si>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</si>
  <si>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</si>
  <si>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</si>
  <si>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</si>
  <si>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</si>
  <si>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</si>
  <si>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</si>
  <si>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</si>
  <si>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</si>
  <si>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</si>
  <si>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</si>
  <si>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</si>
  <si>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</si>
  <si>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</si>
  <si>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</si>
  <si>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</si>
  <si>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</si>
  <si>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</si>
  <si>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</si>
  <si>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</si>
  <si>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</si>
  <si>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</si>
  <si>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</si>
  <si>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</si>
  <si>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</si>
  <si>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</si>
  <si>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</si>
  <si>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</si>
  <si>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</si>
  <si>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</si>
  <si>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</si>
  <si>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</si>
  <si>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</si>
  <si>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</si>
  <si>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</si>
  <si>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</si>
  <si>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</si>
  <si>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</si>
  <si>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</si>
  <si>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</si>
  <si>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</si>
  <si>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</si>
  <si>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</si>
  <si>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</si>
  <si>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</si>
  <si>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</si>
  <si>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</si>
  <si>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</si>
  <si>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</si>
  <si>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</si>
  <si>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</si>
  <si>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</si>
  <si>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</si>
  <si>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</si>
  <si>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</si>
  <si>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</si>
  <si>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</si>
  <si>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</si>
  <si>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</si>
  <si>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</si>
  <si>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</si>
  <si>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</si>
  <si>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</si>
  <si>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</si>
  <si>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</si>
  <si>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</si>
  <si>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</si>
  <si>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</si>
  <si>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</si>
  <si>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</si>
  <si>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</si>
  <si>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</si>
  <si>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</si>
  <si>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</si>
  <si>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</si>
  <si>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</si>
  <si>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</si>
  <si>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</si>
  <si>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</si>
  <si>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</si>
  <si>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</si>
  <si>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</si>
  <si>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</si>
  <si>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</si>
  <si>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</si>
  <si>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</si>
  <si>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</si>
  <si>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</si>
  <si>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</si>
  <si>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</si>
  <si>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</si>
  <si>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</si>
  <si>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</si>
  <si>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</si>
  <si>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</si>
  <si>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</si>
  <si>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</si>
  <si>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</si>
  <si>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</si>
  <si>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</si>
  <si>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</si>
  <si>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</si>
  <si>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</si>
  <si>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</si>
  <si>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</si>
  <si>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</si>
  <si>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</si>
  <si>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</si>
  <si>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</si>
  <si>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</si>
  <si>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</si>
  <si>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</si>
  <si>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</si>
  <si>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</si>
  <si>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</si>
  <si>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</si>
  <si>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</si>
  <si>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</si>
  <si>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</si>
  <si>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</si>
  <si>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</si>
  <si>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</si>
  <si>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</si>
  <si>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</si>
  <si>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</si>
  <si>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</si>
  <si>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</si>
  <si>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</si>
  <si>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</si>
  <si>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</si>
  <si>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</si>
  <si>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</si>
  <si>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</si>
  <si>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</si>
  <si>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</si>
  <si>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</si>
  <si>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</si>
  <si>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</si>
  <si>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</si>
  <si>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</si>
  <si>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</si>
  <si>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</si>
  <si>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</si>
  <si>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</si>
  <si>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</si>
  <si>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</si>
  <si>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</si>
  <si>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</si>
  <si>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</si>
  <si>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</si>
  <si>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</si>
  <si>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</si>
  <si>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</si>
  <si>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</si>
  <si>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</si>
  <si>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</si>
  <si>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</si>
  <si>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</si>
  <si>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</si>
  <si>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介護保険特別会計（保険事業勘定）</t>
  </si>
  <si>
    <t>国民健康保険特別会計</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</si>
  <si>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</si>
  <si>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</si>
  <si>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</si>
  <si>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</si>
  <si>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</si>
  <si>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</si>
  <si>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</si>
  <si>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</si>
  <si>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</si>
  <si>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2"/>
  </si>
  <si>
    <t>基金から71百万円繰入</t>
    <rPh sb="0" eb="2">
      <t>キキン</t>
    </rPh>
    <rPh sb="6" eb="9">
      <t>ヒャクマンエン</t>
    </rPh>
    <rPh sb="9" eb="11">
      <t>クリイレ</t>
    </rPh>
    <phoneticPr fontId="2"/>
  </si>
  <si>
    <t>可茂衛生施設利用組合</t>
  </si>
  <si>
    <t>可児川防災等ため池組合</t>
  </si>
  <si>
    <t>可児市・御嵩町中学校組合</t>
  </si>
  <si>
    <t>岐阜県市町村会館組合</t>
  </si>
  <si>
    <t>岐阜県市町村職員退職手当組合</t>
  </si>
  <si>
    <t>可茂消防事務組合</t>
  </si>
  <si>
    <t>後期高齢者医療連合(一般会計分)</t>
  </si>
  <si>
    <t>後期高齢者医療連合(特別会計分)</t>
  </si>
  <si>
    <t>可茂公設地方卸売市場組合</t>
  </si>
  <si>
    <t>御嵩町土地開発公社</t>
    <rPh sb="0" eb="3">
      <t>ミタケチョウ</t>
    </rPh>
    <rPh sb="3" eb="9">
      <t>トチカイハツコウシャ</t>
    </rPh>
    <phoneticPr fontId="2"/>
  </si>
  <si>
    <t>〇</t>
    <phoneticPr fontId="2"/>
  </si>
  <si>
    <t>基金から204百万円繰入</t>
    <rPh sb="0" eb="2">
      <t>キキン</t>
    </rPh>
    <rPh sb="7" eb="10">
      <t>ヒャクマンエン</t>
    </rPh>
    <rPh sb="10" eb="12">
      <t>クリイレ</t>
    </rPh>
    <phoneticPr fontId="2"/>
  </si>
  <si>
    <t>庁舎整備基金</t>
    <rPh sb="0" eb="2">
      <t>チョウシャ</t>
    </rPh>
    <rPh sb="2" eb="4">
      <t>セイビ</t>
    </rPh>
    <rPh sb="4" eb="6">
      <t>キキン</t>
    </rPh>
    <phoneticPr fontId="5"/>
  </si>
  <si>
    <t>公共施設等総合管理基金</t>
    <rPh sb="0" eb="2">
      <t>コウキョウ</t>
    </rPh>
    <rPh sb="2" eb="4">
      <t>シセツ</t>
    </rPh>
    <rPh sb="4" eb="5">
      <t>トウ</t>
    </rPh>
    <rPh sb="5" eb="7">
      <t>ソウゴウ</t>
    </rPh>
    <rPh sb="7" eb="9">
      <t>カンリ</t>
    </rPh>
    <rPh sb="9" eb="11">
      <t>キキン</t>
    </rPh>
    <phoneticPr fontId="38"/>
  </si>
  <si>
    <t>福祉向上基金</t>
    <rPh sb="0" eb="2">
      <t>フクシ</t>
    </rPh>
    <rPh sb="2" eb="4">
      <t>コウジョウ</t>
    </rPh>
    <rPh sb="4" eb="6">
      <t>キキン</t>
    </rPh>
    <phoneticPr fontId="5"/>
  </si>
  <si>
    <t>ふるさとみたけ応援基金</t>
  </si>
  <si>
    <t>町営住宅建設基金</t>
    <rPh sb="0" eb="2">
      <t>チョウエイ</t>
    </rPh>
    <rPh sb="2" eb="4">
      <t>ジュウタク</t>
    </rPh>
    <rPh sb="4" eb="6">
      <t>ケンセツ</t>
    </rPh>
    <rPh sb="6" eb="8">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</si>
</sst>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1313-4A5C-A6F4-B79F8955B0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255118</c:v>
                </c:pt>
                <c:pt idx="1">
                  <c:v>62529</c:v>
                </c:pt>
                <c:pt idx="2">
                  <c:v>111635</c:v>
                </c:pt>
                <c:pt idx="3">
                  <c:v>245953</c:v>
                </c:pt>
                <c:pt idx="4">
                  <c:v>202640</c:v>
                </c:pt>
              </c:numCache>
            </c:numRef>
          </c:val>
          <c:smooth val="0"/>
          <c:extLst>
            <c:ext xmlns:c16="http://schemas.microsoft.com/office/drawing/2014/chart" uri="{C3380CC4-5D6E-409C-BE32-E72D297353CC}">
              <c16:uniqueId val="{00000001-1313-4A5C-A6F4-B79F8955B0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c:v>
                </c:pt>
                <c:pt idx="1">
                  <c:v>2.99</c:v>
                </c:pt>
                <c:pt idx="2">
                  <c:v>6.06</c:v>
                </c:pt>
                <c:pt idx="3">
                  <c:v>3.87</c:v>
                </c:pt>
                <c:pt idx="4">
                  <c:v>4.3600000000000003</c:v>
                </c:pt>
              </c:numCache>
            </c:numRef>
          </c:val>
          <c:extLst>
            <c:ext xmlns:c16="http://schemas.microsoft.com/office/drawing/2014/chart" uri="{C3380CC4-5D6E-409C-BE32-E72D297353CC}">
              <c16:uniqueId val="{00000000-8E16-4153-8C95-93B17DFAC4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37.44</c:v>
                </c:pt>
                <c:pt idx="1">
                  <c:v>38.24</c:v>
                </c:pt>
                <c:pt idx="2">
                  <c:v>41.74</c:v>
                </c:pt>
                <c:pt idx="3">
                  <c:v>44.78</c:v>
                </c:pt>
                <c:pt idx="4">
                  <c:v>47.22</c:v>
                </c:pt>
              </c:numCache>
            </c:numRef>
          </c:val>
          <c:extLst>
            <c:ext xmlns:c16="http://schemas.microsoft.com/office/drawing/2014/chart" uri="{C3380CC4-5D6E-409C-BE32-E72D297353CC}">
              <c16:uniqueId val="{00000001-8E16-4153-8C95-93B17DFAC4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2.5499999999999998</c:v>
                </c:pt>
                <c:pt idx="1">
                  <c:v>0.3</c:v>
                </c:pt>
                <c:pt idx="2">
                  <c:v>5.24</c:v>
                </c:pt>
                <c:pt idx="3">
                  <c:v>1.62</c:v>
                </c:pt>
                <c:pt idx="4">
                  <c:v>4.41</c:v>
                </c:pt>
              </c:numCache>
            </c:numRef>
          </c:val>
          <c:smooth val="0"/>
          <c:extLst>
            <c:ext xmlns:c16="http://schemas.microsoft.com/office/drawing/2014/chart" uri="{C3380CC4-5D6E-409C-BE32-E72D297353CC}">
              <c16:uniqueId val="{00000002-8E16-4153-8C95-93B17DFAC4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E0C-4584-A409-B18563FADB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0C-4584-A409-B18563FADB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E0C-4584-A409-B18563FADB5F}"/>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0.05</c:v>
                </c:pt>
                <c:pt idx="4">
                  <c:v>#N/A</c:v>
                </c:pt>
                <c:pt idx="5">
                  <c:v>0.01</c:v>
                </c:pt>
                <c:pt idx="6">
                  <c:v>#N/A</c:v>
                </c:pt>
                <c:pt idx="7">
                  <c:v>0.02</c:v>
                </c:pt>
                <c:pt idx="8">
                  <c:v>#N/A</c:v>
                </c:pt>
                <c:pt idx="9">
                  <c:v>0</c:v>
                </c:pt>
              </c:numCache>
            </c:numRef>
          </c:val>
          <c:extLst>
            <c:ext xmlns:c16="http://schemas.microsoft.com/office/drawing/2014/chart" uri="{C3380CC4-5D6E-409C-BE32-E72D297353CC}">
              <c16:uniqueId val="{00000003-DE0C-4584-A409-B18563FADB5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0.12</c:v>
                </c:pt>
                <c:pt idx="4">
                  <c:v>#N/A</c:v>
                </c:pt>
                <c:pt idx="5">
                  <c:v>0.16</c:v>
                </c:pt>
                <c:pt idx="6">
                  <c:v>#N/A</c:v>
                </c:pt>
                <c:pt idx="7">
                  <c:v>0.19</c:v>
                </c:pt>
                <c:pt idx="8">
                  <c:v>#N/A</c:v>
                </c:pt>
                <c:pt idx="9">
                  <c:v>0.2</c:v>
                </c:pt>
              </c:numCache>
            </c:numRef>
          </c:val>
          <c:extLst>
            <c:ext xmlns:c16="http://schemas.microsoft.com/office/drawing/2014/chart" uri="{C3380CC4-5D6E-409C-BE32-E72D297353CC}">
              <c16:uniqueId val="{00000004-DE0C-4584-A409-B18563FADB5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1.33</c:v>
                </c:pt>
                <c:pt idx="2">
                  <c:v>#N/A</c:v>
                </c:pt>
                <c:pt idx="3">
                  <c:v>1.41</c:v>
                </c:pt>
                <c:pt idx="4">
                  <c:v>#N/A</c:v>
                </c:pt>
                <c:pt idx="5">
                  <c:v>0.8</c:v>
                </c:pt>
                <c:pt idx="6">
                  <c:v>#N/A</c:v>
                </c:pt>
                <c:pt idx="7">
                  <c:v>1.05</c:v>
                </c:pt>
                <c:pt idx="8">
                  <c:v>#N/A</c:v>
                </c:pt>
                <c:pt idx="9">
                  <c:v>0.78</c:v>
                </c:pt>
              </c:numCache>
            </c:numRef>
          </c:val>
          <c:extLst>
            <c:ext xmlns:c16="http://schemas.microsoft.com/office/drawing/2014/chart" uri="{C3380CC4-5D6E-409C-BE32-E72D297353CC}">
              <c16:uniqueId val="{00000005-DE0C-4584-A409-B18563FADB5F}"/>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c:v>
                </c:pt>
                <c:pt idx="2">
                  <c:v>#N/A</c:v>
                </c:pt>
                <c:pt idx="3">
                  <c:v>2.56</c:v>
                </c:pt>
                <c:pt idx="4">
                  <c:v>#N/A</c:v>
                </c:pt>
                <c:pt idx="5">
                  <c:v>2.4500000000000002</c:v>
                </c:pt>
                <c:pt idx="6">
                  <c:v>#N/A</c:v>
                </c:pt>
                <c:pt idx="7">
                  <c:v>3.19</c:v>
                </c:pt>
                <c:pt idx="8">
                  <c:v>#N/A</c:v>
                </c:pt>
                <c:pt idx="9">
                  <c:v>1.78</c:v>
                </c:pt>
              </c:numCache>
            </c:numRef>
          </c:val>
          <c:extLst>
            <c:ext xmlns:c16="http://schemas.microsoft.com/office/drawing/2014/chart" uri="{C3380CC4-5D6E-409C-BE32-E72D297353CC}">
              <c16:uniqueId val="{00000006-DE0C-4584-A409-B18563FADB5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1.85</c:v>
                </c:pt>
                <c:pt idx="2">
                  <c:v>#N/A</c:v>
                </c:pt>
                <c:pt idx="3">
                  <c:v>2.02</c:v>
                </c:pt>
                <c:pt idx="4">
                  <c:v>#N/A</c:v>
                </c:pt>
                <c:pt idx="5">
                  <c:v>2.23</c:v>
                </c:pt>
                <c:pt idx="6">
                  <c:v>#N/A</c:v>
                </c:pt>
                <c:pt idx="7">
                  <c:v>2.52</c:v>
                </c:pt>
                <c:pt idx="8">
                  <c:v>#N/A</c:v>
                </c:pt>
                <c:pt idx="9">
                  <c:v>3.33</c:v>
                </c:pt>
              </c:numCache>
            </c:numRef>
          </c:val>
          <c:extLst>
            <c:ext xmlns:c16="http://schemas.microsoft.com/office/drawing/2014/chart" uri="{C3380CC4-5D6E-409C-BE32-E72D297353CC}">
              <c16:uniqueId val="{00000007-DE0C-4584-A409-B18563FADB5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c:v>
                </c:pt>
                <c:pt idx="2">
                  <c:v>#N/A</c:v>
                </c:pt>
                <c:pt idx="3">
                  <c:v>2.98</c:v>
                </c:pt>
                <c:pt idx="4">
                  <c:v>#N/A</c:v>
                </c:pt>
                <c:pt idx="5">
                  <c:v>6.05</c:v>
                </c:pt>
                <c:pt idx="6">
                  <c:v>#N/A</c:v>
                </c:pt>
                <c:pt idx="7">
                  <c:v>3.86</c:v>
                </c:pt>
                <c:pt idx="8">
                  <c:v>#N/A</c:v>
                </c:pt>
                <c:pt idx="9">
                  <c:v>4.3499999999999996</c:v>
                </c:pt>
              </c:numCache>
            </c:numRef>
          </c:val>
          <c:extLst>
            <c:ext xmlns:c16="http://schemas.microsoft.com/office/drawing/2014/chart" uri="{C3380CC4-5D6E-409C-BE32-E72D297353CC}">
              <c16:uniqueId val="{00000008-DE0C-4584-A409-B18563FADB5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9.08</c:v>
                </c:pt>
                <c:pt idx="2">
                  <c:v>#N/A</c:v>
                </c:pt>
                <c:pt idx="3">
                  <c:v>9.91</c:v>
                </c:pt>
                <c:pt idx="4">
                  <c:v>#N/A</c:v>
                </c:pt>
                <c:pt idx="5">
                  <c:v>9.81</c:v>
                </c:pt>
                <c:pt idx="6">
                  <c:v>#N/A</c:v>
                </c:pt>
                <c:pt idx="7">
                  <c:v>10.35</c:v>
                </c:pt>
                <c:pt idx="8">
                  <c:v>#N/A</c:v>
                </c:pt>
                <c:pt idx="9">
                  <c:v>10.19</c:v>
                </c:pt>
              </c:numCache>
            </c:numRef>
          </c:val>
          <c:extLst>
            <c:ext xmlns:c16="http://schemas.microsoft.com/office/drawing/2014/chart" uri="{C3380CC4-5D6E-409C-BE32-E72D297353CC}">
              <c16:uniqueId val="{00000009-DE0C-4584-A409-B18563FADB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637</c:v>
                </c:pt>
                <c:pt idx="5">
                  <c:v>649</c:v>
                </c:pt>
                <c:pt idx="8">
                  <c:v>632</c:v>
                </c:pt>
                <c:pt idx="11">
                  <c:v>639</c:v>
                </c:pt>
                <c:pt idx="14">
                  <c:v>617</c:v>
                </c:pt>
              </c:numCache>
            </c:numRef>
          </c:val>
          <c:extLst>
            <c:ext xmlns:c16="http://schemas.microsoft.com/office/drawing/2014/chart" uri="{C3380CC4-5D6E-409C-BE32-E72D297353CC}">
              <c16:uniqueId val="{00000000-AF00-42EE-99E3-E6984B2989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00-42EE-99E3-E6984B2989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9</c:v>
                </c:pt>
                <c:pt idx="6">
                  <c:v>0</c:v>
                </c:pt>
                <c:pt idx="9">
                  <c:v>0</c:v>
                </c:pt>
                <c:pt idx="12">
                  <c:v>0</c:v>
                </c:pt>
              </c:numCache>
            </c:numRef>
          </c:val>
          <c:extLst>
            <c:ext xmlns:c16="http://schemas.microsoft.com/office/drawing/2014/chart" uri="{C3380CC4-5D6E-409C-BE32-E72D297353CC}">
              <c16:uniqueId val="{00000002-AF00-42EE-99E3-E6984B2989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58</c:v>
                </c:pt>
                <c:pt idx="3">
                  <c:v>68</c:v>
                </c:pt>
                <c:pt idx="6">
                  <c:v>68</c:v>
                </c:pt>
                <c:pt idx="9">
                  <c:v>60</c:v>
                </c:pt>
                <c:pt idx="12">
                  <c:v>64</c:v>
                </c:pt>
              </c:numCache>
            </c:numRef>
          </c:val>
          <c:extLst>
            <c:ext xmlns:c16="http://schemas.microsoft.com/office/drawing/2014/chart" uri="{C3380CC4-5D6E-409C-BE32-E72D297353CC}">
              <c16:uniqueId val="{00000003-AF00-42EE-99E3-E6984B2989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383</c:v>
                </c:pt>
                <c:pt idx="3">
                  <c:v>350</c:v>
                </c:pt>
                <c:pt idx="6">
                  <c:v>341</c:v>
                </c:pt>
                <c:pt idx="9">
                  <c:v>328</c:v>
                </c:pt>
                <c:pt idx="12">
                  <c:v>317</c:v>
                </c:pt>
              </c:numCache>
            </c:numRef>
          </c:val>
          <c:extLst>
            <c:ext xmlns:c16="http://schemas.microsoft.com/office/drawing/2014/chart" uri="{C3380CC4-5D6E-409C-BE32-E72D297353CC}">
              <c16:uniqueId val="{00000004-AF00-42EE-99E3-E6984B2989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00-42EE-99E3-E6984B2989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00-42EE-99E3-E6984B2989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487</c:v>
                </c:pt>
                <c:pt idx="3">
                  <c:v>511</c:v>
                </c:pt>
                <c:pt idx="6">
                  <c:v>513</c:v>
                </c:pt>
                <c:pt idx="9">
                  <c:v>516</c:v>
                </c:pt>
                <c:pt idx="12">
                  <c:v>510</c:v>
                </c:pt>
              </c:numCache>
            </c:numRef>
          </c:val>
          <c:extLst>
            <c:ext xmlns:c16="http://schemas.microsoft.com/office/drawing/2014/chart" uri="{C3380CC4-5D6E-409C-BE32-E72D297353CC}">
              <c16:uniqueId val="{00000007-AF00-42EE-99E3-E6984B29892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300</c:v>
                </c:pt>
                <c:pt idx="2">
                  <c:v>#N/A</c:v>
                </c:pt>
                <c:pt idx="3">
                  <c:v>#N/A</c:v>
                </c:pt>
                <c:pt idx="4">
                  <c:v>289</c:v>
                </c:pt>
                <c:pt idx="5">
                  <c:v>#N/A</c:v>
                </c:pt>
                <c:pt idx="6">
                  <c:v>#N/A</c:v>
                </c:pt>
                <c:pt idx="7">
                  <c:v>290</c:v>
                </c:pt>
                <c:pt idx="8">
                  <c:v>#N/A</c:v>
                </c:pt>
                <c:pt idx="9">
                  <c:v>#N/A</c:v>
                </c:pt>
                <c:pt idx="10">
                  <c:v>265</c:v>
                </c:pt>
                <c:pt idx="11">
                  <c:v>#N/A</c:v>
                </c:pt>
                <c:pt idx="12">
                  <c:v>#N/A</c:v>
                </c:pt>
                <c:pt idx="13">
                  <c:v>274</c:v>
                </c:pt>
                <c:pt idx="14">
                  <c:v>#N/A</c:v>
                </c:pt>
              </c:numCache>
            </c:numRef>
          </c:val>
          <c:smooth val="0"/>
          <c:extLst>
            <c:ext xmlns:c16="http://schemas.microsoft.com/office/drawing/2014/chart" uri="{C3380CC4-5D6E-409C-BE32-E72D297353CC}">
              <c16:uniqueId val="{00000008-AF00-42EE-99E3-E6984B29892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7202</c:v>
                </c:pt>
                <c:pt idx="5">
                  <c:v>7358</c:v>
                </c:pt>
                <c:pt idx="8">
                  <c:v>6746</c:v>
                </c:pt>
                <c:pt idx="11">
                  <c:v>6608</c:v>
                </c:pt>
                <c:pt idx="14">
                  <c:v>5984</c:v>
                </c:pt>
              </c:numCache>
            </c:numRef>
          </c:val>
          <c:extLst>
            <c:ext xmlns:c16="http://schemas.microsoft.com/office/drawing/2014/chart" uri="{C3380CC4-5D6E-409C-BE32-E72D297353CC}">
              <c16:uniqueId val="{00000000-7A98-4502-8913-11934F031B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A98-4502-8913-11934F031B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5173</c:v>
                </c:pt>
                <c:pt idx="5">
                  <c:v>5966</c:v>
                </c:pt>
                <c:pt idx="8">
                  <c:v>6361</c:v>
                </c:pt>
                <c:pt idx="11">
                  <c:v>6801</c:v>
                </c:pt>
                <c:pt idx="14">
                  <c:v>7099</c:v>
                </c:pt>
              </c:numCache>
            </c:numRef>
          </c:val>
          <c:extLst>
            <c:ext xmlns:c16="http://schemas.microsoft.com/office/drawing/2014/chart" uri="{C3380CC4-5D6E-409C-BE32-E72D297353CC}">
              <c16:uniqueId val="{00000002-7A98-4502-8913-11934F031B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98-4502-8913-11934F031B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98-4502-8913-11934F031B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98-4502-8913-11934F031B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999</c:v>
                </c:pt>
                <c:pt idx="3">
                  <c:v>971</c:v>
                </c:pt>
                <c:pt idx="6">
                  <c:v>953</c:v>
                </c:pt>
                <c:pt idx="9">
                  <c:v>998</c:v>
                </c:pt>
                <c:pt idx="12">
                  <c:v>967</c:v>
                </c:pt>
              </c:numCache>
            </c:numRef>
          </c:val>
          <c:extLst>
            <c:ext xmlns:c16="http://schemas.microsoft.com/office/drawing/2014/chart" uri="{C3380CC4-5D6E-409C-BE32-E72D297353CC}">
              <c16:uniqueId val="{00000006-7A98-4502-8913-11934F031B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393</c:v>
                </c:pt>
                <c:pt idx="3">
                  <c:v>374</c:v>
                </c:pt>
                <c:pt idx="6">
                  <c:v>355</c:v>
                </c:pt>
                <c:pt idx="9">
                  <c:v>321</c:v>
                </c:pt>
                <c:pt idx="12">
                  <c:v>320</c:v>
                </c:pt>
              </c:numCache>
            </c:numRef>
          </c:val>
          <c:extLst>
            <c:ext xmlns:c16="http://schemas.microsoft.com/office/drawing/2014/chart" uri="{C3380CC4-5D6E-409C-BE32-E72D297353CC}">
              <c16:uniqueId val="{00000007-7A98-4502-8913-11934F031B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3527</c:v>
                </c:pt>
                <c:pt idx="3">
                  <c:v>2897</c:v>
                </c:pt>
                <c:pt idx="6">
                  <c:v>2579</c:v>
                </c:pt>
                <c:pt idx="9">
                  <c:v>2246</c:v>
                </c:pt>
                <c:pt idx="12">
                  <c:v>2043</c:v>
                </c:pt>
              </c:numCache>
            </c:numRef>
          </c:val>
          <c:extLst>
            <c:ext xmlns:c16="http://schemas.microsoft.com/office/drawing/2014/chart" uri="{C3380CC4-5D6E-409C-BE32-E72D297353CC}">
              <c16:uniqueId val="{00000008-7A98-4502-8913-11934F031B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c:v>
                </c:pt>
                <c:pt idx="3">
                  <c:v>0</c:v>
                </c:pt>
                <c:pt idx="6">
                  <c:v>0</c:v>
                </c:pt>
                <c:pt idx="9">
                  <c:v>0</c:v>
                </c:pt>
                <c:pt idx="12">
                  <c:v>0</c:v>
                </c:pt>
              </c:numCache>
            </c:numRef>
          </c:val>
          <c:extLst>
            <c:ext xmlns:c16="http://schemas.microsoft.com/office/drawing/2014/chart" uri="{C3380CC4-5D6E-409C-BE32-E72D297353CC}">
              <c16:uniqueId val="{00000009-7A98-4502-8913-11934F031B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5553</c:v>
                </c:pt>
                <c:pt idx="3">
                  <c:v>5575</c:v>
                </c:pt>
                <c:pt idx="6">
                  <c:v>5384</c:v>
                </c:pt>
                <c:pt idx="9">
                  <c:v>5065</c:v>
                </c:pt>
                <c:pt idx="12">
                  <c:v>5350</c:v>
                </c:pt>
              </c:numCache>
            </c:numRef>
          </c:val>
          <c:extLst>
            <c:ext xmlns:c16="http://schemas.microsoft.com/office/drawing/2014/chart" uri="{C3380CC4-5D6E-409C-BE32-E72D297353CC}">
              <c16:uniqueId val="{0000000A-7A98-4502-8913-11934F031B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A98-4502-8913-11934F031B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2013</c:v>
                </c:pt>
                <c:pt idx="1">
                  <c:v>2195</c:v>
                </c:pt>
                <c:pt idx="2">
                  <c:v>2387</c:v>
                </c:pt>
              </c:numCache>
            </c:numRef>
          </c:val>
          <c:extLst>
            <c:ext xmlns:c16="http://schemas.microsoft.com/office/drawing/2014/chart" uri="{C3380CC4-5D6E-409C-BE32-E72D297353CC}">
              <c16:uniqueId val="{00000000-AE85-4CB9-9D5E-3B39DD50A2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600</c:v>
                </c:pt>
                <c:pt idx="1">
                  <c:v>626</c:v>
                </c:pt>
                <c:pt idx="2">
                  <c:v>659</c:v>
                </c:pt>
              </c:numCache>
            </c:numRef>
          </c:val>
          <c:extLst>
            <c:ext xmlns:c16="http://schemas.microsoft.com/office/drawing/2014/chart" uri="{C3380CC4-5D6E-409C-BE32-E72D297353CC}">
              <c16:uniqueId val="{00000001-AE85-4CB9-9D5E-3B39DD50A2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3274</c:v>
                </c:pt>
                <c:pt idx="1">
                  <c:v>3472</c:v>
                </c:pt>
                <c:pt idx="2">
                  <c:v>3480</c:v>
                </c:pt>
              </c:numCache>
            </c:numRef>
          </c:val>
          <c:extLst>
            <c:ext xmlns:c16="http://schemas.microsoft.com/office/drawing/2014/chart" uri="{C3380CC4-5D6E-409C-BE32-E72D297353CC}">
              <c16:uniqueId val="{00000002-AE85-4CB9-9D5E-3B39DD50A2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元利償還金や公営企業債の元利償還金に対する繰入金は、過去の借入金の返済終了等に伴い、前年度と比べ、合計で</a:t>
          </a:r>
          <a:r>
            <a:rPr kumimoji="1" lang="en-US" altLang="ja-JP" sz="1400">
              <a:solidFill>
                <a:sysClr val="windowText" lastClr="000000"/>
              </a:solidFill>
              <a:latin typeface="ＭＳ ゴシック" pitchFamily="49" charset="-128"/>
              <a:ea typeface="ＭＳ ゴシック" pitchFamily="49" charset="-128"/>
            </a:rPr>
            <a:t>17</a:t>
          </a:r>
          <a:r>
            <a:rPr kumimoji="1" lang="ja-JP" altLang="en-US" sz="1400">
              <a:solidFill>
                <a:sysClr val="windowText" lastClr="000000"/>
              </a:solidFill>
              <a:latin typeface="ＭＳ ゴシック" pitchFamily="49" charset="-128"/>
              <a:ea typeface="ＭＳ ゴシック" pitchFamily="49" charset="-128"/>
            </a:rPr>
            <a:t>百万円の減となった。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算入公債費等は、臨時財政対策債償還基金費について、減債基金から</a:t>
          </a:r>
          <a:r>
            <a:rPr kumimoji="1" lang="en-US" altLang="ja-JP" sz="1400">
              <a:solidFill>
                <a:sysClr val="windowText" lastClr="000000"/>
              </a:solidFill>
              <a:latin typeface="ＭＳ ゴシック" pitchFamily="49" charset="-128"/>
              <a:ea typeface="ＭＳ ゴシック" pitchFamily="49" charset="-128"/>
            </a:rPr>
            <a:t>12</a:t>
          </a:r>
          <a:r>
            <a:rPr kumimoji="1" lang="ja-JP" altLang="en-US" sz="1400">
              <a:solidFill>
                <a:sysClr val="windowText" lastClr="000000"/>
              </a:solidFill>
              <a:latin typeface="ＭＳ ゴシック" pitchFamily="49" charset="-128"/>
              <a:ea typeface="ＭＳ ゴシック" pitchFamily="49" charset="-128"/>
            </a:rPr>
            <a:t>百万円の繰入を行わなかったことなどにより、</a:t>
          </a:r>
          <a:r>
            <a:rPr kumimoji="1" lang="en-US" altLang="ja-JP" sz="1400">
              <a:solidFill>
                <a:sysClr val="windowText" lastClr="000000"/>
              </a:solidFill>
              <a:latin typeface="ＭＳ ゴシック" pitchFamily="49" charset="-128"/>
              <a:ea typeface="ＭＳ ゴシック" pitchFamily="49" charset="-128"/>
            </a:rPr>
            <a:t>22</a:t>
          </a:r>
          <a:r>
            <a:rPr kumimoji="1" lang="ja-JP" altLang="en-US" sz="1400">
              <a:solidFill>
                <a:sysClr val="windowText" lastClr="000000"/>
              </a:solidFill>
              <a:latin typeface="ＭＳ ゴシック" pitchFamily="49" charset="-128"/>
              <a:ea typeface="ＭＳ ゴシック" pitchFamily="49" charset="-128"/>
            </a:rPr>
            <a:t>百万円の減となった。</a:t>
          </a:r>
        </a:p>
        <a:p>
          <a:r>
            <a:rPr kumimoji="1" lang="ja-JP" altLang="en-US" sz="1400">
              <a:solidFill>
                <a:sysClr val="windowText" lastClr="000000"/>
              </a:solidFill>
              <a:latin typeface="ＭＳ ゴシック" pitchFamily="49" charset="-128"/>
              <a:ea typeface="ＭＳ ゴシック" pitchFamily="49" charset="-128"/>
            </a:rPr>
            <a:t>　昨今の金利上昇により、利率見直し方式で借り入れた地方債は、今後公債費の負担が増える可能性があるため、引き続き行財政改革に取り組む。</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〇将来負担額</a:t>
          </a:r>
        </a:p>
        <a:p>
          <a:r>
            <a:rPr kumimoji="1" lang="ja-JP" altLang="en-US" sz="1400">
              <a:solidFill>
                <a:sysClr val="windowText" lastClr="000000"/>
              </a:solidFill>
              <a:latin typeface="ＭＳ ゴシック" pitchFamily="49" charset="-128"/>
              <a:ea typeface="ＭＳ ゴシック" pitchFamily="49" charset="-128"/>
            </a:rPr>
            <a:t>　一般会計の地方債現在高は、</a:t>
          </a:r>
          <a:r>
            <a:rPr kumimoji="1" lang="en-US" altLang="ja-JP" sz="1400">
              <a:solidFill>
                <a:sysClr val="windowText" lastClr="000000"/>
              </a:solidFill>
              <a:latin typeface="ＭＳ ゴシック" pitchFamily="49" charset="-128"/>
              <a:ea typeface="ＭＳ ゴシック" pitchFamily="49" charset="-128"/>
            </a:rPr>
            <a:t>285</a:t>
          </a:r>
          <a:r>
            <a:rPr kumimoji="1" lang="ja-JP" altLang="en-US" sz="1400">
              <a:solidFill>
                <a:sysClr val="windowText" lastClr="000000"/>
              </a:solidFill>
              <a:latin typeface="ＭＳ ゴシック" pitchFamily="49" charset="-128"/>
              <a:ea typeface="ＭＳ ゴシック" pitchFamily="49" charset="-128"/>
            </a:rPr>
            <a:t>百万円増の</a:t>
          </a:r>
          <a:r>
            <a:rPr kumimoji="1" lang="en-US" altLang="ja-JP" sz="1400">
              <a:solidFill>
                <a:sysClr val="windowText" lastClr="000000"/>
              </a:solidFill>
              <a:latin typeface="ＭＳ ゴシック" pitchFamily="49" charset="-128"/>
              <a:ea typeface="ＭＳ ゴシック" pitchFamily="49" charset="-128"/>
            </a:rPr>
            <a:t>5,350</a:t>
          </a:r>
          <a:r>
            <a:rPr kumimoji="1" lang="ja-JP" altLang="en-US" sz="1400">
              <a:solidFill>
                <a:sysClr val="windowText" lastClr="000000"/>
              </a:solidFill>
              <a:latin typeface="ＭＳ ゴシック" pitchFamily="49" charset="-128"/>
              <a:ea typeface="ＭＳ ゴシック" pitchFamily="49" charset="-128"/>
            </a:rPr>
            <a:t>百万円となった。これは、小学校大規模改造事業により</a:t>
          </a:r>
          <a:r>
            <a:rPr kumimoji="1" lang="en-US" altLang="ja-JP" sz="1400">
              <a:solidFill>
                <a:sysClr val="windowText" lastClr="000000"/>
              </a:solidFill>
              <a:latin typeface="ＭＳ ゴシック" pitchFamily="49" charset="-128"/>
              <a:ea typeface="ＭＳ ゴシック" pitchFamily="49" charset="-128"/>
            </a:rPr>
            <a:t>581</a:t>
          </a:r>
          <a:r>
            <a:rPr kumimoji="1" lang="ja-JP" altLang="en-US" sz="1400">
              <a:solidFill>
                <a:sysClr val="windowText" lastClr="000000"/>
              </a:solidFill>
              <a:latin typeface="ＭＳ ゴシック" pitchFamily="49" charset="-128"/>
              <a:ea typeface="ＭＳ ゴシック" pitchFamily="49" charset="-128"/>
            </a:rPr>
            <a:t>百万円の借入れを行ったことなどによるものである。</a:t>
          </a:r>
        </a:p>
        <a:p>
          <a:r>
            <a:rPr kumimoji="1" lang="ja-JP" altLang="en-US" sz="1400">
              <a:solidFill>
                <a:sysClr val="windowText" lastClr="000000"/>
              </a:solidFill>
              <a:latin typeface="ＭＳ ゴシック" pitchFamily="49" charset="-128"/>
              <a:ea typeface="ＭＳ ゴシック" pitchFamily="49" charset="-128"/>
            </a:rPr>
            <a:t>　公営企業債等繰入見込額は、下水道事業における地方債現在高が年々減少しており、これまでの減少傾向が継続していくものと見込んでいる。</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〇充当可能財源等</a:t>
          </a:r>
        </a:p>
        <a:p>
          <a:r>
            <a:rPr kumimoji="1" lang="ja-JP" altLang="en-US" sz="1400">
              <a:solidFill>
                <a:sysClr val="windowText" lastClr="000000"/>
              </a:solidFill>
              <a:latin typeface="ＭＳ ゴシック" pitchFamily="49" charset="-128"/>
              <a:ea typeface="ＭＳ ゴシック" pitchFamily="49" charset="-128"/>
            </a:rPr>
            <a:t>　充当可能基金は、新庁舎等整備に向けて基金の積み立てを継続してきたこと等により基金残高は過去最大となっている。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岐阜県御嵩町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基金全体は増加傾向にあるが、これは新庁舎等整備事業や児童館の更新に備え、財政調整基金や特定目的基金の積み立てを継続していることによるものである。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財政調整基金は、新庁舎等整備事業費が通常予算に与える影響を緩和するため、新庁舎等整備事業の進捗に応じて、適宜活用していく。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減債基金は、新庁舎等の整備、伏見小学校大規模改造工事による公債費増が見込まれるため、あるべき水準も併せて検討するほか、臨時財政対策債償還費として積み立てた金額は、適宜活用していく。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特定目的基金は、新庁舎のほか、児童館の更新、公共施設の適正維持に係る費用を考慮し、必要な財源を確保することにより将来負担の軽減を図っていく。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庁舎整備基金：庁舎の建設又は大規模な改修に必要な経費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公共施設等総合管理基金：公共施設の改修、統廃合等に必要な経費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福祉向上基金：社会福祉事業の実施に必要な経費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ふるさとみたけ応援基金：ふるさと納税を原資に基金積立し、子どもの健全育成、高齢福祉、文化財保護などの事業に活用するもの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町営住宅建設基金：町営住宅の建設事業及び建替事業に必要な経費</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庁舎整備基金：新庁舎の建設に必要な額が一定程度達成されたことから、運用収入分のみの積立となり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福祉向上基金：運用収入分により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ふるさとみたけ応援基金：ふるさと納税寄附の受入れと活用により、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庁舎整備基金：新庁舎建設事業の財源として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億円の確保ができたことから、事業の進捗にあわせて、計画的に繰入を行う。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公共施設等総合管理基金：今後の公共施設の維持改修経費の需要を見込み、必要に応じて繰入や積立を行う。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福祉向上基金：中児童館建設に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億円の事業費を見込んでいることや老朽化した保育園の適正維持、改修の財源を確保するため、必要に応じて繰入や積立を行う。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ふるさとみたけ応援基金：当年度のふるさと納税で寄附いただいた相当額を、次年度の予算で最大限活用していくものとして繰入を行う。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町営住宅建設基金：町営住宅の今後の在り方について方向性が定まった後に活用を検討する。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概ね前年と同水準で推移するように、決算剰余金の積み立てや取り崩しを行っている。令和６年度は、本格化していく伏見小学校大規模改造工事や新庁舎等整備事業に対応するため、財政調整基金に積み立てを行ったことにより増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新庁舎等整備事業などの進捗に応じて必要な範囲内で財政調整基金を取り崩し、大規模事業が与える通常予算上の影響を緩和していく。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また、突発的な情勢の変化等にも対応できるよう、適正な水準を検討し、一定金額の残高は維持していく。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基金運用収入に伴う積立及び普通交付税の追加算定に伴う臨時財政対策債償還基金費相当分の積み立てによるもの。</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の残高は、他市町村と比べて高い水準にあり、今後の取り扱いの方向性を検討していくものの、新庁舎等整備事業や伏見小学校大規模改造工事の実施による公債費増が見込まれるため、あるべき水準も併せて検討していく。臨時財政対策債償還基金費相当額は、適宜、適切な金額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17,523
16,708
56.69
10,940,484
10,685,154
220,290
5,056,316
5,350,136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から若干低下しているが、おおむね同水準を維持している。この数値は類似団体平均の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ポイント上回っており、類似団体内でも比較的上位に位置している。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や物価高騰、その他の行政需要の増加により、基準財政収入額の増加を上回るペースで基準財政需要額が増加したことにより財政力指数は減少傾向にあるが、安定的な歳入の確保に努め、財政の健全化を推進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711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ポイント減少している。前年度と比較し、経常一般財源の増加により比率が改善したが、人件費や物価高騰により、経常的経費である人件費や物件費などは増加傾向にある。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庁舎等整備事業などの大型事業による公債費の増加も見込まれるため、地方債の発行の抑制や、優先度の低い事務事業について計画的に廃止・縮小を進めることなどによって経常収支比率を改善し、財政の健全化を推進し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136616</xdr:rowOff>
    </xdr:from>
    <xdr:to>
      <xdr:col>23</xdr:col>
      <xdr:colOff>133350</xdr:colOff>
      <xdr:row>61</xdr:row>
      <xdr:rowOff>150404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59506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169108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67673</xdr:rowOff>
    </xdr:from>
    <xdr:to>
      <xdr:col>19</xdr:col>
      <xdr:colOff>133350</xdr:colOff>
      <xdr:row>61</xdr:row>
      <xdr:rowOff>150404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526123"/>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63699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86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142603</xdr:rowOff>
    </xdr:from>
    <xdr:to>
      <xdr:col>15</xdr:col>
      <xdr:colOff>82550</xdr:colOff>
      <xdr:row>61</xdr:row>
      <xdr:rowOff>67673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42960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142603</xdr:rowOff>
    </xdr:from>
    <xdr:to>
      <xdr:col>11</xdr:col>
      <xdr:colOff>31750</xdr:colOff>
      <xdr:row>63</xdr:row>
      <xdr:rowOff>48804</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429603"/>
          <a:ext cx="889000" cy="4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85816</xdr:rowOff>
    </xdr:from>
    <xdr:to>
      <xdr:col>23</xdr:col>
      <xdr:colOff>184150</xdr:colOff>
      <xdr:row>62</xdr:row>
      <xdr:rowOff>15966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102343</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99604</xdr:rowOff>
    </xdr:from>
    <xdr:to>
      <xdr:col>19</xdr:col>
      <xdr:colOff>184150</xdr:colOff>
      <xdr:row>62</xdr:row>
      <xdr:rowOff>29754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39931</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32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16873</xdr:rowOff>
    </xdr:from>
    <xdr:to>
      <xdr:col>15</xdr:col>
      <xdr:colOff>133350</xdr:colOff>
      <xdr:row>61</xdr:row>
      <xdr:rowOff>118473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128650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91803</xdr:rowOff>
    </xdr:from>
    <xdr:to>
      <xdr:col>11</xdr:col>
      <xdr:colOff>82550</xdr:colOff>
      <xdr:row>61</xdr:row>
      <xdr:rowOff>21953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32130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169454</xdr:rowOff>
    </xdr:from>
    <xdr:to>
      <xdr:col>7</xdr:col>
      <xdr:colOff>31750</xdr:colOff>
      <xdr:row>63</xdr:row>
      <xdr:rowOff>99604</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84381</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町が属する類似団体区分「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Ⅳ</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－１」は、人口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万人の町村で構成されるが、本町の人口は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17,775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人であり、類似団体のうち、本町は比較的人口が多い自治体に位置づけられる。</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住民一人当たりのコストに換算すると、類似団体の中では人口が多いため、全体的には数値が類似団体平均を下回る傾向が強い。</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特に人件費は、民営化や民間委託等により組織のスリム化を図ってきたため、類似団体より少ない職員数で行政運営を行っていることから、類似団体のなかでも少ない決算額となった。</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117435</xdr:rowOff>
    </xdr:from>
    <xdr:to>
      <xdr:col>23</xdr:col>
      <xdr:colOff>133350</xdr:colOff>
      <xdr:row>88</xdr:row>
      <xdr:rowOff>160198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4004885"/>
          <a:ext cx="0" cy="1242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132275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1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160198</xdr:rowOff>
    </xdr:from>
    <xdr:to>
      <xdr:col>24</xdr:col>
      <xdr:colOff>12700</xdr:colOff>
      <xdr:row>88</xdr:row>
      <xdr:rowOff>160198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32362</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7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117435</xdr:rowOff>
    </xdr:from>
    <xdr:to>
      <xdr:col>24</xdr:col>
      <xdr:colOff>12700</xdr:colOff>
      <xdr:row>81</xdr:row>
      <xdr:rowOff>117435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4004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98214</xdr:rowOff>
    </xdr:from>
    <xdr:to>
      <xdr:col>23</xdr:col>
      <xdr:colOff>133350</xdr:colOff>
      <xdr:row>81</xdr:row>
      <xdr:rowOff>117435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85664"/>
          <a:ext cx="838200" cy="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27109</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6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55032</xdr:rowOff>
    </xdr:from>
    <xdr:to>
      <xdr:col>23</xdr:col>
      <xdr:colOff>184150</xdr:colOff>
      <xdr:row>82</xdr:row>
      <xdr:rowOff>156632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79772</xdr:rowOff>
    </xdr:from>
    <xdr:to>
      <xdr:col>19</xdr:col>
      <xdr:colOff>133350</xdr:colOff>
      <xdr:row>81</xdr:row>
      <xdr:rowOff>98214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967222"/>
          <a:ext cx="889000" cy="1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158527</xdr:rowOff>
    </xdr:from>
    <xdr:to>
      <xdr:col>19</xdr:col>
      <xdr:colOff>184150</xdr:colOff>
      <xdr:row>82</xdr:row>
      <xdr:rowOff>88677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4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73454</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32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78561</xdr:rowOff>
    </xdr:from>
    <xdr:to>
      <xdr:col>15</xdr:col>
      <xdr:colOff>82550</xdr:colOff>
      <xdr:row>81</xdr:row>
      <xdr:rowOff>79772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966011"/>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151257</xdr:rowOff>
    </xdr:from>
    <xdr:to>
      <xdr:col>15</xdr:col>
      <xdr:colOff>133350</xdr:colOff>
      <xdr:row>82</xdr:row>
      <xdr:rowOff>81407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3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66184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78561</xdr:rowOff>
    </xdr:from>
    <xdr:to>
      <xdr:col>11</xdr:col>
      <xdr:colOff>31750</xdr:colOff>
      <xdr:row>81</xdr:row>
      <xdr:rowOff>78992</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flipV="1">
          <a:off x="1447800" y="13966011"/>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139779</xdr:rowOff>
    </xdr:from>
    <xdr:to>
      <xdr:col>11</xdr:col>
      <xdr:colOff>82550</xdr:colOff>
      <xdr:row>82</xdr:row>
      <xdr:rowOff>69929</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2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54706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1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127736</xdr:rowOff>
    </xdr:from>
    <xdr:to>
      <xdr:col>7</xdr:col>
      <xdr:colOff>31750</xdr:colOff>
      <xdr:row>82</xdr:row>
      <xdr:rowOff>57886</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401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42663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10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66635</xdr:rowOff>
    </xdr:from>
    <xdr:to>
      <xdr:col>23</xdr:col>
      <xdr:colOff>184150</xdr:colOff>
      <xdr:row>81</xdr:row>
      <xdr:rowOff>168235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95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159362</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7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47414</xdr:rowOff>
    </xdr:from>
    <xdr:to>
      <xdr:col>19</xdr:col>
      <xdr:colOff>184150</xdr:colOff>
      <xdr:row>81</xdr:row>
      <xdr:rowOff>149014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93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159191</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703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28972</xdr:rowOff>
    </xdr:from>
    <xdr:to>
      <xdr:col>15</xdr:col>
      <xdr:colOff>133350</xdr:colOff>
      <xdr:row>81</xdr:row>
      <xdr:rowOff>130572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9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140749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6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27761</xdr:rowOff>
    </xdr:from>
    <xdr:to>
      <xdr:col>11</xdr:col>
      <xdr:colOff>82550</xdr:colOff>
      <xdr:row>81</xdr:row>
      <xdr:rowOff>129361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139538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68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28192</xdr:rowOff>
    </xdr:from>
    <xdr:to>
      <xdr:col>7</xdr:col>
      <xdr:colOff>31750</xdr:colOff>
      <xdr:row>81</xdr:row>
      <xdr:rowOff>129792</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139969</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68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％となり、類似団体と全国町村平均を上回っている状況となった。これは、高経験年数の職員の割合が高くなっていることが影響している。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当町の財政状況を考慮しながら適正な給与水準を維持していく必要があり、人事院勧告に基づき、人材確保と財政健全化の両立を目指した中長期的な視点に立った給与制度改革を行っ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121709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6179800" y="14725650"/>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121709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8060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61384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1059</xdr:rowOff>
    </xdr:from>
    <xdr:to>
      <xdr:col>68</xdr:col>
      <xdr:colOff>152400</xdr:colOff>
      <xdr:row>86</xdr:row>
      <xdr:rowOff>21166</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47457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町全体の職員については、平成８年度の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人をピークに大きく減少傾向にある。これまでは、保育園の民営化や学校給食センター・</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B&amp;G</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海洋センターの一部業務委託のほか、指定管理者制度の活用による組織全体のスリム化を図ることにより、職員数の抑制を図ってきたところである。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結果、普通会計ベースでは、類似団体平均と比較して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人少ない職員数で行政運営を行っているが、増加かつ多様化する行政需要に対して着実に対応できる体制整備に向け、適正な職員数を維持・確保していく。</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1" name="定員管理の状況グラフ枠">
          <a:extLst>
            <a:ext uri="{FF2B5EF4-FFF2-40B4-BE49-F238E27FC236}">
              <a16:creationId xmlns:a16="http://schemas.microsoft.com/office/drawing/2014/main" id="{00000000-0008-0000-0300-00004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3" name="定員管理の状況最小値テキスト">
          <a:extLst>
            <a:ext uri="{FF2B5EF4-FFF2-40B4-BE49-F238E27FC236}">
              <a16:creationId xmlns:a16="http://schemas.microsoft.com/office/drawing/2014/main" id="{00000000-0008-0000-0300-000043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5" name="定員管理の状況最大値テキスト">
          <a:extLst>
            <a:ext uri="{FF2B5EF4-FFF2-40B4-BE49-F238E27FC236}">
              <a16:creationId xmlns:a16="http://schemas.microsoft.com/office/drawing/2014/main" id="{00000000-0008-0000-0300-000045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108948</xdr:rowOff>
    </xdr:from>
    <xdr:to>
      <xdr:col>81</xdr:col>
      <xdr:colOff>44450</xdr:colOff>
      <xdr:row>59</xdr:row>
      <xdr:rowOff>150313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179800" y="10224498"/>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8" name="定員管理の状況平均値テキスト">
          <a:extLst>
            <a:ext uri="{FF2B5EF4-FFF2-40B4-BE49-F238E27FC236}">
              <a16:creationId xmlns:a16="http://schemas.microsoft.com/office/drawing/2014/main" id="{00000000-0008-0000-0300-000048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91712</xdr:rowOff>
    </xdr:from>
    <xdr:to>
      <xdr:col>77</xdr:col>
      <xdr:colOff>44450</xdr:colOff>
      <xdr:row>59</xdr:row>
      <xdr:rowOff>108948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5290800" y="1020726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21046</xdr:rowOff>
    </xdr:from>
    <xdr:to>
      <xdr:col>72</xdr:col>
      <xdr:colOff>203200</xdr:colOff>
      <xdr:row>59</xdr:row>
      <xdr:rowOff>91712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4401800" y="10136596"/>
          <a:ext cx="889000" cy="7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8981</xdr:rowOff>
    </xdr:from>
    <xdr:to>
      <xdr:col>68</xdr:col>
      <xdr:colOff>152400</xdr:colOff>
      <xdr:row>59</xdr:row>
      <xdr:rowOff>21046</xdr:rowOff>
    </xdr:to>
    <xdr:cxnSp macro="">
      <xdr:nvCxnSpPr>
        <xdr:cNvPr id="336" name="直線コネクタ 335">
          <a:extLst>
            <a:ext uri="{FF2B5EF4-FFF2-40B4-BE49-F238E27FC236}">
              <a16:creationId xmlns:a16="http://schemas.microsoft.com/office/drawing/2014/main" id="{00000000-0008-0000-0300-000050010000}"/>
            </a:ext>
          </a:extLst>
        </xdr:cNvPr>
        <xdr:cNvCxnSpPr/>
      </xdr:nvCxnSpPr>
      <xdr:spPr>
        <a:xfrm>
          <a:off x="13512800" y="101245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108421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99513</xdr:rowOff>
    </xdr:from>
    <xdr:to>
      <xdr:col>81</xdr:col>
      <xdr:colOff>95250</xdr:colOff>
      <xdr:row>60</xdr:row>
      <xdr:rowOff>29663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967200" y="102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116040</xdr:rowOff>
    </xdr:from>
    <xdr:ext cx="762000" cy="259045"/>
    <xdr:sp macro="" textlink="">
      <xdr:nvSpPr>
        <xdr:cNvPr id="347" name="定員管理の状況該当値テキスト">
          <a:extLst>
            <a:ext uri="{FF2B5EF4-FFF2-40B4-BE49-F238E27FC236}">
              <a16:creationId xmlns:a16="http://schemas.microsoft.com/office/drawing/2014/main" id="{00000000-0008-0000-0300-00005B010000}"/>
            </a:ext>
          </a:extLst>
        </xdr:cNvPr>
        <xdr:cNvSpPr txBox="1"/>
      </xdr:nvSpPr>
      <xdr:spPr>
        <a:xfrm>
          <a:off x="17106900" y="1006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58148</xdr:rowOff>
    </xdr:from>
    <xdr:to>
      <xdr:col>77</xdr:col>
      <xdr:colOff>95250</xdr:colOff>
      <xdr:row>59</xdr:row>
      <xdr:rowOff>159748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129000" y="101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169925</xdr:rowOff>
    </xdr:from>
    <xdr:ext cx="7366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798800" y="9942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40912</xdr:rowOff>
    </xdr:from>
    <xdr:to>
      <xdr:col>73</xdr:col>
      <xdr:colOff>44450</xdr:colOff>
      <xdr:row>59</xdr:row>
      <xdr:rowOff>142512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5240000" y="101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152689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909800" y="992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141696</xdr:rowOff>
    </xdr:from>
    <xdr:to>
      <xdr:col>68</xdr:col>
      <xdr:colOff>203200</xdr:colOff>
      <xdr:row>59</xdr:row>
      <xdr:rowOff>71846</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4351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82023</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20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129631</xdr:rowOff>
    </xdr:from>
    <xdr:to>
      <xdr:col>64</xdr:col>
      <xdr:colOff>152400</xdr:colOff>
      <xdr:row>59</xdr:row>
      <xdr:rowOff>59781</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3462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69958</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131800" y="984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実質公債費比率は、地方債の元利償還金の減等により、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カ年平均では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ポイントの減となっており、引き続き類似団体平均を下回る数値で推移している。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今後、新庁舎の建設や伏見小学校の大規模改造に地方債を発行する予定があり、将来的にはこの比率は増加していく見込みである。有利な地方債の選択と、地方債の発行抑制に努めていく。</a:t>
          </a:r>
        </a:p>
      </xdr:txBody>
    </xdr:sp>
    <xdr:clientData/>
  </xdr:twoCellAnchor>
  <xdr:oneCellAnchor>
    <xdr:from>
      <xdr:col>61</xdr:col>
      <xdr:colOff>6350</xdr:colOff>
      <xdr:row>32</xdr:row>
      <xdr:rowOff>101600</xdr:rowOff>
    </xdr:from>
    <xdr:ext cx="298543" cy="225703"/>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76200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0976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108373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10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108373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71136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84244</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0895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169350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庁舎等整備のため庁舎整備基金を継続的に積立していることや、大規模事業を控え、新たな投資的経費を抑制し、地方債の発行を控えていること、また、地方債を発行する場合にも交付税算入率の高い地方債を選択していることなどにより、将来負担比率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しかし、新庁舎等整備が本格化すると、積み立てた基金を一度に繰り入れる可能性があり、将来的には、この比率の増加が込まれることから、今後も財政の健全化に努めていく。</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17,523
16,708
56.69
10,940,484
10,685,154
220,290
5,056,316
5,350,136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人件費は、対前年度比で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％となった。令和６年度の人事院勧告により職員の人件費が増額となったことが、比率を増加させた主な要因である。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比べ若干下回る数値となっているが、民間委託、指定管理などの取組みを継続するとともに、今後も増加かつ多様化する行政需要に対して着実に対応できる体制の整備に向け、適切な人員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5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3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37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167149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96283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物件費は、人件費や物価の高騰により、施設の維持管理費や委託費が増加傾向にあり、前年度と比較して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ポイントの増加となった。類似団体平均と比較すると低位で推移しているが、物価高騰のほか適切な価格転嫁も求められており、今後も物件費の上昇は続いていくと考えられる。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事務事業の効率化や見直し等により、コスト削減の余地がないか、検討を継続していく。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64407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8172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137886</xdr:rowOff>
    </xdr:from>
    <xdr:to>
      <xdr:col>78</xdr:col>
      <xdr:colOff>69850</xdr:colOff>
      <xdr:row>15</xdr:row>
      <xdr:rowOff>9979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381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156936</xdr:rowOff>
    </xdr:from>
    <xdr:to>
      <xdr:col>73</xdr:col>
      <xdr:colOff>180975</xdr:colOff>
      <xdr:row>14</xdr:row>
      <xdr:rowOff>137886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857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156936</xdr:rowOff>
    </xdr:from>
    <xdr:to>
      <xdr:col>69</xdr:col>
      <xdr:colOff>92075</xdr:colOff>
      <xdr:row>14</xdr:row>
      <xdr:rowOff>105229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857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30134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130629</xdr:rowOff>
    </xdr:from>
    <xdr:to>
      <xdr:col>78</xdr:col>
      <xdr:colOff>120650</xdr:colOff>
      <xdr:row>15</xdr:row>
      <xdr:rowOff>60779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70956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9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87086</xdr:rowOff>
    </xdr:from>
    <xdr:to>
      <xdr:col>74</xdr:col>
      <xdr:colOff>31750</xdr:colOff>
      <xdr:row>15</xdr:row>
      <xdr:rowOff>17236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106136</xdr:rowOff>
    </xdr:from>
    <xdr:to>
      <xdr:col>69</xdr:col>
      <xdr:colOff>142875</xdr:colOff>
      <xdr:row>14</xdr:row>
      <xdr:rowOff>36286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46463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54429</xdr:rowOff>
    </xdr:from>
    <xdr:to>
      <xdr:col>65</xdr:col>
      <xdr:colOff>53975</xdr:colOff>
      <xdr:row>14</xdr:row>
      <xdr:rowOff>156029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166206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扶助費は、前年比で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となったが、これは経常一般財源収入の増加により、結果的に比率が減少したものである。この扶助費は、養護老人ホーム措置費、義務教育就学児などの医療費助成や町単独の障害者助成事業などにより決算額が多くなる傾向にある。今後も必要な福祉サービスを継続するとともに、新たなニーズや社会情勢の変化に応じて、適切な福祉サービスの在り方を引き続き検討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53522</xdr:rowOff>
    </xdr:from>
    <xdr:to>
      <xdr:col>24</xdr:col>
      <xdr:colOff>25400</xdr:colOff>
      <xdr:row>57</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261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20865</xdr:rowOff>
    </xdr:from>
    <xdr:to>
      <xdr:col>19</xdr:col>
      <xdr:colOff>187325</xdr:colOff>
      <xdr:row>57</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935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20865</xdr:rowOff>
    </xdr:from>
    <xdr:to>
      <xdr:col>15</xdr:col>
      <xdr:colOff>98425</xdr:colOff>
      <xdr:row>57</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93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57</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93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146249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35378</xdr:rowOff>
    </xdr:from>
    <xdr:to>
      <xdr:col>20</xdr:col>
      <xdr:colOff>38100</xdr:colOff>
      <xdr:row>57</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141515</xdr:rowOff>
    </xdr:from>
    <xdr:to>
      <xdr:col>15</xdr:col>
      <xdr:colOff>149225</xdr:colOff>
      <xdr:row>57</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では、後期高齢者医療特別会計への繰出金の増加により、決算額は増加となったが、前年度比で経常一般財源収入が増加したため、結果的に「その他」の経常収支比率は前年度比で減少すること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「その他」では、主に特別会計への繰出金や、下水道事業への出資金等の数値を計上しているが、物価高騰や社会保障費の上昇により、今後も所要額が増加していく見込みである。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29028</xdr:rowOff>
    </xdr:from>
    <xdr:to>
      <xdr:col>82</xdr:col>
      <xdr:colOff>107950</xdr:colOff>
      <xdr:row>60</xdr:row>
      <xdr:rowOff>61685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3160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45357</xdr:rowOff>
    </xdr:from>
    <xdr:to>
      <xdr:col>78</xdr:col>
      <xdr:colOff>69850</xdr:colOff>
      <xdr:row>60</xdr:row>
      <xdr:rowOff>61685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32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52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135165</xdr:rowOff>
    </xdr:from>
    <xdr:to>
      <xdr:col>73</xdr:col>
      <xdr:colOff>180975</xdr:colOff>
      <xdr:row>60</xdr:row>
      <xdr:rowOff>45357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507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41020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135165</xdr:rowOff>
    </xdr:from>
    <xdr:to>
      <xdr:col>69</xdr:col>
      <xdr:colOff>92075</xdr:colOff>
      <xdr:row>61</xdr:row>
      <xdr:rowOff>4535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50715"/>
          <a:ext cx="8890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106334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5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149678</xdr:rowOff>
    </xdr:from>
    <xdr:to>
      <xdr:col>82</xdr:col>
      <xdr:colOff>158750</xdr:colOff>
      <xdr:row>60</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121755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10885</xdr:rowOff>
    </xdr:from>
    <xdr:to>
      <xdr:col>78</xdr:col>
      <xdr:colOff>120650</xdr:colOff>
      <xdr:row>60</xdr:row>
      <xdr:rowOff>112485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97262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8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166007</xdr:rowOff>
    </xdr:from>
    <xdr:to>
      <xdr:col>74</xdr:col>
      <xdr:colOff>31750</xdr:colOff>
      <xdr:row>60</xdr:row>
      <xdr:rowOff>96157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80934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84365</xdr:rowOff>
    </xdr:from>
    <xdr:to>
      <xdr:col>69</xdr:col>
      <xdr:colOff>142875</xdr:colOff>
      <xdr:row>60</xdr:row>
      <xdr:rowOff>14515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24692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補助費は、新型コロナウイルス感染症対策事業による子育て世帯支援金が前年度で終了したため、決算額が減少となった。その結果、令和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ポイント減少したと考えられる。　経常経費を充てる補助費のうち、約半分は消防やごみ処理といった住民生活に必要な業務を行う一部事務組合への負担金が占めている。その他、バスや鉄道等の運行を支える補助金も支出しているため、引き続き適切な予算管理を実施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952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226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147574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22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38</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912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17289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公債費の比率は、類似団体平均と比較すると、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ポイント低い数値となっており、これまでも低位で推移している。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年の小学校大規模改造事業に係る地方債の借入れや、新庁舎等整備事業が本格化していくことにより、今後の公債費は増加傾向になると見込まれる。　今後も有利な地方債を選択することのほか、必要な普通建設事業の選択と集中を行うこと等により財政の健全化に取り組んでいく。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58420</xdr:rowOff>
    </xdr:from>
    <xdr:to>
      <xdr:col>24</xdr:col>
      <xdr:colOff>25400</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600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7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52705</xdr:rowOff>
    </xdr:from>
    <xdr:to>
      <xdr:col>15</xdr:col>
      <xdr:colOff>98425</xdr:colOff>
      <xdr:row>77</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543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52705</xdr:rowOff>
    </xdr:from>
    <xdr:to>
      <xdr:col>11</xdr:col>
      <xdr:colOff>9525</xdr:colOff>
      <xdr:row>77</xdr:row>
      <xdr:rowOff>64136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543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xdr:rowOff>
    </xdr:from>
    <xdr:to>
      <xdr:col>24</xdr:col>
      <xdr:colOff>76200</xdr:colOff>
      <xdr:row>77</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24147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xdr:rowOff>
    </xdr:from>
    <xdr:to>
      <xdr:col>11</xdr:col>
      <xdr:colOff>60325</xdr:colOff>
      <xdr:row>77</xdr:row>
      <xdr:rowOff>103505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113682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7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13336</xdr:rowOff>
    </xdr:from>
    <xdr:to>
      <xdr:col>6</xdr:col>
      <xdr:colOff>171450</xdr:colOff>
      <xdr:row>77</xdr:row>
      <xdr:rowOff>114936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125113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8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「公債費以外」では、特に扶助費や「その他」が類似平均団体との乖離が大きく、結果として「公債費以外」の数値は、類似団体平均を上回っている。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比率は前年度と同じ水準となったが、物件費・補助費や「その他（繰出金）」のいずれの項目についても、物価高騰や価格転嫁、社会保障費の上昇により、今後は増加傾向とにあることが明らかであり、引き続き適切な予算管理を行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39914</xdr:rowOff>
    </xdr:from>
    <xdr:to>
      <xdr:col>82</xdr:col>
      <xdr:colOff>107950</xdr:colOff>
      <xdr:row>78</xdr:row>
      <xdr:rowOff>39914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13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80736</xdr:rowOff>
    </xdr:from>
    <xdr:to>
      <xdr:col>78</xdr:col>
      <xdr:colOff>69850</xdr:colOff>
      <xdr:row>78</xdr:row>
      <xdr:rowOff>39914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823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132443</xdr:rowOff>
    </xdr:from>
    <xdr:to>
      <xdr:col>73</xdr:col>
      <xdr:colOff>180975</xdr:colOff>
      <xdr:row>77</xdr:row>
      <xdr:rowOff>80736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62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132443</xdr:rowOff>
    </xdr:from>
    <xdr:to>
      <xdr:col>69</xdr:col>
      <xdr:colOff>92075</xdr:colOff>
      <xdr:row>80</xdr:row>
      <xdr:rowOff>88900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62643"/>
          <a:ext cx="889000" cy="64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132641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3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160564</xdr:rowOff>
    </xdr:from>
    <xdr:to>
      <xdr:col>78</xdr:col>
      <xdr:colOff>120650</xdr:colOff>
      <xdr:row>78</xdr:row>
      <xdr:rowOff>90714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75491</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48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29936</xdr:rowOff>
    </xdr:from>
    <xdr:to>
      <xdr:col>74</xdr:col>
      <xdr:colOff>31750</xdr:colOff>
      <xdr:row>77</xdr:row>
      <xdr:rowOff>131536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116313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81643</xdr:rowOff>
    </xdr:from>
    <xdr:to>
      <xdr:col>69</xdr:col>
      <xdr:colOff>142875</xdr:colOff>
      <xdr:row>77</xdr:row>
      <xdr:rowOff>11793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168020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38100</xdr:rowOff>
    </xdr:from>
    <xdr:to>
      <xdr:col>65</xdr:col>
      <xdr:colOff>53975</xdr:colOff>
      <xdr:row>80</xdr:row>
      <xdr:rowOff>139700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124477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43624</xdr:rowOff>
    </xdr:from>
    <xdr:to>
      <xdr:col>29</xdr:col>
      <xdr:colOff>127000</xdr:colOff>
      <xdr:row>18</xdr:row>
      <xdr:rowOff>127305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7349"/>
          <a:ext cx="647700" cy="83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127305</xdr:rowOff>
    </xdr:from>
    <xdr:to>
      <xdr:col>26</xdr:col>
      <xdr:colOff>50800</xdr:colOff>
      <xdr:row>18</xdr:row>
      <xdr:rowOff>148120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1030"/>
          <a:ext cx="698500" cy="20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126649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148120</xdr:rowOff>
    </xdr:from>
    <xdr:to>
      <xdr:col>22</xdr:col>
      <xdr:colOff>114300</xdr:colOff>
      <xdr:row>18</xdr:row>
      <xdr:rowOff>148908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1845"/>
          <a:ext cx="698500" cy="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148908</xdr:rowOff>
    </xdr:from>
    <xdr:to>
      <xdr:col>18</xdr:col>
      <xdr:colOff>177800</xdr:colOff>
      <xdr:row>18</xdr:row>
      <xdr:rowOff>153708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2633"/>
          <a:ext cx="698500" cy="4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101744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164274</xdr:rowOff>
    </xdr:from>
    <xdr:to>
      <xdr:col>29</xdr:col>
      <xdr:colOff>177800</xdr:colOff>
      <xdr:row>18</xdr:row>
      <xdr:rowOff>94424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6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136351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76505</xdr:rowOff>
    </xdr:from>
    <xdr:to>
      <xdr:col>26</xdr:col>
      <xdr:colOff>101600</xdr:colOff>
      <xdr:row>19</xdr:row>
      <xdr:rowOff>6655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0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162882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97320</xdr:rowOff>
    </xdr:from>
    <xdr:to>
      <xdr:col>22</xdr:col>
      <xdr:colOff>165100</xdr:colOff>
      <xdr:row>19</xdr:row>
      <xdr:rowOff>27470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12247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98108</xdr:rowOff>
    </xdr:from>
    <xdr:to>
      <xdr:col>19</xdr:col>
      <xdr:colOff>38100</xdr:colOff>
      <xdr:row>19</xdr:row>
      <xdr:rowOff>28258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1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102908</xdr:rowOff>
    </xdr:from>
    <xdr:to>
      <xdr:col>15</xdr:col>
      <xdr:colOff>101600</xdr:colOff>
      <xdr:row>19</xdr:row>
      <xdr:rowOff>33058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17835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268160</xdr:rowOff>
    </xdr:from>
    <xdr:to>
      <xdr:col>29</xdr:col>
      <xdr:colOff>127000</xdr:colOff>
      <xdr:row>35</xdr:row>
      <xdr:rowOff>281153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78510"/>
          <a:ext cx="647700" cy="12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255454</xdr:rowOff>
    </xdr:from>
    <xdr:to>
      <xdr:col>26</xdr:col>
      <xdr:colOff>50800</xdr:colOff>
      <xdr:row>35</xdr:row>
      <xdr:rowOff>281153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65804"/>
          <a:ext cx="698500" cy="2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255454</xdr:rowOff>
    </xdr:from>
    <xdr:to>
      <xdr:col>22</xdr:col>
      <xdr:colOff>114300</xdr:colOff>
      <xdr:row>35</xdr:row>
      <xdr:rowOff>258997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65804"/>
          <a:ext cx="698500" cy="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250120</xdr:rowOff>
    </xdr:from>
    <xdr:to>
      <xdr:col>18</xdr:col>
      <xdr:colOff>177800</xdr:colOff>
      <xdr:row>35</xdr:row>
      <xdr:rowOff>258997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60470"/>
          <a:ext cx="698500" cy="8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217360</xdr:rowOff>
    </xdr:from>
    <xdr:to>
      <xdr:col>29</xdr:col>
      <xdr:colOff>177800</xdr:colOff>
      <xdr:row>35</xdr:row>
      <xdr:rowOff>318960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7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189437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230353</xdr:rowOff>
    </xdr:from>
    <xdr:to>
      <xdr:col>26</xdr:col>
      <xdr:colOff>101600</xdr:colOff>
      <xdr:row>35</xdr:row>
      <xdr:rowOff>331953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40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316730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27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204654</xdr:rowOff>
    </xdr:from>
    <xdr:to>
      <xdr:col>22</xdr:col>
      <xdr:colOff>165100</xdr:colOff>
      <xdr:row>35</xdr:row>
      <xdr:rowOff>306254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15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291031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208197</xdr:rowOff>
    </xdr:from>
    <xdr:to>
      <xdr:col>19</xdr:col>
      <xdr:colOff>38100</xdr:colOff>
      <xdr:row>35</xdr:row>
      <xdr:rowOff>309797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8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294574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0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199320</xdr:rowOff>
    </xdr:from>
    <xdr:to>
      <xdr:col>15</xdr:col>
      <xdr:colOff>101600</xdr:colOff>
      <xdr:row>35</xdr:row>
      <xdr:rowOff>300920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09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285697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9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17,523
16,708
56.69
10,940,484
10,685,154
220,290
5,056,316
5,350,136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123203</xdr:rowOff>
    </xdr:from>
    <xdr:to>
      <xdr:col>24</xdr:col>
      <xdr:colOff>63500</xdr:colOff>
      <xdr:row>38</xdr:row>
      <xdr:rowOff>33871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66853"/>
          <a:ext cx="838200" cy="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33871</xdr:rowOff>
    </xdr:from>
    <xdr:to>
      <xdr:col>19</xdr:col>
      <xdr:colOff>177800</xdr:colOff>
      <xdr:row>38</xdr:row>
      <xdr:rowOff>41961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48971"/>
          <a:ext cx="889000" cy="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41961</xdr:rowOff>
    </xdr:from>
    <xdr:to>
      <xdr:col>15</xdr:col>
      <xdr:colOff>50800</xdr:colOff>
      <xdr:row>38</xdr:row>
      <xdr:rowOff>44590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5706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44590</xdr:rowOff>
    </xdr:from>
    <xdr:to>
      <xdr:col>10</xdr:col>
      <xdr:colOff>114300</xdr:colOff>
      <xdr:row>38</xdr:row>
      <xdr:rowOff>49797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59690"/>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72403</xdr:rowOff>
    </xdr:from>
    <xdr:to>
      <xdr:col>24</xdr:col>
      <xdr:colOff>114300</xdr:colOff>
      <xdr:row>38</xdr:row>
      <xdr:rowOff>2553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158780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154521</xdr:rowOff>
    </xdr:from>
    <xdr:to>
      <xdr:col>20</xdr:col>
      <xdr:colOff>38100</xdr:colOff>
      <xdr:row>38</xdr:row>
      <xdr:rowOff>84671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9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75798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162611</xdr:rowOff>
    </xdr:from>
    <xdr:to>
      <xdr:col>15</xdr:col>
      <xdr:colOff>101600</xdr:colOff>
      <xdr:row>38</xdr:row>
      <xdr:rowOff>92761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83888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9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165240</xdr:rowOff>
    </xdr:from>
    <xdr:to>
      <xdr:col>10</xdr:col>
      <xdr:colOff>165100</xdr:colOff>
      <xdr:row>38</xdr:row>
      <xdr:rowOff>95390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0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86517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170447</xdr:rowOff>
    </xdr:from>
    <xdr:to>
      <xdr:col>6</xdr:col>
      <xdr:colOff>38100</xdr:colOff>
      <xdr:row>38</xdr:row>
      <xdr:rowOff>100597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1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91724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0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82634</xdr:rowOff>
    </xdr:from>
    <xdr:to>
      <xdr:col>24</xdr:col>
      <xdr:colOff>63500</xdr:colOff>
      <xdr:row>58</xdr:row>
      <xdr:rowOff>91742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26734"/>
          <a:ext cx="838200" cy="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91742</xdr:rowOff>
    </xdr:from>
    <xdr:to>
      <xdr:col>19</xdr:col>
      <xdr:colOff>177800</xdr:colOff>
      <xdr:row>58</xdr:row>
      <xdr:rowOff>108328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5842"/>
          <a:ext cx="889000" cy="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108328</xdr:rowOff>
    </xdr:from>
    <xdr:to>
      <xdr:col>15</xdr:col>
      <xdr:colOff>50800</xdr:colOff>
      <xdr:row>58</xdr:row>
      <xdr:rowOff>110738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2428"/>
          <a:ext cx="889000" cy="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110738</xdr:rowOff>
    </xdr:from>
    <xdr:to>
      <xdr:col>10</xdr:col>
      <xdr:colOff>114300</xdr:colOff>
      <xdr:row>58</xdr:row>
      <xdr:rowOff>113586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4838"/>
          <a:ext cx="889000" cy="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111344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1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31834</xdr:rowOff>
    </xdr:from>
    <xdr:to>
      <xdr:col>24</xdr:col>
      <xdr:colOff>114300</xdr:colOff>
      <xdr:row>58</xdr:row>
      <xdr:rowOff>133434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118211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40942</xdr:rowOff>
    </xdr:from>
    <xdr:to>
      <xdr:col>20</xdr:col>
      <xdr:colOff>38100</xdr:colOff>
      <xdr:row>58</xdr:row>
      <xdr:rowOff>142542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133669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7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57528</xdr:rowOff>
    </xdr:from>
    <xdr:to>
      <xdr:col>15</xdr:col>
      <xdr:colOff>101600</xdr:colOff>
      <xdr:row>58</xdr:row>
      <xdr:rowOff>159128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150255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9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59938</xdr:rowOff>
    </xdr:from>
    <xdr:to>
      <xdr:col>10</xdr:col>
      <xdr:colOff>165100</xdr:colOff>
      <xdr:row>58</xdr:row>
      <xdr:rowOff>161538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152665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9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62786</xdr:rowOff>
    </xdr:from>
    <xdr:to>
      <xdr:col>6</xdr:col>
      <xdr:colOff>38100</xdr:colOff>
      <xdr:row>58</xdr:row>
      <xdr:rowOff>164386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155513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9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84646</xdr:rowOff>
    </xdr:from>
    <xdr:to>
      <xdr:col>24</xdr:col>
      <xdr:colOff>63500</xdr:colOff>
      <xdr:row>78</xdr:row>
      <xdr:rowOff>90666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57746"/>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84646</xdr:rowOff>
    </xdr:from>
    <xdr:to>
      <xdr:col>19</xdr:col>
      <xdr:colOff>177800</xdr:colOff>
      <xdr:row>78</xdr:row>
      <xdr:rowOff>116039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57746"/>
          <a:ext cx="889000" cy="3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66167</xdr:rowOff>
    </xdr:from>
    <xdr:to>
      <xdr:col>15</xdr:col>
      <xdr:colOff>50800</xdr:colOff>
      <xdr:row>78</xdr:row>
      <xdr:rowOff>116039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39267"/>
          <a:ext cx="889000" cy="4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156730</xdr:rowOff>
    </xdr:from>
    <xdr:to>
      <xdr:col>10</xdr:col>
      <xdr:colOff>114300</xdr:colOff>
      <xdr:row>78</xdr:row>
      <xdr:rowOff>66167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58380"/>
          <a:ext cx="889000" cy="8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39866</xdr:rowOff>
    </xdr:from>
    <xdr:to>
      <xdr:col>24</xdr:col>
      <xdr:colOff>114300</xdr:colOff>
      <xdr:row>78</xdr:row>
      <xdr:rowOff>141466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126243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33846</xdr:rowOff>
    </xdr:from>
    <xdr:to>
      <xdr:col>20</xdr:col>
      <xdr:colOff>38100</xdr:colOff>
      <xdr:row>78</xdr:row>
      <xdr:rowOff>135446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126573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9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65239</xdr:rowOff>
    </xdr:from>
    <xdr:to>
      <xdr:col>15</xdr:col>
      <xdr:colOff>101600</xdr:colOff>
      <xdr:row>78</xdr:row>
      <xdr:rowOff>166839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157966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15367</xdr:rowOff>
    </xdr:from>
    <xdr:to>
      <xdr:col>10</xdr:col>
      <xdr:colOff>165100</xdr:colOff>
      <xdr:row>78</xdr:row>
      <xdr:rowOff>116967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108094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8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105930</xdr:rowOff>
    </xdr:from>
    <xdr:to>
      <xdr:col>6</xdr:col>
      <xdr:colOff>38100</xdr:colOff>
      <xdr:row>78</xdr:row>
      <xdr:rowOff>36080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0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27207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0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164122</xdr:rowOff>
    </xdr:from>
    <xdr:to>
      <xdr:col>24</xdr:col>
      <xdr:colOff>63500</xdr:colOff>
      <xdr:row>95</xdr:row>
      <xdr:rowOff>117196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80422"/>
          <a:ext cx="838200" cy="12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117196</xdr:rowOff>
    </xdr:from>
    <xdr:to>
      <xdr:col>19</xdr:col>
      <xdr:colOff>177800</xdr:colOff>
      <xdr:row>96</xdr:row>
      <xdr:rowOff>18681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04946"/>
          <a:ext cx="889000" cy="7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39027</xdr:rowOff>
    </xdr:from>
    <xdr:to>
      <xdr:col>15</xdr:col>
      <xdr:colOff>50800</xdr:colOff>
      <xdr:row>96</xdr:row>
      <xdr:rowOff>18681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26777"/>
          <a:ext cx="889000" cy="1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39027</xdr:rowOff>
    </xdr:from>
    <xdr:to>
      <xdr:col>10</xdr:col>
      <xdr:colOff>114300</xdr:colOff>
      <xdr:row>96</xdr:row>
      <xdr:rowOff>145935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26777"/>
          <a:ext cx="889000" cy="27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113322</xdr:rowOff>
    </xdr:from>
    <xdr:to>
      <xdr:col>24</xdr:col>
      <xdr:colOff>114300</xdr:colOff>
      <xdr:row>95</xdr:row>
      <xdr:rowOff>43472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91749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0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66396</xdr:rowOff>
    </xdr:from>
    <xdr:to>
      <xdr:col>20</xdr:col>
      <xdr:colOff>38100</xdr:colOff>
      <xdr:row>95</xdr:row>
      <xdr:rowOff>167996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159123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139331</xdr:rowOff>
    </xdr:from>
    <xdr:to>
      <xdr:col>15</xdr:col>
      <xdr:colOff>101600</xdr:colOff>
      <xdr:row>96</xdr:row>
      <xdr:rowOff>69481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60608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1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159677</xdr:rowOff>
    </xdr:from>
    <xdr:to>
      <xdr:col>10</xdr:col>
      <xdr:colOff>165100</xdr:colOff>
      <xdr:row>95</xdr:row>
      <xdr:rowOff>89827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80954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6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95135</xdr:rowOff>
    </xdr:from>
    <xdr:to>
      <xdr:col>6</xdr:col>
      <xdr:colOff>38100</xdr:colOff>
      <xdr:row>97</xdr:row>
      <xdr:rowOff>25285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41812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2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162391</xdr:rowOff>
    </xdr:from>
    <xdr:to>
      <xdr:col>55</xdr:col>
      <xdr:colOff>0</xdr:colOff>
      <xdr:row>37</xdr:row>
      <xdr:rowOff>1411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334591"/>
          <a:ext cx="8382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127474</xdr:rowOff>
    </xdr:from>
    <xdr:to>
      <xdr:col>50</xdr:col>
      <xdr:colOff>114300</xdr:colOff>
      <xdr:row>36</xdr:row>
      <xdr:rowOff>162391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299674"/>
          <a:ext cx="889000" cy="3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94332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59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127474</xdr:rowOff>
    </xdr:from>
    <xdr:to>
      <xdr:col>45</xdr:col>
      <xdr:colOff>177800</xdr:colOff>
      <xdr:row>36</xdr:row>
      <xdr:rowOff>166720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99674"/>
          <a:ext cx="889000" cy="3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101222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168311</xdr:rowOff>
    </xdr:from>
    <xdr:to>
      <xdr:col>41</xdr:col>
      <xdr:colOff>50800</xdr:colOff>
      <xdr:row>36</xdr:row>
      <xdr:rowOff>166720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826161"/>
          <a:ext cx="889000" cy="51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131379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165330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122061</xdr:rowOff>
    </xdr:from>
    <xdr:to>
      <xdr:col>55</xdr:col>
      <xdr:colOff>50800</xdr:colOff>
      <xdr:row>37</xdr:row>
      <xdr:rowOff>52211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9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36988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0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111591</xdr:rowOff>
    </xdr:from>
    <xdr:to>
      <xdr:col>50</xdr:col>
      <xdr:colOff>165100</xdr:colOff>
      <xdr:row>37</xdr:row>
      <xdr:rowOff>41741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8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32868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7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76674</xdr:rowOff>
    </xdr:from>
    <xdr:to>
      <xdr:col>46</xdr:col>
      <xdr:colOff>38100</xdr:colOff>
      <xdr:row>37</xdr:row>
      <xdr:rowOff>6824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4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169401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3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115920</xdr:rowOff>
    </xdr:from>
    <xdr:to>
      <xdr:col>41</xdr:col>
      <xdr:colOff>101600</xdr:colOff>
      <xdr:row>37</xdr:row>
      <xdr:rowOff>46070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8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37197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8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117511</xdr:rowOff>
    </xdr:from>
    <xdr:to>
      <xdr:col>36</xdr:col>
      <xdr:colOff>165100</xdr:colOff>
      <xdr:row>34</xdr:row>
      <xdr:rowOff>47661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7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38788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6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70480</xdr:rowOff>
    </xdr:from>
    <xdr:to>
      <xdr:col>54</xdr:col>
      <xdr:colOff>189865</xdr:colOff>
      <xdr:row>57</xdr:row>
      <xdr:rowOff>136600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9157330"/>
          <a:ext cx="1270" cy="75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140427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1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136600</xdr:rowOff>
    </xdr:from>
    <xdr:to>
      <xdr:col>55</xdr:col>
      <xdr:colOff>88900</xdr:colOff>
      <xdr:row>57</xdr:row>
      <xdr:rowOff>136600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17157</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93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70480</xdr:rowOff>
    </xdr:from>
    <xdr:to>
      <xdr:col>55</xdr:col>
      <xdr:colOff>88900</xdr:colOff>
      <xdr:row>53</xdr:row>
      <xdr:rowOff>70480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15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43903</xdr:rowOff>
    </xdr:from>
    <xdr:to>
      <xdr:col>55</xdr:col>
      <xdr:colOff>0</xdr:colOff>
      <xdr:row>53</xdr:row>
      <xdr:rowOff>70480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8959303"/>
          <a:ext cx="838200" cy="19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10730</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611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32303</xdr:rowOff>
    </xdr:from>
    <xdr:to>
      <xdr:col>55</xdr:col>
      <xdr:colOff>50800</xdr:colOff>
      <xdr:row>56</xdr:row>
      <xdr:rowOff>133903</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63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43903</xdr:rowOff>
    </xdr:from>
    <xdr:to>
      <xdr:col>50</xdr:col>
      <xdr:colOff>114300</xdr:colOff>
      <xdr:row>55</xdr:row>
      <xdr:rowOff>143655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8959303"/>
          <a:ext cx="889000" cy="61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68779</xdr:rowOff>
    </xdr:from>
    <xdr:to>
      <xdr:col>50</xdr:col>
      <xdr:colOff>165100</xdr:colOff>
      <xdr:row>56</xdr:row>
      <xdr:rowOff>170379</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161506</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76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143655</xdr:rowOff>
    </xdr:from>
    <xdr:to>
      <xdr:col>45</xdr:col>
      <xdr:colOff>177800</xdr:colOff>
      <xdr:row>57</xdr:row>
      <xdr:rowOff>25267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573405"/>
          <a:ext cx="889000" cy="22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94876</xdr:rowOff>
    </xdr:from>
    <xdr:to>
      <xdr:col>46</xdr:col>
      <xdr:colOff>38100</xdr:colOff>
      <xdr:row>57</xdr:row>
      <xdr:rowOff>25026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16153</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7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2001</xdr:rowOff>
    </xdr:from>
    <xdr:to>
      <xdr:col>41</xdr:col>
      <xdr:colOff>50800</xdr:colOff>
      <xdr:row>57</xdr:row>
      <xdr:rowOff>25267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8917401"/>
          <a:ext cx="889000" cy="88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90875</xdr:rowOff>
    </xdr:from>
    <xdr:to>
      <xdr:col>41</xdr:col>
      <xdr:colOff>101600</xdr:colOff>
      <xdr:row>57</xdr:row>
      <xdr:rowOff>21025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37552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45654</xdr:rowOff>
    </xdr:from>
    <xdr:to>
      <xdr:col>36</xdr:col>
      <xdr:colOff>165100</xdr:colOff>
      <xdr:row>56</xdr:row>
      <xdr:rowOff>147254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138381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7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19680</xdr:rowOff>
    </xdr:from>
    <xdr:to>
      <xdr:col>55</xdr:col>
      <xdr:colOff>50800</xdr:colOff>
      <xdr:row>53</xdr:row>
      <xdr:rowOff>121280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10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144157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05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164553</xdr:rowOff>
    </xdr:from>
    <xdr:to>
      <xdr:col>50</xdr:col>
      <xdr:colOff>165100</xdr:colOff>
      <xdr:row>52</xdr:row>
      <xdr:rowOff>94703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89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111230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868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92855</xdr:rowOff>
    </xdr:from>
    <xdr:to>
      <xdr:col>46</xdr:col>
      <xdr:colOff>38100</xdr:colOff>
      <xdr:row>56</xdr:row>
      <xdr:rowOff>23005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5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39532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29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145917</xdr:rowOff>
    </xdr:from>
    <xdr:to>
      <xdr:col>41</xdr:col>
      <xdr:colOff>101600</xdr:colOff>
      <xdr:row>57</xdr:row>
      <xdr:rowOff>76067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67194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8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122651</xdr:rowOff>
    </xdr:from>
    <xdr:to>
      <xdr:col>36</xdr:col>
      <xdr:colOff>165100</xdr:colOff>
      <xdr:row>52</xdr:row>
      <xdr:rowOff>52801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88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69328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864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134451</xdr:rowOff>
    </xdr:from>
    <xdr:to>
      <xdr:col>55</xdr:col>
      <xdr:colOff>0</xdr:colOff>
      <xdr:row>78</xdr:row>
      <xdr:rowOff>134451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5075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29770</xdr:rowOff>
    </xdr:from>
    <xdr:to>
      <xdr:col>50</xdr:col>
      <xdr:colOff>114300</xdr:colOff>
      <xdr:row>78</xdr:row>
      <xdr:rowOff>134451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402870"/>
          <a:ext cx="889000" cy="10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29770</xdr:rowOff>
    </xdr:from>
    <xdr:to>
      <xdr:col>45</xdr:col>
      <xdr:colOff>177800</xdr:colOff>
      <xdr:row>78</xdr:row>
      <xdr:rowOff>36427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402870"/>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36427</xdr:rowOff>
    </xdr:from>
    <xdr:to>
      <xdr:col>41</xdr:col>
      <xdr:colOff>50800</xdr:colOff>
      <xdr:row>78</xdr:row>
      <xdr:rowOff>64627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409527"/>
          <a:ext cx="889000" cy="2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77384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1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83651</xdr:rowOff>
    </xdr:from>
    <xdr:to>
      <xdr:col>55</xdr:col>
      <xdr:colOff>50800</xdr:colOff>
      <xdr:row>79</xdr:row>
      <xdr:rowOff>13801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170028</xdr:rowOff>
    </xdr:from>
    <xdr:ext cx="378565"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7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83651</xdr:rowOff>
    </xdr:from>
    <xdr:to>
      <xdr:col>50</xdr:col>
      <xdr:colOff>165100</xdr:colOff>
      <xdr:row>79</xdr:row>
      <xdr:rowOff>13801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4928</xdr:rowOff>
    </xdr:from>
    <xdr:ext cx="378565"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50017" y="13549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150420</xdr:rowOff>
    </xdr:from>
    <xdr:to>
      <xdr:col>46</xdr:col>
      <xdr:colOff>38100</xdr:colOff>
      <xdr:row>78</xdr:row>
      <xdr:rowOff>80570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71697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157077</xdr:rowOff>
    </xdr:from>
    <xdr:to>
      <xdr:col>41</xdr:col>
      <xdr:colOff>101600</xdr:colOff>
      <xdr:row>78</xdr:row>
      <xdr:rowOff>87227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5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78354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45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13827</xdr:rowOff>
    </xdr:from>
    <xdr:to>
      <xdr:col>36</xdr:col>
      <xdr:colOff>165100</xdr:colOff>
      <xdr:row>78</xdr:row>
      <xdr:rowOff>115427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3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106554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47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94538</xdr:rowOff>
    </xdr:from>
    <xdr:to>
      <xdr:col>54</xdr:col>
      <xdr:colOff>189865</xdr:colOff>
      <xdr:row>98</xdr:row>
      <xdr:rowOff>59534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6039388"/>
          <a:ext cx="1270" cy="822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63361</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6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59534</xdr:rowOff>
    </xdr:from>
    <xdr:to>
      <xdr:col>55</xdr:col>
      <xdr:colOff>88900</xdr:colOff>
      <xdr:row>98</xdr:row>
      <xdr:rowOff>59534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6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41215</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814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94538</xdr:rowOff>
    </xdr:from>
    <xdr:to>
      <xdr:col>55</xdr:col>
      <xdr:colOff>88900</xdr:colOff>
      <xdr:row>93</xdr:row>
      <xdr:rowOff>94538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039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66818</xdr:rowOff>
    </xdr:from>
    <xdr:to>
      <xdr:col>55</xdr:col>
      <xdr:colOff>0</xdr:colOff>
      <xdr:row>93</xdr:row>
      <xdr:rowOff>94538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5840218"/>
          <a:ext cx="838200" cy="19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166891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26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17014</xdr:rowOff>
    </xdr:from>
    <xdr:to>
      <xdr:col>55</xdr:col>
      <xdr:colOff>50800</xdr:colOff>
      <xdr:row>97</xdr:row>
      <xdr:rowOff>118614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66818</xdr:rowOff>
    </xdr:from>
    <xdr:to>
      <xdr:col>50</xdr:col>
      <xdr:colOff>114300</xdr:colOff>
      <xdr:row>96</xdr:row>
      <xdr:rowOff>40173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5840218"/>
          <a:ext cx="889000" cy="65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11547</xdr:rowOff>
    </xdr:from>
    <xdr:to>
      <xdr:col>50</xdr:col>
      <xdr:colOff>165100</xdr:colOff>
      <xdr:row>97</xdr:row>
      <xdr:rowOff>113147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104274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3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40173</xdr:rowOff>
    </xdr:from>
    <xdr:to>
      <xdr:col>45</xdr:col>
      <xdr:colOff>177800</xdr:colOff>
      <xdr:row>97</xdr:row>
      <xdr:rowOff>79761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499373"/>
          <a:ext cx="889000" cy="2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40922</xdr:rowOff>
    </xdr:from>
    <xdr:to>
      <xdr:col>46</xdr:col>
      <xdr:colOff>38100</xdr:colOff>
      <xdr:row>97</xdr:row>
      <xdr:rowOff>142522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133649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44501</xdr:rowOff>
    </xdr:from>
    <xdr:to>
      <xdr:col>41</xdr:col>
      <xdr:colOff>50800</xdr:colOff>
      <xdr:row>97</xdr:row>
      <xdr:rowOff>79761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5817901"/>
          <a:ext cx="889000" cy="89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41191</xdr:rowOff>
    </xdr:from>
    <xdr:to>
      <xdr:col>41</xdr:col>
      <xdr:colOff>101600</xdr:colOff>
      <xdr:row>97</xdr:row>
      <xdr:rowOff>142791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133918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164740</xdr:rowOff>
    </xdr:from>
    <xdr:to>
      <xdr:col>36</xdr:col>
      <xdr:colOff>165100</xdr:colOff>
      <xdr:row>97</xdr:row>
      <xdr:rowOff>94890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86017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7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43738</xdr:rowOff>
    </xdr:from>
    <xdr:to>
      <xdr:col>55</xdr:col>
      <xdr:colOff>50800</xdr:colOff>
      <xdr:row>93</xdr:row>
      <xdr:rowOff>145338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59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168215</xdr:rowOff>
    </xdr:from>
    <xdr:ext cx="599010"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594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16018</xdr:rowOff>
    </xdr:from>
    <xdr:to>
      <xdr:col>50</xdr:col>
      <xdr:colOff>165100</xdr:colOff>
      <xdr:row>92</xdr:row>
      <xdr:rowOff>117618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578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134145</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39795" y="1556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160823</xdr:rowOff>
    </xdr:from>
    <xdr:to>
      <xdr:col>46</xdr:col>
      <xdr:colOff>38100</xdr:colOff>
      <xdr:row>96</xdr:row>
      <xdr:rowOff>90973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44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107500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2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28961</xdr:rowOff>
    </xdr:from>
    <xdr:to>
      <xdr:col>41</xdr:col>
      <xdr:colOff>101600</xdr:colOff>
      <xdr:row>97</xdr:row>
      <xdr:rowOff>130561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147088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3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165151</xdr:rowOff>
    </xdr:from>
    <xdr:to>
      <xdr:col>36</xdr:col>
      <xdr:colOff>165100</xdr:colOff>
      <xdr:row>92</xdr:row>
      <xdr:rowOff>95301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576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111828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72795" y="1554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95286</xdr:rowOff>
    </xdr:from>
    <xdr:to>
      <xdr:col>85</xdr:col>
      <xdr:colOff>127000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781836"/>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50954</xdr:rowOff>
    </xdr:from>
    <xdr:to>
      <xdr:col>81</xdr:col>
      <xdr:colOff>50800</xdr:colOff>
      <xdr:row>39</xdr:row>
      <xdr:rowOff>95286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737504"/>
          <a:ext cx="889000" cy="4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50954</xdr:rowOff>
    </xdr:from>
    <xdr:to>
      <xdr:col>76</xdr:col>
      <xdr:colOff>114300</xdr:colOff>
      <xdr:row>39</xdr:row>
      <xdr:rowOff>61454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737504"/>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61454</xdr:rowOff>
    </xdr:from>
    <xdr:to>
      <xdr:col>71</xdr:col>
      <xdr:colOff>177800</xdr:colOff>
      <xdr:row>39</xdr:row>
      <xdr:rowOff>84803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748004"/>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44486</xdr:rowOff>
    </xdr:from>
    <xdr:to>
      <xdr:col>81</xdr:col>
      <xdr:colOff>101600</xdr:colOff>
      <xdr:row>39</xdr:row>
      <xdr:rowOff>146086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137213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82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154</xdr:rowOff>
    </xdr:from>
    <xdr:to>
      <xdr:col>76</xdr:col>
      <xdr:colOff>165100</xdr:colOff>
      <xdr:row>39</xdr:row>
      <xdr:rowOff>101754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92881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7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10654</xdr:rowOff>
    </xdr:from>
    <xdr:to>
      <xdr:col>72</xdr:col>
      <xdr:colOff>38100</xdr:colOff>
      <xdr:row>39</xdr:row>
      <xdr:rowOff>112254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103381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78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34003</xdr:rowOff>
    </xdr:from>
    <xdr:to>
      <xdr:col>67</xdr:col>
      <xdr:colOff>101600</xdr:colOff>
      <xdr:row>39</xdr:row>
      <xdr:rowOff>135603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72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126730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813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10122</xdr:rowOff>
    </xdr:from>
    <xdr:to>
      <xdr:col>85</xdr:col>
      <xdr:colOff>127000</xdr:colOff>
      <xdr:row>77</xdr:row>
      <xdr:rowOff>16535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11772"/>
          <a:ext cx="8382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16535</xdr:rowOff>
    </xdr:from>
    <xdr:to>
      <xdr:col>81</xdr:col>
      <xdr:colOff>50800</xdr:colOff>
      <xdr:row>77</xdr:row>
      <xdr:rowOff>20802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18185"/>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20802</xdr:rowOff>
    </xdr:from>
    <xdr:to>
      <xdr:col>76</xdr:col>
      <xdr:colOff>114300</xdr:colOff>
      <xdr:row>77</xdr:row>
      <xdr:rowOff>26518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2245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26518</xdr:rowOff>
    </xdr:from>
    <xdr:to>
      <xdr:col>71</xdr:col>
      <xdr:colOff>177800</xdr:colOff>
      <xdr:row>77</xdr:row>
      <xdr:rowOff>45962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28168"/>
          <a:ext cx="889000" cy="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86351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130772</xdr:rowOff>
    </xdr:from>
    <xdr:to>
      <xdr:col>85</xdr:col>
      <xdr:colOff>177800</xdr:colOff>
      <xdr:row>77</xdr:row>
      <xdr:rowOff>60922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6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109199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3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137185</xdr:rowOff>
    </xdr:from>
    <xdr:to>
      <xdr:col>81</xdr:col>
      <xdr:colOff>101600</xdr:colOff>
      <xdr:row>77</xdr:row>
      <xdr:rowOff>67335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58462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141452</xdr:rowOff>
    </xdr:from>
    <xdr:to>
      <xdr:col>76</xdr:col>
      <xdr:colOff>165100</xdr:colOff>
      <xdr:row>77</xdr:row>
      <xdr:rowOff>71602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7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62729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6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147168</xdr:rowOff>
    </xdr:from>
    <xdr:to>
      <xdr:col>72</xdr:col>
      <xdr:colOff>38100</xdr:colOff>
      <xdr:row>77</xdr:row>
      <xdr:rowOff>77318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68445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166612</xdr:rowOff>
    </xdr:from>
    <xdr:to>
      <xdr:col>67</xdr:col>
      <xdr:colOff>101600</xdr:colOff>
      <xdr:row>77</xdr:row>
      <xdr:rowOff>96762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87889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8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35864</xdr:rowOff>
    </xdr:from>
    <xdr:to>
      <xdr:col>85</xdr:col>
      <xdr:colOff>127000</xdr:colOff>
      <xdr:row>97</xdr:row>
      <xdr:rowOff>166243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66514"/>
          <a:ext cx="838200" cy="1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35864</xdr:rowOff>
    </xdr:from>
    <xdr:to>
      <xdr:col>81</xdr:col>
      <xdr:colOff>50800</xdr:colOff>
      <xdr:row>97</xdr:row>
      <xdr:rowOff>78690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66514"/>
          <a:ext cx="889000" cy="4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29133</xdr:rowOff>
    </xdr:from>
    <xdr:to>
      <xdr:col>76</xdr:col>
      <xdr:colOff>114300</xdr:colOff>
      <xdr:row>97</xdr:row>
      <xdr:rowOff>78690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316883"/>
          <a:ext cx="889000" cy="39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29133</xdr:rowOff>
    </xdr:from>
    <xdr:to>
      <xdr:col>71</xdr:col>
      <xdr:colOff>177800</xdr:colOff>
      <xdr:row>97</xdr:row>
      <xdr:rowOff>128639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316883"/>
          <a:ext cx="889000" cy="4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115473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15867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115443</xdr:rowOff>
    </xdr:from>
    <xdr:to>
      <xdr:col>85</xdr:col>
      <xdr:colOff>177800</xdr:colOff>
      <xdr:row>98</xdr:row>
      <xdr:rowOff>45593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93870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2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156514</xdr:rowOff>
    </xdr:from>
    <xdr:to>
      <xdr:col>81</xdr:col>
      <xdr:colOff>101600</xdr:colOff>
      <xdr:row>97</xdr:row>
      <xdr:rowOff>86664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0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27890</xdr:rowOff>
    </xdr:from>
    <xdr:to>
      <xdr:col>76</xdr:col>
      <xdr:colOff>165100</xdr:colOff>
      <xdr:row>97</xdr:row>
      <xdr:rowOff>129490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120617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5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149783</xdr:rowOff>
    </xdr:from>
    <xdr:to>
      <xdr:col>72</xdr:col>
      <xdr:colOff>38100</xdr:colOff>
      <xdr:row>95</xdr:row>
      <xdr:rowOff>79933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26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96460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77839</xdr:rowOff>
    </xdr:from>
    <xdr:to>
      <xdr:col>67</xdr:col>
      <xdr:colOff>101600</xdr:colOff>
      <xdr:row>98</xdr:row>
      <xdr:rowOff>7989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0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24516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8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97695</xdr:rowOff>
    </xdr:from>
    <xdr:to>
      <xdr:col>116</xdr:col>
      <xdr:colOff>63500</xdr:colOff>
      <xdr:row>35</xdr:row>
      <xdr:rowOff>105867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098445"/>
          <a:ext cx="8382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71156</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243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97695</xdr:rowOff>
    </xdr:from>
    <xdr:to>
      <xdr:col>111</xdr:col>
      <xdr:colOff>177800</xdr:colOff>
      <xdr:row>35</xdr:row>
      <xdr:rowOff>106153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098445"/>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34180</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11684</xdr:rowOff>
    </xdr:from>
    <xdr:to>
      <xdr:col>107</xdr:col>
      <xdr:colOff>50800</xdr:colOff>
      <xdr:row>35</xdr:row>
      <xdr:rowOff>106153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5840984"/>
          <a:ext cx="889000" cy="26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54868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11684</xdr:rowOff>
    </xdr:from>
    <xdr:to>
      <xdr:col>102</xdr:col>
      <xdr:colOff>114300</xdr:colOff>
      <xdr:row>36</xdr:row>
      <xdr:rowOff>96723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5840984"/>
          <a:ext cx="889000" cy="4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35780</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8748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55067</xdr:rowOff>
    </xdr:from>
    <xdr:to>
      <xdr:col>116</xdr:col>
      <xdr:colOff>114300</xdr:colOff>
      <xdr:row>35</xdr:row>
      <xdr:rowOff>156667</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0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77944</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590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46895</xdr:rowOff>
    </xdr:from>
    <xdr:to>
      <xdr:col>112</xdr:col>
      <xdr:colOff>38100</xdr:colOff>
      <xdr:row>35</xdr:row>
      <xdr:rowOff>148495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04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165022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582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55353</xdr:rowOff>
    </xdr:from>
    <xdr:to>
      <xdr:col>107</xdr:col>
      <xdr:colOff>101600</xdr:colOff>
      <xdr:row>35</xdr:row>
      <xdr:rowOff>156953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05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2030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583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132334</xdr:rowOff>
    </xdr:from>
    <xdr:to>
      <xdr:col>102</xdr:col>
      <xdr:colOff>165100</xdr:colOff>
      <xdr:row>34</xdr:row>
      <xdr:rowOff>62484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79011</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278111" y="556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45923</xdr:rowOff>
    </xdr:from>
    <xdr:to>
      <xdr:col>98</xdr:col>
      <xdr:colOff>38100</xdr:colOff>
      <xdr:row>36</xdr:row>
      <xdr:rowOff>147523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2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164050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599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118806</xdr:rowOff>
    </xdr:from>
    <xdr:to>
      <xdr:col>116</xdr:col>
      <xdr:colOff>63500</xdr:colOff>
      <xdr:row>58</xdr:row>
      <xdr:rowOff>119035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06290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119035</xdr:rowOff>
    </xdr:from>
    <xdr:to>
      <xdr:col>111</xdr:col>
      <xdr:colOff>177800</xdr:colOff>
      <xdr:row>58</xdr:row>
      <xdr:rowOff>119126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06313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119126</xdr:rowOff>
    </xdr:from>
    <xdr:to>
      <xdr:col>107</xdr:col>
      <xdr:colOff>50800</xdr:colOff>
      <xdr:row>58</xdr:row>
      <xdr:rowOff>119355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06322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119355</xdr:rowOff>
    </xdr:from>
    <xdr:to>
      <xdr:col>102</xdr:col>
      <xdr:colOff>114300</xdr:colOff>
      <xdr:row>58</xdr:row>
      <xdr:rowOff>119538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6345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68006</xdr:rowOff>
    </xdr:from>
    <xdr:to>
      <xdr:col>116</xdr:col>
      <xdr:colOff>114300</xdr:colOff>
      <xdr:row>58</xdr:row>
      <xdr:rowOff>169606</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1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154383</xdr:rowOff>
    </xdr:from>
    <xdr:ext cx="378565"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27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68235</xdr:rowOff>
    </xdr:from>
    <xdr:to>
      <xdr:col>112</xdr:col>
      <xdr:colOff>38100</xdr:colOff>
      <xdr:row>58</xdr:row>
      <xdr:rowOff>169835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160962</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4017" y="1010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68326</xdr:rowOff>
    </xdr:from>
    <xdr:to>
      <xdr:col>107</xdr:col>
      <xdr:colOff>101600</xdr:colOff>
      <xdr:row>58</xdr:row>
      <xdr:rowOff>169926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161053</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05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68555</xdr:rowOff>
    </xdr:from>
    <xdr:to>
      <xdr:col>102</xdr:col>
      <xdr:colOff>165100</xdr:colOff>
      <xdr:row>58</xdr:row>
      <xdr:rowOff>170155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161282</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0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68738</xdr:rowOff>
    </xdr:from>
    <xdr:to>
      <xdr:col>98</xdr:col>
      <xdr:colOff>38100</xdr:colOff>
      <xdr:row>58</xdr:row>
      <xdr:rowOff>170338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1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161465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0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62596</xdr:rowOff>
    </xdr:from>
    <xdr:to>
      <xdr:col>116</xdr:col>
      <xdr:colOff>63500</xdr:colOff>
      <xdr:row>75</xdr:row>
      <xdr:rowOff>111941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21346"/>
          <a:ext cx="838200" cy="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117492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46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111941</xdr:rowOff>
    </xdr:from>
    <xdr:to>
      <xdr:col>111</xdr:col>
      <xdr:colOff>177800</xdr:colOff>
      <xdr:row>75</xdr:row>
      <xdr:rowOff>114848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970691"/>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56347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2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114848</xdr:rowOff>
    </xdr:from>
    <xdr:to>
      <xdr:col>107</xdr:col>
      <xdr:colOff>50800</xdr:colOff>
      <xdr:row>76</xdr:row>
      <xdr:rowOff>15602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973598"/>
          <a:ext cx="889000" cy="7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10855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1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15602</xdr:rowOff>
    </xdr:from>
    <xdr:to>
      <xdr:col>102</xdr:col>
      <xdr:colOff>114300</xdr:colOff>
      <xdr:row>76</xdr:row>
      <xdr:rowOff>37745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045802"/>
          <a:ext cx="889000" cy="2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155560</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77476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11796</xdr:rowOff>
    </xdr:from>
    <xdr:to>
      <xdr:col>116</xdr:col>
      <xdr:colOff>114300</xdr:colOff>
      <xdr:row>75</xdr:row>
      <xdr:rowOff>113396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7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161673</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4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61141</xdr:rowOff>
    </xdr:from>
    <xdr:to>
      <xdr:col>112</xdr:col>
      <xdr:colOff>38100</xdr:colOff>
      <xdr:row>75</xdr:row>
      <xdr:rowOff>162740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19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153869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1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64048</xdr:rowOff>
    </xdr:from>
    <xdr:to>
      <xdr:col>107</xdr:col>
      <xdr:colOff>101600</xdr:colOff>
      <xdr:row>75</xdr:row>
      <xdr:rowOff>165649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227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156774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1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136253</xdr:rowOff>
    </xdr:from>
    <xdr:to>
      <xdr:col>102</xdr:col>
      <xdr:colOff>165100</xdr:colOff>
      <xdr:row>76</xdr:row>
      <xdr:rowOff>66402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950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57529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8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158395</xdr:rowOff>
    </xdr:from>
    <xdr:to>
      <xdr:col>98</xdr:col>
      <xdr:colOff>38100</xdr:colOff>
      <xdr:row>76</xdr:row>
      <xdr:rowOff>88545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01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79672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0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・本町が属する類似団体区分「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Ⅳ</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－１」は、人口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万人の町村で構成されるが、本町の人口は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17,775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人であり、類似団体</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団体のうち、本町は比較的人口が多い自治体に位置づけられる。結果として、住民一人当たりのコストに換算すると、類似団体の中では人口が多いことにより、全体的には数値が類似団体平均を下回る傾向が強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投資及び出資金は、類似団体平均と比べて高い水準にある。主に下水道事業会計への出資金等であるが、平成初期に整備した下水道事業で借り入れた地方債が随時償還終了となっていくため、今後は、投資及び出資金の減少を見込んで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更新整備）は、亜炭鉱跡の充填に係る工事費の決算額が多くを占めている。類似団体と比較すると圧倒的に決算額は大きいが、事業を補助事業で行っており、町財政への負担は大きくない。</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これまで地方債の発行抑制を行ってきたことにより類似団体の中でも下位で推移している。しかし、今後も住民の安心安全対策を推進するために必要な事業に対する借入を予定しているため、公債費は増加傾向になると見込んで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17,523
16,708
56.69
10,940,484
10,685,154
220,290
5,056,316
5,350,136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159620</xdr:rowOff>
    </xdr:from>
    <xdr:to>
      <xdr:col>24</xdr:col>
      <xdr:colOff>63500</xdr:colOff>
      <xdr:row>38</xdr:row>
      <xdr:rowOff>155376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03270"/>
          <a:ext cx="838200" cy="16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101653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155376</xdr:rowOff>
    </xdr:from>
    <xdr:to>
      <xdr:col>19</xdr:col>
      <xdr:colOff>177800</xdr:colOff>
      <xdr:row>39</xdr:row>
      <xdr:rowOff>44994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670476"/>
          <a:ext cx="889000" cy="6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121792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30299</xdr:rowOff>
    </xdr:from>
    <xdr:to>
      <xdr:col>15</xdr:col>
      <xdr:colOff>50800</xdr:colOff>
      <xdr:row>39</xdr:row>
      <xdr:rowOff>44994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7168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169798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132842</xdr:rowOff>
    </xdr:from>
    <xdr:to>
      <xdr:col>10</xdr:col>
      <xdr:colOff>114300</xdr:colOff>
      <xdr:row>39</xdr:row>
      <xdr:rowOff>30299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647942"/>
          <a:ext cx="8890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37863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68234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108821</xdr:rowOff>
    </xdr:from>
    <xdr:to>
      <xdr:col>24</xdr:col>
      <xdr:colOff>114300</xdr:colOff>
      <xdr:row>38</xdr:row>
      <xdr:rowOff>38971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87248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3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104576</xdr:rowOff>
    </xdr:from>
    <xdr:to>
      <xdr:col>20</xdr:col>
      <xdr:colOff>38100</xdr:colOff>
      <xdr:row>39</xdr:row>
      <xdr:rowOff>34726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6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25853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71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165644</xdr:rowOff>
    </xdr:from>
    <xdr:to>
      <xdr:col>15</xdr:col>
      <xdr:colOff>101600</xdr:colOff>
      <xdr:row>39</xdr:row>
      <xdr:rowOff>95794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68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86921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7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150949</xdr:rowOff>
    </xdr:from>
    <xdr:to>
      <xdr:col>10</xdr:col>
      <xdr:colOff>165100</xdr:colOff>
      <xdr:row>39</xdr:row>
      <xdr:rowOff>81099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6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72226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75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82042</xdr:rowOff>
    </xdr:from>
    <xdr:to>
      <xdr:col>6</xdr:col>
      <xdr:colOff>38100</xdr:colOff>
      <xdr:row>39</xdr:row>
      <xdr:rowOff>12192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3319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108967</xdr:rowOff>
    </xdr:from>
    <xdr:to>
      <xdr:col>24</xdr:col>
      <xdr:colOff>63500</xdr:colOff>
      <xdr:row>56</xdr:row>
      <xdr:rowOff>138754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10167"/>
          <a:ext cx="838200" cy="2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71047</xdr:rowOff>
    </xdr:from>
    <xdr:to>
      <xdr:col>19</xdr:col>
      <xdr:colOff>177800</xdr:colOff>
      <xdr:row>56</xdr:row>
      <xdr:rowOff>108967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72247"/>
          <a:ext cx="889000" cy="3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115834</xdr:rowOff>
    </xdr:from>
    <xdr:to>
      <xdr:col>15</xdr:col>
      <xdr:colOff>50800</xdr:colOff>
      <xdr:row>56</xdr:row>
      <xdr:rowOff>71047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45584"/>
          <a:ext cx="889000" cy="12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8703</xdr:rowOff>
    </xdr:from>
    <xdr:to>
      <xdr:col>10</xdr:col>
      <xdr:colOff>114300</xdr:colOff>
      <xdr:row>55</xdr:row>
      <xdr:rowOff>115834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67003"/>
          <a:ext cx="889000" cy="27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87954</xdr:rowOff>
    </xdr:from>
    <xdr:to>
      <xdr:col>24</xdr:col>
      <xdr:colOff>114300</xdr:colOff>
      <xdr:row>57</xdr:row>
      <xdr:rowOff>18104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2881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58167</xdr:rowOff>
    </xdr:from>
    <xdr:to>
      <xdr:col>20</xdr:col>
      <xdr:colOff>38100</xdr:colOff>
      <xdr:row>56</xdr:row>
      <xdr:rowOff>159767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150894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5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20247</xdr:rowOff>
    </xdr:from>
    <xdr:to>
      <xdr:col>15</xdr:col>
      <xdr:colOff>101600</xdr:colOff>
      <xdr:row>56</xdr:row>
      <xdr:rowOff>121847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112974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1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65034</xdr:rowOff>
    </xdr:from>
    <xdr:to>
      <xdr:col>10</xdr:col>
      <xdr:colOff>165100</xdr:colOff>
      <xdr:row>55</xdr:row>
      <xdr:rowOff>166634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9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11711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7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129353</xdr:rowOff>
    </xdr:from>
    <xdr:to>
      <xdr:col>6</xdr:col>
      <xdr:colOff>38100</xdr:colOff>
      <xdr:row>54</xdr:row>
      <xdr:rowOff>59503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1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50630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0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58433</xdr:rowOff>
    </xdr:from>
    <xdr:to>
      <xdr:col>24</xdr:col>
      <xdr:colOff>62865</xdr:colOff>
      <xdr:row>76</xdr:row>
      <xdr:rowOff>138961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9933"/>
          <a:ext cx="1270" cy="1109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142788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138961</xdr:rowOff>
    </xdr:from>
    <xdr:to>
      <xdr:col>24</xdr:col>
      <xdr:colOff>152400</xdr:colOff>
      <xdr:row>76</xdr:row>
      <xdr:rowOff>138961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6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3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58433</xdr:rowOff>
    </xdr:from>
    <xdr:to>
      <xdr:col>24</xdr:col>
      <xdr:colOff>152400</xdr:colOff>
      <xdr:row>70</xdr:row>
      <xdr:rowOff>58433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131660</xdr:rowOff>
    </xdr:from>
    <xdr:to>
      <xdr:col>24</xdr:col>
      <xdr:colOff>63500</xdr:colOff>
      <xdr:row>77</xdr:row>
      <xdr:rowOff>43459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1860"/>
          <a:ext cx="838200" cy="8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161909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7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139032</xdr:rowOff>
    </xdr:from>
    <xdr:to>
      <xdr:col>24</xdr:col>
      <xdr:colOff>114300</xdr:colOff>
      <xdr:row>75</xdr:row>
      <xdr:rowOff>69182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43459</xdr:rowOff>
    </xdr:from>
    <xdr:to>
      <xdr:col>19</xdr:col>
      <xdr:colOff>177800</xdr:colOff>
      <xdr:row>77</xdr:row>
      <xdr:rowOff>115644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5109"/>
          <a:ext cx="889000" cy="7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75032</xdr:rowOff>
    </xdr:from>
    <xdr:to>
      <xdr:col>20</xdr:col>
      <xdr:colOff>38100</xdr:colOff>
      <xdr:row>76</xdr:row>
      <xdr:rowOff>5181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337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21709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35497</xdr:rowOff>
    </xdr:from>
    <xdr:to>
      <xdr:col>15</xdr:col>
      <xdr:colOff>50800</xdr:colOff>
      <xdr:row>77</xdr:row>
      <xdr:rowOff>115644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37147"/>
          <a:ext cx="889000" cy="8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147749</xdr:rowOff>
    </xdr:from>
    <xdr:to>
      <xdr:col>15</xdr:col>
      <xdr:colOff>101600</xdr:colOff>
      <xdr:row>76</xdr:row>
      <xdr:rowOff>77899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0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94426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8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35497</xdr:rowOff>
    </xdr:from>
    <xdr:to>
      <xdr:col>10</xdr:col>
      <xdr:colOff>114300</xdr:colOff>
      <xdr:row>78</xdr:row>
      <xdr:rowOff>33012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37147"/>
          <a:ext cx="889000" cy="16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87696</xdr:rowOff>
    </xdr:from>
    <xdr:to>
      <xdr:col>10</xdr:col>
      <xdr:colOff>165100</xdr:colOff>
      <xdr:row>76</xdr:row>
      <xdr:rowOff>17847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46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34373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149448</xdr:rowOff>
    </xdr:from>
    <xdr:to>
      <xdr:col>6</xdr:col>
      <xdr:colOff>38100</xdr:colOff>
      <xdr:row>77</xdr:row>
      <xdr:rowOff>79598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96125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80860</xdr:rowOff>
    </xdr:from>
    <xdr:to>
      <xdr:col>24</xdr:col>
      <xdr:colOff>114300</xdr:colOff>
      <xdr:row>77</xdr:row>
      <xdr:rowOff>11010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167237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2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164109</xdr:rowOff>
    </xdr:from>
    <xdr:to>
      <xdr:col>20</xdr:col>
      <xdr:colOff>38100</xdr:colOff>
      <xdr:row>77</xdr:row>
      <xdr:rowOff>94259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85386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64844</xdr:rowOff>
    </xdr:from>
    <xdr:to>
      <xdr:col>15</xdr:col>
      <xdr:colOff>101600</xdr:colOff>
      <xdr:row>77</xdr:row>
      <xdr:rowOff>166444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157571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156147</xdr:rowOff>
    </xdr:from>
    <xdr:to>
      <xdr:col>10</xdr:col>
      <xdr:colOff>165100</xdr:colOff>
      <xdr:row>77</xdr:row>
      <xdr:rowOff>86297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77424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7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153662</xdr:rowOff>
    </xdr:from>
    <xdr:to>
      <xdr:col>6</xdr:col>
      <xdr:colOff>38100</xdr:colOff>
      <xdr:row>78</xdr:row>
      <xdr:rowOff>83812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74939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161486</xdr:rowOff>
    </xdr:from>
    <xdr:to>
      <xdr:col>24</xdr:col>
      <xdr:colOff>63500</xdr:colOff>
      <xdr:row>98</xdr:row>
      <xdr:rowOff>163511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963586"/>
          <a:ext cx="8382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153174</xdr:rowOff>
    </xdr:from>
    <xdr:to>
      <xdr:col>19</xdr:col>
      <xdr:colOff>177800</xdr:colOff>
      <xdr:row>98</xdr:row>
      <xdr:rowOff>163511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955274"/>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153174</xdr:rowOff>
    </xdr:from>
    <xdr:to>
      <xdr:col>15</xdr:col>
      <xdr:colOff>50800</xdr:colOff>
      <xdr:row>98</xdr:row>
      <xdr:rowOff>153205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55274"/>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153205</xdr:rowOff>
    </xdr:from>
    <xdr:to>
      <xdr:col>10</xdr:col>
      <xdr:colOff>114300</xdr:colOff>
      <xdr:row>98</xdr:row>
      <xdr:rowOff>164050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55305"/>
          <a:ext cx="889000" cy="1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110686</xdr:rowOff>
    </xdr:from>
    <xdr:to>
      <xdr:col>24</xdr:col>
      <xdr:colOff>114300</xdr:colOff>
      <xdr:row>99</xdr:row>
      <xdr:rowOff>40836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91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25613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112711</xdr:rowOff>
    </xdr:from>
    <xdr:to>
      <xdr:col>20</xdr:col>
      <xdr:colOff>38100</xdr:colOff>
      <xdr:row>99</xdr:row>
      <xdr:rowOff>42861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91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33988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70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102374</xdr:rowOff>
    </xdr:from>
    <xdr:to>
      <xdr:col>15</xdr:col>
      <xdr:colOff>101600</xdr:colOff>
      <xdr:row>99</xdr:row>
      <xdr:rowOff>32524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9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23651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9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102405</xdr:rowOff>
    </xdr:from>
    <xdr:to>
      <xdr:col>10</xdr:col>
      <xdr:colOff>165100</xdr:colOff>
      <xdr:row>99</xdr:row>
      <xdr:rowOff>32555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90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23682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9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113250</xdr:rowOff>
    </xdr:from>
    <xdr:to>
      <xdr:col>6</xdr:col>
      <xdr:colOff>38100</xdr:colOff>
      <xdr:row>99</xdr:row>
      <xdr:rowOff>43400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1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34527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700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135128</xdr:rowOff>
    </xdr:from>
    <xdr:to>
      <xdr:col>55</xdr:col>
      <xdr:colOff>0</xdr:colOff>
      <xdr:row>38</xdr:row>
      <xdr:rowOff>135813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50228"/>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134900</xdr:rowOff>
    </xdr:from>
    <xdr:to>
      <xdr:col>50</xdr:col>
      <xdr:colOff>114300</xdr:colOff>
      <xdr:row>38</xdr:row>
      <xdr:rowOff>135128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5000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134900</xdr:rowOff>
    </xdr:from>
    <xdr:to>
      <xdr:col>45</xdr:col>
      <xdr:colOff>177800</xdr:colOff>
      <xdr:row>38</xdr:row>
      <xdr:rowOff>135357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5000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135357</xdr:rowOff>
    </xdr:from>
    <xdr:to>
      <xdr:col>41</xdr:col>
      <xdr:colOff>50800</xdr:colOff>
      <xdr:row>38</xdr:row>
      <xdr:rowOff>136271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5045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87927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85013</xdr:rowOff>
    </xdr:from>
    <xdr:to>
      <xdr:col>55</xdr:col>
      <xdr:colOff>50800</xdr:colOff>
      <xdr:row>39</xdr:row>
      <xdr:rowOff>15163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171390</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15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84328</xdr:rowOff>
    </xdr:from>
    <xdr:to>
      <xdr:col>50</xdr:col>
      <xdr:colOff>165100</xdr:colOff>
      <xdr:row>39</xdr:row>
      <xdr:rowOff>14478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5605</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333" y="6692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84100</xdr:rowOff>
    </xdr:from>
    <xdr:to>
      <xdr:col>46</xdr:col>
      <xdr:colOff>38100</xdr:colOff>
      <xdr:row>39</xdr:row>
      <xdr:rowOff>14250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5377</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333" y="669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84557</xdr:rowOff>
    </xdr:from>
    <xdr:to>
      <xdr:col>41</xdr:col>
      <xdr:colOff>101600</xdr:colOff>
      <xdr:row>39</xdr:row>
      <xdr:rowOff>14707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5834</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69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85471</xdr:rowOff>
    </xdr:from>
    <xdr:to>
      <xdr:col>36</xdr:col>
      <xdr:colOff>165100</xdr:colOff>
      <xdr:row>39</xdr:row>
      <xdr:rowOff>15621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6748</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6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62401</xdr:rowOff>
    </xdr:from>
    <xdr:to>
      <xdr:col>55</xdr:col>
      <xdr:colOff>0</xdr:colOff>
      <xdr:row>58</xdr:row>
      <xdr:rowOff>68018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06501"/>
          <a:ext cx="8382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62401</xdr:rowOff>
    </xdr:from>
    <xdr:to>
      <xdr:col>50</xdr:col>
      <xdr:colOff>114300</xdr:colOff>
      <xdr:row>58</xdr:row>
      <xdr:rowOff>136173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06501"/>
          <a:ext cx="889000" cy="7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107566</xdr:rowOff>
    </xdr:from>
    <xdr:to>
      <xdr:col>45</xdr:col>
      <xdr:colOff>177800</xdr:colOff>
      <xdr:row>58</xdr:row>
      <xdr:rowOff>136173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51666"/>
          <a:ext cx="8890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102650</xdr:rowOff>
    </xdr:from>
    <xdr:to>
      <xdr:col>41</xdr:col>
      <xdr:colOff>50800</xdr:colOff>
      <xdr:row>58</xdr:row>
      <xdr:rowOff>107566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46750"/>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106867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98344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17218</xdr:rowOff>
    </xdr:from>
    <xdr:to>
      <xdr:col>55</xdr:col>
      <xdr:colOff>50800</xdr:colOff>
      <xdr:row>58</xdr:row>
      <xdr:rowOff>118818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6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103595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7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11601</xdr:rowOff>
    </xdr:from>
    <xdr:to>
      <xdr:col>50</xdr:col>
      <xdr:colOff>165100</xdr:colOff>
      <xdr:row>58</xdr:row>
      <xdr:rowOff>113201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104328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4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85373</xdr:rowOff>
    </xdr:from>
    <xdr:to>
      <xdr:col>46</xdr:col>
      <xdr:colOff>38100</xdr:colOff>
      <xdr:row>59</xdr:row>
      <xdr:rowOff>15523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2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6650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2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56766</xdr:rowOff>
    </xdr:from>
    <xdr:to>
      <xdr:col>41</xdr:col>
      <xdr:colOff>101600</xdr:colOff>
      <xdr:row>58</xdr:row>
      <xdr:rowOff>158366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149493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9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51850</xdr:rowOff>
    </xdr:from>
    <xdr:to>
      <xdr:col>36</xdr:col>
      <xdr:colOff>165100</xdr:colOff>
      <xdr:row>58</xdr:row>
      <xdr:rowOff>153450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144577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75074</xdr:rowOff>
    </xdr:from>
    <xdr:to>
      <xdr:col>55</xdr:col>
      <xdr:colOff>0</xdr:colOff>
      <xdr:row>78</xdr:row>
      <xdr:rowOff>83967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48174"/>
          <a:ext cx="8382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150992</xdr:rowOff>
    </xdr:from>
    <xdr:to>
      <xdr:col>50</xdr:col>
      <xdr:colOff>114300</xdr:colOff>
      <xdr:row>78</xdr:row>
      <xdr:rowOff>75074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52642"/>
          <a:ext cx="889000" cy="9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150992</xdr:rowOff>
    </xdr:from>
    <xdr:to>
      <xdr:col>45</xdr:col>
      <xdr:colOff>177800</xdr:colOff>
      <xdr:row>78</xdr:row>
      <xdr:rowOff>82618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52642"/>
          <a:ext cx="889000" cy="10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123949</xdr:rowOff>
    </xdr:from>
    <xdr:to>
      <xdr:col>41</xdr:col>
      <xdr:colOff>50800</xdr:colOff>
      <xdr:row>78</xdr:row>
      <xdr:rowOff>82618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25599"/>
          <a:ext cx="889000" cy="13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33167</xdr:rowOff>
    </xdr:from>
    <xdr:to>
      <xdr:col>55</xdr:col>
      <xdr:colOff>50800</xdr:colOff>
      <xdr:row>78</xdr:row>
      <xdr:rowOff>134767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119544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24274</xdr:rowOff>
    </xdr:from>
    <xdr:to>
      <xdr:col>50</xdr:col>
      <xdr:colOff>165100</xdr:colOff>
      <xdr:row>78</xdr:row>
      <xdr:rowOff>125874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117001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100192</xdr:rowOff>
    </xdr:from>
    <xdr:to>
      <xdr:col>46</xdr:col>
      <xdr:colOff>38100</xdr:colOff>
      <xdr:row>78</xdr:row>
      <xdr:rowOff>30342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0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21469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9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31818</xdr:rowOff>
    </xdr:from>
    <xdr:to>
      <xdr:col>41</xdr:col>
      <xdr:colOff>101600</xdr:colOff>
      <xdr:row>78</xdr:row>
      <xdr:rowOff>133418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124545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73149</xdr:rowOff>
    </xdr:from>
    <xdr:to>
      <xdr:col>36</xdr:col>
      <xdr:colOff>165100</xdr:colOff>
      <xdr:row>78</xdr:row>
      <xdr:rowOff>3299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7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165876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6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125470</xdr:rowOff>
    </xdr:from>
    <xdr:to>
      <xdr:col>55</xdr:col>
      <xdr:colOff>0</xdr:colOff>
      <xdr:row>95</xdr:row>
      <xdr:rowOff>162770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13220"/>
          <a:ext cx="8382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61599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006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125470</xdr:rowOff>
    </xdr:from>
    <xdr:to>
      <xdr:col>50</xdr:col>
      <xdr:colOff>114300</xdr:colOff>
      <xdr:row>96</xdr:row>
      <xdr:rowOff>63309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13220"/>
          <a:ext cx="889000" cy="10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61652</xdr:rowOff>
    </xdr:from>
    <xdr:to>
      <xdr:col>45</xdr:col>
      <xdr:colOff>177800</xdr:colOff>
      <xdr:row>96</xdr:row>
      <xdr:rowOff>63309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49402"/>
          <a:ext cx="889000" cy="17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61652</xdr:rowOff>
    </xdr:from>
    <xdr:to>
      <xdr:col>41</xdr:col>
      <xdr:colOff>50800</xdr:colOff>
      <xdr:row>95</xdr:row>
      <xdr:rowOff>106401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49402"/>
          <a:ext cx="889000" cy="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67639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111970</xdr:rowOff>
    </xdr:from>
    <xdr:to>
      <xdr:col>55</xdr:col>
      <xdr:colOff>50800</xdr:colOff>
      <xdr:row>96</xdr:row>
      <xdr:rowOff>42120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90397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74670</xdr:rowOff>
    </xdr:from>
    <xdr:to>
      <xdr:col>50</xdr:col>
      <xdr:colOff>165100</xdr:colOff>
      <xdr:row>96</xdr:row>
      <xdr:rowOff>4820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167397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45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12509</xdr:rowOff>
    </xdr:from>
    <xdr:to>
      <xdr:col>46</xdr:col>
      <xdr:colOff>38100</xdr:colOff>
      <xdr:row>96</xdr:row>
      <xdr:rowOff>114109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105236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5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10852</xdr:rowOff>
    </xdr:from>
    <xdr:to>
      <xdr:col>41</xdr:col>
      <xdr:colOff>101600</xdr:colOff>
      <xdr:row>95</xdr:row>
      <xdr:rowOff>112452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9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103579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9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55601</xdr:rowOff>
    </xdr:from>
    <xdr:to>
      <xdr:col>36</xdr:col>
      <xdr:colOff>165100</xdr:colOff>
      <xdr:row>95</xdr:row>
      <xdr:rowOff>157201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148328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4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129153</xdr:rowOff>
    </xdr:from>
    <xdr:to>
      <xdr:col>85</xdr:col>
      <xdr:colOff>126364</xdr:colOff>
      <xdr:row>38</xdr:row>
      <xdr:rowOff>73671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958453"/>
          <a:ext cx="1269" cy="630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77498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59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73671</xdr:rowOff>
    </xdr:from>
    <xdr:to>
      <xdr:col>86</xdr:col>
      <xdr:colOff>25400</xdr:colOff>
      <xdr:row>38</xdr:row>
      <xdr:rowOff>73671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58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75830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7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129153</xdr:rowOff>
    </xdr:from>
    <xdr:to>
      <xdr:col>86</xdr:col>
      <xdr:colOff>25400</xdr:colOff>
      <xdr:row>34</xdr:row>
      <xdr:rowOff>129153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958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88045</xdr:rowOff>
    </xdr:from>
    <xdr:to>
      <xdr:col>85</xdr:col>
      <xdr:colOff>127000</xdr:colOff>
      <xdr:row>34</xdr:row>
      <xdr:rowOff>129153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574445"/>
          <a:ext cx="838200" cy="38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30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108308</xdr:rowOff>
    </xdr:from>
    <xdr:to>
      <xdr:col>85</xdr:col>
      <xdr:colOff>177800</xdr:colOff>
      <xdr:row>38</xdr:row>
      <xdr:rowOff>38458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5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88045</xdr:rowOff>
    </xdr:from>
    <xdr:to>
      <xdr:col>81</xdr:col>
      <xdr:colOff>50800</xdr:colOff>
      <xdr:row>36</xdr:row>
      <xdr:rowOff>25528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574445"/>
          <a:ext cx="889000" cy="62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111733</xdr:rowOff>
    </xdr:from>
    <xdr:to>
      <xdr:col>81</xdr:col>
      <xdr:colOff>101600</xdr:colOff>
      <xdr:row>38</xdr:row>
      <xdr:rowOff>41883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33010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25528</xdr:rowOff>
    </xdr:from>
    <xdr:to>
      <xdr:col>76</xdr:col>
      <xdr:colOff>114300</xdr:colOff>
      <xdr:row>37</xdr:row>
      <xdr:rowOff>111431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97728"/>
          <a:ext cx="889000" cy="2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139416</xdr:rowOff>
    </xdr:from>
    <xdr:to>
      <xdr:col>76</xdr:col>
      <xdr:colOff>165100</xdr:colOff>
      <xdr:row>38</xdr:row>
      <xdr:rowOff>69566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60693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7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104930</xdr:rowOff>
    </xdr:from>
    <xdr:to>
      <xdr:col>71</xdr:col>
      <xdr:colOff>177800</xdr:colOff>
      <xdr:row>37</xdr:row>
      <xdr:rowOff>111431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591330"/>
          <a:ext cx="889000" cy="86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140637</xdr:rowOff>
    </xdr:from>
    <xdr:to>
      <xdr:col>72</xdr:col>
      <xdr:colOff>38100</xdr:colOff>
      <xdr:row>38</xdr:row>
      <xdr:rowOff>70786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61913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115029</xdr:rowOff>
    </xdr:from>
    <xdr:to>
      <xdr:col>67</xdr:col>
      <xdr:colOff>101600</xdr:colOff>
      <xdr:row>38</xdr:row>
      <xdr:rowOff>45179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36306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78353</xdr:rowOff>
    </xdr:from>
    <xdr:to>
      <xdr:col>85</xdr:col>
      <xdr:colOff>177800</xdr:colOff>
      <xdr:row>35</xdr:row>
      <xdr:rowOff>8503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90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31380</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6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37245</xdr:rowOff>
    </xdr:from>
    <xdr:to>
      <xdr:col>81</xdr:col>
      <xdr:colOff>101600</xdr:colOff>
      <xdr:row>32</xdr:row>
      <xdr:rowOff>138845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52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155372</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29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146178</xdr:rowOff>
    </xdr:from>
    <xdr:to>
      <xdr:col>76</xdr:col>
      <xdr:colOff>165100</xdr:colOff>
      <xdr:row>36</xdr:row>
      <xdr:rowOff>76328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92855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2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60631</xdr:rowOff>
    </xdr:from>
    <xdr:to>
      <xdr:col>72</xdr:col>
      <xdr:colOff>38100</xdr:colOff>
      <xdr:row>37</xdr:row>
      <xdr:rowOff>162231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7308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1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54130</xdr:rowOff>
    </xdr:from>
    <xdr:to>
      <xdr:col>67</xdr:col>
      <xdr:colOff>101600</xdr:colOff>
      <xdr:row>32</xdr:row>
      <xdr:rowOff>155730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5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807</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31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131261</xdr:rowOff>
    </xdr:from>
    <xdr:to>
      <xdr:col>85</xdr:col>
      <xdr:colOff>127000</xdr:colOff>
      <xdr:row>57</xdr:row>
      <xdr:rowOff>171209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046661"/>
          <a:ext cx="838200" cy="89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146556</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171209</xdr:rowOff>
    </xdr:from>
    <xdr:to>
      <xdr:col>81</xdr:col>
      <xdr:colOff>50800</xdr:colOff>
      <xdr:row>58</xdr:row>
      <xdr:rowOff>149549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43859"/>
          <a:ext cx="889000" cy="14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149549</xdr:rowOff>
    </xdr:from>
    <xdr:to>
      <xdr:col>76</xdr:col>
      <xdr:colOff>114300</xdr:colOff>
      <xdr:row>58</xdr:row>
      <xdr:rowOff>166751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93649"/>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67748</xdr:rowOff>
    </xdr:from>
    <xdr:to>
      <xdr:col>71</xdr:col>
      <xdr:colOff>177800</xdr:colOff>
      <xdr:row>58</xdr:row>
      <xdr:rowOff>166751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40398"/>
          <a:ext cx="889000" cy="27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80461</xdr:rowOff>
    </xdr:from>
    <xdr:to>
      <xdr:col>85</xdr:col>
      <xdr:colOff>177800</xdr:colOff>
      <xdr:row>53</xdr:row>
      <xdr:rowOff>10611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89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103338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88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120409</xdr:rowOff>
    </xdr:from>
    <xdr:to>
      <xdr:col>81</xdr:col>
      <xdr:colOff>101600</xdr:colOff>
      <xdr:row>58</xdr:row>
      <xdr:rowOff>50559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9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41686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8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98749</xdr:rowOff>
    </xdr:from>
    <xdr:to>
      <xdr:col>76</xdr:col>
      <xdr:colOff>165100</xdr:colOff>
      <xdr:row>59</xdr:row>
      <xdr:rowOff>28899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20026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3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115951</xdr:rowOff>
    </xdr:from>
    <xdr:to>
      <xdr:col>72</xdr:col>
      <xdr:colOff>38100</xdr:colOff>
      <xdr:row>59</xdr:row>
      <xdr:rowOff>46101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37228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16948</xdr:rowOff>
    </xdr:from>
    <xdr:to>
      <xdr:col>67</xdr:col>
      <xdr:colOff>101600</xdr:colOff>
      <xdr:row>57</xdr:row>
      <xdr:rowOff>118548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8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109675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95286</xdr:rowOff>
    </xdr:from>
    <xdr:to>
      <xdr:col>85</xdr:col>
      <xdr:colOff>127000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639836"/>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50953</xdr:rowOff>
    </xdr:from>
    <xdr:to>
      <xdr:col>81</xdr:col>
      <xdr:colOff>50800</xdr:colOff>
      <xdr:row>79</xdr:row>
      <xdr:rowOff>95286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95503"/>
          <a:ext cx="889000" cy="4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50953</xdr:rowOff>
    </xdr:from>
    <xdr:to>
      <xdr:col>76</xdr:col>
      <xdr:colOff>114300</xdr:colOff>
      <xdr:row>79</xdr:row>
      <xdr:rowOff>61454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95503"/>
          <a:ext cx="889000" cy="1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61454</xdr:rowOff>
    </xdr:from>
    <xdr:to>
      <xdr:col>71</xdr:col>
      <xdr:colOff>177800</xdr:colOff>
      <xdr:row>79</xdr:row>
      <xdr:rowOff>84803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606004"/>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44486</xdr:rowOff>
    </xdr:from>
    <xdr:to>
      <xdr:col>81</xdr:col>
      <xdr:colOff>101600</xdr:colOff>
      <xdr:row>79</xdr:row>
      <xdr:rowOff>146086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8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137213</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681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153</xdr:rowOff>
    </xdr:from>
    <xdr:to>
      <xdr:col>76</xdr:col>
      <xdr:colOff>165100</xdr:colOff>
      <xdr:row>79</xdr:row>
      <xdr:rowOff>101753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92880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63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10654</xdr:rowOff>
    </xdr:from>
    <xdr:to>
      <xdr:col>72</xdr:col>
      <xdr:colOff>38100</xdr:colOff>
      <xdr:row>79</xdr:row>
      <xdr:rowOff>112254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5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103381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64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34003</xdr:rowOff>
    </xdr:from>
    <xdr:to>
      <xdr:col>67</xdr:col>
      <xdr:colOff>101600</xdr:colOff>
      <xdr:row>79</xdr:row>
      <xdr:rowOff>135603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7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126730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671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10122</xdr:rowOff>
    </xdr:from>
    <xdr:to>
      <xdr:col>85</xdr:col>
      <xdr:colOff>127000</xdr:colOff>
      <xdr:row>97</xdr:row>
      <xdr:rowOff>16535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40772"/>
          <a:ext cx="8382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16535</xdr:rowOff>
    </xdr:from>
    <xdr:to>
      <xdr:col>81</xdr:col>
      <xdr:colOff>50800</xdr:colOff>
      <xdr:row>97</xdr:row>
      <xdr:rowOff>20802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47185"/>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20802</xdr:rowOff>
    </xdr:from>
    <xdr:to>
      <xdr:col>76</xdr:col>
      <xdr:colOff>114300</xdr:colOff>
      <xdr:row>97</xdr:row>
      <xdr:rowOff>26518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5145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26518</xdr:rowOff>
    </xdr:from>
    <xdr:to>
      <xdr:col>71</xdr:col>
      <xdr:colOff>177800</xdr:colOff>
      <xdr:row>97</xdr:row>
      <xdr:rowOff>45962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57168"/>
          <a:ext cx="889000" cy="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86338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130772</xdr:rowOff>
    </xdr:from>
    <xdr:to>
      <xdr:col>85</xdr:col>
      <xdr:colOff>177800</xdr:colOff>
      <xdr:row>97</xdr:row>
      <xdr:rowOff>60922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109199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137185</xdr:rowOff>
    </xdr:from>
    <xdr:to>
      <xdr:col>81</xdr:col>
      <xdr:colOff>101600</xdr:colOff>
      <xdr:row>97</xdr:row>
      <xdr:rowOff>67335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58462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8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141452</xdr:rowOff>
    </xdr:from>
    <xdr:to>
      <xdr:col>76</xdr:col>
      <xdr:colOff>165100</xdr:colOff>
      <xdr:row>97</xdr:row>
      <xdr:rowOff>71602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62729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9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147168</xdr:rowOff>
    </xdr:from>
    <xdr:to>
      <xdr:col>72</xdr:col>
      <xdr:colOff>38100</xdr:colOff>
      <xdr:row>97</xdr:row>
      <xdr:rowOff>77318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68445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166612</xdr:rowOff>
    </xdr:from>
    <xdr:to>
      <xdr:col>67</xdr:col>
      <xdr:colOff>101600</xdr:colOff>
      <xdr:row>97</xdr:row>
      <xdr:rowOff>96762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87889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1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本町が属する類似団体区分「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Ⅳ</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－１」は、人口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万人の町村で構成されるが、本町の人口は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17,775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人であり、類似団体</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団体のうち、本町は比較的人口が多い自治体に位置づけられる。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結果として、住民一人当たりのコストに換算すると、類似団体の中では人口が多いことにより、全体的には数値が類似団体平均を下回る傾向が強い。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経年的に類似団体平均値を上回っている目的別歳出は、消防費である。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本町では、地下の亜炭廃坑に起因する落盤を防止するため、亜炭廃坑の充填事業を継続しており、当該事業に必要な予算は、防災対策事業の一環として消防費に計上している。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当該事業の直接的な財源は国と県が造成する基金からの補助であり、町費の負担なく実施しているが、事業費が大きいため、消防費が類似団体平均を大きく上回っている。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教育費では、小学校の大規模改造事業を実施したため、決算額が一時的に増加している。なお、令和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年度も大規模改造事業を継続するため、令和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年度も同様の傾向になると見込んでいる。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実質収支額は継続的に黒字を確保している。実質単年度収支についても、年度によって増減はあるものの継続的に黒字を確保している。財政調整基金の残高が標準財政規模に占める比率は、前年度と比べ</a:t>
          </a:r>
          <a:r>
            <a:rPr kumimoji="1" lang="en-US" altLang="ja-JP" sz="1400">
              <a:solidFill>
                <a:sysClr val="windowText" lastClr="000000"/>
              </a:solidFill>
              <a:latin typeface="ＭＳ ゴシック" pitchFamily="49" charset="-128"/>
              <a:ea typeface="ＭＳ ゴシック" pitchFamily="49" charset="-128"/>
            </a:rPr>
            <a:t>2.44pt</a:t>
          </a:r>
          <a:r>
            <a:rPr kumimoji="1" lang="ja-JP" altLang="en-US" sz="1400">
              <a:solidFill>
                <a:sysClr val="windowText" lastClr="000000"/>
              </a:solidFill>
              <a:latin typeface="ＭＳ ゴシック" pitchFamily="49" charset="-128"/>
              <a:ea typeface="ＭＳ ゴシック" pitchFamily="49" charset="-128"/>
            </a:rPr>
            <a:t>の増となったが、新庁舎等整備事業の本格化とともに財政調整基金残高は減少していく見込みを持っている。引き続き事務事業の見直し、歳出の合理化等の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一般会計をはじめ、全ての会計で赤字は生じていない。今後とも赤字が発生しないよう適切な予算管理に取り組んでいく。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364" t="s">
        <v>202</v>
      </c>
      <c r="DI1" s="365"/>
      <c r="DJ1" s="365"/>
      <c r="DK1" s="365"/>
      <c r="DL1" s="365"/>
      <c r="DM1" s="365"/>
      <c r="DN1" s="366"/>
      <c r="DO1" s="202"/>
      <c r="DP1" s="364" t="s">
        <v>203</v>
      </c>
      <c r="DQ1" s="365"/>
      <c r="DR1" s="365"/>
      <c r="DS1" s="365"/>
      <c r="DT1" s="365"/>
      <c r="DU1" s="365"/>
      <c r="DV1" s="365"/>
      <c r="DW1" s="365"/>
      <c r="DX1" s="365"/>
      <c r="DY1" s="365"/>
      <c r="DZ1" s="365"/>
      <c r="EA1" s="365"/>
      <c r="EB1" s="365"/>
      <c r="EC1" s="366"/>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367" t="s">
        <v>205</v>
      </c>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7" t="s">
        <v>206</v>
      </c>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9"/>
      <c r="CD3" s="367" t="s">
        <v>207</v>
      </c>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8"/>
      <c r="EB3" s="368"/>
      <c r="EC3" s="369"/>
    </row>
    <row r="4" spans="2:143" ht="11.25" customHeight="1" x14ac:dyDescent="0.15">
      <c r="B4" s="367" t="s">
        <v>1</v>
      </c>
      <c r="C4" s="368"/>
      <c r="D4" s="368"/>
      <c r="E4" s="368"/>
      <c r="F4" s="368"/>
      <c r="G4" s="368"/>
      <c r="H4" s="368"/>
      <c r="I4" s="368"/>
      <c r="J4" s="368"/>
      <c r="K4" s="368"/>
      <c r="L4" s="368"/>
      <c r="M4" s="368"/>
      <c r="N4" s="368"/>
      <c r="O4" s="368"/>
      <c r="P4" s="368"/>
      <c r="Q4" s="369"/>
      <c r="R4" s="367" t="s">
        <v>208</v>
      </c>
      <c r="S4" s="368"/>
      <c r="T4" s="368"/>
      <c r="U4" s="368"/>
      <c r="V4" s="368"/>
      <c r="W4" s="368"/>
      <c r="X4" s="368"/>
      <c r="Y4" s="369"/>
      <c r="Z4" s="367" t="s">
        <v>209</v>
      </c>
      <c r="AA4" s="368"/>
      <c r="AB4" s="368"/>
      <c r="AC4" s="369"/>
      <c r="AD4" s="367" t="s">
        <v>210</v>
      </c>
      <c r="AE4" s="368"/>
      <c r="AF4" s="368"/>
      <c r="AG4" s="368"/>
      <c r="AH4" s="368"/>
      <c r="AI4" s="368"/>
      <c r="AJ4" s="368"/>
      <c r="AK4" s="369"/>
      <c r="AL4" s="367" t="s">
        <v>209</v>
      </c>
      <c r="AM4" s="368"/>
      <c r="AN4" s="368"/>
      <c r="AO4" s="369"/>
      <c r="AP4" s="370" t="s">
        <v>211</v>
      </c>
      <c r="AQ4" s="370"/>
      <c r="AR4" s="370"/>
      <c r="AS4" s="370"/>
      <c r="AT4" s="370"/>
      <c r="AU4" s="370"/>
      <c r="AV4" s="370"/>
      <c r="AW4" s="370"/>
      <c r="AX4" s="370"/>
      <c r="AY4" s="370"/>
      <c r="AZ4" s="370"/>
      <c r="BA4" s="370"/>
      <c r="BB4" s="370"/>
      <c r="BC4" s="370"/>
      <c r="BD4" s="370"/>
      <c r="BE4" s="370"/>
      <c r="BF4" s="370"/>
      <c r="BG4" s="370" t="s">
        <v>212</v>
      </c>
      <c r="BH4" s="370"/>
      <c r="BI4" s="370"/>
      <c r="BJ4" s="370"/>
      <c r="BK4" s="370"/>
      <c r="BL4" s="370"/>
      <c r="BM4" s="370"/>
      <c r="BN4" s="370"/>
      <c r="BO4" s="370" t="s">
        <v>209</v>
      </c>
      <c r="BP4" s="370"/>
      <c r="BQ4" s="370"/>
      <c r="BR4" s="370"/>
      <c r="BS4" s="370" t="s">
        <v>213</v>
      </c>
      <c r="BT4" s="370"/>
      <c r="BU4" s="370"/>
      <c r="BV4" s="370"/>
      <c r="BW4" s="370"/>
      <c r="BX4" s="370"/>
      <c r="BY4" s="370"/>
      <c r="BZ4" s="370"/>
      <c r="CA4" s="370"/>
      <c r="CB4" s="370"/>
      <c r="CD4" s="367" t="s">
        <v>214</v>
      </c>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368"/>
      <c r="DG4" s="368"/>
      <c r="DH4" s="368"/>
      <c r="DI4" s="368"/>
      <c r="DJ4" s="368"/>
      <c r="DK4" s="368"/>
      <c r="DL4" s="368"/>
      <c r="DM4" s="368"/>
      <c r="DN4" s="368"/>
      <c r="DO4" s="368"/>
      <c r="DP4" s="368"/>
      <c r="DQ4" s="368"/>
      <c r="DR4" s="368"/>
      <c r="DS4" s="368"/>
      <c r="DT4" s="368"/>
      <c r="DU4" s="368"/>
      <c r="DV4" s="368"/>
      <c r="DW4" s="368"/>
      <c r="DX4" s="368"/>
      <c r="DY4" s="368"/>
      <c r="DZ4" s="368"/>
      <c r="EA4" s="368"/>
      <c r="EB4" s="368"/>
      <c r="EC4" s="369"/>
    </row>
    <row r="5" spans="2:143" ht="11.25" customHeight="1" x14ac:dyDescent="0.15">
      <c r="B5" s="371" t="s">
        <v>215</v>
      </c>
      <c r="C5" s="372"/>
      <c r="D5" s="372"/>
      <c r="E5" s="372"/>
      <c r="F5" s="372"/>
      <c r="G5" s="372"/>
      <c r="H5" s="372"/>
      <c r="I5" s="372"/>
      <c r="J5" s="372"/>
      <c r="K5" s="372"/>
      <c r="L5" s="372"/>
      <c r="M5" s="372"/>
      <c r="N5" s="372"/>
      <c r="O5" s="372"/>
      <c r="P5" s="372"/>
      <c r="Q5" s="373"/>
      <c r="R5" s="374">
        <v>2365416</v>
      </c>
      <c r="S5" s="375"/>
      <c r="T5" s="375"/>
      <c r="U5" s="375"/>
      <c r="V5" s="375"/>
      <c r="W5" s="375"/>
      <c r="X5" s="375"/>
      <c r="Y5" s="376"/>
      <c r="Z5" s="377">
        <v>21.6</v>
      </c>
      <c r="AA5" s="377"/>
      <c r="AB5" s="377"/>
      <c r="AC5" s="377"/>
      <c r="AD5" s="378">
        <v>2365416</v>
      </c>
      <c r="AE5" s="378"/>
      <c r="AF5" s="378"/>
      <c r="AG5" s="378"/>
      <c r="AH5" s="378"/>
      <c r="AI5" s="378"/>
      <c r="AJ5" s="378"/>
      <c r="AK5" s="378"/>
      <c r="AL5" s="379">
        <v>44.6</v>
      </c>
      <c r="AM5" s="380"/>
      <c r="AN5" s="380"/>
      <c r="AO5" s="381"/>
      <c r="AP5" s="371" t="s">
        <v>216</v>
      </c>
      <c r="AQ5" s="372"/>
      <c r="AR5" s="372"/>
      <c r="AS5" s="372"/>
      <c r="AT5" s="372"/>
      <c r="AU5" s="372"/>
      <c r="AV5" s="372"/>
      <c r="AW5" s="372"/>
      <c r="AX5" s="372"/>
      <c r="AY5" s="372"/>
      <c r="AZ5" s="372"/>
      <c r="BA5" s="372"/>
      <c r="BB5" s="372"/>
      <c r="BC5" s="372"/>
      <c r="BD5" s="372"/>
      <c r="BE5" s="372"/>
      <c r="BF5" s="373"/>
      <c r="BG5" s="385">
        <v>2365197</v>
      </c>
      <c r="BH5" s="386"/>
      <c r="BI5" s="386"/>
      <c r="BJ5" s="386"/>
      <c r="BK5" s="386"/>
      <c r="BL5" s="386"/>
      <c r="BM5" s="386"/>
      <c r="BN5" s="387"/>
      <c r="BO5" s="388">
        <v>100</v>
      </c>
      <c r="BP5" s="388"/>
      <c r="BQ5" s="388"/>
      <c r="BR5" s="388"/>
      <c r="BS5" s="389" t="s">
        <v>122</v>
      </c>
      <c r="BT5" s="389"/>
      <c r="BU5" s="389"/>
      <c r="BV5" s="389"/>
      <c r="BW5" s="389"/>
      <c r="BX5" s="389"/>
      <c r="BY5" s="389"/>
      <c r="BZ5" s="389"/>
      <c r="CA5" s="389"/>
      <c r="CB5" s="393"/>
      <c r="CD5" s="367" t="s">
        <v>211</v>
      </c>
      <c r="CE5" s="368"/>
      <c r="CF5" s="368"/>
      <c r="CG5" s="368"/>
      <c r="CH5" s="368"/>
      <c r="CI5" s="368"/>
      <c r="CJ5" s="368"/>
      <c r="CK5" s="368"/>
      <c r="CL5" s="368"/>
      <c r="CM5" s="368"/>
      <c r="CN5" s="368"/>
      <c r="CO5" s="368"/>
      <c r="CP5" s="368"/>
      <c r="CQ5" s="369"/>
      <c r="CR5" s="367" t="s">
        <v>217</v>
      </c>
      <c r="CS5" s="368"/>
      <c r="CT5" s="368"/>
      <c r="CU5" s="368"/>
      <c r="CV5" s="368"/>
      <c r="CW5" s="368"/>
      <c r="CX5" s="368"/>
      <c r="CY5" s="369"/>
      <c r="CZ5" s="367" t="s">
        <v>209</v>
      </c>
      <c r="DA5" s="368"/>
      <c r="DB5" s="368"/>
      <c r="DC5" s="369"/>
      <c r="DD5" s="367" t="s">
        <v>218</v>
      </c>
      <c r="DE5" s="368"/>
      <c r="DF5" s="368"/>
      <c r="DG5" s="368"/>
      <c r="DH5" s="368"/>
      <c r="DI5" s="368"/>
      <c r="DJ5" s="368"/>
      <c r="DK5" s="368"/>
      <c r="DL5" s="368"/>
      <c r="DM5" s="368"/>
      <c r="DN5" s="368"/>
      <c r="DO5" s="368"/>
      <c r="DP5" s="369"/>
      <c r="DQ5" s="367" t="s">
        <v>219</v>
      </c>
      <c r="DR5" s="368"/>
      <c r="DS5" s="368"/>
      <c r="DT5" s="368"/>
      <c r="DU5" s="368"/>
      <c r="DV5" s="368"/>
      <c r="DW5" s="368"/>
      <c r="DX5" s="368"/>
      <c r="DY5" s="368"/>
      <c r="DZ5" s="368"/>
      <c r="EA5" s="368"/>
      <c r="EB5" s="368"/>
      <c r="EC5" s="369"/>
    </row>
    <row r="6" spans="2:143" ht="11.25" customHeight="1" x14ac:dyDescent="0.15">
      <c r="B6" s="382" t="s">
        <v>220</v>
      </c>
      <c r="C6" s="383"/>
      <c r="D6" s="383"/>
      <c r="E6" s="383"/>
      <c r="F6" s="383"/>
      <c r="G6" s="383"/>
      <c r="H6" s="383"/>
      <c r="I6" s="383"/>
      <c r="J6" s="383"/>
      <c r="K6" s="383"/>
      <c r="L6" s="383"/>
      <c r="M6" s="383"/>
      <c r="N6" s="383"/>
      <c r="O6" s="383"/>
      <c r="P6" s="383"/>
      <c r="Q6" s="384"/>
      <c r="R6" s="385">
        <v>89221</v>
      </c>
      <c r="S6" s="386"/>
      <c r="T6" s="386"/>
      <c r="U6" s="386"/>
      <c r="V6" s="386"/>
      <c r="W6" s="386"/>
      <c r="X6" s="386"/>
      <c r="Y6" s="387"/>
      <c r="Z6" s="388">
        <v>0.8</v>
      </c>
      <c r="AA6" s="388"/>
      <c r="AB6" s="388"/>
      <c r="AC6" s="388"/>
      <c r="AD6" s="389">
        <v>89221</v>
      </c>
      <c r="AE6" s="389"/>
      <c r="AF6" s="389"/>
      <c r="AG6" s="389"/>
      <c r="AH6" s="389"/>
      <c r="AI6" s="389"/>
      <c r="AJ6" s="389"/>
      <c r="AK6" s="389"/>
      <c r="AL6" s="390">
        <v>1.7</v>
      </c>
      <c r="AM6" s="391"/>
      <c r="AN6" s="391"/>
      <c r="AO6" s="392"/>
      <c r="AP6" s="382" t="s">
        <v>221</v>
      </c>
      <c r="AQ6" s="383"/>
      <c r="AR6" s="383"/>
      <c r="AS6" s="383"/>
      <c r="AT6" s="383"/>
      <c r="AU6" s="383"/>
      <c r="AV6" s="383"/>
      <c r="AW6" s="383"/>
      <c r="AX6" s="383"/>
      <c r="AY6" s="383"/>
      <c r="AZ6" s="383"/>
      <c r="BA6" s="383"/>
      <c r="BB6" s="383"/>
      <c r="BC6" s="383"/>
      <c r="BD6" s="383"/>
      <c r="BE6" s="383"/>
      <c r="BF6" s="384"/>
      <c r="BG6" s="385">
        <v>2365197</v>
      </c>
      <c r="BH6" s="386"/>
      <c r="BI6" s="386"/>
      <c r="BJ6" s="386"/>
      <c r="BK6" s="386"/>
      <c r="BL6" s="386"/>
      <c r="BM6" s="386"/>
      <c r="BN6" s="387"/>
      <c r="BO6" s="388">
        <v>100</v>
      </c>
      <c r="BP6" s="388"/>
      <c r="BQ6" s="388"/>
      <c r="BR6" s="388"/>
      <c r="BS6" s="389" t="s">
        <v>122</v>
      </c>
      <c r="BT6" s="389"/>
      <c r="BU6" s="389"/>
      <c r="BV6" s="389"/>
      <c r="BW6" s="389"/>
      <c r="BX6" s="389"/>
      <c r="BY6" s="389"/>
      <c r="BZ6" s="389"/>
      <c r="CA6" s="389"/>
      <c r="CB6" s="393"/>
      <c r="CD6" s="371" t="s">
        <v>222</v>
      </c>
      <c r="CE6" s="372"/>
      <c r="CF6" s="372"/>
      <c r="CG6" s="372"/>
      <c r="CH6" s="372"/>
      <c r="CI6" s="372"/>
      <c r="CJ6" s="372"/>
      <c r="CK6" s="372"/>
      <c r="CL6" s="372"/>
      <c r="CM6" s="372"/>
      <c r="CN6" s="372"/>
      <c r="CO6" s="372"/>
      <c r="CP6" s="372"/>
      <c r="CQ6" s="373"/>
      <c r="CR6" s="385">
        <v>85233</v>
      </c>
      <c r="CS6" s="386"/>
      <c r="CT6" s="386"/>
      <c r="CU6" s="386"/>
      <c r="CV6" s="386"/>
      <c r="CW6" s="386"/>
      <c r="CX6" s="386"/>
      <c r="CY6" s="387"/>
      <c r="CZ6" s="379">
        <v>0.8</v>
      </c>
      <c r="DA6" s="380"/>
      <c r="DB6" s="380"/>
      <c r="DC6" s="396"/>
      <c r="DD6" s="394" t="s">
        <v>122</v>
      </c>
      <c r="DE6" s="386"/>
      <c r="DF6" s="386"/>
      <c r="DG6" s="386"/>
      <c r="DH6" s="386"/>
      <c r="DI6" s="386"/>
      <c r="DJ6" s="386"/>
      <c r="DK6" s="386"/>
      <c r="DL6" s="386"/>
      <c r="DM6" s="386"/>
      <c r="DN6" s="386"/>
      <c r="DO6" s="386"/>
      <c r="DP6" s="387"/>
      <c r="DQ6" s="394">
        <v>85233</v>
      </c>
      <c r="DR6" s="386"/>
      <c r="DS6" s="386"/>
      <c r="DT6" s="386"/>
      <c r="DU6" s="386"/>
      <c r="DV6" s="386"/>
      <c r="DW6" s="386"/>
      <c r="DX6" s="386"/>
      <c r="DY6" s="386"/>
      <c r="DZ6" s="386"/>
      <c r="EA6" s="386"/>
      <c r="EB6" s="386"/>
      <c r="EC6" s="395"/>
    </row>
    <row r="7" spans="2:143" ht="11.25" customHeight="1" x14ac:dyDescent="0.15">
      <c r="B7" s="382" t="s">
        <v>223</v>
      </c>
      <c r="C7" s="383"/>
      <c r="D7" s="383"/>
      <c r="E7" s="383"/>
      <c r="F7" s="383"/>
      <c r="G7" s="383"/>
      <c r="H7" s="383"/>
      <c r="I7" s="383"/>
      <c r="J7" s="383"/>
      <c r="K7" s="383"/>
      <c r="L7" s="383"/>
      <c r="M7" s="383"/>
      <c r="N7" s="383"/>
      <c r="O7" s="383"/>
      <c r="P7" s="383"/>
      <c r="Q7" s="384"/>
      <c r="R7" s="385">
        <v>967</v>
      </c>
      <c r="S7" s="386"/>
      <c r="T7" s="386"/>
      <c r="U7" s="386"/>
      <c r="V7" s="386"/>
      <c r="W7" s="386"/>
      <c r="X7" s="386"/>
      <c r="Y7" s="387"/>
      <c r="Z7" s="388">
        <v>0</v>
      </c>
      <c r="AA7" s="388"/>
      <c r="AB7" s="388"/>
      <c r="AC7" s="388"/>
      <c r="AD7" s="389">
        <v>967</v>
      </c>
      <c r="AE7" s="389"/>
      <c r="AF7" s="389"/>
      <c r="AG7" s="389"/>
      <c r="AH7" s="389"/>
      <c r="AI7" s="389"/>
      <c r="AJ7" s="389"/>
      <c r="AK7" s="389"/>
      <c r="AL7" s="390">
        <v>0</v>
      </c>
      <c r="AM7" s="391"/>
      <c r="AN7" s="391"/>
      <c r="AO7" s="392"/>
      <c r="AP7" s="382" t="s">
        <v>224</v>
      </c>
      <c r="AQ7" s="383"/>
      <c r="AR7" s="383"/>
      <c r="AS7" s="383"/>
      <c r="AT7" s="383"/>
      <c r="AU7" s="383"/>
      <c r="AV7" s="383"/>
      <c r="AW7" s="383"/>
      <c r="AX7" s="383"/>
      <c r="AY7" s="383"/>
      <c r="AZ7" s="383"/>
      <c r="BA7" s="383"/>
      <c r="BB7" s="383"/>
      <c r="BC7" s="383"/>
      <c r="BD7" s="383"/>
      <c r="BE7" s="383"/>
      <c r="BF7" s="384"/>
      <c r="BG7" s="385">
        <v>916789</v>
      </c>
      <c r="BH7" s="386"/>
      <c r="BI7" s="386"/>
      <c r="BJ7" s="386"/>
      <c r="BK7" s="386"/>
      <c r="BL7" s="386"/>
      <c r="BM7" s="386"/>
      <c r="BN7" s="387"/>
      <c r="BO7" s="388">
        <v>38.799999999999997</v>
      </c>
      <c r="BP7" s="388"/>
      <c r="BQ7" s="388"/>
      <c r="BR7" s="388"/>
      <c r="BS7" s="389" t="s">
        <v>122</v>
      </c>
      <c r="BT7" s="389"/>
      <c r="BU7" s="389"/>
      <c r="BV7" s="389"/>
      <c r="BW7" s="389"/>
      <c r="BX7" s="389"/>
      <c r="BY7" s="389"/>
      <c r="BZ7" s="389"/>
      <c r="CA7" s="389"/>
      <c r="CB7" s="393"/>
      <c r="CD7" s="382" t="s">
        <v>225</v>
      </c>
      <c r="CE7" s="383"/>
      <c r="CF7" s="383"/>
      <c r="CG7" s="383"/>
      <c r="CH7" s="383"/>
      <c r="CI7" s="383"/>
      <c r="CJ7" s="383"/>
      <c r="CK7" s="383"/>
      <c r="CL7" s="383"/>
      <c r="CM7" s="383"/>
      <c r="CN7" s="383"/>
      <c r="CO7" s="383"/>
      <c r="CP7" s="383"/>
      <c r="CQ7" s="384"/>
      <c r="CR7" s="385">
        <v>1317851</v>
      </c>
      <c r="CS7" s="386"/>
      <c r="CT7" s="386"/>
      <c r="CU7" s="386"/>
      <c r="CV7" s="386"/>
      <c r="CW7" s="386"/>
      <c r="CX7" s="386"/>
      <c r="CY7" s="387"/>
      <c r="CZ7" s="388">
        <v>12.3</v>
      </c>
      <c r="DA7" s="388"/>
      <c r="DB7" s="388"/>
      <c r="DC7" s="388"/>
      <c r="DD7" s="394">
        <v>26014</v>
      </c>
      <c r="DE7" s="386"/>
      <c r="DF7" s="386"/>
      <c r="DG7" s="386"/>
      <c r="DH7" s="386"/>
      <c r="DI7" s="386"/>
      <c r="DJ7" s="386"/>
      <c r="DK7" s="386"/>
      <c r="DL7" s="386"/>
      <c r="DM7" s="386"/>
      <c r="DN7" s="386"/>
      <c r="DO7" s="386"/>
      <c r="DP7" s="387"/>
      <c r="DQ7" s="394">
        <v>1072050</v>
      </c>
      <c r="DR7" s="386"/>
      <c r="DS7" s="386"/>
      <c r="DT7" s="386"/>
      <c r="DU7" s="386"/>
      <c r="DV7" s="386"/>
      <c r="DW7" s="386"/>
      <c r="DX7" s="386"/>
      <c r="DY7" s="386"/>
      <c r="DZ7" s="386"/>
      <c r="EA7" s="386"/>
      <c r="EB7" s="386"/>
      <c r="EC7" s="395"/>
    </row>
    <row r="8" spans="2:143" ht="11.25" customHeight="1" x14ac:dyDescent="0.15">
      <c r="B8" s="382" t="s">
        <v>226</v>
      </c>
      <c r="C8" s="383"/>
      <c r="D8" s="383"/>
      <c r="E8" s="383"/>
      <c r="F8" s="383"/>
      <c r="G8" s="383"/>
      <c r="H8" s="383"/>
      <c r="I8" s="383"/>
      <c r="J8" s="383"/>
      <c r="K8" s="383"/>
      <c r="L8" s="383"/>
      <c r="M8" s="383"/>
      <c r="N8" s="383"/>
      <c r="O8" s="383"/>
      <c r="P8" s="383"/>
      <c r="Q8" s="384"/>
      <c r="R8" s="385">
        <v>20609</v>
      </c>
      <c r="S8" s="386"/>
      <c r="T8" s="386"/>
      <c r="U8" s="386"/>
      <c r="V8" s="386"/>
      <c r="W8" s="386"/>
      <c r="X8" s="386"/>
      <c r="Y8" s="387"/>
      <c r="Z8" s="388">
        <v>0.2</v>
      </c>
      <c r="AA8" s="388"/>
      <c r="AB8" s="388"/>
      <c r="AC8" s="388"/>
      <c r="AD8" s="389">
        <v>20609</v>
      </c>
      <c r="AE8" s="389"/>
      <c r="AF8" s="389"/>
      <c r="AG8" s="389"/>
      <c r="AH8" s="389"/>
      <c r="AI8" s="389"/>
      <c r="AJ8" s="389"/>
      <c r="AK8" s="389"/>
      <c r="AL8" s="390">
        <v>0.4</v>
      </c>
      <c r="AM8" s="391"/>
      <c r="AN8" s="391"/>
      <c r="AO8" s="392"/>
      <c r="AP8" s="382" t="s">
        <v>227</v>
      </c>
      <c r="AQ8" s="383"/>
      <c r="AR8" s="383"/>
      <c r="AS8" s="383"/>
      <c r="AT8" s="383"/>
      <c r="AU8" s="383"/>
      <c r="AV8" s="383"/>
      <c r="AW8" s="383"/>
      <c r="AX8" s="383"/>
      <c r="AY8" s="383"/>
      <c r="AZ8" s="383"/>
      <c r="BA8" s="383"/>
      <c r="BB8" s="383"/>
      <c r="BC8" s="383"/>
      <c r="BD8" s="383"/>
      <c r="BE8" s="383"/>
      <c r="BF8" s="384"/>
      <c r="BG8" s="385">
        <v>28870</v>
      </c>
      <c r="BH8" s="386"/>
      <c r="BI8" s="386"/>
      <c r="BJ8" s="386"/>
      <c r="BK8" s="386"/>
      <c r="BL8" s="386"/>
      <c r="BM8" s="386"/>
      <c r="BN8" s="387"/>
      <c r="BO8" s="388">
        <v>1.2</v>
      </c>
      <c r="BP8" s="388"/>
      <c r="BQ8" s="388"/>
      <c r="BR8" s="388"/>
      <c r="BS8" s="389" t="s">
        <v>122</v>
      </c>
      <c r="BT8" s="389"/>
      <c r="BU8" s="389"/>
      <c r="BV8" s="389"/>
      <c r="BW8" s="389"/>
      <c r="BX8" s="389"/>
      <c r="BY8" s="389"/>
      <c r="BZ8" s="389"/>
      <c r="CA8" s="389"/>
      <c r="CB8" s="393"/>
      <c r="CD8" s="382" t="s">
        <v>228</v>
      </c>
      <c r="CE8" s="383"/>
      <c r="CF8" s="383"/>
      <c r="CG8" s="383"/>
      <c r="CH8" s="383"/>
      <c r="CI8" s="383"/>
      <c r="CJ8" s="383"/>
      <c r="CK8" s="383"/>
      <c r="CL8" s="383"/>
      <c r="CM8" s="383"/>
      <c r="CN8" s="383"/>
      <c r="CO8" s="383"/>
      <c r="CP8" s="383"/>
      <c r="CQ8" s="384"/>
      <c r="CR8" s="385">
        <v>2734545</v>
      </c>
      <c r="CS8" s="386"/>
      <c r="CT8" s="386"/>
      <c r="CU8" s="386"/>
      <c r="CV8" s="386"/>
      <c r="CW8" s="386"/>
      <c r="CX8" s="386"/>
      <c r="CY8" s="387"/>
      <c r="CZ8" s="388">
        <v>25.6</v>
      </c>
      <c r="DA8" s="388"/>
      <c r="DB8" s="388"/>
      <c r="DC8" s="388"/>
      <c r="DD8" s="394">
        <v>5413</v>
      </c>
      <c r="DE8" s="386"/>
      <c r="DF8" s="386"/>
      <c r="DG8" s="386"/>
      <c r="DH8" s="386"/>
      <c r="DI8" s="386"/>
      <c r="DJ8" s="386"/>
      <c r="DK8" s="386"/>
      <c r="DL8" s="386"/>
      <c r="DM8" s="386"/>
      <c r="DN8" s="386"/>
      <c r="DO8" s="386"/>
      <c r="DP8" s="387"/>
      <c r="DQ8" s="394">
        <v>1672867</v>
      </c>
      <c r="DR8" s="386"/>
      <c r="DS8" s="386"/>
      <c r="DT8" s="386"/>
      <c r="DU8" s="386"/>
      <c r="DV8" s="386"/>
      <c r="DW8" s="386"/>
      <c r="DX8" s="386"/>
      <c r="DY8" s="386"/>
      <c r="DZ8" s="386"/>
      <c r="EA8" s="386"/>
      <c r="EB8" s="386"/>
      <c r="EC8" s="395"/>
    </row>
    <row r="9" spans="2:143" ht="11.25" customHeight="1" x14ac:dyDescent="0.15">
      <c r="B9" s="382" t="s">
        <v>229</v>
      </c>
      <c r="C9" s="383"/>
      <c r="D9" s="383"/>
      <c r="E9" s="383"/>
      <c r="F9" s="383"/>
      <c r="G9" s="383"/>
      <c r="H9" s="383"/>
      <c r="I9" s="383"/>
      <c r="J9" s="383"/>
      <c r="K9" s="383"/>
      <c r="L9" s="383"/>
      <c r="M9" s="383"/>
      <c r="N9" s="383"/>
      <c r="O9" s="383"/>
      <c r="P9" s="383"/>
      <c r="Q9" s="384"/>
      <c r="R9" s="385">
        <v>26442</v>
      </c>
      <c r="S9" s="386"/>
      <c r="T9" s="386"/>
      <c r="U9" s="386"/>
      <c r="V9" s="386"/>
      <c r="W9" s="386"/>
      <c r="X9" s="386"/>
      <c r="Y9" s="387"/>
      <c r="Z9" s="388">
        <v>0.2</v>
      </c>
      <c r="AA9" s="388"/>
      <c r="AB9" s="388"/>
      <c r="AC9" s="388"/>
      <c r="AD9" s="389">
        <v>26442</v>
      </c>
      <c r="AE9" s="389"/>
      <c r="AF9" s="389"/>
      <c r="AG9" s="389"/>
      <c r="AH9" s="389"/>
      <c r="AI9" s="389"/>
      <c r="AJ9" s="389"/>
      <c r="AK9" s="389"/>
      <c r="AL9" s="390">
        <v>0.5</v>
      </c>
      <c r="AM9" s="391"/>
      <c r="AN9" s="391"/>
      <c r="AO9" s="392"/>
      <c r="AP9" s="382" t="s">
        <v>230</v>
      </c>
      <c r="AQ9" s="383"/>
      <c r="AR9" s="383"/>
      <c r="AS9" s="383"/>
      <c r="AT9" s="383"/>
      <c r="AU9" s="383"/>
      <c r="AV9" s="383"/>
      <c r="AW9" s="383"/>
      <c r="AX9" s="383"/>
      <c r="AY9" s="383"/>
      <c r="AZ9" s="383"/>
      <c r="BA9" s="383"/>
      <c r="BB9" s="383"/>
      <c r="BC9" s="383"/>
      <c r="BD9" s="383"/>
      <c r="BE9" s="383"/>
      <c r="BF9" s="384"/>
      <c r="BG9" s="385">
        <v>755028</v>
      </c>
      <c r="BH9" s="386"/>
      <c r="BI9" s="386"/>
      <c r="BJ9" s="386"/>
      <c r="BK9" s="386"/>
      <c r="BL9" s="386"/>
      <c r="BM9" s="386"/>
      <c r="BN9" s="387"/>
      <c r="BO9" s="388">
        <v>31.9</v>
      </c>
      <c r="BP9" s="388"/>
      <c r="BQ9" s="388"/>
      <c r="BR9" s="388"/>
      <c r="BS9" s="389" t="s">
        <v>122</v>
      </c>
      <c r="BT9" s="389"/>
      <c r="BU9" s="389"/>
      <c r="BV9" s="389"/>
      <c r="BW9" s="389"/>
      <c r="BX9" s="389"/>
      <c r="BY9" s="389"/>
      <c r="BZ9" s="389"/>
      <c r="CA9" s="389"/>
      <c r="CB9" s="393"/>
      <c r="CD9" s="382" t="s">
        <v>231</v>
      </c>
      <c r="CE9" s="383"/>
      <c r="CF9" s="383"/>
      <c r="CG9" s="383"/>
      <c r="CH9" s="383"/>
      <c r="CI9" s="383"/>
      <c r="CJ9" s="383"/>
      <c r="CK9" s="383"/>
      <c r="CL9" s="383"/>
      <c r="CM9" s="383"/>
      <c r="CN9" s="383"/>
      <c r="CO9" s="383"/>
      <c r="CP9" s="383"/>
      <c r="CQ9" s="384"/>
      <c r="CR9" s="385">
        <v>500534</v>
      </c>
      <c r="CS9" s="386"/>
      <c r="CT9" s="386"/>
      <c r="CU9" s="386"/>
      <c r="CV9" s="386"/>
      <c r="CW9" s="386"/>
      <c r="CX9" s="386"/>
      <c r="CY9" s="387"/>
      <c r="CZ9" s="388">
        <v>4.7</v>
      </c>
      <c r="DA9" s="388"/>
      <c r="DB9" s="388"/>
      <c r="DC9" s="388"/>
      <c r="DD9" s="394">
        <v>1016</v>
      </c>
      <c r="DE9" s="386"/>
      <c r="DF9" s="386"/>
      <c r="DG9" s="386"/>
      <c r="DH9" s="386"/>
      <c r="DI9" s="386"/>
      <c r="DJ9" s="386"/>
      <c r="DK9" s="386"/>
      <c r="DL9" s="386"/>
      <c r="DM9" s="386"/>
      <c r="DN9" s="386"/>
      <c r="DO9" s="386"/>
      <c r="DP9" s="387"/>
      <c r="DQ9" s="394">
        <v>455600</v>
      </c>
      <c r="DR9" s="386"/>
      <c r="DS9" s="386"/>
      <c r="DT9" s="386"/>
      <c r="DU9" s="386"/>
      <c r="DV9" s="386"/>
      <c r="DW9" s="386"/>
      <c r="DX9" s="386"/>
      <c r="DY9" s="386"/>
      <c r="DZ9" s="386"/>
      <c r="EA9" s="386"/>
      <c r="EB9" s="386"/>
      <c r="EC9" s="395"/>
    </row>
    <row r="10" spans="2:143" ht="11.25" customHeight="1" x14ac:dyDescent="0.15">
      <c r="B10" s="382" t="s">
        <v>232</v>
      </c>
      <c r="C10" s="383"/>
      <c r="D10" s="383"/>
      <c r="E10" s="383"/>
      <c r="F10" s="383"/>
      <c r="G10" s="383"/>
      <c r="H10" s="383"/>
      <c r="I10" s="383"/>
      <c r="J10" s="383"/>
      <c r="K10" s="383"/>
      <c r="L10" s="383"/>
      <c r="M10" s="383"/>
      <c r="N10" s="383"/>
      <c r="O10" s="383"/>
      <c r="P10" s="383"/>
      <c r="Q10" s="384"/>
      <c r="R10" s="385" t="s">
        <v>122</v>
      </c>
      <c r="S10" s="386"/>
      <c r="T10" s="386"/>
      <c r="U10" s="386"/>
      <c r="V10" s="386"/>
      <c r="W10" s="386"/>
      <c r="X10" s="386"/>
      <c r="Y10" s="387"/>
      <c r="Z10" s="388" t="s">
        <v>122</v>
      </c>
      <c r="AA10" s="388"/>
      <c r="AB10" s="388"/>
      <c r="AC10" s="388"/>
      <c r="AD10" s="389" t="s">
        <v>122</v>
      </c>
      <c r="AE10" s="389"/>
      <c r="AF10" s="389"/>
      <c r="AG10" s="389"/>
      <c r="AH10" s="389"/>
      <c r="AI10" s="389"/>
      <c r="AJ10" s="389"/>
      <c r="AK10" s="389"/>
      <c r="AL10" s="390" t="s">
        <v>122</v>
      </c>
      <c r="AM10" s="391"/>
      <c r="AN10" s="391"/>
      <c r="AO10" s="392"/>
      <c r="AP10" s="382" t="s">
        <v>233</v>
      </c>
      <c r="AQ10" s="383"/>
      <c r="AR10" s="383"/>
      <c r="AS10" s="383"/>
      <c r="AT10" s="383"/>
      <c r="AU10" s="383"/>
      <c r="AV10" s="383"/>
      <c r="AW10" s="383"/>
      <c r="AX10" s="383"/>
      <c r="AY10" s="383"/>
      <c r="AZ10" s="383"/>
      <c r="BA10" s="383"/>
      <c r="BB10" s="383"/>
      <c r="BC10" s="383"/>
      <c r="BD10" s="383"/>
      <c r="BE10" s="383"/>
      <c r="BF10" s="384"/>
      <c r="BG10" s="385">
        <v>51898</v>
      </c>
      <c r="BH10" s="386"/>
      <c r="BI10" s="386"/>
      <c r="BJ10" s="386"/>
      <c r="BK10" s="386"/>
      <c r="BL10" s="386"/>
      <c r="BM10" s="386"/>
      <c r="BN10" s="387"/>
      <c r="BO10" s="388">
        <v>2.2000000000000002</v>
      </c>
      <c r="BP10" s="388"/>
      <c r="BQ10" s="388"/>
      <c r="BR10" s="388"/>
      <c r="BS10" s="389" t="s">
        <v>122</v>
      </c>
      <c r="BT10" s="389"/>
      <c r="BU10" s="389"/>
      <c r="BV10" s="389"/>
      <c r="BW10" s="389"/>
      <c r="BX10" s="389"/>
      <c r="BY10" s="389"/>
      <c r="BZ10" s="389"/>
      <c r="CA10" s="389"/>
      <c r="CB10" s="393"/>
      <c r="CD10" s="382" t="s">
        <v>234</v>
      </c>
      <c r="CE10" s="383"/>
      <c r="CF10" s="383"/>
      <c r="CG10" s="383"/>
      <c r="CH10" s="383"/>
      <c r="CI10" s="383"/>
      <c r="CJ10" s="383"/>
      <c r="CK10" s="383"/>
      <c r="CL10" s="383"/>
      <c r="CM10" s="383"/>
      <c r="CN10" s="383"/>
      <c r="CO10" s="383"/>
      <c r="CP10" s="383"/>
      <c r="CQ10" s="384"/>
      <c r="CR10" s="385">
        <v>306</v>
      </c>
      <c r="CS10" s="386"/>
      <c r="CT10" s="386"/>
      <c r="CU10" s="386"/>
      <c r="CV10" s="386"/>
      <c r="CW10" s="386"/>
      <c r="CX10" s="386"/>
      <c r="CY10" s="387"/>
      <c r="CZ10" s="388">
        <v>0</v>
      </c>
      <c r="DA10" s="388"/>
      <c r="DB10" s="388"/>
      <c r="DC10" s="388"/>
      <c r="DD10" s="394" t="s">
        <v>122</v>
      </c>
      <c r="DE10" s="386"/>
      <c r="DF10" s="386"/>
      <c r="DG10" s="386"/>
      <c r="DH10" s="386"/>
      <c r="DI10" s="386"/>
      <c r="DJ10" s="386"/>
      <c r="DK10" s="386"/>
      <c r="DL10" s="386"/>
      <c r="DM10" s="386"/>
      <c r="DN10" s="386"/>
      <c r="DO10" s="386"/>
      <c r="DP10" s="387"/>
      <c r="DQ10" s="394">
        <v>306</v>
      </c>
      <c r="DR10" s="386"/>
      <c r="DS10" s="386"/>
      <c r="DT10" s="386"/>
      <c r="DU10" s="386"/>
      <c r="DV10" s="386"/>
      <c r="DW10" s="386"/>
      <c r="DX10" s="386"/>
      <c r="DY10" s="386"/>
      <c r="DZ10" s="386"/>
      <c r="EA10" s="386"/>
      <c r="EB10" s="386"/>
      <c r="EC10" s="395"/>
    </row>
    <row r="11" spans="2:143" ht="11.25" customHeight="1" x14ac:dyDescent="0.15">
      <c r="B11" s="382" t="s">
        <v>235</v>
      </c>
      <c r="C11" s="383"/>
      <c r="D11" s="383"/>
      <c r="E11" s="383"/>
      <c r="F11" s="383"/>
      <c r="G11" s="383"/>
      <c r="H11" s="383"/>
      <c r="I11" s="383"/>
      <c r="J11" s="383"/>
      <c r="K11" s="383"/>
      <c r="L11" s="383"/>
      <c r="M11" s="383"/>
      <c r="N11" s="383"/>
      <c r="O11" s="383"/>
      <c r="P11" s="383"/>
      <c r="Q11" s="384"/>
      <c r="R11" s="385">
        <v>458492</v>
      </c>
      <c r="S11" s="386"/>
      <c r="T11" s="386"/>
      <c r="U11" s="386"/>
      <c r="V11" s="386"/>
      <c r="W11" s="386"/>
      <c r="X11" s="386"/>
      <c r="Y11" s="387"/>
      <c r="Z11" s="390">
        <v>4.2</v>
      </c>
      <c r="AA11" s="391"/>
      <c r="AB11" s="391"/>
      <c r="AC11" s="397"/>
      <c r="AD11" s="394">
        <v>458492</v>
      </c>
      <c r="AE11" s="386"/>
      <c r="AF11" s="386"/>
      <c r="AG11" s="386"/>
      <c r="AH11" s="386"/>
      <c r="AI11" s="386"/>
      <c r="AJ11" s="386"/>
      <c r="AK11" s="387"/>
      <c r="AL11" s="390">
        <v>8.6</v>
      </c>
      <c r="AM11" s="391"/>
      <c r="AN11" s="391"/>
      <c r="AO11" s="392"/>
      <c r="AP11" s="382" t="s">
        <v>236</v>
      </c>
      <c r="AQ11" s="383"/>
      <c r="AR11" s="383"/>
      <c r="AS11" s="383"/>
      <c r="AT11" s="383"/>
      <c r="AU11" s="383"/>
      <c r="AV11" s="383"/>
      <c r="AW11" s="383"/>
      <c r="AX11" s="383"/>
      <c r="AY11" s="383"/>
      <c r="AZ11" s="383"/>
      <c r="BA11" s="383"/>
      <c r="BB11" s="383"/>
      <c r="BC11" s="383"/>
      <c r="BD11" s="383"/>
      <c r="BE11" s="383"/>
      <c r="BF11" s="384"/>
      <c r="BG11" s="385">
        <v>80993</v>
      </c>
      <c r="BH11" s="386"/>
      <c r="BI11" s="386"/>
      <c r="BJ11" s="386"/>
      <c r="BK11" s="386"/>
      <c r="BL11" s="386"/>
      <c r="BM11" s="386"/>
      <c r="BN11" s="387"/>
      <c r="BO11" s="388">
        <v>3.4</v>
      </c>
      <c r="BP11" s="388"/>
      <c r="BQ11" s="388"/>
      <c r="BR11" s="388"/>
      <c r="BS11" s="389" t="s">
        <v>122</v>
      </c>
      <c r="BT11" s="389"/>
      <c r="BU11" s="389"/>
      <c r="BV11" s="389"/>
      <c r="BW11" s="389"/>
      <c r="BX11" s="389"/>
      <c r="BY11" s="389"/>
      <c r="BZ11" s="389"/>
      <c r="CA11" s="389"/>
      <c r="CB11" s="393"/>
      <c r="CD11" s="382" t="s">
        <v>237</v>
      </c>
      <c r="CE11" s="383"/>
      <c r="CF11" s="383"/>
      <c r="CG11" s="383"/>
      <c r="CH11" s="383"/>
      <c r="CI11" s="383"/>
      <c r="CJ11" s="383"/>
      <c r="CK11" s="383"/>
      <c r="CL11" s="383"/>
      <c r="CM11" s="383"/>
      <c r="CN11" s="383"/>
      <c r="CO11" s="383"/>
      <c r="CP11" s="383"/>
      <c r="CQ11" s="384"/>
      <c r="CR11" s="385">
        <v>217108</v>
      </c>
      <c r="CS11" s="386"/>
      <c r="CT11" s="386"/>
      <c r="CU11" s="386"/>
      <c r="CV11" s="386"/>
      <c r="CW11" s="386"/>
      <c r="CX11" s="386"/>
      <c r="CY11" s="387"/>
      <c r="CZ11" s="388">
        <v>2</v>
      </c>
      <c r="DA11" s="388"/>
      <c r="DB11" s="388"/>
      <c r="DC11" s="388"/>
      <c r="DD11" s="394">
        <v>80532</v>
      </c>
      <c r="DE11" s="386"/>
      <c r="DF11" s="386"/>
      <c r="DG11" s="386"/>
      <c r="DH11" s="386"/>
      <c r="DI11" s="386"/>
      <c r="DJ11" s="386"/>
      <c r="DK11" s="386"/>
      <c r="DL11" s="386"/>
      <c r="DM11" s="386"/>
      <c r="DN11" s="386"/>
      <c r="DO11" s="386"/>
      <c r="DP11" s="387"/>
      <c r="DQ11" s="394">
        <v>127761</v>
      </c>
      <c r="DR11" s="386"/>
      <c r="DS11" s="386"/>
      <c r="DT11" s="386"/>
      <c r="DU11" s="386"/>
      <c r="DV11" s="386"/>
      <c r="DW11" s="386"/>
      <c r="DX11" s="386"/>
      <c r="DY11" s="386"/>
      <c r="DZ11" s="386"/>
      <c r="EA11" s="386"/>
      <c r="EB11" s="386"/>
      <c r="EC11" s="395"/>
    </row>
    <row r="12" spans="2:143" ht="11.25" customHeight="1" x14ac:dyDescent="0.15">
      <c r="B12" s="382" t="s">
        <v>238</v>
      </c>
      <c r="C12" s="383"/>
      <c r="D12" s="383"/>
      <c r="E12" s="383"/>
      <c r="F12" s="383"/>
      <c r="G12" s="383"/>
      <c r="H12" s="383"/>
      <c r="I12" s="383"/>
      <c r="J12" s="383"/>
      <c r="K12" s="383"/>
      <c r="L12" s="383"/>
      <c r="M12" s="383"/>
      <c r="N12" s="383"/>
      <c r="O12" s="383"/>
      <c r="P12" s="383"/>
      <c r="Q12" s="384"/>
      <c r="R12" s="385">
        <v>91023</v>
      </c>
      <c r="S12" s="386"/>
      <c r="T12" s="386"/>
      <c r="U12" s="386"/>
      <c r="V12" s="386"/>
      <c r="W12" s="386"/>
      <c r="X12" s="386"/>
      <c r="Y12" s="387"/>
      <c r="Z12" s="388">
        <v>0.8</v>
      </c>
      <c r="AA12" s="388"/>
      <c r="AB12" s="388"/>
      <c r="AC12" s="388"/>
      <c r="AD12" s="389">
        <v>91023</v>
      </c>
      <c r="AE12" s="389"/>
      <c r="AF12" s="389"/>
      <c r="AG12" s="389"/>
      <c r="AH12" s="389"/>
      <c r="AI12" s="389"/>
      <c r="AJ12" s="389"/>
      <c r="AK12" s="389"/>
      <c r="AL12" s="390">
        <v>1.7</v>
      </c>
      <c r="AM12" s="391"/>
      <c r="AN12" s="391"/>
      <c r="AO12" s="392"/>
      <c r="AP12" s="382" t="s">
        <v>239</v>
      </c>
      <c r="AQ12" s="383"/>
      <c r="AR12" s="383"/>
      <c r="AS12" s="383"/>
      <c r="AT12" s="383"/>
      <c r="AU12" s="383"/>
      <c r="AV12" s="383"/>
      <c r="AW12" s="383"/>
      <c r="AX12" s="383"/>
      <c r="AY12" s="383"/>
      <c r="AZ12" s="383"/>
      <c r="BA12" s="383"/>
      <c r="BB12" s="383"/>
      <c r="BC12" s="383"/>
      <c r="BD12" s="383"/>
      <c r="BE12" s="383"/>
      <c r="BF12" s="384"/>
      <c r="BG12" s="385">
        <v>1255230</v>
      </c>
      <c r="BH12" s="386"/>
      <c r="BI12" s="386"/>
      <c r="BJ12" s="386"/>
      <c r="BK12" s="386"/>
      <c r="BL12" s="386"/>
      <c r="BM12" s="386"/>
      <c r="BN12" s="387"/>
      <c r="BO12" s="388">
        <v>53.1</v>
      </c>
      <c r="BP12" s="388"/>
      <c r="BQ12" s="388"/>
      <c r="BR12" s="388"/>
      <c r="BS12" s="389" t="s">
        <v>122</v>
      </c>
      <c r="BT12" s="389"/>
      <c r="BU12" s="389"/>
      <c r="BV12" s="389"/>
      <c r="BW12" s="389"/>
      <c r="BX12" s="389"/>
      <c r="BY12" s="389"/>
      <c r="BZ12" s="389"/>
      <c r="CA12" s="389"/>
      <c r="CB12" s="393"/>
      <c r="CD12" s="382" t="s">
        <v>240</v>
      </c>
      <c r="CE12" s="383"/>
      <c r="CF12" s="383"/>
      <c r="CG12" s="383"/>
      <c r="CH12" s="383"/>
      <c r="CI12" s="383"/>
      <c r="CJ12" s="383"/>
      <c r="CK12" s="383"/>
      <c r="CL12" s="383"/>
      <c r="CM12" s="383"/>
      <c r="CN12" s="383"/>
      <c r="CO12" s="383"/>
      <c r="CP12" s="383"/>
      <c r="CQ12" s="384"/>
      <c r="CR12" s="385">
        <v>42727</v>
      </c>
      <c r="CS12" s="386"/>
      <c r="CT12" s="386"/>
      <c r="CU12" s="386"/>
      <c r="CV12" s="386"/>
      <c r="CW12" s="386"/>
      <c r="CX12" s="386"/>
      <c r="CY12" s="387"/>
      <c r="CZ12" s="388">
        <v>0.4</v>
      </c>
      <c r="DA12" s="388"/>
      <c r="DB12" s="388"/>
      <c r="DC12" s="388"/>
      <c r="DD12" s="394" t="s">
        <v>122</v>
      </c>
      <c r="DE12" s="386"/>
      <c r="DF12" s="386"/>
      <c r="DG12" s="386"/>
      <c r="DH12" s="386"/>
      <c r="DI12" s="386"/>
      <c r="DJ12" s="386"/>
      <c r="DK12" s="386"/>
      <c r="DL12" s="386"/>
      <c r="DM12" s="386"/>
      <c r="DN12" s="386"/>
      <c r="DO12" s="386"/>
      <c r="DP12" s="387"/>
      <c r="DQ12" s="394">
        <v>34240</v>
      </c>
      <c r="DR12" s="386"/>
      <c r="DS12" s="386"/>
      <c r="DT12" s="386"/>
      <c r="DU12" s="386"/>
      <c r="DV12" s="386"/>
      <c r="DW12" s="386"/>
      <c r="DX12" s="386"/>
      <c r="DY12" s="386"/>
      <c r="DZ12" s="386"/>
      <c r="EA12" s="386"/>
      <c r="EB12" s="386"/>
      <c r="EC12" s="395"/>
    </row>
    <row r="13" spans="2:143" ht="11.25" customHeight="1" x14ac:dyDescent="0.15">
      <c r="B13" s="382" t="s">
        <v>241</v>
      </c>
      <c r="C13" s="383"/>
      <c r="D13" s="383"/>
      <c r="E13" s="383"/>
      <c r="F13" s="383"/>
      <c r="G13" s="383"/>
      <c r="H13" s="383"/>
      <c r="I13" s="383"/>
      <c r="J13" s="383"/>
      <c r="K13" s="383"/>
      <c r="L13" s="383"/>
      <c r="M13" s="383"/>
      <c r="N13" s="383"/>
      <c r="O13" s="383"/>
      <c r="P13" s="383"/>
      <c r="Q13" s="384"/>
      <c r="R13" s="385">
        <v>805</v>
      </c>
      <c r="S13" s="386"/>
      <c r="T13" s="386"/>
      <c r="U13" s="386"/>
      <c r="V13" s="386"/>
      <c r="W13" s="386"/>
      <c r="X13" s="386"/>
      <c r="Y13" s="387"/>
      <c r="Z13" s="388">
        <v>0</v>
      </c>
      <c r="AA13" s="388"/>
      <c r="AB13" s="388"/>
      <c r="AC13" s="388"/>
      <c r="AD13" s="389">
        <v>805</v>
      </c>
      <c r="AE13" s="389"/>
      <c r="AF13" s="389"/>
      <c r="AG13" s="389"/>
      <c r="AH13" s="389"/>
      <c r="AI13" s="389"/>
      <c r="AJ13" s="389"/>
      <c r="AK13" s="389"/>
      <c r="AL13" s="390">
        <v>0</v>
      </c>
      <c r="AM13" s="391"/>
      <c r="AN13" s="391"/>
      <c r="AO13" s="392"/>
      <c r="AP13" s="382" t="s">
        <v>242</v>
      </c>
      <c r="AQ13" s="383"/>
      <c r="AR13" s="383"/>
      <c r="AS13" s="383"/>
      <c r="AT13" s="383"/>
      <c r="AU13" s="383"/>
      <c r="AV13" s="383"/>
      <c r="AW13" s="383"/>
      <c r="AX13" s="383"/>
      <c r="AY13" s="383"/>
      <c r="AZ13" s="383"/>
      <c r="BA13" s="383"/>
      <c r="BB13" s="383"/>
      <c r="BC13" s="383"/>
      <c r="BD13" s="383"/>
      <c r="BE13" s="383"/>
      <c r="BF13" s="384"/>
      <c r="BG13" s="385">
        <v>1253994</v>
      </c>
      <c r="BH13" s="386"/>
      <c r="BI13" s="386"/>
      <c r="BJ13" s="386"/>
      <c r="BK13" s="386"/>
      <c r="BL13" s="386"/>
      <c r="BM13" s="386"/>
      <c r="BN13" s="387"/>
      <c r="BO13" s="388">
        <v>53</v>
      </c>
      <c r="BP13" s="388"/>
      <c r="BQ13" s="388"/>
      <c r="BR13" s="388"/>
      <c r="BS13" s="389" t="s">
        <v>122</v>
      </c>
      <c r="BT13" s="389"/>
      <c r="BU13" s="389"/>
      <c r="BV13" s="389"/>
      <c r="BW13" s="389"/>
      <c r="BX13" s="389"/>
      <c r="BY13" s="389"/>
      <c r="BZ13" s="389"/>
      <c r="CA13" s="389"/>
      <c r="CB13" s="393"/>
      <c r="CD13" s="382" t="s">
        <v>243</v>
      </c>
      <c r="CE13" s="383"/>
      <c r="CF13" s="383"/>
      <c r="CG13" s="383"/>
      <c r="CH13" s="383"/>
      <c r="CI13" s="383"/>
      <c r="CJ13" s="383"/>
      <c r="CK13" s="383"/>
      <c r="CL13" s="383"/>
      <c r="CM13" s="383"/>
      <c r="CN13" s="383"/>
      <c r="CO13" s="383"/>
      <c r="CP13" s="383"/>
      <c r="CQ13" s="384"/>
      <c r="CR13" s="385">
        <v>872460</v>
      </c>
      <c r="CS13" s="386"/>
      <c r="CT13" s="386"/>
      <c r="CU13" s="386"/>
      <c r="CV13" s="386"/>
      <c r="CW13" s="386"/>
      <c r="CX13" s="386"/>
      <c r="CY13" s="387"/>
      <c r="CZ13" s="388">
        <v>8.1999999999999993</v>
      </c>
      <c r="DA13" s="388"/>
      <c r="DB13" s="388"/>
      <c r="DC13" s="388"/>
      <c r="DD13" s="394">
        <v>237149</v>
      </c>
      <c r="DE13" s="386"/>
      <c r="DF13" s="386"/>
      <c r="DG13" s="386"/>
      <c r="DH13" s="386"/>
      <c r="DI13" s="386"/>
      <c r="DJ13" s="386"/>
      <c r="DK13" s="386"/>
      <c r="DL13" s="386"/>
      <c r="DM13" s="386"/>
      <c r="DN13" s="386"/>
      <c r="DO13" s="386"/>
      <c r="DP13" s="387"/>
      <c r="DQ13" s="394">
        <v>677746</v>
      </c>
      <c r="DR13" s="386"/>
      <c r="DS13" s="386"/>
      <c r="DT13" s="386"/>
      <c r="DU13" s="386"/>
      <c r="DV13" s="386"/>
      <c r="DW13" s="386"/>
      <c r="DX13" s="386"/>
      <c r="DY13" s="386"/>
      <c r="DZ13" s="386"/>
      <c r="EA13" s="386"/>
      <c r="EB13" s="386"/>
      <c r="EC13" s="395"/>
    </row>
    <row r="14" spans="2:143" ht="11.25" customHeight="1" x14ac:dyDescent="0.15">
      <c r="B14" s="382" t="s">
        <v>244</v>
      </c>
      <c r="C14" s="383"/>
      <c r="D14" s="383"/>
      <c r="E14" s="383"/>
      <c r="F14" s="383"/>
      <c r="G14" s="383"/>
      <c r="H14" s="383"/>
      <c r="I14" s="383"/>
      <c r="J14" s="383"/>
      <c r="K14" s="383"/>
      <c r="L14" s="383"/>
      <c r="M14" s="383"/>
      <c r="N14" s="383"/>
      <c r="O14" s="383"/>
      <c r="P14" s="383"/>
      <c r="Q14" s="384"/>
      <c r="R14" s="385" t="s">
        <v>122</v>
      </c>
      <c r="S14" s="386"/>
      <c r="T14" s="386"/>
      <c r="U14" s="386"/>
      <c r="V14" s="386"/>
      <c r="W14" s="386"/>
      <c r="X14" s="386"/>
      <c r="Y14" s="387"/>
      <c r="Z14" s="388" t="s">
        <v>122</v>
      </c>
      <c r="AA14" s="388"/>
      <c r="AB14" s="388"/>
      <c r="AC14" s="388"/>
      <c r="AD14" s="389" t="s">
        <v>122</v>
      </c>
      <c r="AE14" s="389"/>
      <c r="AF14" s="389"/>
      <c r="AG14" s="389"/>
      <c r="AH14" s="389"/>
      <c r="AI14" s="389"/>
      <c r="AJ14" s="389"/>
      <c r="AK14" s="389"/>
      <c r="AL14" s="390" t="s">
        <v>122</v>
      </c>
      <c r="AM14" s="391"/>
      <c r="AN14" s="391"/>
      <c r="AO14" s="392"/>
      <c r="AP14" s="382" t="s">
        <v>245</v>
      </c>
      <c r="AQ14" s="383"/>
      <c r="AR14" s="383"/>
      <c r="AS14" s="383"/>
      <c r="AT14" s="383"/>
      <c r="AU14" s="383"/>
      <c r="AV14" s="383"/>
      <c r="AW14" s="383"/>
      <c r="AX14" s="383"/>
      <c r="AY14" s="383"/>
      <c r="AZ14" s="383"/>
      <c r="BA14" s="383"/>
      <c r="BB14" s="383"/>
      <c r="BC14" s="383"/>
      <c r="BD14" s="383"/>
      <c r="BE14" s="383"/>
      <c r="BF14" s="384"/>
      <c r="BG14" s="385">
        <v>70531</v>
      </c>
      <c r="BH14" s="386"/>
      <c r="BI14" s="386"/>
      <c r="BJ14" s="386"/>
      <c r="BK14" s="386"/>
      <c r="BL14" s="386"/>
      <c r="BM14" s="386"/>
      <c r="BN14" s="387"/>
      <c r="BO14" s="388">
        <v>3</v>
      </c>
      <c r="BP14" s="388"/>
      <c r="BQ14" s="388"/>
      <c r="BR14" s="388"/>
      <c r="BS14" s="389" t="s">
        <v>122</v>
      </c>
      <c r="BT14" s="389"/>
      <c r="BU14" s="389"/>
      <c r="BV14" s="389"/>
      <c r="BW14" s="389"/>
      <c r="BX14" s="389"/>
      <c r="BY14" s="389"/>
      <c r="BZ14" s="389"/>
      <c r="CA14" s="389"/>
      <c r="CB14" s="393"/>
      <c r="CD14" s="382" t="s">
        <v>246</v>
      </c>
      <c r="CE14" s="383"/>
      <c r="CF14" s="383"/>
      <c r="CG14" s="383"/>
      <c r="CH14" s="383"/>
      <c r="CI14" s="383"/>
      <c r="CJ14" s="383"/>
      <c r="CK14" s="383"/>
      <c r="CL14" s="383"/>
      <c r="CM14" s="383"/>
      <c r="CN14" s="383"/>
      <c r="CO14" s="383"/>
      <c r="CP14" s="383"/>
      <c r="CQ14" s="384"/>
      <c r="CR14" s="385">
        <v>2668878</v>
      </c>
      <c r="CS14" s="386"/>
      <c r="CT14" s="386"/>
      <c r="CU14" s="386"/>
      <c r="CV14" s="386"/>
      <c r="CW14" s="386"/>
      <c r="CX14" s="386"/>
      <c r="CY14" s="387"/>
      <c r="CZ14" s="388">
        <v>25</v>
      </c>
      <c r="DA14" s="388"/>
      <c r="DB14" s="388"/>
      <c r="DC14" s="388"/>
      <c r="DD14" s="394">
        <v>2376244</v>
      </c>
      <c r="DE14" s="386"/>
      <c r="DF14" s="386"/>
      <c r="DG14" s="386"/>
      <c r="DH14" s="386"/>
      <c r="DI14" s="386"/>
      <c r="DJ14" s="386"/>
      <c r="DK14" s="386"/>
      <c r="DL14" s="386"/>
      <c r="DM14" s="386"/>
      <c r="DN14" s="386"/>
      <c r="DO14" s="386"/>
      <c r="DP14" s="387"/>
      <c r="DQ14" s="394">
        <v>364284</v>
      </c>
      <c r="DR14" s="386"/>
      <c r="DS14" s="386"/>
      <c r="DT14" s="386"/>
      <c r="DU14" s="386"/>
      <c r="DV14" s="386"/>
      <c r="DW14" s="386"/>
      <c r="DX14" s="386"/>
      <c r="DY14" s="386"/>
      <c r="DZ14" s="386"/>
      <c r="EA14" s="386"/>
      <c r="EB14" s="386"/>
      <c r="EC14" s="395"/>
    </row>
    <row r="15" spans="2:143" ht="11.25" customHeight="1" x14ac:dyDescent="0.15">
      <c r="B15" s="382" t="s">
        <v>247</v>
      </c>
      <c r="C15" s="383"/>
      <c r="D15" s="383"/>
      <c r="E15" s="383"/>
      <c r="F15" s="383"/>
      <c r="G15" s="383"/>
      <c r="H15" s="383"/>
      <c r="I15" s="383"/>
      <c r="J15" s="383"/>
      <c r="K15" s="383"/>
      <c r="L15" s="383"/>
      <c r="M15" s="383"/>
      <c r="N15" s="383"/>
      <c r="O15" s="383"/>
      <c r="P15" s="383"/>
      <c r="Q15" s="384"/>
      <c r="R15" s="385">
        <v>13666</v>
      </c>
      <c r="S15" s="386"/>
      <c r="T15" s="386"/>
      <c r="U15" s="386"/>
      <c r="V15" s="386"/>
      <c r="W15" s="386"/>
      <c r="X15" s="386"/>
      <c r="Y15" s="387"/>
      <c r="Z15" s="388">
        <v>0.1</v>
      </c>
      <c r="AA15" s="388"/>
      <c r="AB15" s="388"/>
      <c r="AC15" s="388"/>
      <c r="AD15" s="389">
        <v>13666</v>
      </c>
      <c r="AE15" s="389"/>
      <c r="AF15" s="389"/>
      <c r="AG15" s="389"/>
      <c r="AH15" s="389"/>
      <c r="AI15" s="389"/>
      <c r="AJ15" s="389"/>
      <c r="AK15" s="389"/>
      <c r="AL15" s="390">
        <v>0.3</v>
      </c>
      <c r="AM15" s="391"/>
      <c r="AN15" s="391"/>
      <c r="AO15" s="392"/>
      <c r="AP15" s="382" t="s">
        <v>248</v>
      </c>
      <c r="AQ15" s="383"/>
      <c r="AR15" s="383"/>
      <c r="AS15" s="383"/>
      <c r="AT15" s="383"/>
      <c r="AU15" s="383"/>
      <c r="AV15" s="383"/>
      <c r="AW15" s="383"/>
      <c r="AX15" s="383"/>
      <c r="AY15" s="383"/>
      <c r="AZ15" s="383"/>
      <c r="BA15" s="383"/>
      <c r="BB15" s="383"/>
      <c r="BC15" s="383"/>
      <c r="BD15" s="383"/>
      <c r="BE15" s="383"/>
      <c r="BF15" s="384"/>
      <c r="BG15" s="385">
        <v>122647</v>
      </c>
      <c r="BH15" s="386"/>
      <c r="BI15" s="386"/>
      <c r="BJ15" s="386"/>
      <c r="BK15" s="386"/>
      <c r="BL15" s="386"/>
      <c r="BM15" s="386"/>
      <c r="BN15" s="387"/>
      <c r="BO15" s="388">
        <v>5.2</v>
      </c>
      <c r="BP15" s="388"/>
      <c r="BQ15" s="388"/>
      <c r="BR15" s="388"/>
      <c r="BS15" s="389" t="s">
        <v>122</v>
      </c>
      <c r="BT15" s="389"/>
      <c r="BU15" s="389"/>
      <c r="BV15" s="389"/>
      <c r="BW15" s="389"/>
      <c r="BX15" s="389"/>
      <c r="BY15" s="389"/>
      <c r="BZ15" s="389"/>
      <c r="CA15" s="389"/>
      <c r="CB15" s="393"/>
      <c r="CD15" s="382" t="s">
        <v>249</v>
      </c>
      <c r="CE15" s="383"/>
      <c r="CF15" s="383"/>
      <c r="CG15" s="383"/>
      <c r="CH15" s="383"/>
      <c r="CI15" s="383"/>
      <c r="CJ15" s="383"/>
      <c r="CK15" s="383"/>
      <c r="CL15" s="383"/>
      <c r="CM15" s="383"/>
      <c r="CN15" s="383"/>
      <c r="CO15" s="383"/>
      <c r="CP15" s="383"/>
      <c r="CQ15" s="384"/>
      <c r="CR15" s="385">
        <v>1725025</v>
      </c>
      <c r="CS15" s="386"/>
      <c r="CT15" s="386"/>
      <c r="CU15" s="386"/>
      <c r="CV15" s="386"/>
      <c r="CW15" s="386"/>
      <c r="CX15" s="386"/>
      <c r="CY15" s="387"/>
      <c r="CZ15" s="388">
        <v>16.100000000000001</v>
      </c>
      <c r="DA15" s="388"/>
      <c r="DB15" s="388"/>
      <c r="DC15" s="388"/>
      <c r="DD15" s="394">
        <v>824496</v>
      </c>
      <c r="DE15" s="386"/>
      <c r="DF15" s="386"/>
      <c r="DG15" s="386"/>
      <c r="DH15" s="386"/>
      <c r="DI15" s="386"/>
      <c r="DJ15" s="386"/>
      <c r="DK15" s="386"/>
      <c r="DL15" s="386"/>
      <c r="DM15" s="386"/>
      <c r="DN15" s="386"/>
      <c r="DO15" s="386"/>
      <c r="DP15" s="387"/>
      <c r="DQ15" s="394">
        <v>792547</v>
      </c>
      <c r="DR15" s="386"/>
      <c r="DS15" s="386"/>
      <c r="DT15" s="386"/>
      <c r="DU15" s="386"/>
      <c r="DV15" s="386"/>
      <c r="DW15" s="386"/>
      <c r="DX15" s="386"/>
      <c r="DY15" s="386"/>
      <c r="DZ15" s="386"/>
      <c r="EA15" s="386"/>
      <c r="EB15" s="386"/>
      <c r="EC15" s="395"/>
    </row>
    <row r="16" spans="2:143" ht="11.25" customHeight="1" x14ac:dyDescent="0.15">
      <c r="B16" s="382" t="s">
        <v>250</v>
      </c>
      <c r="C16" s="383"/>
      <c r="D16" s="383"/>
      <c r="E16" s="383"/>
      <c r="F16" s="383"/>
      <c r="G16" s="383"/>
      <c r="H16" s="383"/>
      <c r="I16" s="383"/>
      <c r="J16" s="383"/>
      <c r="K16" s="383"/>
      <c r="L16" s="383"/>
      <c r="M16" s="383"/>
      <c r="N16" s="383"/>
      <c r="O16" s="383"/>
      <c r="P16" s="383"/>
      <c r="Q16" s="384"/>
      <c r="R16" s="385">
        <v>41406</v>
      </c>
      <c r="S16" s="386"/>
      <c r="T16" s="386"/>
      <c r="U16" s="386"/>
      <c r="V16" s="386"/>
      <c r="W16" s="386"/>
      <c r="X16" s="386"/>
      <c r="Y16" s="387"/>
      <c r="Z16" s="388">
        <v>0.4</v>
      </c>
      <c r="AA16" s="388"/>
      <c r="AB16" s="388"/>
      <c r="AC16" s="388"/>
      <c r="AD16" s="389">
        <v>41406</v>
      </c>
      <c r="AE16" s="389"/>
      <c r="AF16" s="389"/>
      <c r="AG16" s="389"/>
      <c r="AH16" s="389"/>
      <c r="AI16" s="389"/>
      <c r="AJ16" s="389"/>
      <c r="AK16" s="389"/>
      <c r="AL16" s="390">
        <v>0.8</v>
      </c>
      <c r="AM16" s="391"/>
      <c r="AN16" s="391"/>
      <c r="AO16" s="392"/>
      <c r="AP16" s="382" t="s">
        <v>251</v>
      </c>
      <c r="AQ16" s="383"/>
      <c r="AR16" s="383"/>
      <c r="AS16" s="383"/>
      <c r="AT16" s="383"/>
      <c r="AU16" s="383"/>
      <c r="AV16" s="383"/>
      <c r="AW16" s="383"/>
      <c r="AX16" s="383"/>
      <c r="AY16" s="383"/>
      <c r="AZ16" s="383"/>
      <c r="BA16" s="383"/>
      <c r="BB16" s="383"/>
      <c r="BC16" s="383"/>
      <c r="BD16" s="383"/>
      <c r="BE16" s="383"/>
      <c r="BF16" s="384"/>
      <c r="BG16" s="385" t="s">
        <v>122</v>
      </c>
      <c r="BH16" s="386"/>
      <c r="BI16" s="386"/>
      <c r="BJ16" s="386"/>
      <c r="BK16" s="386"/>
      <c r="BL16" s="386"/>
      <c r="BM16" s="386"/>
      <c r="BN16" s="387"/>
      <c r="BO16" s="388" t="s">
        <v>122</v>
      </c>
      <c r="BP16" s="388"/>
      <c r="BQ16" s="388"/>
      <c r="BR16" s="388"/>
      <c r="BS16" s="389" t="s">
        <v>122</v>
      </c>
      <c r="BT16" s="389"/>
      <c r="BU16" s="389"/>
      <c r="BV16" s="389"/>
      <c r="BW16" s="389"/>
      <c r="BX16" s="389"/>
      <c r="BY16" s="389"/>
      <c r="BZ16" s="389"/>
      <c r="CA16" s="389"/>
      <c r="CB16" s="393"/>
      <c r="CD16" s="382" t="s">
        <v>252</v>
      </c>
      <c r="CE16" s="383"/>
      <c r="CF16" s="383"/>
      <c r="CG16" s="383"/>
      <c r="CH16" s="383"/>
      <c r="CI16" s="383"/>
      <c r="CJ16" s="383"/>
      <c r="CK16" s="383"/>
      <c r="CL16" s="383"/>
      <c r="CM16" s="383"/>
      <c r="CN16" s="383"/>
      <c r="CO16" s="383"/>
      <c r="CP16" s="383"/>
      <c r="CQ16" s="384"/>
      <c r="CR16" s="385" t="s">
        <v>122</v>
      </c>
      <c r="CS16" s="386"/>
      <c r="CT16" s="386"/>
      <c r="CU16" s="386"/>
      <c r="CV16" s="386"/>
      <c r="CW16" s="386"/>
      <c r="CX16" s="386"/>
      <c r="CY16" s="387"/>
      <c r="CZ16" s="388" t="s">
        <v>122</v>
      </c>
      <c r="DA16" s="388"/>
      <c r="DB16" s="388"/>
      <c r="DC16" s="388"/>
      <c r="DD16" s="394" t="s">
        <v>122</v>
      </c>
      <c r="DE16" s="386"/>
      <c r="DF16" s="386"/>
      <c r="DG16" s="386"/>
      <c r="DH16" s="386"/>
      <c r="DI16" s="386"/>
      <c r="DJ16" s="386"/>
      <c r="DK16" s="386"/>
      <c r="DL16" s="386"/>
      <c r="DM16" s="386"/>
      <c r="DN16" s="386"/>
      <c r="DO16" s="386"/>
      <c r="DP16" s="387"/>
      <c r="DQ16" s="394" t="s">
        <v>122</v>
      </c>
      <c r="DR16" s="386"/>
      <c r="DS16" s="386"/>
      <c r="DT16" s="386"/>
      <c r="DU16" s="386"/>
      <c r="DV16" s="386"/>
      <c r="DW16" s="386"/>
      <c r="DX16" s="386"/>
      <c r="DY16" s="386"/>
      <c r="DZ16" s="386"/>
      <c r="EA16" s="386"/>
      <c r="EB16" s="386"/>
      <c r="EC16" s="395"/>
    </row>
    <row r="17" spans="2:133" ht="11.25" customHeight="1" x14ac:dyDescent="0.15">
      <c r="B17" s="382" t="s">
        <v>253</v>
      </c>
      <c r="C17" s="383"/>
      <c r="D17" s="383"/>
      <c r="E17" s="383"/>
      <c r="F17" s="383"/>
      <c r="G17" s="383"/>
      <c r="H17" s="383"/>
      <c r="I17" s="383"/>
      <c r="J17" s="383"/>
      <c r="K17" s="383"/>
      <c r="L17" s="383"/>
      <c r="M17" s="383"/>
      <c r="N17" s="383"/>
      <c r="O17" s="383"/>
      <c r="P17" s="383"/>
      <c r="Q17" s="384"/>
      <c r="R17" s="385">
        <v>100559</v>
      </c>
      <c r="S17" s="386"/>
      <c r="T17" s="386"/>
      <c r="U17" s="386"/>
      <c r="V17" s="386"/>
      <c r="W17" s="386"/>
      <c r="X17" s="386"/>
      <c r="Y17" s="387"/>
      <c r="Z17" s="388">
        <v>0.9</v>
      </c>
      <c r="AA17" s="388"/>
      <c r="AB17" s="388"/>
      <c r="AC17" s="388"/>
      <c r="AD17" s="389">
        <v>100559</v>
      </c>
      <c r="AE17" s="389"/>
      <c r="AF17" s="389"/>
      <c r="AG17" s="389"/>
      <c r="AH17" s="389"/>
      <c r="AI17" s="389"/>
      <c r="AJ17" s="389"/>
      <c r="AK17" s="389"/>
      <c r="AL17" s="390">
        <v>1.9</v>
      </c>
      <c r="AM17" s="391"/>
      <c r="AN17" s="391"/>
      <c r="AO17" s="392"/>
      <c r="AP17" s="382" t="s">
        <v>254</v>
      </c>
      <c r="AQ17" s="383"/>
      <c r="AR17" s="383"/>
      <c r="AS17" s="383"/>
      <c r="AT17" s="383"/>
      <c r="AU17" s="383"/>
      <c r="AV17" s="383"/>
      <c r="AW17" s="383"/>
      <c r="AX17" s="383"/>
      <c r="AY17" s="383"/>
      <c r="AZ17" s="383"/>
      <c r="BA17" s="383"/>
      <c r="BB17" s="383"/>
      <c r="BC17" s="383"/>
      <c r="BD17" s="383"/>
      <c r="BE17" s="383"/>
      <c r="BF17" s="384"/>
      <c r="BG17" s="385" t="s">
        <v>122</v>
      </c>
      <c r="BH17" s="386"/>
      <c r="BI17" s="386"/>
      <c r="BJ17" s="386"/>
      <c r="BK17" s="386"/>
      <c r="BL17" s="386"/>
      <c r="BM17" s="386"/>
      <c r="BN17" s="387"/>
      <c r="BO17" s="388" t="s">
        <v>122</v>
      </c>
      <c r="BP17" s="388"/>
      <c r="BQ17" s="388"/>
      <c r="BR17" s="388"/>
      <c r="BS17" s="389" t="s">
        <v>122</v>
      </c>
      <c r="BT17" s="389"/>
      <c r="BU17" s="389"/>
      <c r="BV17" s="389"/>
      <c r="BW17" s="389"/>
      <c r="BX17" s="389"/>
      <c r="BY17" s="389"/>
      <c r="BZ17" s="389"/>
      <c r="CA17" s="389"/>
      <c r="CB17" s="393"/>
      <c r="CD17" s="382" t="s">
        <v>255</v>
      </c>
      <c r="CE17" s="383"/>
      <c r="CF17" s="383"/>
      <c r="CG17" s="383"/>
      <c r="CH17" s="383"/>
      <c r="CI17" s="383"/>
      <c r="CJ17" s="383"/>
      <c r="CK17" s="383"/>
      <c r="CL17" s="383"/>
      <c r="CM17" s="383"/>
      <c r="CN17" s="383"/>
      <c r="CO17" s="383"/>
      <c r="CP17" s="383"/>
      <c r="CQ17" s="384"/>
      <c r="CR17" s="385">
        <v>520487</v>
      </c>
      <c r="CS17" s="386"/>
      <c r="CT17" s="386"/>
      <c r="CU17" s="386"/>
      <c r="CV17" s="386"/>
      <c r="CW17" s="386"/>
      <c r="CX17" s="386"/>
      <c r="CY17" s="387"/>
      <c r="CZ17" s="388">
        <v>4.9000000000000004</v>
      </c>
      <c r="DA17" s="388"/>
      <c r="DB17" s="388"/>
      <c r="DC17" s="388"/>
      <c r="DD17" s="394" t="s">
        <v>122</v>
      </c>
      <c r="DE17" s="386"/>
      <c r="DF17" s="386"/>
      <c r="DG17" s="386"/>
      <c r="DH17" s="386"/>
      <c r="DI17" s="386"/>
      <c r="DJ17" s="386"/>
      <c r="DK17" s="386"/>
      <c r="DL17" s="386"/>
      <c r="DM17" s="386"/>
      <c r="DN17" s="386"/>
      <c r="DO17" s="386"/>
      <c r="DP17" s="387"/>
      <c r="DQ17" s="394">
        <v>520487</v>
      </c>
      <c r="DR17" s="386"/>
      <c r="DS17" s="386"/>
      <c r="DT17" s="386"/>
      <c r="DU17" s="386"/>
      <c r="DV17" s="386"/>
      <c r="DW17" s="386"/>
      <c r="DX17" s="386"/>
      <c r="DY17" s="386"/>
      <c r="DZ17" s="386"/>
      <c r="EA17" s="386"/>
      <c r="EB17" s="386"/>
      <c r="EC17" s="395"/>
    </row>
    <row r="18" spans="2:133" ht="11.25" customHeight="1" x14ac:dyDescent="0.15">
      <c r="B18" s="382" t="s">
        <v>256</v>
      </c>
      <c r="C18" s="383"/>
      <c r="D18" s="383"/>
      <c r="E18" s="383"/>
      <c r="F18" s="383"/>
      <c r="G18" s="383"/>
      <c r="H18" s="383"/>
      <c r="I18" s="383"/>
      <c r="J18" s="383"/>
      <c r="K18" s="383"/>
      <c r="L18" s="383"/>
      <c r="M18" s="383"/>
      <c r="N18" s="383"/>
      <c r="O18" s="383"/>
      <c r="P18" s="383"/>
      <c r="Q18" s="384"/>
      <c r="R18" s="385">
        <v>20240</v>
      </c>
      <c r="S18" s="386"/>
      <c r="T18" s="386"/>
      <c r="U18" s="386"/>
      <c r="V18" s="386"/>
      <c r="W18" s="386"/>
      <c r="X18" s="386"/>
      <c r="Y18" s="387"/>
      <c r="Z18" s="388">
        <v>0.2</v>
      </c>
      <c r="AA18" s="388"/>
      <c r="AB18" s="388"/>
      <c r="AC18" s="388"/>
      <c r="AD18" s="389">
        <v>20240</v>
      </c>
      <c r="AE18" s="389"/>
      <c r="AF18" s="389"/>
      <c r="AG18" s="389"/>
      <c r="AH18" s="389"/>
      <c r="AI18" s="389"/>
      <c r="AJ18" s="389"/>
      <c r="AK18" s="389"/>
      <c r="AL18" s="390">
        <v>0.4</v>
      </c>
      <c r="AM18" s="391"/>
      <c r="AN18" s="391"/>
      <c r="AO18" s="392"/>
      <c r="AP18" s="382" t="s">
        <v>257</v>
      </c>
      <c r="AQ18" s="383"/>
      <c r="AR18" s="383"/>
      <c r="AS18" s="383"/>
      <c r="AT18" s="383"/>
      <c r="AU18" s="383"/>
      <c r="AV18" s="383"/>
      <c r="AW18" s="383"/>
      <c r="AX18" s="383"/>
      <c r="AY18" s="383"/>
      <c r="AZ18" s="383"/>
      <c r="BA18" s="383"/>
      <c r="BB18" s="383"/>
      <c r="BC18" s="383"/>
      <c r="BD18" s="383"/>
      <c r="BE18" s="383"/>
      <c r="BF18" s="384"/>
      <c r="BG18" s="385" t="s">
        <v>122</v>
      </c>
      <c r="BH18" s="386"/>
      <c r="BI18" s="386"/>
      <c r="BJ18" s="386"/>
      <c r="BK18" s="386"/>
      <c r="BL18" s="386"/>
      <c r="BM18" s="386"/>
      <c r="BN18" s="387"/>
      <c r="BO18" s="388" t="s">
        <v>122</v>
      </c>
      <c r="BP18" s="388"/>
      <c r="BQ18" s="388"/>
      <c r="BR18" s="388"/>
      <c r="BS18" s="389" t="s">
        <v>122</v>
      </c>
      <c r="BT18" s="389"/>
      <c r="BU18" s="389"/>
      <c r="BV18" s="389"/>
      <c r="BW18" s="389"/>
      <c r="BX18" s="389"/>
      <c r="BY18" s="389"/>
      <c r="BZ18" s="389"/>
      <c r="CA18" s="389"/>
      <c r="CB18" s="393"/>
      <c r="CD18" s="382" t="s">
        <v>258</v>
      </c>
      <c r="CE18" s="383"/>
      <c r="CF18" s="383"/>
      <c r="CG18" s="383"/>
      <c r="CH18" s="383"/>
      <c r="CI18" s="383"/>
      <c r="CJ18" s="383"/>
      <c r="CK18" s="383"/>
      <c r="CL18" s="383"/>
      <c r="CM18" s="383"/>
      <c r="CN18" s="383"/>
      <c r="CO18" s="383"/>
      <c r="CP18" s="383"/>
      <c r="CQ18" s="384"/>
      <c r="CR18" s="385" t="s">
        <v>122</v>
      </c>
      <c r="CS18" s="386"/>
      <c r="CT18" s="386"/>
      <c r="CU18" s="386"/>
      <c r="CV18" s="386"/>
      <c r="CW18" s="386"/>
      <c r="CX18" s="386"/>
      <c r="CY18" s="387"/>
      <c r="CZ18" s="388" t="s">
        <v>122</v>
      </c>
      <c r="DA18" s="388"/>
      <c r="DB18" s="388"/>
      <c r="DC18" s="388"/>
      <c r="DD18" s="394" t="s">
        <v>122</v>
      </c>
      <c r="DE18" s="386"/>
      <c r="DF18" s="386"/>
      <c r="DG18" s="386"/>
      <c r="DH18" s="386"/>
      <c r="DI18" s="386"/>
      <c r="DJ18" s="386"/>
      <c r="DK18" s="386"/>
      <c r="DL18" s="386"/>
      <c r="DM18" s="386"/>
      <c r="DN18" s="386"/>
      <c r="DO18" s="386"/>
      <c r="DP18" s="387"/>
      <c r="DQ18" s="394" t="s">
        <v>122</v>
      </c>
      <c r="DR18" s="386"/>
      <c r="DS18" s="386"/>
      <c r="DT18" s="386"/>
      <c r="DU18" s="386"/>
      <c r="DV18" s="386"/>
      <c r="DW18" s="386"/>
      <c r="DX18" s="386"/>
      <c r="DY18" s="386"/>
      <c r="DZ18" s="386"/>
      <c r="EA18" s="386"/>
      <c r="EB18" s="386"/>
      <c r="EC18" s="395"/>
    </row>
    <row r="19" spans="2:133" ht="11.25" customHeight="1" x14ac:dyDescent="0.15">
      <c r="B19" s="382" t="s">
        <v>259</v>
      </c>
      <c r="C19" s="383"/>
      <c r="D19" s="383"/>
      <c r="E19" s="383"/>
      <c r="F19" s="383"/>
      <c r="G19" s="383"/>
      <c r="H19" s="383"/>
      <c r="I19" s="383"/>
      <c r="J19" s="383"/>
      <c r="K19" s="383"/>
      <c r="L19" s="383"/>
      <c r="M19" s="383"/>
      <c r="N19" s="383"/>
      <c r="O19" s="383"/>
      <c r="P19" s="383"/>
      <c r="Q19" s="384"/>
      <c r="R19" s="385">
        <v>79132</v>
      </c>
      <c r="S19" s="386"/>
      <c r="T19" s="386"/>
      <c r="U19" s="386"/>
      <c r="V19" s="386"/>
      <c r="W19" s="386"/>
      <c r="X19" s="386"/>
      <c r="Y19" s="387"/>
      <c r="Z19" s="388">
        <v>0.7</v>
      </c>
      <c r="AA19" s="388"/>
      <c r="AB19" s="388"/>
      <c r="AC19" s="388"/>
      <c r="AD19" s="389">
        <v>79132</v>
      </c>
      <c r="AE19" s="389"/>
      <c r="AF19" s="389"/>
      <c r="AG19" s="389"/>
      <c r="AH19" s="389"/>
      <c r="AI19" s="389"/>
      <c r="AJ19" s="389"/>
      <c r="AK19" s="389"/>
      <c r="AL19" s="390">
        <v>1.5</v>
      </c>
      <c r="AM19" s="391"/>
      <c r="AN19" s="391"/>
      <c r="AO19" s="392"/>
      <c r="AP19" s="382" t="s">
        <v>260</v>
      </c>
      <c r="AQ19" s="383"/>
      <c r="AR19" s="383"/>
      <c r="AS19" s="383"/>
      <c r="AT19" s="383"/>
      <c r="AU19" s="383"/>
      <c r="AV19" s="383"/>
      <c r="AW19" s="383"/>
      <c r="AX19" s="383"/>
      <c r="AY19" s="383"/>
      <c r="AZ19" s="383"/>
      <c r="BA19" s="383"/>
      <c r="BB19" s="383"/>
      <c r="BC19" s="383"/>
      <c r="BD19" s="383"/>
      <c r="BE19" s="383"/>
      <c r="BF19" s="384"/>
      <c r="BG19" s="385">
        <v>219</v>
      </c>
      <c r="BH19" s="386"/>
      <c r="BI19" s="386"/>
      <c r="BJ19" s="386"/>
      <c r="BK19" s="386"/>
      <c r="BL19" s="386"/>
      <c r="BM19" s="386"/>
      <c r="BN19" s="387"/>
      <c r="BO19" s="388">
        <v>0</v>
      </c>
      <c r="BP19" s="388"/>
      <c r="BQ19" s="388"/>
      <c r="BR19" s="388"/>
      <c r="BS19" s="389" t="s">
        <v>122</v>
      </c>
      <c r="BT19" s="389"/>
      <c r="BU19" s="389"/>
      <c r="BV19" s="389"/>
      <c r="BW19" s="389"/>
      <c r="BX19" s="389"/>
      <c r="BY19" s="389"/>
      <c r="BZ19" s="389"/>
      <c r="CA19" s="389"/>
      <c r="CB19" s="393"/>
      <c r="CD19" s="382" t="s">
        <v>261</v>
      </c>
      <c r="CE19" s="383"/>
      <c r="CF19" s="383"/>
      <c r="CG19" s="383"/>
      <c r="CH19" s="383"/>
      <c r="CI19" s="383"/>
      <c r="CJ19" s="383"/>
      <c r="CK19" s="383"/>
      <c r="CL19" s="383"/>
      <c r="CM19" s="383"/>
      <c r="CN19" s="383"/>
      <c r="CO19" s="383"/>
      <c r="CP19" s="383"/>
      <c r="CQ19" s="384"/>
      <c r="CR19" s="385" t="s">
        <v>122</v>
      </c>
      <c r="CS19" s="386"/>
      <c r="CT19" s="386"/>
      <c r="CU19" s="386"/>
      <c r="CV19" s="386"/>
      <c r="CW19" s="386"/>
      <c r="CX19" s="386"/>
      <c r="CY19" s="387"/>
      <c r="CZ19" s="388" t="s">
        <v>122</v>
      </c>
      <c r="DA19" s="388"/>
      <c r="DB19" s="388"/>
      <c r="DC19" s="388"/>
      <c r="DD19" s="394" t="s">
        <v>122</v>
      </c>
      <c r="DE19" s="386"/>
      <c r="DF19" s="386"/>
      <c r="DG19" s="386"/>
      <c r="DH19" s="386"/>
      <c r="DI19" s="386"/>
      <c r="DJ19" s="386"/>
      <c r="DK19" s="386"/>
      <c r="DL19" s="386"/>
      <c r="DM19" s="386"/>
      <c r="DN19" s="386"/>
      <c r="DO19" s="386"/>
      <c r="DP19" s="387"/>
      <c r="DQ19" s="394" t="s">
        <v>122</v>
      </c>
      <c r="DR19" s="386"/>
      <c r="DS19" s="386"/>
      <c r="DT19" s="386"/>
      <c r="DU19" s="386"/>
      <c r="DV19" s="386"/>
      <c r="DW19" s="386"/>
      <c r="DX19" s="386"/>
      <c r="DY19" s="386"/>
      <c r="DZ19" s="386"/>
      <c r="EA19" s="386"/>
      <c r="EB19" s="386"/>
      <c r="EC19" s="395"/>
    </row>
    <row r="20" spans="2:133" ht="11.25" customHeight="1" x14ac:dyDescent="0.15">
      <c r="B20" s="398" t="s">
        <v>262</v>
      </c>
      <c r="C20" s="399"/>
      <c r="D20" s="399"/>
      <c r="E20" s="399"/>
      <c r="F20" s="399"/>
      <c r="G20" s="399"/>
      <c r="H20" s="399"/>
      <c r="I20" s="399"/>
      <c r="J20" s="399"/>
      <c r="K20" s="399"/>
      <c r="L20" s="399"/>
      <c r="M20" s="399"/>
      <c r="N20" s="399"/>
      <c r="O20" s="399"/>
      <c r="P20" s="399"/>
      <c r="Q20" s="400"/>
      <c r="R20" s="385">
        <v>1187</v>
      </c>
      <c r="S20" s="386"/>
      <c r="T20" s="386"/>
      <c r="U20" s="386"/>
      <c r="V20" s="386"/>
      <c r="W20" s="386"/>
      <c r="X20" s="386"/>
      <c r="Y20" s="387"/>
      <c r="Z20" s="388">
        <v>0</v>
      </c>
      <c r="AA20" s="388"/>
      <c r="AB20" s="388"/>
      <c r="AC20" s="388"/>
      <c r="AD20" s="389">
        <v>1187</v>
      </c>
      <c r="AE20" s="389"/>
      <c r="AF20" s="389"/>
      <c r="AG20" s="389"/>
      <c r="AH20" s="389"/>
      <c r="AI20" s="389"/>
      <c r="AJ20" s="389"/>
      <c r="AK20" s="389"/>
      <c r="AL20" s="390">
        <v>0</v>
      </c>
      <c r="AM20" s="391"/>
      <c r="AN20" s="391"/>
      <c r="AO20" s="392"/>
      <c r="AP20" s="382" t="s">
        <v>263</v>
      </c>
      <c r="AQ20" s="383"/>
      <c r="AR20" s="383"/>
      <c r="AS20" s="383"/>
      <c r="AT20" s="383"/>
      <c r="AU20" s="383"/>
      <c r="AV20" s="383"/>
      <c r="AW20" s="383"/>
      <c r="AX20" s="383"/>
      <c r="AY20" s="383"/>
      <c r="AZ20" s="383"/>
      <c r="BA20" s="383"/>
      <c r="BB20" s="383"/>
      <c r="BC20" s="383"/>
      <c r="BD20" s="383"/>
      <c r="BE20" s="383"/>
      <c r="BF20" s="384"/>
      <c r="BG20" s="385">
        <v>219</v>
      </c>
      <c r="BH20" s="386"/>
      <c r="BI20" s="386"/>
      <c r="BJ20" s="386"/>
      <c r="BK20" s="386"/>
      <c r="BL20" s="386"/>
      <c r="BM20" s="386"/>
      <c r="BN20" s="387"/>
      <c r="BO20" s="388">
        <v>0</v>
      </c>
      <c r="BP20" s="388"/>
      <c r="BQ20" s="388"/>
      <c r="BR20" s="388"/>
      <c r="BS20" s="389" t="s">
        <v>122</v>
      </c>
      <c r="BT20" s="389"/>
      <c r="BU20" s="389"/>
      <c r="BV20" s="389"/>
      <c r="BW20" s="389"/>
      <c r="BX20" s="389"/>
      <c r="BY20" s="389"/>
      <c r="BZ20" s="389"/>
      <c r="CA20" s="389"/>
      <c r="CB20" s="393"/>
      <c r="CD20" s="382" t="s">
        <v>264</v>
      </c>
      <c r="CE20" s="383"/>
      <c r="CF20" s="383"/>
      <c r="CG20" s="383"/>
      <c r="CH20" s="383"/>
      <c r="CI20" s="383"/>
      <c r="CJ20" s="383"/>
      <c r="CK20" s="383"/>
      <c r="CL20" s="383"/>
      <c r="CM20" s="383"/>
      <c r="CN20" s="383"/>
      <c r="CO20" s="383"/>
      <c r="CP20" s="383"/>
      <c r="CQ20" s="384"/>
      <c r="CR20" s="385">
        <v>10685154</v>
      </c>
      <c r="CS20" s="386"/>
      <c r="CT20" s="386"/>
      <c r="CU20" s="386"/>
      <c r="CV20" s="386"/>
      <c r="CW20" s="386"/>
      <c r="CX20" s="386"/>
      <c r="CY20" s="387"/>
      <c r="CZ20" s="388">
        <v>100</v>
      </c>
      <c r="DA20" s="388"/>
      <c r="DB20" s="388"/>
      <c r="DC20" s="388"/>
      <c r="DD20" s="394">
        <v>3550864</v>
      </c>
      <c r="DE20" s="386"/>
      <c r="DF20" s="386"/>
      <c r="DG20" s="386"/>
      <c r="DH20" s="386"/>
      <c r="DI20" s="386"/>
      <c r="DJ20" s="386"/>
      <c r="DK20" s="386"/>
      <c r="DL20" s="386"/>
      <c r="DM20" s="386"/>
      <c r="DN20" s="386"/>
      <c r="DO20" s="386"/>
      <c r="DP20" s="387"/>
      <c r="DQ20" s="394">
        <v>5803121</v>
      </c>
      <c r="DR20" s="386"/>
      <c r="DS20" s="386"/>
      <c r="DT20" s="386"/>
      <c r="DU20" s="386"/>
      <c r="DV20" s="386"/>
      <c r="DW20" s="386"/>
      <c r="DX20" s="386"/>
      <c r="DY20" s="386"/>
      <c r="DZ20" s="386"/>
      <c r="EA20" s="386"/>
      <c r="EB20" s="386"/>
      <c r="EC20" s="395"/>
    </row>
    <row r="21" spans="2:133" ht="11.25" customHeight="1" x14ac:dyDescent="0.15">
      <c r="B21" s="382" t="s">
        <v>265</v>
      </c>
      <c r="C21" s="383"/>
      <c r="D21" s="383"/>
      <c r="E21" s="383"/>
      <c r="F21" s="383"/>
      <c r="G21" s="383"/>
      <c r="H21" s="383"/>
      <c r="I21" s="383"/>
      <c r="J21" s="383"/>
      <c r="K21" s="383"/>
      <c r="L21" s="383"/>
      <c r="M21" s="383"/>
      <c r="N21" s="383"/>
      <c r="O21" s="383"/>
      <c r="P21" s="383"/>
      <c r="Q21" s="384"/>
      <c r="R21" s="385">
        <v>2067145</v>
      </c>
      <c r="S21" s="386"/>
      <c r="T21" s="386"/>
      <c r="U21" s="386"/>
      <c r="V21" s="386"/>
      <c r="W21" s="386"/>
      <c r="X21" s="386"/>
      <c r="Y21" s="387"/>
      <c r="Z21" s="388">
        <v>18.899999999999999</v>
      </c>
      <c r="AA21" s="388"/>
      <c r="AB21" s="388"/>
      <c r="AC21" s="388"/>
      <c r="AD21" s="389">
        <v>1891483</v>
      </c>
      <c r="AE21" s="389"/>
      <c r="AF21" s="389"/>
      <c r="AG21" s="389"/>
      <c r="AH21" s="389"/>
      <c r="AI21" s="389"/>
      <c r="AJ21" s="389"/>
      <c r="AK21" s="389"/>
      <c r="AL21" s="390">
        <v>35.700000000000003</v>
      </c>
      <c r="AM21" s="391"/>
      <c r="AN21" s="391"/>
      <c r="AO21" s="392"/>
      <c r="AP21" s="382" t="s">
        <v>266</v>
      </c>
      <c r="AQ21" s="401"/>
      <c r="AR21" s="401"/>
      <c r="AS21" s="401"/>
      <c r="AT21" s="401"/>
      <c r="AU21" s="401"/>
      <c r="AV21" s="401"/>
      <c r="AW21" s="401"/>
      <c r="AX21" s="401"/>
      <c r="AY21" s="401"/>
      <c r="AZ21" s="401"/>
      <c r="BA21" s="401"/>
      <c r="BB21" s="401"/>
      <c r="BC21" s="401"/>
      <c r="BD21" s="401"/>
      <c r="BE21" s="401"/>
      <c r="BF21" s="402"/>
      <c r="BG21" s="385">
        <v>219</v>
      </c>
      <c r="BH21" s="386"/>
      <c r="BI21" s="386"/>
      <c r="BJ21" s="386"/>
      <c r="BK21" s="386"/>
      <c r="BL21" s="386"/>
      <c r="BM21" s="386"/>
      <c r="BN21" s="387"/>
      <c r="BO21" s="388">
        <v>0</v>
      </c>
      <c r="BP21" s="388"/>
      <c r="BQ21" s="388"/>
      <c r="BR21" s="388"/>
      <c r="BS21" s="389" t="s">
        <v>122</v>
      </c>
      <c r="BT21" s="389"/>
      <c r="BU21" s="389"/>
      <c r="BV21" s="389"/>
      <c r="BW21" s="389"/>
      <c r="BX21" s="389"/>
      <c r="BY21" s="389"/>
      <c r="BZ21" s="389"/>
      <c r="CA21" s="389"/>
      <c r="CB21" s="393"/>
      <c r="CD21" s="406"/>
      <c r="CE21" s="407"/>
      <c r="CF21" s="407"/>
      <c r="CG21" s="407"/>
      <c r="CH21" s="407"/>
      <c r="CI21" s="407"/>
      <c r="CJ21" s="407"/>
      <c r="CK21" s="407"/>
      <c r="CL21" s="407"/>
      <c r="CM21" s="407"/>
      <c r="CN21" s="407"/>
      <c r="CO21" s="407"/>
      <c r="CP21" s="407"/>
      <c r="CQ21" s="408"/>
      <c r="CR21" s="409"/>
      <c r="CS21" s="404"/>
      <c r="CT21" s="404"/>
      <c r="CU21" s="404"/>
      <c r="CV21" s="404"/>
      <c r="CW21" s="404"/>
      <c r="CX21" s="404"/>
      <c r="CY21" s="410"/>
      <c r="CZ21" s="411"/>
      <c r="DA21" s="411"/>
      <c r="DB21" s="411"/>
      <c r="DC21" s="411"/>
      <c r="DD21" s="403"/>
      <c r="DE21" s="404"/>
      <c r="DF21" s="404"/>
      <c r="DG21" s="404"/>
      <c r="DH21" s="404"/>
      <c r="DI21" s="404"/>
      <c r="DJ21" s="404"/>
      <c r="DK21" s="404"/>
      <c r="DL21" s="404"/>
      <c r="DM21" s="404"/>
      <c r="DN21" s="404"/>
      <c r="DO21" s="404"/>
      <c r="DP21" s="410"/>
      <c r="DQ21" s="403"/>
      <c r="DR21" s="404"/>
      <c r="DS21" s="404"/>
      <c r="DT21" s="404"/>
      <c r="DU21" s="404"/>
      <c r="DV21" s="404"/>
      <c r="DW21" s="404"/>
      <c r="DX21" s="404"/>
      <c r="DY21" s="404"/>
      <c r="DZ21" s="404"/>
      <c r="EA21" s="404"/>
      <c r="EB21" s="404"/>
      <c r="EC21" s="405"/>
    </row>
    <row r="22" spans="2:133" ht="11.25" customHeight="1" x14ac:dyDescent="0.15">
      <c r="B22" s="382" t="s">
        <v>267</v>
      </c>
      <c r="C22" s="383"/>
      <c r="D22" s="383"/>
      <c r="E22" s="383"/>
      <c r="F22" s="383"/>
      <c r="G22" s="383"/>
      <c r="H22" s="383"/>
      <c r="I22" s="383"/>
      <c r="J22" s="383"/>
      <c r="K22" s="383"/>
      <c r="L22" s="383"/>
      <c r="M22" s="383"/>
      <c r="N22" s="383"/>
      <c r="O22" s="383"/>
      <c r="P22" s="383"/>
      <c r="Q22" s="384"/>
      <c r="R22" s="385">
        <v>1891483</v>
      </c>
      <c r="S22" s="386"/>
      <c r="T22" s="386"/>
      <c r="U22" s="386"/>
      <c r="V22" s="386"/>
      <c r="W22" s="386"/>
      <c r="X22" s="386"/>
      <c r="Y22" s="387"/>
      <c r="Z22" s="388">
        <v>17.3</v>
      </c>
      <c r="AA22" s="388"/>
      <c r="AB22" s="388"/>
      <c r="AC22" s="388"/>
      <c r="AD22" s="389">
        <v>1891483</v>
      </c>
      <c r="AE22" s="389"/>
      <c r="AF22" s="389"/>
      <c r="AG22" s="389"/>
      <c r="AH22" s="389"/>
      <c r="AI22" s="389"/>
      <c r="AJ22" s="389"/>
      <c r="AK22" s="389"/>
      <c r="AL22" s="390">
        <v>35.700000000000003</v>
      </c>
      <c r="AM22" s="391"/>
      <c r="AN22" s="391"/>
      <c r="AO22" s="392"/>
      <c r="AP22" s="382" t="s">
        <v>268</v>
      </c>
      <c r="AQ22" s="401"/>
      <c r="AR22" s="401"/>
      <c r="AS22" s="401"/>
      <c r="AT22" s="401"/>
      <c r="AU22" s="401"/>
      <c r="AV22" s="401"/>
      <c r="AW22" s="401"/>
      <c r="AX22" s="401"/>
      <c r="AY22" s="401"/>
      <c r="AZ22" s="401"/>
      <c r="BA22" s="401"/>
      <c r="BB22" s="401"/>
      <c r="BC22" s="401"/>
      <c r="BD22" s="401"/>
      <c r="BE22" s="401"/>
      <c r="BF22" s="402"/>
      <c r="BG22" s="385" t="s">
        <v>122</v>
      </c>
      <c r="BH22" s="386"/>
      <c r="BI22" s="386"/>
      <c r="BJ22" s="386"/>
      <c r="BK22" s="386"/>
      <c r="BL22" s="386"/>
      <c r="BM22" s="386"/>
      <c r="BN22" s="387"/>
      <c r="BO22" s="388" t="s">
        <v>122</v>
      </c>
      <c r="BP22" s="388"/>
      <c r="BQ22" s="388"/>
      <c r="BR22" s="388"/>
      <c r="BS22" s="389" t="s">
        <v>122</v>
      </c>
      <c r="BT22" s="389"/>
      <c r="BU22" s="389"/>
      <c r="BV22" s="389"/>
      <c r="BW22" s="389"/>
      <c r="BX22" s="389"/>
      <c r="BY22" s="389"/>
      <c r="BZ22" s="389"/>
      <c r="CA22" s="389"/>
      <c r="CB22" s="393"/>
      <c r="CD22" s="367" t="s">
        <v>269</v>
      </c>
      <c r="CE22" s="368"/>
      <c r="CF22" s="368"/>
      <c r="CG22" s="368"/>
      <c r="CH22" s="368"/>
      <c r="CI22" s="368"/>
      <c r="CJ22" s="368"/>
      <c r="CK22" s="368"/>
      <c r="CL22" s="368"/>
      <c r="CM22" s="368"/>
      <c r="CN22" s="368"/>
      <c r="CO22" s="368"/>
      <c r="CP22" s="368"/>
      <c r="CQ22" s="368"/>
      <c r="CR22" s="368"/>
      <c r="CS22" s="368"/>
      <c r="CT22" s="368"/>
      <c r="CU22" s="368"/>
      <c r="CV22" s="368"/>
      <c r="CW22" s="368"/>
      <c r="CX22" s="368"/>
      <c r="CY22" s="368"/>
      <c r="CZ22" s="368"/>
      <c r="DA22" s="368"/>
      <c r="DB22" s="368"/>
      <c r="DC22" s="368"/>
      <c r="DD22" s="368"/>
      <c r="DE22" s="368"/>
      <c r="DF22" s="368"/>
      <c r="DG22" s="368"/>
      <c r="DH22" s="368"/>
      <c r="DI22" s="368"/>
      <c r="DJ22" s="368"/>
      <c r="DK22" s="368"/>
      <c r="DL22" s="368"/>
      <c r="DM22" s="368"/>
      <c r="DN22" s="368"/>
      <c r="DO22" s="368"/>
      <c r="DP22" s="368"/>
      <c r="DQ22" s="368"/>
      <c r="DR22" s="368"/>
      <c r="DS22" s="368"/>
      <c r="DT22" s="368"/>
      <c r="DU22" s="368"/>
      <c r="DV22" s="368"/>
      <c r="DW22" s="368"/>
      <c r="DX22" s="368"/>
      <c r="DY22" s="368"/>
      <c r="DZ22" s="368"/>
      <c r="EA22" s="368"/>
      <c r="EB22" s="368"/>
      <c r="EC22" s="369"/>
    </row>
    <row r="23" spans="2:133" ht="11.25" customHeight="1" x14ac:dyDescent="0.15">
      <c r="B23" s="382" t="s">
        <v>270</v>
      </c>
      <c r="C23" s="383"/>
      <c r="D23" s="383"/>
      <c r="E23" s="383"/>
      <c r="F23" s="383"/>
      <c r="G23" s="383"/>
      <c r="H23" s="383"/>
      <c r="I23" s="383"/>
      <c r="J23" s="383"/>
      <c r="K23" s="383"/>
      <c r="L23" s="383"/>
      <c r="M23" s="383"/>
      <c r="N23" s="383"/>
      <c r="O23" s="383"/>
      <c r="P23" s="383"/>
      <c r="Q23" s="384"/>
      <c r="R23" s="385">
        <v>175662</v>
      </c>
      <c r="S23" s="386"/>
      <c r="T23" s="386"/>
      <c r="U23" s="386"/>
      <c r="V23" s="386"/>
      <c r="W23" s="386"/>
      <c r="X23" s="386"/>
      <c r="Y23" s="387"/>
      <c r="Z23" s="388">
        <v>1.6</v>
      </c>
      <c r="AA23" s="388"/>
      <c r="AB23" s="388"/>
      <c r="AC23" s="388"/>
      <c r="AD23" s="389" t="s">
        <v>122</v>
      </c>
      <c r="AE23" s="389"/>
      <c r="AF23" s="389"/>
      <c r="AG23" s="389"/>
      <c r="AH23" s="389"/>
      <c r="AI23" s="389"/>
      <c r="AJ23" s="389"/>
      <c r="AK23" s="389"/>
      <c r="AL23" s="390" t="s">
        <v>122</v>
      </c>
      <c r="AM23" s="391"/>
      <c r="AN23" s="391"/>
      <c r="AO23" s="392"/>
      <c r="AP23" s="382" t="s">
        <v>271</v>
      </c>
      <c r="AQ23" s="401"/>
      <c r="AR23" s="401"/>
      <c r="AS23" s="401"/>
      <c r="AT23" s="401"/>
      <c r="AU23" s="401"/>
      <c r="AV23" s="401"/>
      <c r="AW23" s="401"/>
      <c r="AX23" s="401"/>
      <c r="AY23" s="401"/>
      <c r="AZ23" s="401"/>
      <c r="BA23" s="401"/>
      <c r="BB23" s="401"/>
      <c r="BC23" s="401"/>
      <c r="BD23" s="401"/>
      <c r="BE23" s="401"/>
      <c r="BF23" s="402"/>
      <c r="BG23" s="385" t="s">
        <v>122</v>
      </c>
      <c r="BH23" s="386"/>
      <c r="BI23" s="386"/>
      <c r="BJ23" s="386"/>
      <c r="BK23" s="386"/>
      <c r="BL23" s="386"/>
      <c r="BM23" s="386"/>
      <c r="BN23" s="387"/>
      <c r="BO23" s="388" t="s">
        <v>122</v>
      </c>
      <c r="BP23" s="388"/>
      <c r="BQ23" s="388"/>
      <c r="BR23" s="388"/>
      <c r="BS23" s="389" t="s">
        <v>122</v>
      </c>
      <c r="BT23" s="389"/>
      <c r="BU23" s="389"/>
      <c r="BV23" s="389"/>
      <c r="BW23" s="389"/>
      <c r="BX23" s="389"/>
      <c r="BY23" s="389"/>
      <c r="BZ23" s="389"/>
      <c r="CA23" s="389"/>
      <c r="CB23" s="393"/>
      <c r="CD23" s="367" t="s">
        <v>211</v>
      </c>
      <c r="CE23" s="368"/>
      <c r="CF23" s="368"/>
      <c r="CG23" s="368"/>
      <c r="CH23" s="368"/>
      <c r="CI23" s="368"/>
      <c r="CJ23" s="368"/>
      <c r="CK23" s="368"/>
      <c r="CL23" s="368"/>
      <c r="CM23" s="368"/>
      <c r="CN23" s="368"/>
      <c r="CO23" s="368"/>
      <c r="CP23" s="368"/>
      <c r="CQ23" s="369"/>
      <c r="CR23" s="367" t="s">
        <v>272</v>
      </c>
      <c r="CS23" s="368"/>
      <c r="CT23" s="368"/>
      <c r="CU23" s="368"/>
      <c r="CV23" s="368"/>
      <c r="CW23" s="368"/>
      <c r="CX23" s="368"/>
      <c r="CY23" s="369"/>
      <c r="CZ23" s="367" t="s">
        <v>273</v>
      </c>
      <c r="DA23" s="368"/>
      <c r="DB23" s="368"/>
      <c r="DC23" s="369"/>
      <c r="DD23" s="367" t="s">
        <v>274</v>
      </c>
      <c r="DE23" s="368"/>
      <c r="DF23" s="368"/>
      <c r="DG23" s="368"/>
      <c r="DH23" s="368"/>
      <c r="DI23" s="368"/>
      <c r="DJ23" s="368"/>
      <c r="DK23" s="369"/>
      <c r="DL23" s="412" t="s">
        <v>275</v>
      </c>
      <c r="DM23" s="413"/>
      <c r="DN23" s="413"/>
      <c r="DO23" s="413"/>
      <c r="DP23" s="413"/>
      <c r="DQ23" s="413"/>
      <c r="DR23" s="413"/>
      <c r="DS23" s="413"/>
      <c r="DT23" s="413"/>
      <c r="DU23" s="413"/>
      <c r="DV23" s="414"/>
      <c r="DW23" s="367" t="s">
        <v>276</v>
      </c>
      <c r="DX23" s="368"/>
      <c r="DY23" s="368"/>
      <c r="DZ23" s="368"/>
      <c r="EA23" s="368"/>
      <c r="EB23" s="368"/>
      <c r="EC23" s="369"/>
    </row>
    <row r="24" spans="2:133" ht="11.25" customHeight="1" x14ac:dyDescent="0.15">
      <c r="B24" s="382" t="s">
        <v>277</v>
      </c>
      <c r="C24" s="383"/>
      <c r="D24" s="383"/>
      <c r="E24" s="383"/>
      <c r="F24" s="383"/>
      <c r="G24" s="383"/>
      <c r="H24" s="383"/>
      <c r="I24" s="383"/>
      <c r="J24" s="383"/>
      <c r="K24" s="383"/>
      <c r="L24" s="383"/>
      <c r="M24" s="383"/>
      <c r="N24" s="383"/>
      <c r="O24" s="383"/>
      <c r="P24" s="383"/>
      <c r="Q24" s="384"/>
      <c r="R24" s="385" t="s">
        <v>122</v>
      </c>
      <c r="S24" s="386"/>
      <c r="T24" s="386"/>
      <c r="U24" s="386"/>
      <c r="V24" s="386"/>
      <c r="W24" s="386"/>
      <c r="X24" s="386"/>
      <c r="Y24" s="387"/>
      <c r="Z24" s="388" t="s">
        <v>122</v>
      </c>
      <c r="AA24" s="388"/>
      <c r="AB24" s="388"/>
      <c r="AC24" s="388"/>
      <c r="AD24" s="389" t="s">
        <v>122</v>
      </c>
      <c r="AE24" s="389"/>
      <c r="AF24" s="389"/>
      <c r="AG24" s="389"/>
      <c r="AH24" s="389"/>
      <c r="AI24" s="389"/>
      <c r="AJ24" s="389"/>
      <c r="AK24" s="389"/>
      <c r="AL24" s="390" t="s">
        <v>122</v>
      </c>
      <c r="AM24" s="391"/>
      <c r="AN24" s="391"/>
      <c r="AO24" s="392"/>
      <c r="AP24" s="382" t="s">
        <v>278</v>
      </c>
      <c r="AQ24" s="401"/>
      <c r="AR24" s="401"/>
      <c r="AS24" s="401"/>
      <c r="AT24" s="401"/>
      <c r="AU24" s="401"/>
      <c r="AV24" s="401"/>
      <c r="AW24" s="401"/>
      <c r="AX24" s="401"/>
      <c r="AY24" s="401"/>
      <c r="AZ24" s="401"/>
      <c r="BA24" s="401"/>
      <c r="BB24" s="401"/>
      <c r="BC24" s="401"/>
      <c r="BD24" s="401"/>
      <c r="BE24" s="401"/>
      <c r="BF24" s="402"/>
      <c r="BG24" s="385" t="s">
        <v>122</v>
      </c>
      <c r="BH24" s="386"/>
      <c r="BI24" s="386"/>
      <c r="BJ24" s="386"/>
      <c r="BK24" s="386"/>
      <c r="BL24" s="386"/>
      <c r="BM24" s="386"/>
      <c r="BN24" s="387"/>
      <c r="BO24" s="388" t="s">
        <v>122</v>
      </c>
      <c r="BP24" s="388"/>
      <c r="BQ24" s="388"/>
      <c r="BR24" s="388"/>
      <c r="BS24" s="389" t="s">
        <v>122</v>
      </c>
      <c r="BT24" s="389"/>
      <c r="BU24" s="389"/>
      <c r="BV24" s="389"/>
      <c r="BW24" s="389"/>
      <c r="BX24" s="389"/>
      <c r="BY24" s="389"/>
      <c r="BZ24" s="389"/>
      <c r="CA24" s="389"/>
      <c r="CB24" s="393"/>
      <c r="CD24" s="371" t="s">
        <v>279</v>
      </c>
      <c r="CE24" s="372"/>
      <c r="CF24" s="372"/>
      <c r="CG24" s="372"/>
      <c r="CH24" s="372"/>
      <c r="CI24" s="372"/>
      <c r="CJ24" s="372"/>
      <c r="CK24" s="372"/>
      <c r="CL24" s="372"/>
      <c r="CM24" s="372"/>
      <c r="CN24" s="372"/>
      <c r="CO24" s="372"/>
      <c r="CP24" s="372"/>
      <c r="CQ24" s="373"/>
      <c r="CR24" s="374">
        <v>3479700</v>
      </c>
      <c r="CS24" s="375"/>
      <c r="CT24" s="375"/>
      <c r="CU24" s="375"/>
      <c r="CV24" s="375"/>
      <c r="CW24" s="375"/>
      <c r="CX24" s="375"/>
      <c r="CY24" s="376"/>
      <c r="CZ24" s="379">
        <v>32.6</v>
      </c>
      <c r="DA24" s="380"/>
      <c r="DB24" s="380"/>
      <c r="DC24" s="396"/>
      <c r="DD24" s="417">
        <v>2513454</v>
      </c>
      <c r="DE24" s="375"/>
      <c r="DF24" s="375"/>
      <c r="DG24" s="375"/>
      <c r="DH24" s="375"/>
      <c r="DI24" s="375"/>
      <c r="DJ24" s="375"/>
      <c r="DK24" s="376"/>
      <c r="DL24" s="417">
        <v>2275338</v>
      </c>
      <c r="DM24" s="375"/>
      <c r="DN24" s="375"/>
      <c r="DO24" s="375"/>
      <c r="DP24" s="375"/>
      <c r="DQ24" s="375"/>
      <c r="DR24" s="375"/>
      <c r="DS24" s="375"/>
      <c r="DT24" s="375"/>
      <c r="DU24" s="375"/>
      <c r="DV24" s="376"/>
      <c r="DW24" s="379">
        <v>42.8</v>
      </c>
      <c r="DX24" s="380"/>
      <c r="DY24" s="380"/>
      <c r="DZ24" s="380"/>
      <c r="EA24" s="380"/>
      <c r="EB24" s="380"/>
      <c r="EC24" s="381"/>
    </row>
    <row r="25" spans="2:133" ht="11.25" customHeight="1" x14ac:dyDescent="0.15">
      <c r="B25" s="382" t="s">
        <v>280</v>
      </c>
      <c r="C25" s="383"/>
      <c r="D25" s="383"/>
      <c r="E25" s="383"/>
      <c r="F25" s="383"/>
      <c r="G25" s="383"/>
      <c r="H25" s="383"/>
      <c r="I25" s="383"/>
      <c r="J25" s="383"/>
      <c r="K25" s="383"/>
      <c r="L25" s="383"/>
      <c r="M25" s="383"/>
      <c r="N25" s="383"/>
      <c r="O25" s="383"/>
      <c r="P25" s="383"/>
      <c r="Q25" s="384"/>
      <c r="R25" s="385">
        <v>5275751</v>
      </c>
      <c r="S25" s="386"/>
      <c r="T25" s="386"/>
      <c r="U25" s="386"/>
      <c r="V25" s="386"/>
      <c r="W25" s="386"/>
      <c r="X25" s="386"/>
      <c r="Y25" s="387"/>
      <c r="Z25" s="388">
        <v>48.2</v>
      </c>
      <c r="AA25" s="388"/>
      <c r="AB25" s="388"/>
      <c r="AC25" s="388"/>
      <c r="AD25" s="389">
        <v>5100089</v>
      </c>
      <c r="AE25" s="389"/>
      <c r="AF25" s="389"/>
      <c r="AG25" s="389"/>
      <c r="AH25" s="389"/>
      <c r="AI25" s="389"/>
      <c r="AJ25" s="389"/>
      <c r="AK25" s="389"/>
      <c r="AL25" s="390">
        <v>96.2</v>
      </c>
      <c r="AM25" s="391"/>
      <c r="AN25" s="391"/>
      <c r="AO25" s="392"/>
      <c r="AP25" s="382" t="s">
        <v>281</v>
      </c>
      <c r="AQ25" s="401"/>
      <c r="AR25" s="401"/>
      <c r="AS25" s="401"/>
      <c r="AT25" s="401"/>
      <c r="AU25" s="401"/>
      <c r="AV25" s="401"/>
      <c r="AW25" s="401"/>
      <c r="AX25" s="401"/>
      <c r="AY25" s="401"/>
      <c r="AZ25" s="401"/>
      <c r="BA25" s="401"/>
      <c r="BB25" s="401"/>
      <c r="BC25" s="401"/>
      <c r="BD25" s="401"/>
      <c r="BE25" s="401"/>
      <c r="BF25" s="402"/>
      <c r="BG25" s="385" t="s">
        <v>122</v>
      </c>
      <c r="BH25" s="386"/>
      <c r="BI25" s="386"/>
      <c r="BJ25" s="386"/>
      <c r="BK25" s="386"/>
      <c r="BL25" s="386"/>
      <c r="BM25" s="386"/>
      <c r="BN25" s="387"/>
      <c r="BO25" s="388" t="s">
        <v>122</v>
      </c>
      <c r="BP25" s="388"/>
      <c r="BQ25" s="388"/>
      <c r="BR25" s="388"/>
      <c r="BS25" s="389" t="s">
        <v>122</v>
      </c>
      <c r="BT25" s="389"/>
      <c r="BU25" s="389"/>
      <c r="BV25" s="389"/>
      <c r="BW25" s="389"/>
      <c r="BX25" s="389"/>
      <c r="BY25" s="389"/>
      <c r="BZ25" s="389"/>
      <c r="CA25" s="389"/>
      <c r="CB25" s="393"/>
      <c r="CD25" s="382" t="s">
        <v>282</v>
      </c>
      <c r="CE25" s="383"/>
      <c r="CF25" s="383"/>
      <c r="CG25" s="383"/>
      <c r="CH25" s="383"/>
      <c r="CI25" s="383"/>
      <c r="CJ25" s="383"/>
      <c r="CK25" s="383"/>
      <c r="CL25" s="383"/>
      <c r="CM25" s="383"/>
      <c r="CN25" s="383"/>
      <c r="CO25" s="383"/>
      <c r="CP25" s="383"/>
      <c r="CQ25" s="384"/>
      <c r="CR25" s="385">
        <v>1415833</v>
      </c>
      <c r="CS25" s="418"/>
      <c r="CT25" s="418"/>
      <c r="CU25" s="418"/>
      <c r="CV25" s="418"/>
      <c r="CW25" s="418"/>
      <c r="CX25" s="418"/>
      <c r="CY25" s="419"/>
      <c r="CZ25" s="390">
        <v>13.3</v>
      </c>
      <c r="DA25" s="415"/>
      <c r="DB25" s="415"/>
      <c r="DC25" s="420"/>
      <c r="DD25" s="394">
        <v>1293257</v>
      </c>
      <c r="DE25" s="418"/>
      <c r="DF25" s="418"/>
      <c r="DG25" s="418"/>
      <c r="DH25" s="418"/>
      <c r="DI25" s="418"/>
      <c r="DJ25" s="418"/>
      <c r="DK25" s="419"/>
      <c r="DL25" s="394">
        <v>1280325</v>
      </c>
      <c r="DM25" s="418"/>
      <c r="DN25" s="418"/>
      <c r="DO25" s="418"/>
      <c r="DP25" s="418"/>
      <c r="DQ25" s="418"/>
      <c r="DR25" s="418"/>
      <c r="DS25" s="418"/>
      <c r="DT25" s="418"/>
      <c r="DU25" s="418"/>
      <c r="DV25" s="419"/>
      <c r="DW25" s="390">
        <v>24.1</v>
      </c>
      <c r="DX25" s="415"/>
      <c r="DY25" s="415"/>
      <c r="DZ25" s="415"/>
      <c r="EA25" s="415"/>
      <c r="EB25" s="415"/>
      <c r="EC25" s="416"/>
    </row>
    <row r="26" spans="2:133" ht="11.25" customHeight="1" x14ac:dyDescent="0.15">
      <c r="B26" s="382" t="s">
        <v>283</v>
      </c>
      <c r="C26" s="383"/>
      <c r="D26" s="383"/>
      <c r="E26" s="383"/>
      <c r="F26" s="383"/>
      <c r="G26" s="383"/>
      <c r="H26" s="383"/>
      <c r="I26" s="383"/>
      <c r="J26" s="383"/>
      <c r="K26" s="383"/>
      <c r="L26" s="383"/>
      <c r="M26" s="383"/>
      <c r="N26" s="383"/>
      <c r="O26" s="383"/>
      <c r="P26" s="383"/>
      <c r="Q26" s="384"/>
      <c r="R26" s="385">
        <v>843</v>
      </c>
      <c r="S26" s="386"/>
      <c r="T26" s="386"/>
      <c r="U26" s="386"/>
      <c r="V26" s="386"/>
      <c r="W26" s="386"/>
      <c r="X26" s="386"/>
      <c r="Y26" s="387"/>
      <c r="Z26" s="388">
        <v>0</v>
      </c>
      <c r="AA26" s="388"/>
      <c r="AB26" s="388"/>
      <c r="AC26" s="388"/>
      <c r="AD26" s="389">
        <v>843</v>
      </c>
      <c r="AE26" s="389"/>
      <c r="AF26" s="389"/>
      <c r="AG26" s="389"/>
      <c r="AH26" s="389"/>
      <c r="AI26" s="389"/>
      <c r="AJ26" s="389"/>
      <c r="AK26" s="389"/>
      <c r="AL26" s="390">
        <v>0</v>
      </c>
      <c r="AM26" s="391"/>
      <c r="AN26" s="391"/>
      <c r="AO26" s="392"/>
      <c r="AP26" s="382" t="s">
        <v>284</v>
      </c>
      <c r="AQ26" s="401"/>
      <c r="AR26" s="401"/>
      <c r="AS26" s="401"/>
      <c r="AT26" s="401"/>
      <c r="AU26" s="401"/>
      <c r="AV26" s="401"/>
      <c r="AW26" s="401"/>
      <c r="AX26" s="401"/>
      <c r="AY26" s="401"/>
      <c r="AZ26" s="401"/>
      <c r="BA26" s="401"/>
      <c r="BB26" s="401"/>
      <c r="BC26" s="401"/>
      <c r="BD26" s="401"/>
      <c r="BE26" s="401"/>
      <c r="BF26" s="402"/>
      <c r="BG26" s="385" t="s">
        <v>122</v>
      </c>
      <c r="BH26" s="386"/>
      <c r="BI26" s="386"/>
      <c r="BJ26" s="386"/>
      <c r="BK26" s="386"/>
      <c r="BL26" s="386"/>
      <c r="BM26" s="386"/>
      <c r="BN26" s="387"/>
      <c r="BO26" s="388" t="s">
        <v>122</v>
      </c>
      <c r="BP26" s="388"/>
      <c r="BQ26" s="388"/>
      <c r="BR26" s="388"/>
      <c r="BS26" s="389" t="s">
        <v>122</v>
      </c>
      <c r="BT26" s="389"/>
      <c r="BU26" s="389"/>
      <c r="BV26" s="389"/>
      <c r="BW26" s="389"/>
      <c r="BX26" s="389"/>
      <c r="BY26" s="389"/>
      <c r="BZ26" s="389"/>
      <c r="CA26" s="389"/>
      <c r="CB26" s="393"/>
      <c r="CD26" s="382" t="s">
        <v>285</v>
      </c>
      <c r="CE26" s="383"/>
      <c r="CF26" s="383"/>
      <c r="CG26" s="383"/>
      <c r="CH26" s="383"/>
      <c r="CI26" s="383"/>
      <c r="CJ26" s="383"/>
      <c r="CK26" s="383"/>
      <c r="CL26" s="383"/>
      <c r="CM26" s="383"/>
      <c r="CN26" s="383"/>
      <c r="CO26" s="383"/>
      <c r="CP26" s="383"/>
      <c r="CQ26" s="384"/>
      <c r="CR26" s="385">
        <v>748885</v>
      </c>
      <c r="CS26" s="386"/>
      <c r="CT26" s="386"/>
      <c r="CU26" s="386"/>
      <c r="CV26" s="386"/>
      <c r="CW26" s="386"/>
      <c r="CX26" s="386"/>
      <c r="CY26" s="387"/>
      <c r="CZ26" s="390">
        <v>7</v>
      </c>
      <c r="DA26" s="415"/>
      <c r="DB26" s="415"/>
      <c r="DC26" s="420"/>
      <c r="DD26" s="394">
        <v>685411</v>
      </c>
      <c r="DE26" s="386"/>
      <c r="DF26" s="386"/>
      <c r="DG26" s="386"/>
      <c r="DH26" s="386"/>
      <c r="DI26" s="386"/>
      <c r="DJ26" s="386"/>
      <c r="DK26" s="387"/>
      <c r="DL26" s="394" t="s">
        <v>122</v>
      </c>
      <c r="DM26" s="386"/>
      <c r="DN26" s="386"/>
      <c r="DO26" s="386"/>
      <c r="DP26" s="386"/>
      <c r="DQ26" s="386"/>
      <c r="DR26" s="386"/>
      <c r="DS26" s="386"/>
      <c r="DT26" s="386"/>
      <c r="DU26" s="386"/>
      <c r="DV26" s="387"/>
      <c r="DW26" s="390" t="s">
        <v>122</v>
      </c>
      <c r="DX26" s="415"/>
      <c r="DY26" s="415"/>
      <c r="DZ26" s="415"/>
      <c r="EA26" s="415"/>
      <c r="EB26" s="415"/>
      <c r="EC26" s="416"/>
    </row>
    <row r="27" spans="2:133" ht="11.25" customHeight="1" x14ac:dyDescent="0.15">
      <c r="B27" s="382" t="s">
        <v>286</v>
      </c>
      <c r="C27" s="383"/>
      <c r="D27" s="383"/>
      <c r="E27" s="383"/>
      <c r="F27" s="383"/>
      <c r="G27" s="383"/>
      <c r="H27" s="383"/>
      <c r="I27" s="383"/>
      <c r="J27" s="383"/>
      <c r="K27" s="383"/>
      <c r="L27" s="383"/>
      <c r="M27" s="383"/>
      <c r="N27" s="383"/>
      <c r="O27" s="383"/>
      <c r="P27" s="383"/>
      <c r="Q27" s="384"/>
      <c r="R27" s="385">
        <v>36705</v>
      </c>
      <c r="S27" s="386"/>
      <c r="T27" s="386"/>
      <c r="U27" s="386"/>
      <c r="V27" s="386"/>
      <c r="W27" s="386"/>
      <c r="X27" s="386"/>
      <c r="Y27" s="387"/>
      <c r="Z27" s="388">
        <v>0.3</v>
      </c>
      <c r="AA27" s="388"/>
      <c r="AB27" s="388"/>
      <c r="AC27" s="388"/>
      <c r="AD27" s="389" t="s">
        <v>122</v>
      </c>
      <c r="AE27" s="389"/>
      <c r="AF27" s="389"/>
      <c r="AG27" s="389"/>
      <c r="AH27" s="389"/>
      <c r="AI27" s="389"/>
      <c r="AJ27" s="389"/>
      <c r="AK27" s="389"/>
      <c r="AL27" s="390" t="s">
        <v>122</v>
      </c>
      <c r="AM27" s="391"/>
      <c r="AN27" s="391"/>
      <c r="AO27" s="392"/>
      <c r="AP27" s="382" t="s">
        <v>287</v>
      </c>
      <c r="AQ27" s="383"/>
      <c r="AR27" s="383"/>
      <c r="AS27" s="383"/>
      <c r="AT27" s="383"/>
      <c r="AU27" s="383"/>
      <c r="AV27" s="383"/>
      <c r="AW27" s="383"/>
      <c r="AX27" s="383"/>
      <c r="AY27" s="383"/>
      <c r="AZ27" s="383"/>
      <c r="BA27" s="383"/>
      <c r="BB27" s="383"/>
      <c r="BC27" s="383"/>
      <c r="BD27" s="383"/>
      <c r="BE27" s="383"/>
      <c r="BF27" s="384"/>
      <c r="BG27" s="385">
        <v>2365416</v>
      </c>
      <c r="BH27" s="386"/>
      <c r="BI27" s="386"/>
      <c r="BJ27" s="386"/>
      <c r="BK27" s="386"/>
      <c r="BL27" s="386"/>
      <c r="BM27" s="386"/>
      <c r="BN27" s="387"/>
      <c r="BO27" s="388">
        <v>100</v>
      </c>
      <c r="BP27" s="388"/>
      <c r="BQ27" s="388"/>
      <c r="BR27" s="388"/>
      <c r="BS27" s="389" t="s">
        <v>122</v>
      </c>
      <c r="BT27" s="389"/>
      <c r="BU27" s="389"/>
      <c r="BV27" s="389"/>
      <c r="BW27" s="389"/>
      <c r="BX27" s="389"/>
      <c r="BY27" s="389"/>
      <c r="BZ27" s="389"/>
      <c r="CA27" s="389"/>
      <c r="CB27" s="393"/>
      <c r="CD27" s="382" t="s">
        <v>288</v>
      </c>
      <c r="CE27" s="383"/>
      <c r="CF27" s="383"/>
      <c r="CG27" s="383"/>
      <c r="CH27" s="383"/>
      <c r="CI27" s="383"/>
      <c r="CJ27" s="383"/>
      <c r="CK27" s="383"/>
      <c r="CL27" s="383"/>
      <c r="CM27" s="383"/>
      <c r="CN27" s="383"/>
      <c r="CO27" s="383"/>
      <c r="CP27" s="383"/>
      <c r="CQ27" s="384"/>
      <c r="CR27" s="385">
        <v>1543380</v>
      </c>
      <c r="CS27" s="418"/>
      <c r="CT27" s="418"/>
      <c r="CU27" s="418"/>
      <c r="CV27" s="418"/>
      <c r="CW27" s="418"/>
      <c r="CX27" s="418"/>
      <c r="CY27" s="419"/>
      <c r="CZ27" s="390">
        <v>14.4</v>
      </c>
      <c r="DA27" s="415"/>
      <c r="DB27" s="415"/>
      <c r="DC27" s="420"/>
      <c r="DD27" s="394">
        <v>699710</v>
      </c>
      <c r="DE27" s="418"/>
      <c r="DF27" s="418"/>
      <c r="DG27" s="418"/>
      <c r="DH27" s="418"/>
      <c r="DI27" s="418"/>
      <c r="DJ27" s="418"/>
      <c r="DK27" s="419"/>
      <c r="DL27" s="394">
        <v>474526</v>
      </c>
      <c r="DM27" s="418"/>
      <c r="DN27" s="418"/>
      <c r="DO27" s="418"/>
      <c r="DP27" s="418"/>
      <c r="DQ27" s="418"/>
      <c r="DR27" s="418"/>
      <c r="DS27" s="418"/>
      <c r="DT27" s="418"/>
      <c r="DU27" s="418"/>
      <c r="DV27" s="419"/>
      <c r="DW27" s="390">
        <v>8.9</v>
      </c>
      <c r="DX27" s="415"/>
      <c r="DY27" s="415"/>
      <c r="DZ27" s="415"/>
      <c r="EA27" s="415"/>
      <c r="EB27" s="415"/>
      <c r="EC27" s="416"/>
    </row>
    <row r="28" spans="2:133" ht="11.25" customHeight="1" x14ac:dyDescent="0.15">
      <c r="B28" s="382" t="s">
        <v>289</v>
      </c>
      <c r="C28" s="383"/>
      <c r="D28" s="383"/>
      <c r="E28" s="383"/>
      <c r="F28" s="383"/>
      <c r="G28" s="383"/>
      <c r="H28" s="383"/>
      <c r="I28" s="383"/>
      <c r="J28" s="383"/>
      <c r="K28" s="383"/>
      <c r="L28" s="383"/>
      <c r="M28" s="383"/>
      <c r="N28" s="383"/>
      <c r="O28" s="383"/>
      <c r="P28" s="383"/>
      <c r="Q28" s="384"/>
      <c r="R28" s="385">
        <v>41275</v>
      </c>
      <c r="S28" s="386"/>
      <c r="T28" s="386"/>
      <c r="U28" s="386"/>
      <c r="V28" s="386"/>
      <c r="W28" s="386"/>
      <c r="X28" s="386"/>
      <c r="Y28" s="387"/>
      <c r="Z28" s="388">
        <v>0.4</v>
      </c>
      <c r="AA28" s="388"/>
      <c r="AB28" s="388"/>
      <c r="AC28" s="388"/>
      <c r="AD28" s="389">
        <v>12567</v>
      </c>
      <c r="AE28" s="389"/>
      <c r="AF28" s="389"/>
      <c r="AG28" s="389"/>
      <c r="AH28" s="389"/>
      <c r="AI28" s="389"/>
      <c r="AJ28" s="389"/>
      <c r="AK28" s="389"/>
      <c r="AL28" s="390">
        <v>0.2</v>
      </c>
      <c r="AM28" s="391"/>
      <c r="AN28" s="391"/>
      <c r="AO28" s="392"/>
      <c r="AP28" s="382"/>
      <c r="AQ28" s="383"/>
      <c r="AR28" s="383"/>
      <c r="AS28" s="383"/>
      <c r="AT28" s="383"/>
      <c r="AU28" s="383"/>
      <c r="AV28" s="383"/>
      <c r="AW28" s="383"/>
      <c r="AX28" s="383"/>
      <c r="AY28" s="383"/>
      <c r="AZ28" s="383"/>
      <c r="BA28" s="383"/>
      <c r="BB28" s="383"/>
      <c r="BC28" s="383"/>
      <c r="BD28" s="383"/>
      <c r="BE28" s="383"/>
      <c r="BF28" s="384"/>
      <c r="BG28" s="385"/>
      <c r="BH28" s="386"/>
      <c r="BI28" s="386"/>
      <c r="BJ28" s="386"/>
      <c r="BK28" s="386"/>
      <c r="BL28" s="386"/>
      <c r="BM28" s="386"/>
      <c r="BN28" s="387"/>
      <c r="BO28" s="388"/>
      <c r="BP28" s="388"/>
      <c r="BQ28" s="388"/>
      <c r="BR28" s="388"/>
      <c r="BS28" s="394"/>
      <c r="BT28" s="386"/>
      <c r="BU28" s="386"/>
      <c r="BV28" s="386"/>
      <c r="BW28" s="386"/>
      <c r="BX28" s="386"/>
      <c r="BY28" s="386"/>
      <c r="BZ28" s="386"/>
      <c r="CA28" s="386"/>
      <c r="CB28" s="395"/>
      <c r="CD28" s="382" t="s">
        <v>290</v>
      </c>
      <c r="CE28" s="383"/>
      <c r="CF28" s="383"/>
      <c r="CG28" s="383"/>
      <c r="CH28" s="383"/>
      <c r="CI28" s="383"/>
      <c r="CJ28" s="383"/>
      <c r="CK28" s="383"/>
      <c r="CL28" s="383"/>
      <c r="CM28" s="383"/>
      <c r="CN28" s="383"/>
      <c r="CO28" s="383"/>
      <c r="CP28" s="383"/>
      <c r="CQ28" s="384"/>
      <c r="CR28" s="385">
        <v>520487</v>
      </c>
      <c r="CS28" s="386"/>
      <c r="CT28" s="386"/>
      <c r="CU28" s="386"/>
      <c r="CV28" s="386"/>
      <c r="CW28" s="386"/>
      <c r="CX28" s="386"/>
      <c r="CY28" s="387"/>
      <c r="CZ28" s="390">
        <v>4.9000000000000004</v>
      </c>
      <c r="DA28" s="415"/>
      <c r="DB28" s="415"/>
      <c r="DC28" s="420"/>
      <c r="DD28" s="394">
        <v>520487</v>
      </c>
      <c r="DE28" s="386"/>
      <c r="DF28" s="386"/>
      <c r="DG28" s="386"/>
      <c r="DH28" s="386"/>
      <c r="DI28" s="386"/>
      <c r="DJ28" s="386"/>
      <c r="DK28" s="387"/>
      <c r="DL28" s="394">
        <v>520487</v>
      </c>
      <c r="DM28" s="386"/>
      <c r="DN28" s="386"/>
      <c r="DO28" s="386"/>
      <c r="DP28" s="386"/>
      <c r="DQ28" s="386"/>
      <c r="DR28" s="386"/>
      <c r="DS28" s="386"/>
      <c r="DT28" s="386"/>
      <c r="DU28" s="386"/>
      <c r="DV28" s="387"/>
      <c r="DW28" s="390">
        <v>9.8000000000000007</v>
      </c>
      <c r="DX28" s="415"/>
      <c r="DY28" s="415"/>
      <c r="DZ28" s="415"/>
      <c r="EA28" s="415"/>
      <c r="EB28" s="415"/>
      <c r="EC28" s="416"/>
    </row>
    <row r="29" spans="2:133" ht="11.25" customHeight="1" x14ac:dyDescent="0.15">
      <c r="B29" s="382" t="s">
        <v>291</v>
      </c>
      <c r="C29" s="383"/>
      <c r="D29" s="383"/>
      <c r="E29" s="383"/>
      <c r="F29" s="383"/>
      <c r="G29" s="383"/>
      <c r="H29" s="383"/>
      <c r="I29" s="383"/>
      <c r="J29" s="383"/>
      <c r="K29" s="383"/>
      <c r="L29" s="383"/>
      <c r="M29" s="383"/>
      <c r="N29" s="383"/>
      <c r="O29" s="383"/>
      <c r="P29" s="383"/>
      <c r="Q29" s="384"/>
      <c r="R29" s="385">
        <v>38289</v>
      </c>
      <c r="S29" s="386"/>
      <c r="T29" s="386"/>
      <c r="U29" s="386"/>
      <c r="V29" s="386"/>
      <c r="W29" s="386"/>
      <c r="X29" s="386"/>
      <c r="Y29" s="387"/>
      <c r="Z29" s="388">
        <v>0.3</v>
      </c>
      <c r="AA29" s="388"/>
      <c r="AB29" s="388"/>
      <c r="AC29" s="388"/>
      <c r="AD29" s="389" t="s">
        <v>122</v>
      </c>
      <c r="AE29" s="389"/>
      <c r="AF29" s="389"/>
      <c r="AG29" s="389"/>
      <c r="AH29" s="389"/>
      <c r="AI29" s="389"/>
      <c r="AJ29" s="389"/>
      <c r="AK29" s="389"/>
      <c r="AL29" s="390" t="s">
        <v>122</v>
      </c>
      <c r="AM29" s="391"/>
      <c r="AN29" s="391"/>
      <c r="AO29" s="392"/>
      <c r="AP29" s="406"/>
      <c r="AQ29" s="407"/>
      <c r="AR29" s="407"/>
      <c r="AS29" s="407"/>
      <c r="AT29" s="407"/>
      <c r="AU29" s="407"/>
      <c r="AV29" s="407"/>
      <c r="AW29" s="407"/>
      <c r="AX29" s="407"/>
      <c r="AY29" s="407"/>
      <c r="AZ29" s="407"/>
      <c r="BA29" s="407"/>
      <c r="BB29" s="407"/>
      <c r="BC29" s="407"/>
      <c r="BD29" s="407"/>
      <c r="BE29" s="407"/>
      <c r="BF29" s="408"/>
      <c r="BG29" s="385"/>
      <c r="BH29" s="386"/>
      <c r="BI29" s="386"/>
      <c r="BJ29" s="386"/>
      <c r="BK29" s="386"/>
      <c r="BL29" s="386"/>
      <c r="BM29" s="386"/>
      <c r="BN29" s="387"/>
      <c r="BO29" s="388"/>
      <c r="BP29" s="388"/>
      <c r="BQ29" s="388"/>
      <c r="BR29" s="388"/>
      <c r="BS29" s="389"/>
      <c r="BT29" s="389"/>
      <c r="BU29" s="389"/>
      <c r="BV29" s="389"/>
      <c r="BW29" s="389"/>
      <c r="BX29" s="389"/>
      <c r="BY29" s="389"/>
      <c r="BZ29" s="389"/>
      <c r="CA29" s="389"/>
      <c r="CB29" s="393"/>
      <c r="CD29" s="423" t="s">
        <v>292</v>
      </c>
      <c r="CE29" s="424"/>
      <c r="CF29" s="382" t="s">
        <v>66</v>
      </c>
      <c r="CG29" s="383"/>
      <c r="CH29" s="383"/>
      <c r="CI29" s="383"/>
      <c r="CJ29" s="383"/>
      <c r="CK29" s="383"/>
      <c r="CL29" s="383"/>
      <c r="CM29" s="383"/>
      <c r="CN29" s="383"/>
      <c r="CO29" s="383"/>
      <c r="CP29" s="383"/>
      <c r="CQ29" s="384"/>
      <c r="CR29" s="385">
        <v>520401</v>
      </c>
      <c r="CS29" s="418"/>
      <c r="CT29" s="418"/>
      <c r="CU29" s="418"/>
      <c r="CV29" s="418"/>
      <c r="CW29" s="418"/>
      <c r="CX29" s="418"/>
      <c r="CY29" s="419"/>
      <c r="CZ29" s="390">
        <v>4.9000000000000004</v>
      </c>
      <c r="DA29" s="415"/>
      <c r="DB29" s="415"/>
      <c r="DC29" s="420"/>
      <c r="DD29" s="394">
        <v>520401</v>
      </c>
      <c r="DE29" s="418"/>
      <c r="DF29" s="418"/>
      <c r="DG29" s="418"/>
      <c r="DH29" s="418"/>
      <c r="DI29" s="418"/>
      <c r="DJ29" s="418"/>
      <c r="DK29" s="419"/>
      <c r="DL29" s="394">
        <v>520401</v>
      </c>
      <c r="DM29" s="418"/>
      <c r="DN29" s="418"/>
      <c r="DO29" s="418"/>
      <c r="DP29" s="418"/>
      <c r="DQ29" s="418"/>
      <c r="DR29" s="418"/>
      <c r="DS29" s="418"/>
      <c r="DT29" s="418"/>
      <c r="DU29" s="418"/>
      <c r="DV29" s="419"/>
      <c r="DW29" s="390">
        <v>9.8000000000000007</v>
      </c>
      <c r="DX29" s="415"/>
      <c r="DY29" s="415"/>
      <c r="DZ29" s="415"/>
      <c r="EA29" s="415"/>
      <c r="EB29" s="415"/>
      <c r="EC29" s="416"/>
    </row>
    <row r="30" spans="2:133" ht="11.25" customHeight="1" x14ac:dyDescent="0.15">
      <c r="B30" s="382" t="s">
        <v>293</v>
      </c>
      <c r="C30" s="383"/>
      <c r="D30" s="383"/>
      <c r="E30" s="383"/>
      <c r="F30" s="383"/>
      <c r="G30" s="383"/>
      <c r="H30" s="383"/>
      <c r="I30" s="383"/>
      <c r="J30" s="383"/>
      <c r="K30" s="383"/>
      <c r="L30" s="383"/>
      <c r="M30" s="383"/>
      <c r="N30" s="383"/>
      <c r="O30" s="383"/>
      <c r="P30" s="383"/>
      <c r="Q30" s="384"/>
      <c r="R30" s="385">
        <v>1135194</v>
      </c>
      <c r="S30" s="386"/>
      <c r="T30" s="386"/>
      <c r="U30" s="386"/>
      <c r="V30" s="386"/>
      <c r="W30" s="386"/>
      <c r="X30" s="386"/>
      <c r="Y30" s="387"/>
      <c r="Z30" s="388">
        <v>10.4</v>
      </c>
      <c r="AA30" s="388"/>
      <c r="AB30" s="388"/>
      <c r="AC30" s="388"/>
      <c r="AD30" s="389" t="s">
        <v>122</v>
      </c>
      <c r="AE30" s="389"/>
      <c r="AF30" s="389"/>
      <c r="AG30" s="389"/>
      <c r="AH30" s="389"/>
      <c r="AI30" s="389"/>
      <c r="AJ30" s="389"/>
      <c r="AK30" s="389"/>
      <c r="AL30" s="390" t="s">
        <v>122</v>
      </c>
      <c r="AM30" s="391"/>
      <c r="AN30" s="391"/>
      <c r="AO30" s="392"/>
      <c r="AP30" s="367" t="s">
        <v>211</v>
      </c>
      <c r="AQ30" s="368"/>
      <c r="AR30" s="368"/>
      <c r="AS30" s="368"/>
      <c r="AT30" s="368"/>
      <c r="AU30" s="368"/>
      <c r="AV30" s="368"/>
      <c r="AW30" s="368"/>
      <c r="AX30" s="368"/>
      <c r="AY30" s="368"/>
      <c r="AZ30" s="368"/>
      <c r="BA30" s="368"/>
      <c r="BB30" s="368"/>
      <c r="BC30" s="368"/>
      <c r="BD30" s="368"/>
      <c r="BE30" s="368"/>
      <c r="BF30" s="369"/>
      <c r="BG30" s="367" t="s">
        <v>294</v>
      </c>
      <c r="BH30" s="421"/>
      <c r="BI30" s="421"/>
      <c r="BJ30" s="421"/>
      <c r="BK30" s="421"/>
      <c r="BL30" s="421"/>
      <c r="BM30" s="421"/>
      <c r="BN30" s="421"/>
      <c r="BO30" s="421"/>
      <c r="BP30" s="421"/>
      <c r="BQ30" s="422"/>
      <c r="BR30" s="367" t="s">
        <v>295</v>
      </c>
      <c r="BS30" s="421"/>
      <c r="BT30" s="421"/>
      <c r="BU30" s="421"/>
      <c r="BV30" s="421"/>
      <c r="BW30" s="421"/>
      <c r="BX30" s="421"/>
      <c r="BY30" s="421"/>
      <c r="BZ30" s="421"/>
      <c r="CA30" s="421"/>
      <c r="CB30" s="422"/>
      <c r="CD30" s="425"/>
      <c r="CE30" s="426"/>
      <c r="CF30" s="382" t="s">
        <v>296</v>
      </c>
      <c r="CG30" s="383"/>
      <c r="CH30" s="383"/>
      <c r="CI30" s="383"/>
      <c r="CJ30" s="383"/>
      <c r="CK30" s="383"/>
      <c r="CL30" s="383"/>
      <c r="CM30" s="383"/>
      <c r="CN30" s="383"/>
      <c r="CO30" s="383"/>
      <c r="CP30" s="383"/>
      <c r="CQ30" s="384"/>
      <c r="CR30" s="385">
        <v>505961</v>
      </c>
      <c r="CS30" s="386"/>
      <c r="CT30" s="386"/>
      <c r="CU30" s="386"/>
      <c r="CV30" s="386"/>
      <c r="CW30" s="386"/>
      <c r="CX30" s="386"/>
      <c r="CY30" s="387"/>
      <c r="CZ30" s="390">
        <v>4.7</v>
      </c>
      <c r="DA30" s="415"/>
      <c r="DB30" s="415"/>
      <c r="DC30" s="420"/>
      <c r="DD30" s="394">
        <v>505961</v>
      </c>
      <c r="DE30" s="386"/>
      <c r="DF30" s="386"/>
      <c r="DG30" s="386"/>
      <c r="DH30" s="386"/>
      <c r="DI30" s="386"/>
      <c r="DJ30" s="386"/>
      <c r="DK30" s="387"/>
      <c r="DL30" s="394">
        <v>505961</v>
      </c>
      <c r="DM30" s="386"/>
      <c r="DN30" s="386"/>
      <c r="DO30" s="386"/>
      <c r="DP30" s="386"/>
      <c r="DQ30" s="386"/>
      <c r="DR30" s="386"/>
      <c r="DS30" s="386"/>
      <c r="DT30" s="386"/>
      <c r="DU30" s="386"/>
      <c r="DV30" s="387"/>
      <c r="DW30" s="390">
        <v>9.5</v>
      </c>
      <c r="DX30" s="415"/>
      <c r="DY30" s="415"/>
      <c r="DZ30" s="415"/>
      <c r="EA30" s="415"/>
      <c r="EB30" s="415"/>
      <c r="EC30" s="416"/>
    </row>
    <row r="31" spans="2:133" ht="11.25" customHeight="1" x14ac:dyDescent="0.15">
      <c r="B31" s="398" t="s">
        <v>297</v>
      </c>
      <c r="C31" s="399"/>
      <c r="D31" s="399"/>
      <c r="E31" s="399"/>
      <c r="F31" s="399"/>
      <c r="G31" s="399"/>
      <c r="H31" s="399"/>
      <c r="I31" s="399"/>
      <c r="J31" s="399"/>
      <c r="K31" s="399"/>
      <c r="L31" s="399"/>
      <c r="M31" s="399"/>
      <c r="N31" s="399"/>
      <c r="O31" s="399"/>
      <c r="P31" s="399"/>
      <c r="Q31" s="400"/>
      <c r="R31" s="385" t="s">
        <v>122</v>
      </c>
      <c r="S31" s="386"/>
      <c r="T31" s="386"/>
      <c r="U31" s="386"/>
      <c r="V31" s="386"/>
      <c r="W31" s="386"/>
      <c r="X31" s="386"/>
      <c r="Y31" s="387"/>
      <c r="Z31" s="388" t="s">
        <v>122</v>
      </c>
      <c r="AA31" s="388"/>
      <c r="AB31" s="388"/>
      <c r="AC31" s="388"/>
      <c r="AD31" s="389" t="s">
        <v>122</v>
      </c>
      <c r="AE31" s="389"/>
      <c r="AF31" s="389"/>
      <c r="AG31" s="389"/>
      <c r="AH31" s="389"/>
      <c r="AI31" s="389"/>
      <c r="AJ31" s="389"/>
      <c r="AK31" s="389"/>
      <c r="AL31" s="390" t="s">
        <v>122</v>
      </c>
      <c r="AM31" s="391"/>
      <c r="AN31" s="391"/>
      <c r="AO31" s="392"/>
      <c r="AP31" s="433" t="s">
        <v>298</v>
      </c>
      <c r="AQ31" s="434"/>
      <c r="AR31" s="434"/>
      <c r="AS31" s="434"/>
      <c r="AT31" s="439" t="s">
        <v>299</v>
      </c>
      <c r="AU31" s="206"/>
      <c r="AV31" s="206"/>
      <c r="AW31" s="206"/>
      <c r="AX31" s="371" t="s">
        <v>177</v>
      </c>
      <c r="AY31" s="372"/>
      <c r="AZ31" s="372"/>
      <c r="BA31" s="372"/>
      <c r="BB31" s="372"/>
      <c r="BC31" s="372"/>
      <c r="BD31" s="372"/>
      <c r="BE31" s="372"/>
      <c r="BF31" s="373"/>
      <c r="BG31" s="432">
        <v>99.3</v>
      </c>
      <c r="BH31" s="429"/>
      <c r="BI31" s="429"/>
      <c r="BJ31" s="429"/>
      <c r="BK31" s="429"/>
      <c r="BL31" s="429"/>
      <c r="BM31" s="380">
        <v>97.5</v>
      </c>
      <c r="BN31" s="429"/>
      <c r="BO31" s="429"/>
      <c r="BP31" s="429"/>
      <c r="BQ31" s="430"/>
      <c r="BR31" s="432">
        <v>99.4</v>
      </c>
      <c r="BS31" s="429"/>
      <c r="BT31" s="429"/>
      <c r="BU31" s="429"/>
      <c r="BV31" s="429"/>
      <c r="BW31" s="429"/>
      <c r="BX31" s="380">
        <v>97.8</v>
      </c>
      <c r="BY31" s="429"/>
      <c r="BZ31" s="429"/>
      <c r="CA31" s="429"/>
      <c r="CB31" s="430"/>
      <c r="CD31" s="425"/>
      <c r="CE31" s="426"/>
      <c r="CF31" s="382" t="s">
        <v>300</v>
      </c>
      <c r="CG31" s="383"/>
      <c r="CH31" s="383"/>
      <c r="CI31" s="383"/>
      <c r="CJ31" s="383"/>
      <c r="CK31" s="383"/>
      <c r="CL31" s="383"/>
      <c r="CM31" s="383"/>
      <c r="CN31" s="383"/>
      <c r="CO31" s="383"/>
      <c r="CP31" s="383"/>
      <c r="CQ31" s="384"/>
      <c r="CR31" s="385">
        <v>14440</v>
      </c>
      <c r="CS31" s="418"/>
      <c r="CT31" s="418"/>
      <c r="CU31" s="418"/>
      <c r="CV31" s="418"/>
      <c r="CW31" s="418"/>
      <c r="CX31" s="418"/>
      <c r="CY31" s="419"/>
      <c r="CZ31" s="390">
        <v>0.1</v>
      </c>
      <c r="DA31" s="415"/>
      <c r="DB31" s="415"/>
      <c r="DC31" s="420"/>
      <c r="DD31" s="394">
        <v>14440</v>
      </c>
      <c r="DE31" s="418"/>
      <c r="DF31" s="418"/>
      <c r="DG31" s="418"/>
      <c r="DH31" s="418"/>
      <c r="DI31" s="418"/>
      <c r="DJ31" s="418"/>
      <c r="DK31" s="419"/>
      <c r="DL31" s="394">
        <v>14440</v>
      </c>
      <c r="DM31" s="418"/>
      <c r="DN31" s="418"/>
      <c r="DO31" s="418"/>
      <c r="DP31" s="418"/>
      <c r="DQ31" s="418"/>
      <c r="DR31" s="418"/>
      <c r="DS31" s="418"/>
      <c r="DT31" s="418"/>
      <c r="DU31" s="418"/>
      <c r="DV31" s="419"/>
      <c r="DW31" s="390">
        <v>0.3</v>
      </c>
      <c r="DX31" s="415"/>
      <c r="DY31" s="415"/>
      <c r="DZ31" s="415"/>
      <c r="EA31" s="415"/>
      <c r="EB31" s="415"/>
      <c r="EC31" s="416"/>
    </row>
    <row r="32" spans="2:133" ht="11.25" customHeight="1" x14ac:dyDescent="0.15">
      <c r="B32" s="382" t="s">
        <v>301</v>
      </c>
      <c r="C32" s="383"/>
      <c r="D32" s="383"/>
      <c r="E32" s="383"/>
      <c r="F32" s="383"/>
      <c r="G32" s="383"/>
      <c r="H32" s="383"/>
      <c r="I32" s="383"/>
      <c r="J32" s="383"/>
      <c r="K32" s="383"/>
      <c r="L32" s="383"/>
      <c r="M32" s="383"/>
      <c r="N32" s="383"/>
      <c r="O32" s="383"/>
      <c r="P32" s="383"/>
      <c r="Q32" s="384"/>
      <c r="R32" s="385">
        <v>536921</v>
      </c>
      <c r="S32" s="386"/>
      <c r="T32" s="386"/>
      <c r="U32" s="386"/>
      <c r="V32" s="386"/>
      <c r="W32" s="386"/>
      <c r="X32" s="386"/>
      <c r="Y32" s="387"/>
      <c r="Z32" s="388">
        <v>4.9000000000000004</v>
      </c>
      <c r="AA32" s="388"/>
      <c r="AB32" s="388"/>
      <c r="AC32" s="388"/>
      <c r="AD32" s="389" t="s">
        <v>122</v>
      </c>
      <c r="AE32" s="389"/>
      <c r="AF32" s="389"/>
      <c r="AG32" s="389"/>
      <c r="AH32" s="389"/>
      <c r="AI32" s="389"/>
      <c r="AJ32" s="389"/>
      <c r="AK32" s="389"/>
      <c r="AL32" s="390" t="s">
        <v>122</v>
      </c>
      <c r="AM32" s="391"/>
      <c r="AN32" s="391"/>
      <c r="AO32" s="392"/>
      <c r="AP32" s="435"/>
      <c r="AQ32" s="436"/>
      <c r="AR32" s="436"/>
      <c r="AS32" s="436"/>
      <c r="AT32" s="440"/>
      <c r="AU32" s="202" t="s">
        <v>302</v>
      </c>
      <c r="AX32" s="382" t="s">
        <v>303</v>
      </c>
      <c r="AY32" s="383"/>
      <c r="AZ32" s="383"/>
      <c r="BA32" s="383"/>
      <c r="BB32" s="383"/>
      <c r="BC32" s="383"/>
      <c r="BD32" s="383"/>
      <c r="BE32" s="383"/>
      <c r="BF32" s="384"/>
      <c r="BG32" s="442">
        <v>98.9</v>
      </c>
      <c r="BH32" s="418"/>
      <c r="BI32" s="418"/>
      <c r="BJ32" s="418"/>
      <c r="BK32" s="418"/>
      <c r="BL32" s="418"/>
      <c r="BM32" s="391">
        <v>97.8</v>
      </c>
      <c r="BN32" s="418"/>
      <c r="BO32" s="418"/>
      <c r="BP32" s="418"/>
      <c r="BQ32" s="431"/>
      <c r="BR32" s="442">
        <v>99.1</v>
      </c>
      <c r="BS32" s="418"/>
      <c r="BT32" s="418"/>
      <c r="BU32" s="418"/>
      <c r="BV32" s="418"/>
      <c r="BW32" s="418"/>
      <c r="BX32" s="391">
        <v>98.4</v>
      </c>
      <c r="BY32" s="418"/>
      <c r="BZ32" s="418"/>
      <c r="CA32" s="418"/>
      <c r="CB32" s="431"/>
      <c r="CD32" s="427"/>
      <c r="CE32" s="428"/>
      <c r="CF32" s="382" t="s">
        <v>304</v>
      </c>
      <c r="CG32" s="383"/>
      <c r="CH32" s="383"/>
      <c r="CI32" s="383"/>
      <c r="CJ32" s="383"/>
      <c r="CK32" s="383"/>
      <c r="CL32" s="383"/>
      <c r="CM32" s="383"/>
      <c r="CN32" s="383"/>
      <c r="CO32" s="383"/>
      <c r="CP32" s="383"/>
      <c r="CQ32" s="384"/>
      <c r="CR32" s="385">
        <v>86</v>
      </c>
      <c r="CS32" s="386"/>
      <c r="CT32" s="386"/>
      <c r="CU32" s="386"/>
      <c r="CV32" s="386"/>
      <c r="CW32" s="386"/>
      <c r="CX32" s="386"/>
      <c r="CY32" s="387"/>
      <c r="CZ32" s="390">
        <v>0</v>
      </c>
      <c r="DA32" s="415"/>
      <c r="DB32" s="415"/>
      <c r="DC32" s="420"/>
      <c r="DD32" s="394">
        <v>86</v>
      </c>
      <c r="DE32" s="386"/>
      <c r="DF32" s="386"/>
      <c r="DG32" s="386"/>
      <c r="DH32" s="386"/>
      <c r="DI32" s="386"/>
      <c r="DJ32" s="386"/>
      <c r="DK32" s="387"/>
      <c r="DL32" s="394">
        <v>86</v>
      </c>
      <c r="DM32" s="386"/>
      <c r="DN32" s="386"/>
      <c r="DO32" s="386"/>
      <c r="DP32" s="386"/>
      <c r="DQ32" s="386"/>
      <c r="DR32" s="386"/>
      <c r="DS32" s="386"/>
      <c r="DT32" s="386"/>
      <c r="DU32" s="386"/>
      <c r="DV32" s="387"/>
      <c r="DW32" s="390">
        <v>0</v>
      </c>
      <c r="DX32" s="415"/>
      <c r="DY32" s="415"/>
      <c r="DZ32" s="415"/>
      <c r="EA32" s="415"/>
      <c r="EB32" s="415"/>
      <c r="EC32" s="416"/>
    </row>
    <row r="33" spans="2:133" ht="11.25" customHeight="1" x14ac:dyDescent="0.15">
      <c r="B33" s="382" t="s">
        <v>305</v>
      </c>
      <c r="C33" s="383"/>
      <c r="D33" s="383"/>
      <c r="E33" s="383"/>
      <c r="F33" s="383"/>
      <c r="G33" s="383"/>
      <c r="H33" s="383"/>
      <c r="I33" s="383"/>
      <c r="J33" s="383"/>
      <c r="K33" s="383"/>
      <c r="L33" s="383"/>
      <c r="M33" s="383"/>
      <c r="N33" s="383"/>
      <c r="O33" s="383"/>
      <c r="P33" s="383"/>
      <c r="Q33" s="384"/>
      <c r="R33" s="385">
        <v>207145</v>
      </c>
      <c r="S33" s="386"/>
      <c r="T33" s="386"/>
      <c r="U33" s="386"/>
      <c r="V33" s="386"/>
      <c r="W33" s="386"/>
      <c r="X33" s="386"/>
      <c r="Y33" s="387"/>
      <c r="Z33" s="388">
        <v>1.9</v>
      </c>
      <c r="AA33" s="388"/>
      <c r="AB33" s="388"/>
      <c r="AC33" s="388"/>
      <c r="AD33" s="389">
        <v>187476</v>
      </c>
      <c r="AE33" s="389"/>
      <c r="AF33" s="389"/>
      <c r="AG33" s="389"/>
      <c r="AH33" s="389"/>
      <c r="AI33" s="389"/>
      <c r="AJ33" s="389"/>
      <c r="AK33" s="389"/>
      <c r="AL33" s="390">
        <v>3.5</v>
      </c>
      <c r="AM33" s="391"/>
      <c r="AN33" s="391"/>
      <c r="AO33" s="392"/>
      <c r="AP33" s="437"/>
      <c r="AQ33" s="438"/>
      <c r="AR33" s="438"/>
      <c r="AS33" s="438"/>
      <c r="AT33" s="441"/>
      <c r="AU33" s="207"/>
      <c r="AV33" s="207"/>
      <c r="AW33" s="207"/>
      <c r="AX33" s="406" t="s">
        <v>306</v>
      </c>
      <c r="AY33" s="407"/>
      <c r="AZ33" s="407"/>
      <c r="BA33" s="407"/>
      <c r="BB33" s="407"/>
      <c r="BC33" s="407"/>
      <c r="BD33" s="407"/>
      <c r="BE33" s="407"/>
      <c r="BF33" s="408"/>
      <c r="BG33" s="443">
        <v>99.6</v>
      </c>
      <c r="BH33" s="444"/>
      <c r="BI33" s="444"/>
      <c r="BJ33" s="444"/>
      <c r="BK33" s="444"/>
      <c r="BL33" s="444"/>
      <c r="BM33" s="445">
        <v>96.9</v>
      </c>
      <c r="BN33" s="444"/>
      <c r="BO33" s="444"/>
      <c r="BP33" s="444"/>
      <c r="BQ33" s="446"/>
      <c r="BR33" s="443">
        <v>99.6</v>
      </c>
      <c r="BS33" s="444"/>
      <c r="BT33" s="444"/>
      <c r="BU33" s="444"/>
      <c r="BV33" s="444"/>
      <c r="BW33" s="444"/>
      <c r="BX33" s="445">
        <v>97</v>
      </c>
      <c r="BY33" s="444"/>
      <c r="BZ33" s="444"/>
      <c r="CA33" s="444"/>
      <c r="CB33" s="446"/>
      <c r="CD33" s="382" t="s">
        <v>307</v>
      </c>
      <c r="CE33" s="383"/>
      <c r="CF33" s="383"/>
      <c r="CG33" s="383"/>
      <c r="CH33" s="383"/>
      <c r="CI33" s="383"/>
      <c r="CJ33" s="383"/>
      <c r="CK33" s="383"/>
      <c r="CL33" s="383"/>
      <c r="CM33" s="383"/>
      <c r="CN33" s="383"/>
      <c r="CO33" s="383"/>
      <c r="CP33" s="383"/>
      <c r="CQ33" s="384"/>
      <c r="CR33" s="385">
        <v>3654590</v>
      </c>
      <c r="CS33" s="418"/>
      <c r="CT33" s="418"/>
      <c r="CU33" s="418"/>
      <c r="CV33" s="418"/>
      <c r="CW33" s="418"/>
      <c r="CX33" s="418"/>
      <c r="CY33" s="419"/>
      <c r="CZ33" s="390">
        <v>34.200000000000003</v>
      </c>
      <c r="DA33" s="415"/>
      <c r="DB33" s="415"/>
      <c r="DC33" s="420"/>
      <c r="DD33" s="394">
        <v>3065023</v>
      </c>
      <c r="DE33" s="418"/>
      <c r="DF33" s="418"/>
      <c r="DG33" s="418"/>
      <c r="DH33" s="418"/>
      <c r="DI33" s="418"/>
      <c r="DJ33" s="418"/>
      <c r="DK33" s="419"/>
      <c r="DL33" s="394">
        <v>2226824</v>
      </c>
      <c r="DM33" s="418"/>
      <c r="DN33" s="418"/>
      <c r="DO33" s="418"/>
      <c r="DP33" s="418"/>
      <c r="DQ33" s="418"/>
      <c r="DR33" s="418"/>
      <c r="DS33" s="418"/>
      <c r="DT33" s="418"/>
      <c r="DU33" s="418"/>
      <c r="DV33" s="419"/>
      <c r="DW33" s="390">
        <v>41.8</v>
      </c>
      <c r="DX33" s="415"/>
      <c r="DY33" s="415"/>
      <c r="DZ33" s="415"/>
      <c r="EA33" s="415"/>
      <c r="EB33" s="415"/>
      <c r="EC33" s="416"/>
    </row>
    <row r="34" spans="2:133" ht="11.25" customHeight="1" x14ac:dyDescent="0.15">
      <c r="B34" s="382" t="s">
        <v>308</v>
      </c>
      <c r="C34" s="383"/>
      <c r="D34" s="383"/>
      <c r="E34" s="383"/>
      <c r="F34" s="383"/>
      <c r="G34" s="383"/>
      <c r="H34" s="383"/>
      <c r="I34" s="383"/>
      <c r="J34" s="383"/>
      <c r="K34" s="383"/>
      <c r="L34" s="383"/>
      <c r="M34" s="383"/>
      <c r="N34" s="383"/>
      <c r="O34" s="383"/>
      <c r="P34" s="383"/>
      <c r="Q34" s="384"/>
      <c r="R34" s="385">
        <v>62407</v>
      </c>
      <c r="S34" s="386"/>
      <c r="T34" s="386"/>
      <c r="U34" s="386"/>
      <c r="V34" s="386"/>
      <c r="W34" s="386"/>
      <c r="X34" s="386"/>
      <c r="Y34" s="387"/>
      <c r="Z34" s="388">
        <v>0.6</v>
      </c>
      <c r="AA34" s="388"/>
      <c r="AB34" s="388"/>
      <c r="AC34" s="388"/>
      <c r="AD34" s="389" t="s">
        <v>122</v>
      </c>
      <c r="AE34" s="389"/>
      <c r="AF34" s="389"/>
      <c r="AG34" s="389"/>
      <c r="AH34" s="389"/>
      <c r="AI34" s="389"/>
      <c r="AJ34" s="389"/>
      <c r="AK34" s="389"/>
      <c r="AL34" s="390" t="s">
        <v>122</v>
      </c>
      <c r="AM34" s="391"/>
      <c r="AN34" s="391"/>
      <c r="AO34" s="39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382" t="s">
        <v>309</v>
      </c>
      <c r="CE34" s="383"/>
      <c r="CF34" s="383"/>
      <c r="CG34" s="383"/>
      <c r="CH34" s="383"/>
      <c r="CI34" s="383"/>
      <c r="CJ34" s="383"/>
      <c r="CK34" s="383"/>
      <c r="CL34" s="383"/>
      <c r="CM34" s="383"/>
      <c r="CN34" s="383"/>
      <c r="CO34" s="383"/>
      <c r="CP34" s="383"/>
      <c r="CQ34" s="384"/>
      <c r="CR34" s="385">
        <v>1225838</v>
      </c>
      <c r="CS34" s="386"/>
      <c r="CT34" s="386"/>
      <c r="CU34" s="386"/>
      <c r="CV34" s="386"/>
      <c r="CW34" s="386"/>
      <c r="CX34" s="386"/>
      <c r="CY34" s="387"/>
      <c r="CZ34" s="390">
        <v>11.5</v>
      </c>
      <c r="DA34" s="415"/>
      <c r="DB34" s="415"/>
      <c r="DC34" s="420"/>
      <c r="DD34" s="394">
        <v>937799</v>
      </c>
      <c r="DE34" s="386"/>
      <c r="DF34" s="386"/>
      <c r="DG34" s="386"/>
      <c r="DH34" s="386"/>
      <c r="DI34" s="386"/>
      <c r="DJ34" s="386"/>
      <c r="DK34" s="387"/>
      <c r="DL34" s="394">
        <v>706862</v>
      </c>
      <c r="DM34" s="386"/>
      <c r="DN34" s="386"/>
      <c r="DO34" s="386"/>
      <c r="DP34" s="386"/>
      <c r="DQ34" s="386"/>
      <c r="DR34" s="386"/>
      <c r="DS34" s="386"/>
      <c r="DT34" s="386"/>
      <c r="DU34" s="386"/>
      <c r="DV34" s="387"/>
      <c r="DW34" s="390">
        <v>13.3</v>
      </c>
      <c r="DX34" s="415"/>
      <c r="DY34" s="415"/>
      <c r="DZ34" s="415"/>
      <c r="EA34" s="415"/>
      <c r="EB34" s="415"/>
      <c r="EC34" s="416"/>
    </row>
    <row r="35" spans="2:133" ht="11.25" customHeight="1" x14ac:dyDescent="0.15">
      <c r="B35" s="382" t="s">
        <v>310</v>
      </c>
      <c r="C35" s="383"/>
      <c r="D35" s="383"/>
      <c r="E35" s="383"/>
      <c r="F35" s="383"/>
      <c r="G35" s="383"/>
      <c r="H35" s="383"/>
      <c r="I35" s="383"/>
      <c r="J35" s="383"/>
      <c r="K35" s="383"/>
      <c r="L35" s="383"/>
      <c r="M35" s="383"/>
      <c r="N35" s="383"/>
      <c r="O35" s="383"/>
      <c r="P35" s="383"/>
      <c r="Q35" s="384"/>
      <c r="R35" s="385">
        <v>77882</v>
      </c>
      <c r="S35" s="386"/>
      <c r="T35" s="386"/>
      <c r="U35" s="386"/>
      <c r="V35" s="386"/>
      <c r="W35" s="386"/>
      <c r="X35" s="386"/>
      <c r="Y35" s="387"/>
      <c r="Z35" s="388">
        <v>0.7</v>
      </c>
      <c r="AA35" s="388"/>
      <c r="AB35" s="388"/>
      <c r="AC35" s="388"/>
      <c r="AD35" s="389" t="s">
        <v>122</v>
      </c>
      <c r="AE35" s="389"/>
      <c r="AF35" s="389"/>
      <c r="AG35" s="389"/>
      <c r="AH35" s="389"/>
      <c r="AI35" s="389"/>
      <c r="AJ35" s="389"/>
      <c r="AK35" s="389"/>
      <c r="AL35" s="390" t="s">
        <v>122</v>
      </c>
      <c r="AM35" s="391"/>
      <c r="AN35" s="391"/>
      <c r="AO35" s="392"/>
      <c r="AP35" s="210"/>
      <c r="AQ35" s="367" t="s">
        <v>311</v>
      </c>
      <c r="AR35" s="368"/>
      <c r="AS35" s="368"/>
      <c r="AT35" s="368"/>
      <c r="AU35" s="368"/>
      <c r="AV35" s="368"/>
      <c r="AW35" s="368"/>
      <c r="AX35" s="368"/>
      <c r="AY35" s="368"/>
      <c r="AZ35" s="368"/>
      <c r="BA35" s="368"/>
      <c r="BB35" s="368"/>
      <c r="BC35" s="368"/>
      <c r="BD35" s="368"/>
      <c r="BE35" s="368"/>
      <c r="BF35" s="369"/>
      <c r="BG35" s="367" t="s">
        <v>312</v>
      </c>
      <c r="BH35" s="368"/>
      <c r="BI35" s="368"/>
      <c r="BJ35" s="368"/>
      <c r="BK35" s="368"/>
      <c r="BL35" s="368"/>
      <c r="BM35" s="368"/>
      <c r="BN35" s="368"/>
      <c r="BO35" s="368"/>
      <c r="BP35" s="368"/>
      <c r="BQ35" s="368"/>
      <c r="BR35" s="368"/>
      <c r="BS35" s="368"/>
      <c r="BT35" s="368"/>
      <c r="BU35" s="368"/>
      <c r="BV35" s="368"/>
      <c r="BW35" s="368"/>
      <c r="BX35" s="368"/>
      <c r="BY35" s="368"/>
      <c r="BZ35" s="368"/>
      <c r="CA35" s="368"/>
      <c r="CB35" s="369"/>
      <c r="CD35" s="382" t="s">
        <v>313</v>
      </c>
      <c r="CE35" s="383"/>
      <c r="CF35" s="383"/>
      <c r="CG35" s="383"/>
      <c r="CH35" s="383"/>
      <c r="CI35" s="383"/>
      <c r="CJ35" s="383"/>
      <c r="CK35" s="383"/>
      <c r="CL35" s="383"/>
      <c r="CM35" s="383"/>
      <c r="CN35" s="383"/>
      <c r="CO35" s="383"/>
      <c r="CP35" s="383"/>
      <c r="CQ35" s="384"/>
      <c r="CR35" s="385">
        <v>57597</v>
      </c>
      <c r="CS35" s="418"/>
      <c r="CT35" s="418"/>
      <c r="CU35" s="418"/>
      <c r="CV35" s="418"/>
      <c r="CW35" s="418"/>
      <c r="CX35" s="418"/>
      <c r="CY35" s="419"/>
      <c r="CZ35" s="390">
        <v>0.5</v>
      </c>
      <c r="DA35" s="415"/>
      <c r="DB35" s="415"/>
      <c r="DC35" s="420"/>
      <c r="DD35" s="394">
        <v>50035</v>
      </c>
      <c r="DE35" s="418"/>
      <c r="DF35" s="418"/>
      <c r="DG35" s="418"/>
      <c r="DH35" s="418"/>
      <c r="DI35" s="418"/>
      <c r="DJ35" s="418"/>
      <c r="DK35" s="419"/>
      <c r="DL35" s="394">
        <v>46507</v>
      </c>
      <c r="DM35" s="418"/>
      <c r="DN35" s="418"/>
      <c r="DO35" s="418"/>
      <c r="DP35" s="418"/>
      <c r="DQ35" s="418"/>
      <c r="DR35" s="418"/>
      <c r="DS35" s="418"/>
      <c r="DT35" s="418"/>
      <c r="DU35" s="418"/>
      <c r="DV35" s="419"/>
      <c r="DW35" s="390">
        <v>0.9</v>
      </c>
      <c r="DX35" s="415"/>
      <c r="DY35" s="415"/>
      <c r="DZ35" s="415"/>
      <c r="EA35" s="415"/>
      <c r="EB35" s="415"/>
      <c r="EC35" s="416"/>
    </row>
    <row r="36" spans="2:133" ht="11.25" customHeight="1" x14ac:dyDescent="0.15">
      <c r="B36" s="382" t="s">
        <v>314</v>
      </c>
      <c r="C36" s="383"/>
      <c r="D36" s="383"/>
      <c r="E36" s="383"/>
      <c r="F36" s="383"/>
      <c r="G36" s="383"/>
      <c r="H36" s="383"/>
      <c r="I36" s="383"/>
      <c r="J36" s="383"/>
      <c r="K36" s="383"/>
      <c r="L36" s="383"/>
      <c r="M36" s="383"/>
      <c r="N36" s="383"/>
      <c r="O36" s="383"/>
      <c r="P36" s="383"/>
      <c r="Q36" s="384"/>
      <c r="R36" s="385">
        <v>210895</v>
      </c>
      <c r="S36" s="386"/>
      <c r="T36" s="386"/>
      <c r="U36" s="386"/>
      <c r="V36" s="386"/>
      <c r="W36" s="386"/>
      <c r="X36" s="386"/>
      <c r="Y36" s="387"/>
      <c r="Z36" s="388">
        <v>1.9</v>
      </c>
      <c r="AA36" s="388"/>
      <c r="AB36" s="388"/>
      <c r="AC36" s="388"/>
      <c r="AD36" s="389" t="s">
        <v>122</v>
      </c>
      <c r="AE36" s="389"/>
      <c r="AF36" s="389"/>
      <c r="AG36" s="389"/>
      <c r="AH36" s="389"/>
      <c r="AI36" s="389"/>
      <c r="AJ36" s="389"/>
      <c r="AK36" s="389"/>
      <c r="AL36" s="390" t="s">
        <v>122</v>
      </c>
      <c r="AM36" s="391"/>
      <c r="AN36" s="391"/>
      <c r="AO36" s="392"/>
      <c r="AP36" s="210"/>
      <c r="AQ36" s="451" t="s">
        <v>315</v>
      </c>
      <c r="AR36" s="452"/>
      <c r="AS36" s="452"/>
      <c r="AT36" s="452"/>
      <c r="AU36" s="452"/>
      <c r="AV36" s="452"/>
      <c r="AW36" s="452"/>
      <c r="AX36" s="452"/>
      <c r="AY36" s="453"/>
      <c r="AZ36" s="374">
        <v>1215157</v>
      </c>
      <c r="BA36" s="375"/>
      <c r="BB36" s="375"/>
      <c r="BC36" s="375"/>
      <c r="BD36" s="375"/>
      <c r="BE36" s="375"/>
      <c r="BF36" s="447"/>
      <c r="BG36" s="371" t="s">
        <v>316</v>
      </c>
      <c r="BH36" s="372"/>
      <c r="BI36" s="372"/>
      <c r="BJ36" s="372"/>
      <c r="BK36" s="372"/>
      <c r="BL36" s="372"/>
      <c r="BM36" s="372"/>
      <c r="BN36" s="372"/>
      <c r="BO36" s="372"/>
      <c r="BP36" s="372"/>
      <c r="BQ36" s="372"/>
      <c r="BR36" s="372"/>
      <c r="BS36" s="372"/>
      <c r="BT36" s="372"/>
      <c r="BU36" s="373"/>
      <c r="BV36" s="374">
        <v>39763</v>
      </c>
      <c r="BW36" s="375"/>
      <c r="BX36" s="375"/>
      <c r="BY36" s="375"/>
      <c r="BZ36" s="375"/>
      <c r="CA36" s="375"/>
      <c r="CB36" s="447"/>
      <c r="CD36" s="382" t="s">
        <v>317</v>
      </c>
      <c r="CE36" s="383"/>
      <c r="CF36" s="383"/>
      <c r="CG36" s="383"/>
      <c r="CH36" s="383"/>
      <c r="CI36" s="383"/>
      <c r="CJ36" s="383"/>
      <c r="CK36" s="383"/>
      <c r="CL36" s="383"/>
      <c r="CM36" s="383"/>
      <c r="CN36" s="383"/>
      <c r="CO36" s="383"/>
      <c r="CP36" s="383"/>
      <c r="CQ36" s="384"/>
      <c r="CR36" s="385">
        <v>1187127</v>
      </c>
      <c r="CS36" s="386"/>
      <c r="CT36" s="386"/>
      <c r="CU36" s="386"/>
      <c r="CV36" s="386"/>
      <c r="CW36" s="386"/>
      <c r="CX36" s="386"/>
      <c r="CY36" s="387"/>
      <c r="CZ36" s="390">
        <v>11.1</v>
      </c>
      <c r="DA36" s="415"/>
      <c r="DB36" s="415"/>
      <c r="DC36" s="420"/>
      <c r="DD36" s="394">
        <v>1106541</v>
      </c>
      <c r="DE36" s="386"/>
      <c r="DF36" s="386"/>
      <c r="DG36" s="386"/>
      <c r="DH36" s="386"/>
      <c r="DI36" s="386"/>
      <c r="DJ36" s="386"/>
      <c r="DK36" s="387"/>
      <c r="DL36" s="394">
        <v>777784</v>
      </c>
      <c r="DM36" s="386"/>
      <c r="DN36" s="386"/>
      <c r="DO36" s="386"/>
      <c r="DP36" s="386"/>
      <c r="DQ36" s="386"/>
      <c r="DR36" s="386"/>
      <c r="DS36" s="386"/>
      <c r="DT36" s="386"/>
      <c r="DU36" s="386"/>
      <c r="DV36" s="387"/>
      <c r="DW36" s="390">
        <v>14.6</v>
      </c>
      <c r="DX36" s="415"/>
      <c r="DY36" s="415"/>
      <c r="DZ36" s="415"/>
      <c r="EA36" s="415"/>
      <c r="EB36" s="415"/>
      <c r="EC36" s="416"/>
    </row>
    <row r="37" spans="2:133" ht="11.25" customHeight="1" x14ac:dyDescent="0.15">
      <c r="B37" s="382" t="s">
        <v>318</v>
      </c>
      <c r="C37" s="383"/>
      <c r="D37" s="383"/>
      <c r="E37" s="383"/>
      <c r="F37" s="383"/>
      <c r="G37" s="383"/>
      <c r="H37" s="383"/>
      <c r="I37" s="383"/>
      <c r="J37" s="383"/>
      <c r="K37" s="383"/>
      <c r="L37" s="383"/>
      <c r="M37" s="383"/>
      <c r="N37" s="383"/>
      <c r="O37" s="383"/>
      <c r="P37" s="383"/>
      <c r="Q37" s="384"/>
      <c r="R37" s="385">
        <v>2526307</v>
      </c>
      <c r="S37" s="386"/>
      <c r="T37" s="386"/>
      <c r="U37" s="386"/>
      <c r="V37" s="386"/>
      <c r="W37" s="386"/>
      <c r="X37" s="386"/>
      <c r="Y37" s="387"/>
      <c r="Z37" s="388">
        <v>23.1</v>
      </c>
      <c r="AA37" s="388"/>
      <c r="AB37" s="388"/>
      <c r="AC37" s="388"/>
      <c r="AD37" s="389">
        <v>44</v>
      </c>
      <c r="AE37" s="389"/>
      <c r="AF37" s="389"/>
      <c r="AG37" s="389"/>
      <c r="AH37" s="389"/>
      <c r="AI37" s="389"/>
      <c r="AJ37" s="389"/>
      <c r="AK37" s="389"/>
      <c r="AL37" s="390">
        <v>0</v>
      </c>
      <c r="AM37" s="391"/>
      <c r="AN37" s="391"/>
      <c r="AO37" s="392"/>
      <c r="AQ37" s="448" t="s">
        <v>319</v>
      </c>
      <c r="AR37" s="449"/>
      <c r="AS37" s="449"/>
      <c r="AT37" s="449"/>
      <c r="AU37" s="449"/>
      <c r="AV37" s="449"/>
      <c r="AW37" s="449"/>
      <c r="AX37" s="449"/>
      <c r="AY37" s="450"/>
      <c r="AZ37" s="385">
        <v>450146</v>
      </c>
      <c r="BA37" s="386"/>
      <c r="BB37" s="386"/>
      <c r="BC37" s="386"/>
      <c r="BD37" s="418"/>
      <c r="BE37" s="418"/>
      <c r="BF37" s="431"/>
      <c r="BG37" s="382" t="s">
        <v>320</v>
      </c>
      <c r="BH37" s="383"/>
      <c r="BI37" s="383"/>
      <c r="BJ37" s="383"/>
      <c r="BK37" s="383"/>
      <c r="BL37" s="383"/>
      <c r="BM37" s="383"/>
      <c r="BN37" s="383"/>
      <c r="BO37" s="383"/>
      <c r="BP37" s="383"/>
      <c r="BQ37" s="383"/>
      <c r="BR37" s="383"/>
      <c r="BS37" s="383"/>
      <c r="BT37" s="383"/>
      <c r="BU37" s="384"/>
      <c r="BV37" s="385">
        <v>32087</v>
      </c>
      <c r="BW37" s="386"/>
      <c r="BX37" s="386"/>
      <c r="BY37" s="386"/>
      <c r="BZ37" s="386"/>
      <c r="CA37" s="386"/>
      <c r="CB37" s="395"/>
      <c r="CD37" s="382" t="s">
        <v>321</v>
      </c>
      <c r="CE37" s="383"/>
      <c r="CF37" s="383"/>
      <c r="CG37" s="383"/>
      <c r="CH37" s="383"/>
      <c r="CI37" s="383"/>
      <c r="CJ37" s="383"/>
      <c r="CK37" s="383"/>
      <c r="CL37" s="383"/>
      <c r="CM37" s="383"/>
      <c r="CN37" s="383"/>
      <c r="CO37" s="383"/>
      <c r="CP37" s="383"/>
      <c r="CQ37" s="384"/>
      <c r="CR37" s="385">
        <v>481640</v>
      </c>
      <c r="CS37" s="418"/>
      <c r="CT37" s="418"/>
      <c r="CU37" s="418"/>
      <c r="CV37" s="418"/>
      <c r="CW37" s="418"/>
      <c r="CX37" s="418"/>
      <c r="CY37" s="419"/>
      <c r="CZ37" s="390">
        <v>4.5</v>
      </c>
      <c r="DA37" s="415"/>
      <c r="DB37" s="415"/>
      <c r="DC37" s="420"/>
      <c r="DD37" s="394">
        <v>481640</v>
      </c>
      <c r="DE37" s="418"/>
      <c r="DF37" s="418"/>
      <c r="DG37" s="418"/>
      <c r="DH37" s="418"/>
      <c r="DI37" s="418"/>
      <c r="DJ37" s="418"/>
      <c r="DK37" s="419"/>
      <c r="DL37" s="394">
        <v>380733</v>
      </c>
      <c r="DM37" s="418"/>
      <c r="DN37" s="418"/>
      <c r="DO37" s="418"/>
      <c r="DP37" s="418"/>
      <c r="DQ37" s="418"/>
      <c r="DR37" s="418"/>
      <c r="DS37" s="418"/>
      <c r="DT37" s="418"/>
      <c r="DU37" s="418"/>
      <c r="DV37" s="419"/>
      <c r="DW37" s="390">
        <v>7.2</v>
      </c>
      <c r="DX37" s="415"/>
      <c r="DY37" s="415"/>
      <c r="DZ37" s="415"/>
      <c r="EA37" s="415"/>
      <c r="EB37" s="415"/>
      <c r="EC37" s="416"/>
    </row>
    <row r="38" spans="2:133" ht="11.25" customHeight="1" x14ac:dyDescent="0.15">
      <c r="B38" s="382" t="s">
        <v>322</v>
      </c>
      <c r="C38" s="383"/>
      <c r="D38" s="383"/>
      <c r="E38" s="383"/>
      <c r="F38" s="383"/>
      <c r="G38" s="383"/>
      <c r="H38" s="383"/>
      <c r="I38" s="383"/>
      <c r="J38" s="383"/>
      <c r="K38" s="383"/>
      <c r="L38" s="383"/>
      <c r="M38" s="383"/>
      <c r="N38" s="383"/>
      <c r="O38" s="383"/>
      <c r="P38" s="383"/>
      <c r="Q38" s="384"/>
      <c r="R38" s="385">
        <v>790870</v>
      </c>
      <c r="S38" s="386"/>
      <c r="T38" s="386"/>
      <c r="U38" s="386"/>
      <c r="V38" s="386"/>
      <c r="W38" s="386"/>
      <c r="X38" s="386"/>
      <c r="Y38" s="387"/>
      <c r="Z38" s="388">
        <v>7.2</v>
      </c>
      <c r="AA38" s="388"/>
      <c r="AB38" s="388"/>
      <c r="AC38" s="388"/>
      <c r="AD38" s="389" t="s">
        <v>122</v>
      </c>
      <c r="AE38" s="389"/>
      <c r="AF38" s="389"/>
      <c r="AG38" s="389"/>
      <c r="AH38" s="389"/>
      <c r="AI38" s="389"/>
      <c r="AJ38" s="389"/>
      <c r="AK38" s="389"/>
      <c r="AL38" s="390" t="s">
        <v>122</v>
      </c>
      <c r="AM38" s="391"/>
      <c r="AN38" s="391"/>
      <c r="AO38" s="392"/>
      <c r="AQ38" s="448" t="s">
        <v>323</v>
      </c>
      <c r="AR38" s="449"/>
      <c r="AS38" s="449"/>
      <c r="AT38" s="449"/>
      <c r="AU38" s="449"/>
      <c r="AV38" s="449"/>
      <c r="AW38" s="449"/>
      <c r="AX38" s="449"/>
      <c r="AY38" s="450"/>
      <c r="AZ38" s="385">
        <v>27096</v>
      </c>
      <c r="BA38" s="386"/>
      <c r="BB38" s="386"/>
      <c r="BC38" s="386"/>
      <c r="BD38" s="418"/>
      <c r="BE38" s="418"/>
      <c r="BF38" s="431"/>
      <c r="BG38" s="382" t="s">
        <v>324</v>
      </c>
      <c r="BH38" s="383"/>
      <c r="BI38" s="383"/>
      <c r="BJ38" s="383"/>
      <c r="BK38" s="383"/>
      <c r="BL38" s="383"/>
      <c r="BM38" s="383"/>
      <c r="BN38" s="383"/>
      <c r="BO38" s="383"/>
      <c r="BP38" s="383"/>
      <c r="BQ38" s="383"/>
      <c r="BR38" s="383"/>
      <c r="BS38" s="383"/>
      <c r="BT38" s="383"/>
      <c r="BU38" s="384"/>
      <c r="BV38" s="385">
        <v>2249</v>
      </c>
      <c r="BW38" s="386"/>
      <c r="BX38" s="386"/>
      <c r="BY38" s="386"/>
      <c r="BZ38" s="386"/>
      <c r="CA38" s="386"/>
      <c r="CB38" s="395"/>
      <c r="CD38" s="382" t="s">
        <v>325</v>
      </c>
      <c r="CE38" s="383"/>
      <c r="CF38" s="383"/>
      <c r="CG38" s="383"/>
      <c r="CH38" s="383"/>
      <c r="CI38" s="383"/>
      <c r="CJ38" s="383"/>
      <c r="CK38" s="383"/>
      <c r="CL38" s="383"/>
      <c r="CM38" s="383"/>
      <c r="CN38" s="383"/>
      <c r="CO38" s="383"/>
      <c r="CP38" s="383"/>
      <c r="CQ38" s="384"/>
      <c r="CR38" s="385">
        <v>737915</v>
      </c>
      <c r="CS38" s="386"/>
      <c r="CT38" s="386"/>
      <c r="CU38" s="386"/>
      <c r="CV38" s="386"/>
      <c r="CW38" s="386"/>
      <c r="CX38" s="386"/>
      <c r="CY38" s="387"/>
      <c r="CZ38" s="390">
        <v>6.9</v>
      </c>
      <c r="DA38" s="415"/>
      <c r="DB38" s="415"/>
      <c r="DC38" s="420"/>
      <c r="DD38" s="394">
        <v>613174</v>
      </c>
      <c r="DE38" s="386"/>
      <c r="DF38" s="386"/>
      <c r="DG38" s="386"/>
      <c r="DH38" s="386"/>
      <c r="DI38" s="386"/>
      <c r="DJ38" s="386"/>
      <c r="DK38" s="387"/>
      <c r="DL38" s="394">
        <v>603414</v>
      </c>
      <c r="DM38" s="386"/>
      <c r="DN38" s="386"/>
      <c r="DO38" s="386"/>
      <c r="DP38" s="386"/>
      <c r="DQ38" s="386"/>
      <c r="DR38" s="386"/>
      <c r="DS38" s="386"/>
      <c r="DT38" s="386"/>
      <c r="DU38" s="386"/>
      <c r="DV38" s="387"/>
      <c r="DW38" s="390">
        <v>11.3</v>
      </c>
      <c r="DX38" s="415"/>
      <c r="DY38" s="415"/>
      <c r="DZ38" s="415"/>
      <c r="EA38" s="415"/>
      <c r="EB38" s="415"/>
      <c r="EC38" s="416"/>
    </row>
    <row r="39" spans="2:133" ht="11.25" customHeight="1" x14ac:dyDescent="0.15">
      <c r="B39" s="382" t="s">
        <v>326</v>
      </c>
      <c r="C39" s="383"/>
      <c r="D39" s="383"/>
      <c r="E39" s="383"/>
      <c r="F39" s="383"/>
      <c r="G39" s="383"/>
      <c r="H39" s="383"/>
      <c r="I39" s="383"/>
      <c r="J39" s="383"/>
      <c r="K39" s="383"/>
      <c r="L39" s="383"/>
      <c r="M39" s="383"/>
      <c r="N39" s="383"/>
      <c r="O39" s="383"/>
      <c r="P39" s="383"/>
      <c r="Q39" s="384"/>
      <c r="R39" s="385" t="s">
        <v>122</v>
      </c>
      <c r="S39" s="386"/>
      <c r="T39" s="386"/>
      <c r="U39" s="386"/>
      <c r="V39" s="386"/>
      <c r="W39" s="386"/>
      <c r="X39" s="386"/>
      <c r="Y39" s="387"/>
      <c r="Z39" s="388" t="s">
        <v>122</v>
      </c>
      <c r="AA39" s="388"/>
      <c r="AB39" s="388"/>
      <c r="AC39" s="388"/>
      <c r="AD39" s="389" t="s">
        <v>122</v>
      </c>
      <c r="AE39" s="389"/>
      <c r="AF39" s="389"/>
      <c r="AG39" s="389"/>
      <c r="AH39" s="389"/>
      <c r="AI39" s="389"/>
      <c r="AJ39" s="389"/>
      <c r="AK39" s="389"/>
      <c r="AL39" s="390" t="s">
        <v>122</v>
      </c>
      <c r="AM39" s="391"/>
      <c r="AN39" s="391"/>
      <c r="AO39" s="392"/>
      <c r="AQ39" s="448" t="s">
        <v>327</v>
      </c>
      <c r="AR39" s="449"/>
      <c r="AS39" s="449"/>
      <c r="AT39" s="449"/>
      <c r="AU39" s="449"/>
      <c r="AV39" s="449"/>
      <c r="AW39" s="449"/>
      <c r="AX39" s="449"/>
      <c r="AY39" s="450"/>
      <c r="AZ39" s="385" t="s">
        <v>122</v>
      </c>
      <c r="BA39" s="386"/>
      <c r="BB39" s="386"/>
      <c r="BC39" s="386"/>
      <c r="BD39" s="418"/>
      <c r="BE39" s="418"/>
      <c r="BF39" s="431"/>
      <c r="BG39" s="382" t="s">
        <v>328</v>
      </c>
      <c r="BH39" s="383"/>
      <c r="BI39" s="383"/>
      <c r="BJ39" s="383"/>
      <c r="BK39" s="383"/>
      <c r="BL39" s="383"/>
      <c r="BM39" s="383"/>
      <c r="BN39" s="383"/>
      <c r="BO39" s="383"/>
      <c r="BP39" s="383"/>
      <c r="BQ39" s="383"/>
      <c r="BR39" s="383"/>
      <c r="BS39" s="383"/>
      <c r="BT39" s="383"/>
      <c r="BU39" s="384"/>
      <c r="BV39" s="385">
        <v>3361</v>
      </c>
      <c r="BW39" s="386"/>
      <c r="BX39" s="386"/>
      <c r="BY39" s="386"/>
      <c r="BZ39" s="386"/>
      <c r="CA39" s="386"/>
      <c r="CB39" s="395"/>
      <c r="CD39" s="382" t="s">
        <v>329</v>
      </c>
      <c r="CE39" s="383"/>
      <c r="CF39" s="383"/>
      <c r="CG39" s="383"/>
      <c r="CH39" s="383"/>
      <c r="CI39" s="383"/>
      <c r="CJ39" s="383"/>
      <c r="CK39" s="383"/>
      <c r="CL39" s="383"/>
      <c r="CM39" s="383"/>
      <c r="CN39" s="383"/>
      <c r="CO39" s="383"/>
      <c r="CP39" s="383"/>
      <c r="CQ39" s="384"/>
      <c r="CR39" s="385">
        <v>305072</v>
      </c>
      <c r="CS39" s="418"/>
      <c r="CT39" s="418"/>
      <c r="CU39" s="418"/>
      <c r="CV39" s="418"/>
      <c r="CW39" s="418"/>
      <c r="CX39" s="418"/>
      <c r="CY39" s="419"/>
      <c r="CZ39" s="390">
        <v>2.9</v>
      </c>
      <c r="DA39" s="415"/>
      <c r="DB39" s="415"/>
      <c r="DC39" s="420"/>
      <c r="DD39" s="394">
        <v>224433</v>
      </c>
      <c r="DE39" s="418"/>
      <c r="DF39" s="418"/>
      <c r="DG39" s="418"/>
      <c r="DH39" s="418"/>
      <c r="DI39" s="418"/>
      <c r="DJ39" s="418"/>
      <c r="DK39" s="419"/>
      <c r="DL39" s="394" t="s">
        <v>122</v>
      </c>
      <c r="DM39" s="418"/>
      <c r="DN39" s="418"/>
      <c r="DO39" s="418"/>
      <c r="DP39" s="418"/>
      <c r="DQ39" s="418"/>
      <c r="DR39" s="418"/>
      <c r="DS39" s="418"/>
      <c r="DT39" s="418"/>
      <c r="DU39" s="418"/>
      <c r="DV39" s="419"/>
      <c r="DW39" s="390" t="s">
        <v>122</v>
      </c>
      <c r="DX39" s="415"/>
      <c r="DY39" s="415"/>
      <c r="DZ39" s="415"/>
      <c r="EA39" s="415"/>
      <c r="EB39" s="415"/>
      <c r="EC39" s="416"/>
    </row>
    <row r="40" spans="2:133" ht="11.25" customHeight="1" x14ac:dyDescent="0.15">
      <c r="B40" s="382" t="s">
        <v>330</v>
      </c>
      <c r="C40" s="383"/>
      <c r="D40" s="383"/>
      <c r="E40" s="383"/>
      <c r="F40" s="383"/>
      <c r="G40" s="383"/>
      <c r="H40" s="383"/>
      <c r="I40" s="383"/>
      <c r="J40" s="383"/>
      <c r="K40" s="383"/>
      <c r="L40" s="383"/>
      <c r="M40" s="383"/>
      <c r="N40" s="383"/>
      <c r="O40" s="383"/>
      <c r="P40" s="383"/>
      <c r="Q40" s="384"/>
      <c r="R40" s="385">
        <v>21270</v>
      </c>
      <c r="S40" s="386"/>
      <c r="T40" s="386"/>
      <c r="U40" s="386"/>
      <c r="V40" s="386"/>
      <c r="W40" s="386"/>
      <c r="X40" s="386"/>
      <c r="Y40" s="387"/>
      <c r="Z40" s="388">
        <v>0.2</v>
      </c>
      <c r="AA40" s="388"/>
      <c r="AB40" s="388"/>
      <c r="AC40" s="388"/>
      <c r="AD40" s="389" t="s">
        <v>122</v>
      </c>
      <c r="AE40" s="389"/>
      <c r="AF40" s="389"/>
      <c r="AG40" s="389"/>
      <c r="AH40" s="389"/>
      <c r="AI40" s="389"/>
      <c r="AJ40" s="389"/>
      <c r="AK40" s="389"/>
      <c r="AL40" s="390" t="s">
        <v>122</v>
      </c>
      <c r="AM40" s="391"/>
      <c r="AN40" s="391"/>
      <c r="AO40" s="392"/>
      <c r="AQ40" s="448" t="s">
        <v>331</v>
      </c>
      <c r="AR40" s="449"/>
      <c r="AS40" s="449"/>
      <c r="AT40" s="449"/>
      <c r="AU40" s="449"/>
      <c r="AV40" s="449"/>
      <c r="AW40" s="449"/>
      <c r="AX40" s="449"/>
      <c r="AY40" s="450"/>
      <c r="AZ40" s="385" t="s">
        <v>122</v>
      </c>
      <c r="BA40" s="386"/>
      <c r="BB40" s="386"/>
      <c r="BC40" s="386"/>
      <c r="BD40" s="418"/>
      <c r="BE40" s="418"/>
      <c r="BF40" s="431"/>
      <c r="BG40" s="435" t="s">
        <v>332</v>
      </c>
      <c r="BH40" s="436"/>
      <c r="BI40" s="436"/>
      <c r="BJ40" s="436"/>
      <c r="BK40" s="436"/>
      <c r="BL40" s="211"/>
      <c r="BM40" s="383" t="s">
        <v>333</v>
      </c>
      <c r="BN40" s="383"/>
      <c r="BO40" s="383"/>
      <c r="BP40" s="383"/>
      <c r="BQ40" s="383"/>
      <c r="BR40" s="383"/>
      <c r="BS40" s="383"/>
      <c r="BT40" s="383"/>
      <c r="BU40" s="384"/>
      <c r="BV40" s="385">
        <v>109</v>
      </c>
      <c r="BW40" s="386"/>
      <c r="BX40" s="386"/>
      <c r="BY40" s="386"/>
      <c r="BZ40" s="386"/>
      <c r="CA40" s="386"/>
      <c r="CB40" s="395"/>
      <c r="CD40" s="382" t="s">
        <v>334</v>
      </c>
      <c r="CE40" s="383"/>
      <c r="CF40" s="383"/>
      <c r="CG40" s="383"/>
      <c r="CH40" s="383"/>
      <c r="CI40" s="383"/>
      <c r="CJ40" s="383"/>
      <c r="CK40" s="383"/>
      <c r="CL40" s="383"/>
      <c r="CM40" s="383"/>
      <c r="CN40" s="383"/>
      <c r="CO40" s="383"/>
      <c r="CP40" s="383"/>
      <c r="CQ40" s="384"/>
      <c r="CR40" s="385">
        <v>141041</v>
      </c>
      <c r="CS40" s="386"/>
      <c r="CT40" s="386"/>
      <c r="CU40" s="386"/>
      <c r="CV40" s="386"/>
      <c r="CW40" s="386"/>
      <c r="CX40" s="386"/>
      <c r="CY40" s="387"/>
      <c r="CZ40" s="390">
        <v>1.3</v>
      </c>
      <c r="DA40" s="415"/>
      <c r="DB40" s="415"/>
      <c r="DC40" s="420"/>
      <c r="DD40" s="394">
        <v>133041</v>
      </c>
      <c r="DE40" s="386"/>
      <c r="DF40" s="386"/>
      <c r="DG40" s="386"/>
      <c r="DH40" s="386"/>
      <c r="DI40" s="386"/>
      <c r="DJ40" s="386"/>
      <c r="DK40" s="387"/>
      <c r="DL40" s="394">
        <v>92257</v>
      </c>
      <c r="DM40" s="386"/>
      <c r="DN40" s="386"/>
      <c r="DO40" s="386"/>
      <c r="DP40" s="386"/>
      <c r="DQ40" s="386"/>
      <c r="DR40" s="386"/>
      <c r="DS40" s="386"/>
      <c r="DT40" s="386"/>
      <c r="DU40" s="386"/>
      <c r="DV40" s="387"/>
      <c r="DW40" s="390">
        <v>1.7</v>
      </c>
      <c r="DX40" s="415"/>
      <c r="DY40" s="415"/>
      <c r="DZ40" s="415"/>
      <c r="EA40" s="415"/>
      <c r="EB40" s="415"/>
      <c r="EC40" s="416"/>
    </row>
    <row r="41" spans="2:133" ht="11.25" customHeight="1" x14ac:dyDescent="0.15">
      <c r="B41" s="406" t="s">
        <v>335</v>
      </c>
      <c r="C41" s="407"/>
      <c r="D41" s="407"/>
      <c r="E41" s="407"/>
      <c r="F41" s="407"/>
      <c r="G41" s="407"/>
      <c r="H41" s="407"/>
      <c r="I41" s="407"/>
      <c r="J41" s="407"/>
      <c r="K41" s="407"/>
      <c r="L41" s="407"/>
      <c r="M41" s="407"/>
      <c r="N41" s="407"/>
      <c r="O41" s="407"/>
      <c r="P41" s="407"/>
      <c r="Q41" s="408"/>
      <c r="R41" s="457">
        <v>10940484</v>
      </c>
      <c r="S41" s="458"/>
      <c r="T41" s="458"/>
      <c r="U41" s="458"/>
      <c r="V41" s="458"/>
      <c r="W41" s="458"/>
      <c r="X41" s="458"/>
      <c r="Y41" s="462"/>
      <c r="Z41" s="463">
        <v>100</v>
      </c>
      <c r="AA41" s="463"/>
      <c r="AB41" s="463"/>
      <c r="AC41" s="463"/>
      <c r="AD41" s="464">
        <v>5301019</v>
      </c>
      <c r="AE41" s="464"/>
      <c r="AF41" s="464"/>
      <c r="AG41" s="464"/>
      <c r="AH41" s="464"/>
      <c r="AI41" s="464"/>
      <c r="AJ41" s="464"/>
      <c r="AK41" s="464"/>
      <c r="AL41" s="465">
        <v>100</v>
      </c>
      <c r="AM41" s="445"/>
      <c r="AN41" s="445"/>
      <c r="AO41" s="466"/>
      <c r="AQ41" s="448" t="s">
        <v>336</v>
      </c>
      <c r="AR41" s="449"/>
      <c r="AS41" s="449"/>
      <c r="AT41" s="449"/>
      <c r="AU41" s="449"/>
      <c r="AV41" s="449"/>
      <c r="AW41" s="449"/>
      <c r="AX41" s="449"/>
      <c r="AY41" s="450"/>
      <c r="AZ41" s="385">
        <v>131399</v>
      </c>
      <c r="BA41" s="386"/>
      <c r="BB41" s="386"/>
      <c r="BC41" s="386"/>
      <c r="BD41" s="418"/>
      <c r="BE41" s="418"/>
      <c r="BF41" s="431"/>
      <c r="BG41" s="435"/>
      <c r="BH41" s="436"/>
      <c r="BI41" s="436"/>
      <c r="BJ41" s="436"/>
      <c r="BK41" s="436"/>
      <c r="BL41" s="211"/>
      <c r="BM41" s="383" t="s">
        <v>337</v>
      </c>
      <c r="BN41" s="383"/>
      <c r="BO41" s="383"/>
      <c r="BP41" s="383"/>
      <c r="BQ41" s="383"/>
      <c r="BR41" s="383"/>
      <c r="BS41" s="383"/>
      <c r="BT41" s="383"/>
      <c r="BU41" s="384"/>
      <c r="BV41" s="385">
        <v>1</v>
      </c>
      <c r="BW41" s="386"/>
      <c r="BX41" s="386"/>
      <c r="BY41" s="386"/>
      <c r="BZ41" s="386"/>
      <c r="CA41" s="386"/>
      <c r="CB41" s="395"/>
      <c r="CD41" s="382" t="s">
        <v>338</v>
      </c>
      <c r="CE41" s="383"/>
      <c r="CF41" s="383"/>
      <c r="CG41" s="383"/>
      <c r="CH41" s="383"/>
      <c r="CI41" s="383"/>
      <c r="CJ41" s="383"/>
      <c r="CK41" s="383"/>
      <c r="CL41" s="383"/>
      <c r="CM41" s="383"/>
      <c r="CN41" s="383"/>
      <c r="CO41" s="383"/>
      <c r="CP41" s="383"/>
      <c r="CQ41" s="384"/>
      <c r="CR41" s="385" t="s">
        <v>122</v>
      </c>
      <c r="CS41" s="418"/>
      <c r="CT41" s="418"/>
      <c r="CU41" s="418"/>
      <c r="CV41" s="418"/>
      <c r="CW41" s="418"/>
      <c r="CX41" s="418"/>
      <c r="CY41" s="419"/>
      <c r="CZ41" s="390" t="s">
        <v>122</v>
      </c>
      <c r="DA41" s="415"/>
      <c r="DB41" s="415"/>
      <c r="DC41" s="420"/>
      <c r="DD41" s="394" t="s">
        <v>122</v>
      </c>
      <c r="DE41" s="418"/>
      <c r="DF41" s="418"/>
      <c r="DG41" s="418"/>
      <c r="DH41" s="418"/>
      <c r="DI41" s="418"/>
      <c r="DJ41" s="418"/>
      <c r="DK41" s="419"/>
      <c r="DL41" s="468"/>
      <c r="DM41" s="469"/>
      <c r="DN41" s="469"/>
      <c r="DO41" s="469"/>
      <c r="DP41" s="469"/>
      <c r="DQ41" s="469"/>
      <c r="DR41" s="469"/>
      <c r="DS41" s="469"/>
      <c r="DT41" s="469"/>
      <c r="DU41" s="469"/>
      <c r="DV41" s="470"/>
      <c r="DW41" s="459"/>
      <c r="DX41" s="460"/>
      <c r="DY41" s="460"/>
      <c r="DZ41" s="460"/>
      <c r="EA41" s="460"/>
      <c r="EB41" s="460"/>
      <c r="EC41" s="461"/>
    </row>
    <row r="42" spans="2:133" ht="11.25" customHeight="1" x14ac:dyDescent="0.15">
      <c r="AQ42" s="454" t="s">
        <v>339</v>
      </c>
      <c r="AR42" s="455"/>
      <c r="AS42" s="455"/>
      <c r="AT42" s="455"/>
      <c r="AU42" s="455"/>
      <c r="AV42" s="455"/>
      <c r="AW42" s="455"/>
      <c r="AX42" s="455"/>
      <c r="AY42" s="456"/>
      <c r="AZ42" s="457">
        <v>606516</v>
      </c>
      <c r="BA42" s="458"/>
      <c r="BB42" s="458"/>
      <c r="BC42" s="458"/>
      <c r="BD42" s="444"/>
      <c r="BE42" s="444"/>
      <c r="BF42" s="446"/>
      <c r="BG42" s="437"/>
      <c r="BH42" s="438"/>
      <c r="BI42" s="438"/>
      <c r="BJ42" s="438"/>
      <c r="BK42" s="438"/>
      <c r="BL42" s="212"/>
      <c r="BM42" s="407" t="s">
        <v>340</v>
      </c>
      <c r="BN42" s="407"/>
      <c r="BO42" s="407"/>
      <c r="BP42" s="407"/>
      <c r="BQ42" s="407"/>
      <c r="BR42" s="407"/>
      <c r="BS42" s="407"/>
      <c r="BT42" s="407"/>
      <c r="BU42" s="408"/>
      <c r="BV42" s="457">
        <v>413</v>
      </c>
      <c r="BW42" s="458"/>
      <c r="BX42" s="458"/>
      <c r="BY42" s="458"/>
      <c r="BZ42" s="458"/>
      <c r="CA42" s="458"/>
      <c r="CB42" s="467"/>
      <c r="CD42" s="382" t="s">
        <v>341</v>
      </c>
      <c r="CE42" s="383"/>
      <c r="CF42" s="383"/>
      <c r="CG42" s="383"/>
      <c r="CH42" s="383"/>
      <c r="CI42" s="383"/>
      <c r="CJ42" s="383"/>
      <c r="CK42" s="383"/>
      <c r="CL42" s="383"/>
      <c r="CM42" s="383"/>
      <c r="CN42" s="383"/>
      <c r="CO42" s="383"/>
      <c r="CP42" s="383"/>
      <c r="CQ42" s="384"/>
      <c r="CR42" s="385">
        <v>3550864</v>
      </c>
      <c r="CS42" s="418"/>
      <c r="CT42" s="418"/>
      <c r="CU42" s="418"/>
      <c r="CV42" s="418"/>
      <c r="CW42" s="418"/>
      <c r="CX42" s="418"/>
      <c r="CY42" s="419"/>
      <c r="CZ42" s="390">
        <v>33.200000000000003</v>
      </c>
      <c r="DA42" s="415"/>
      <c r="DB42" s="415"/>
      <c r="DC42" s="420"/>
      <c r="DD42" s="394">
        <v>224644</v>
      </c>
      <c r="DE42" s="418"/>
      <c r="DF42" s="418"/>
      <c r="DG42" s="418"/>
      <c r="DH42" s="418"/>
      <c r="DI42" s="418"/>
      <c r="DJ42" s="418"/>
      <c r="DK42" s="419"/>
      <c r="DL42" s="468"/>
      <c r="DM42" s="469"/>
      <c r="DN42" s="469"/>
      <c r="DO42" s="469"/>
      <c r="DP42" s="469"/>
      <c r="DQ42" s="469"/>
      <c r="DR42" s="469"/>
      <c r="DS42" s="469"/>
      <c r="DT42" s="469"/>
      <c r="DU42" s="469"/>
      <c r="DV42" s="470"/>
      <c r="DW42" s="459"/>
      <c r="DX42" s="460"/>
      <c r="DY42" s="460"/>
      <c r="DZ42" s="460"/>
      <c r="EA42" s="460"/>
      <c r="EB42" s="460"/>
      <c r="EC42" s="461"/>
    </row>
    <row r="43" spans="2:133" ht="11.25" customHeight="1" x14ac:dyDescent="0.15">
      <c r="B43" s="202" t="s">
        <v>342</v>
      </c>
      <c r="CD43" s="382" t="s">
        <v>343</v>
      </c>
      <c r="CE43" s="383"/>
      <c r="CF43" s="383"/>
      <c r="CG43" s="383"/>
      <c r="CH43" s="383"/>
      <c r="CI43" s="383"/>
      <c r="CJ43" s="383"/>
      <c r="CK43" s="383"/>
      <c r="CL43" s="383"/>
      <c r="CM43" s="383"/>
      <c r="CN43" s="383"/>
      <c r="CO43" s="383"/>
      <c r="CP43" s="383"/>
      <c r="CQ43" s="384"/>
      <c r="CR43" s="385">
        <v>37347</v>
      </c>
      <c r="CS43" s="418"/>
      <c r="CT43" s="418"/>
      <c r="CU43" s="418"/>
      <c r="CV43" s="418"/>
      <c r="CW43" s="418"/>
      <c r="CX43" s="418"/>
      <c r="CY43" s="419"/>
      <c r="CZ43" s="390">
        <v>0.3</v>
      </c>
      <c r="DA43" s="415"/>
      <c r="DB43" s="415"/>
      <c r="DC43" s="420"/>
      <c r="DD43" s="394">
        <v>37347</v>
      </c>
      <c r="DE43" s="418"/>
      <c r="DF43" s="418"/>
      <c r="DG43" s="418"/>
      <c r="DH43" s="418"/>
      <c r="DI43" s="418"/>
      <c r="DJ43" s="418"/>
      <c r="DK43" s="419"/>
      <c r="DL43" s="468"/>
      <c r="DM43" s="469"/>
      <c r="DN43" s="469"/>
      <c r="DO43" s="469"/>
      <c r="DP43" s="469"/>
      <c r="DQ43" s="469"/>
      <c r="DR43" s="469"/>
      <c r="DS43" s="469"/>
      <c r="DT43" s="469"/>
      <c r="DU43" s="469"/>
      <c r="DV43" s="470"/>
      <c r="DW43" s="459"/>
      <c r="DX43" s="460"/>
      <c r="DY43" s="460"/>
      <c r="DZ43" s="460"/>
      <c r="EA43" s="460"/>
      <c r="EB43" s="460"/>
      <c r="EC43" s="461"/>
    </row>
    <row r="44" spans="2:133" ht="11.25" customHeight="1" x14ac:dyDescent="0.15">
      <c r="B44" s="471" t="s">
        <v>344</v>
      </c>
      <c r="C44" s="471"/>
      <c r="D44" s="471"/>
      <c r="E44" s="471"/>
      <c r="F44" s="471"/>
      <c r="G44" s="471"/>
      <c r="H44" s="471"/>
      <c r="I44" s="471"/>
      <c r="J44" s="471"/>
      <c r="K44" s="471"/>
      <c r="L44" s="471"/>
      <c r="M44" s="471"/>
      <c r="N44" s="471"/>
      <c r="O44" s="471"/>
      <c r="P44" s="471"/>
      <c r="Q44" s="471"/>
      <c r="R44" s="471"/>
      <c r="S44" s="471"/>
      <c r="T44" s="471"/>
      <c r="U44" s="471"/>
      <c r="V44" s="471"/>
      <c r="W44" s="471"/>
      <c r="X44" s="471"/>
      <c r="Y44" s="471"/>
      <c r="Z44" s="471"/>
      <c r="AA44" s="471"/>
      <c r="AB44" s="471"/>
      <c r="AC44" s="471"/>
      <c r="AD44" s="471"/>
      <c r="AE44" s="471"/>
      <c r="AF44" s="471"/>
      <c r="AG44" s="471"/>
      <c r="AH44" s="471"/>
      <c r="AI44" s="471"/>
      <c r="AJ44" s="471"/>
      <c r="AK44" s="471"/>
      <c r="AL44" s="471"/>
      <c r="AM44" s="471"/>
      <c r="AN44" s="471"/>
      <c r="AO44" s="471"/>
      <c r="AP44" s="471"/>
      <c r="AQ44" s="471"/>
      <c r="AR44" s="471"/>
      <c r="AS44" s="471"/>
      <c r="AT44" s="471"/>
      <c r="AU44" s="471"/>
      <c r="AV44" s="471"/>
      <c r="AW44" s="471"/>
      <c r="AX44" s="471"/>
      <c r="AY44" s="471"/>
      <c r="AZ44" s="471"/>
      <c r="BA44" s="471"/>
      <c r="BB44" s="471"/>
      <c r="BC44" s="471"/>
      <c r="BD44" s="471"/>
      <c r="BE44" s="471"/>
      <c r="BF44" s="471"/>
      <c r="BG44" s="471"/>
      <c r="BH44" s="471"/>
      <c r="BI44" s="471"/>
      <c r="BJ44" s="471"/>
      <c r="BK44" s="471"/>
      <c r="BL44" s="471"/>
      <c r="BM44" s="471"/>
      <c r="BN44" s="471"/>
      <c r="BO44" s="471"/>
      <c r="BP44" s="471"/>
      <c r="BQ44" s="471"/>
      <c r="BR44" s="471"/>
      <c r="BS44" s="471"/>
      <c r="BT44" s="471"/>
      <c r="BU44" s="471"/>
      <c r="BV44" s="471"/>
      <c r="BW44" s="471"/>
      <c r="BX44" s="471"/>
      <c r="BY44" s="471"/>
      <c r="BZ44" s="471"/>
      <c r="CA44" s="471"/>
      <c r="CB44" s="471"/>
      <c r="CC44" s="472"/>
      <c r="CD44" s="423" t="s">
        <v>292</v>
      </c>
      <c r="CE44" s="424"/>
      <c r="CF44" s="382" t="s">
        <v>345</v>
      </c>
      <c r="CG44" s="383"/>
      <c r="CH44" s="383"/>
      <c r="CI44" s="383"/>
      <c r="CJ44" s="383"/>
      <c r="CK44" s="383"/>
      <c r="CL44" s="383"/>
      <c r="CM44" s="383"/>
      <c r="CN44" s="383"/>
      <c r="CO44" s="383"/>
      <c r="CP44" s="383"/>
      <c r="CQ44" s="384"/>
      <c r="CR44" s="385">
        <v>3550864</v>
      </c>
      <c r="CS44" s="386"/>
      <c r="CT44" s="386"/>
      <c r="CU44" s="386"/>
      <c r="CV44" s="386"/>
      <c r="CW44" s="386"/>
      <c r="CX44" s="386"/>
      <c r="CY44" s="387"/>
      <c r="CZ44" s="390">
        <v>33.200000000000003</v>
      </c>
      <c r="DA44" s="391"/>
      <c r="DB44" s="391"/>
      <c r="DC44" s="397"/>
      <c r="DD44" s="394">
        <v>224644</v>
      </c>
      <c r="DE44" s="386"/>
      <c r="DF44" s="386"/>
      <c r="DG44" s="386"/>
      <c r="DH44" s="386"/>
      <c r="DI44" s="386"/>
      <c r="DJ44" s="386"/>
      <c r="DK44" s="387"/>
      <c r="DL44" s="468"/>
      <c r="DM44" s="469"/>
      <c r="DN44" s="469"/>
      <c r="DO44" s="469"/>
      <c r="DP44" s="469"/>
      <c r="DQ44" s="469"/>
      <c r="DR44" s="469"/>
      <c r="DS44" s="469"/>
      <c r="DT44" s="469"/>
      <c r="DU44" s="469"/>
      <c r="DV44" s="470"/>
      <c r="DW44" s="459"/>
      <c r="DX44" s="460"/>
      <c r="DY44" s="460"/>
      <c r="DZ44" s="460"/>
      <c r="EA44" s="460"/>
      <c r="EB44" s="460"/>
      <c r="EC44" s="461"/>
    </row>
    <row r="45" spans="2:133" ht="11.25" customHeight="1" x14ac:dyDescent="0.15">
      <c r="B45" s="471" t="s">
        <v>346</v>
      </c>
      <c r="C45" s="471"/>
      <c r="D45" s="471"/>
      <c r="E45" s="471"/>
      <c r="F45" s="471"/>
      <c r="G45" s="471"/>
      <c r="H45" s="471"/>
      <c r="I45" s="471"/>
      <c r="J45" s="471"/>
      <c r="K45" s="471"/>
      <c r="L45" s="471"/>
      <c r="M45" s="471"/>
      <c r="N45" s="471"/>
      <c r="O45" s="471"/>
      <c r="P45" s="471"/>
      <c r="Q45" s="471"/>
      <c r="R45" s="471"/>
      <c r="S45" s="471"/>
      <c r="T45" s="471"/>
      <c r="U45" s="471"/>
      <c r="V45" s="471"/>
      <c r="W45" s="471"/>
      <c r="X45" s="471"/>
      <c r="Y45" s="471"/>
      <c r="Z45" s="471"/>
      <c r="AA45" s="471"/>
      <c r="AB45" s="471"/>
      <c r="AC45" s="471"/>
      <c r="AD45" s="471"/>
      <c r="AE45" s="471"/>
      <c r="AF45" s="471"/>
      <c r="AG45" s="471"/>
      <c r="AH45" s="471"/>
      <c r="AI45" s="471"/>
      <c r="AJ45" s="471"/>
      <c r="AK45" s="471"/>
      <c r="AL45" s="471"/>
      <c r="AM45" s="471"/>
      <c r="AN45" s="471"/>
      <c r="AO45" s="471"/>
      <c r="AP45" s="471"/>
      <c r="AQ45" s="471"/>
      <c r="AR45" s="471"/>
      <c r="AS45" s="471"/>
      <c r="AT45" s="471"/>
      <c r="AU45" s="471"/>
      <c r="AV45" s="471"/>
      <c r="AW45" s="471"/>
      <c r="AX45" s="471"/>
      <c r="AY45" s="471"/>
      <c r="AZ45" s="471"/>
      <c r="BA45" s="471"/>
      <c r="BB45" s="471"/>
      <c r="BC45" s="471"/>
      <c r="BD45" s="471"/>
      <c r="BE45" s="471"/>
      <c r="BF45" s="471"/>
      <c r="BG45" s="471"/>
      <c r="BH45" s="471"/>
      <c r="BI45" s="471"/>
      <c r="BJ45" s="471"/>
      <c r="BK45" s="471"/>
      <c r="BL45" s="471"/>
      <c r="BM45" s="471"/>
      <c r="BN45" s="471"/>
      <c r="BO45" s="471"/>
      <c r="BP45" s="471"/>
      <c r="BQ45" s="471"/>
      <c r="BR45" s="471"/>
      <c r="BS45" s="471"/>
      <c r="BT45" s="471"/>
      <c r="BU45" s="471"/>
      <c r="BV45" s="471"/>
      <c r="BW45" s="471"/>
      <c r="BX45" s="471"/>
      <c r="BY45" s="471"/>
      <c r="BZ45" s="471"/>
      <c r="CA45" s="471"/>
      <c r="CB45" s="471"/>
      <c r="CC45" s="472"/>
      <c r="CD45" s="425"/>
      <c r="CE45" s="426"/>
      <c r="CF45" s="382" t="s">
        <v>347</v>
      </c>
      <c r="CG45" s="383"/>
      <c r="CH45" s="383"/>
      <c r="CI45" s="383"/>
      <c r="CJ45" s="383"/>
      <c r="CK45" s="383"/>
      <c r="CL45" s="383"/>
      <c r="CM45" s="383"/>
      <c r="CN45" s="383"/>
      <c r="CO45" s="383"/>
      <c r="CP45" s="383"/>
      <c r="CQ45" s="384"/>
      <c r="CR45" s="385">
        <v>452423</v>
      </c>
      <c r="CS45" s="418"/>
      <c r="CT45" s="418"/>
      <c r="CU45" s="418"/>
      <c r="CV45" s="418"/>
      <c r="CW45" s="418"/>
      <c r="CX45" s="418"/>
      <c r="CY45" s="419"/>
      <c r="CZ45" s="390">
        <v>4.2</v>
      </c>
      <c r="DA45" s="415"/>
      <c r="DB45" s="415"/>
      <c r="DC45" s="420"/>
      <c r="DD45" s="394">
        <v>49171</v>
      </c>
      <c r="DE45" s="418"/>
      <c r="DF45" s="418"/>
      <c r="DG45" s="418"/>
      <c r="DH45" s="418"/>
      <c r="DI45" s="418"/>
      <c r="DJ45" s="418"/>
      <c r="DK45" s="419"/>
      <c r="DL45" s="468"/>
      <c r="DM45" s="469"/>
      <c r="DN45" s="469"/>
      <c r="DO45" s="469"/>
      <c r="DP45" s="469"/>
      <c r="DQ45" s="469"/>
      <c r="DR45" s="469"/>
      <c r="DS45" s="469"/>
      <c r="DT45" s="469"/>
      <c r="DU45" s="469"/>
      <c r="DV45" s="470"/>
      <c r="DW45" s="459"/>
      <c r="DX45" s="460"/>
      <c r="DY45" s="460"/>
      <c r="DZ45" s="460"/>
      <c r="EA45" s="460"/>
      <c r="EB45" s="460"/>
      <c r="EC45" s="461"/>
    </row>
    <row r="46" spans="2:133" ht="11.25" customHeight="1" x14ac:dyDescent="0.15">
      <c r="B46" s="213"/>
      <c r="CD46" s="425"/>
      <c r="CE46" s="426"/>
      <c r="CF46" s="382" t="s">
        <v>348</v>
      </c>
      <c r="CG46" s="383"/>
      <c r="CH46" s="383"/>
      <c r="CI46" s="383"/>
      <c r="CJ46" s="383"/>
      <c r="CK46" s="383"/>
      <c r="CL46" s="383"/>
      <c r="CM46" s="383"/>
      <c r="CN46" s="383"/>
      <c r="CO46" s="383"/>
      <c r="CP46" s="383"/>
      <c r="CQ46" s="384"/>
      <c r="CR46" s="385">
        <v>3083718</v>
      </c>
      <c r="CS46" s="386"/>
      <c r="CT46" s="386"/>
      <c r="CU46" s="386"/>
      <c r="CV46" s="386"/>
      <c r="CW46" s="386"/>
      <c r="CX46" s="386"/>
      <c r="CY46" s="387"/>
      <c r="CZ46" s="390">
        <v>28.9</v>
      </c>
      <c r="DA46" s="391"/>
      <c r="DB46" s="391"/>
      <c r="DC46" s="397"/>
      <c r="DD46" s="394">
        <v>174023</v>
      </c>
      <c r="DE46" s="386"/>
      <c r="DF46" s="386"/>
      <c r="DG46" s="386"/>
      <c r="DH46" s="386"/>
      <c r="DI46" s="386"/>
      <c r="DJ46" s="386"/>
      <c r="DK46" s="387"/>
      <c r="DL46" s="468"/>
      <c r="DM46" s="469"/>
      <c r="DN46" s="469"/>
      <c r="DO46" s="469"/>
      <c r="DP46" s="469"/>
      <c r="DQ46" s="469"/>
      <c r="DR46" s="469"/>
      <c r="DS46" s="469"/>
      <c r="DT46" s="469"/>
      <c r="DU46" s="469"/>
      <c r="DV46" s="470"/>
      <c r="DW46" s="459"/>
      <c r="DX46" s="460"/>
      <c r="DY46" s="460"/>
      <c r="DZ46" s="460"/>
      <c r="EA46" s="460"/>
      <c r="EB46" s="460"/>
      <c r="EC46" s="461"/>
    </row>
    <row r="47" spans="2:133" ht="11.25" customHeight="1" x14ac:dyDescent="0.15">
      <c r="B47" s="213"/>
      <c r="CD47" s="425"/>
      <c r="CE47" s="426"/>
      <c r="CF47" s="382" t="s">
        <v>349</v>
      </c>
      <c r="CG47" s="383"/>
      <c r="CH47" s="383"/>
      <c r="CI47" s="383"/>
      <c r="CJ47" s="383"/>
      <c r="CK47" s="383"/>
      <c r="CL47" s="383"/>
      <c r="CM47" s="383"/>
      <c r="CN47" s="383"/>
      <c r="CO47" s="383"/>
      <c r="CP47" s="383"/>
      <c r="CQ47" s="384"/>
      <c r="CR47" s="385" t="s">
        <v>122</v>
      </c>
      <c r="CS47" s="418"/>
      <c r="CT47" s="418"/>
      <c r="CU47" s="418"/>
      <c r="CV47" s="418"/>
      <c r="CW47" s="418"/>
      <c r="CX47" s="418"/>
      <c r="CY47" s="419"/>
      <c r="CZ47" s="390" t="s">
        <v>122</v>
      </c>
      <c r="DA47" s="415"/>
      <c r="DB47" s="415"/>
      <c r="DC47" s="420"/>
      <c r="DD47" s="394" t="s">
        <v>122</v>
      </c>
      <c r="DE47" s="418"/>
      <c r="DF47" s="418"/>
      <c r="DG47" s="418"/>
      <c r="DH47" s="418"/>
      <c r="DI47" s="418"/>
      <c r="DJ47" s="418"/>
      <c r="DK47" s="419"/>
      <c r="DL47" s="468"/>
      <c r="DM47" s="469"/>
      <c r="DN47" s="469"/>
      <c r="DO47" s="469"/>
      <c r="DP47" s="469"/>
      <c r="DQ47" s="469"/>
      <c r="DR47" s="469"/>
      <c r="DS47" s="469"/>
      <c r="DT47" s="469"/>
      <c r="DU47" s="469"/>
      <c r="DV47" s="470"/>
      <c r="DW47" s="459"/>
      <c r="DX47" s="460"/>
      <c r="DY47" s="460"/>
      <c r="DZ47" s="460"/>
      <c r="EA47" s="460"/>
      <c r="EB47" s="460"/>
      <c r="EC47" s="461"/>
    </row>
    <row r="48" spans="2:133" x14ac:dyDescent="0.15">
      <c r="B48" s="213"/>
      <c r="CD48" s="427"/>
      <c r="CE48" s="428"/>
      <c r="CF48" s="382" t="s">
        <v>350</v>
      </c>
      <c r="CG48" s="383"/>
      <c r="CH48" s="383"/>
      <c r="CI48" s="383"/>
      <c r="CJ48" s="383"/>
      <c r="CK48" s="383"/>
      <c r="CL48" s="383"/>
      <c r="CM48" s="383"/>
      <c r="CN48" s="383"/>
      <c r="CO48" s="383"/>
      <c r="CP48" s="383"/>
      <c r="CQ48" s="384"/>
      <c r="CR48" s="385" t="s">
        <v>122</v>
      </c>
      <c r="CS48" s="386"/>
      <c r="CT48" s="386"/>
      <c r="CU48" s="386"/>
      <c r="CV48" s="386"/>
      <c r="CW48" s="386"/>
      <c r="CX48" s="386"/>
      <c r="CY48" s="387"/>
      <c r="CZ48" s="390" t="s">
        <v>122</v>
      </c>
      <c r="DA48" s="391"/>
      <c r="DB48" s="391"/>
      <c r="DC48" s="397"/>
      <c r="DD48" s="394" t="s">
        <v>122</v>
      </c>
      <c r="DE48" s="386"/>
      <c r="DF48" s="386"/>
      <c r="DG48" s="386"/>
      <c r="DH48" s="386"/>
      <c r="DI48" s="386"/>
      <c r="DJ48" s="386"/>
      <c r="DK48" s="387"/>
      <c r="DL48" s="468"/>
      <c r="DM48" s="469"/>
      <c r="DN48" s="469"/>
      <c r="DO48" s="469"/>
      <c r="DP48" s="469"/>
      <c r="DQ48" s="469"/>
      <c r="DR48" s="469"/>
      <c r="DS48" s="469"/>
      <c r="DT48" s="469"/>
      <c r="DU48" s="469"/>
      <c r="DV48" s="470"/>
      <c r="DW48" s="459"/>
      <c r="DX48" s="460"/>
      <c r="DY48" s="460"/>
      <c r="DZ48" s="460"/>
      <c r="EA48" s="460"/>
      <c r="EB48" s="460"/>
      <c r="EC48" s="461"/>
    </row>
    <row r="49" spans="2:133" ht="11.25" customHeight="1" x14ac:dyDescent="0.15">
      <c r="B49" s="213"/>
      <c r="CD49" s="406" t="s">
        <v>351</v>
      </c>
      <c r="CE49" s="407"/>
      <c r="CF49" s="407"/>
      <c r="CG49" s="407"/>
      <c r="CH49" s="407"/>
      <c r="CI49" s="407"/>
      <c r="CJ49" s="407"/>
      <c r="CK49" s="407"/>
      <c r="CL49" s="407"/>
      <c r="CM49" s="407"/>
      <c r="CN49" s="407"/>
      <c r="CO49" s="407"/>
      <c r="CP49" s="407"/>
      <c r="CQ49" s="408"/>
      <c r="CR49" s="457">
        <v>10685154</v>
      </c>
      <c r="CS49" s="444"/>
      <c r="CT49" s="444"/>
      <c r="CU49" s="444"/>
      <c r="CV49" s="444"/>
      <c r="CW49" s="444"/>
      <c r="CX49" s="444"/>
      <c r="CY49" s="473"/>
      <c r="CZ49" s="465">
        <v>100</v>
      </c>
      <c r="DA49" s="474"/>
      <c r="DB49" s="474"/>
      <c r="DC49" s="475"/>
      <c r="DD49" s="476">
        <v>5803121</v>
      </c>
      <c r="DE49" s="444"/>
      <c r="DF49" s="444"/>
      <c r="DG49" s="444"/>
      <c r="DH49" s="444"/>
      <c r="DI49" s="444"/>
      <c r="DJ49" s="444"/>
      <c r="DK49" s="473"/>
      <c r="DL49" s="477"/>
      <c r="DM49" s="478"/>
      <c r="DN49" s="478"/>
      <c r="DO49" s="478"/>
      <c r="DP49" s="478"/>
      <c r="DQ49" s="478"/>
      <c r="DR49" s="478"/>
      <c r="DS49" s="478"/>
      <c r="DT49" s="478"/>
      <c r="DU49" s="478"/>
      <c r="DV49" s="479"/>
      <c r="DW49" s="480"/>
      <c r="DX49" s="481"/>
      <c r="DY49" s="481"/>
      <c r="DZ49" s="481"/>
      <c r="EA49" s="481"/>
      <c r="EB49" s="481"/>
      <c r="EC49" s="482"/>
    </row>
  </sheetData>
  <sheetProtection algorithmName="SHA-512" hashValue="w1DXllpOZtKP7180fqA41y8Zzf0jBZ2UgipkmxspOlp9Woo90aAO6pzR69bbN87lexrvR8gF8/4+WW4/oj6zmg==" saltValue="D4ph33lmAXnG7LjvB59sr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530</v>
      </c>
      <c r="D34" s="1151"/>
      <c r="E34" s="1152"/>
      <c r="F34" s="32">
        <v>9.08</v>
      </c>
      <c r="G34" s="33">
        <v>9.91</v>
      </c>
      <c r="H34" s="33">
        <v>9.81</v>
      </c>
      <c r="I34" s="33">
        <v>10.35</v>
      </c>
      <c r="J34" s="34">
        <v>10.19</v>
      </c>
      <c r="K34" s="22"/>
      <c r="L34" s="22"/>
      <c r="M34" s="22"/>
      <c r="N34" s="22"/>
      <c r="O34" s="22"/>
      <c r="P34" s="22"/>
    </row>
    <row r="35" spans="1:16" ht="39" customHeight="1" x14ac:dyDescent="0.15">
      <c r="A35" s="22"/>
      <c r="B35" s="35"/>
      <c r="C35" s="1145" t="s">
        <v>531</v>
      </c>
      <c r="D35" s="1146"/>
      <c r="E35" s="1147"/>
      <c r="F35" s="36">
        <v>5.7</v>
      </c>
      <c r="G35" s="37">
        <v>2.98</v>
      </c>
      <c r="H35" s="37">
        <v>6.05</v>
      </c>
      <c r="I35" s="37">
        <v>3.86</v>
      </c>
      <c r="J35" s="38">
        <v>4.3499999999999996</v>
      </c>
      <c r="K35" s="22"/>
      <c r="L35" s="22"/>
      <c r="M35" s="22"/>
      <c r="N35" s="22"/>
      <c r="O35" s="22"/>
      <c r="P35" s="22"/>
    </row>
    <row r="36" spans="1:16" ht="39" customHeight="1" x14ac:dyDescent="0.15">
      <c r="A36" s="22"/>
      <c r="B36" s="35"/>
      <c r="C36" s="1145" t="s">
        <v>532</v>
      </c>
      <c r="D36" s="1146"/>
      <c r="E36" s="1147"/>
      <c r="F36" s="36">
        <v>1.85</v>
      </c>
      <c r="G36" s="37">
        <v>2.02</v>
      </c>
      <c r="H36" s="37">
        <v>2.23</v>
      </c>
      <c r="I36" s="37">
        <v>2.52</v>
      </c>
      <c r="J36" s="38">
        <v>3.33</v>
      </c>
      <c r="K36" s="22"/>
      <c r="L36" s="22"/>
      <c r="M36" s="22"/>
      <c r="N36" s="22"/>
      <c r="O36" s="22"/>
      <c r="P36" s="22"/>
    </row>
    <row r="37" spans="1:16" ht="39" customHeight="1" x14ac:dyDescent="0.15">
      <c r="A37" s="22"/>
      <c r="B37" s="35"/>
      <c r="C37" s="1145" t="s">
        <v>533</v>
      </c>
      <c r="D37" s="1146"/>
      <c r="E37" s="1147"/>
      <c r="F37" s="36">
        <v>3.4</v>
      </c>
      <c r="G37" s="37">
        <v>2.56</v>
      </c>
      <c r="H37" s="37">
        <v>2.4500000000000002</v>
      </c>
      <c r="I37" s="37">
        <v>3.19</v>
      </c>
      <c r="J37" s="38">
        <v>1.78</v>
      </c>
      <c r="K37" s="22"/>
      <c r="L37" s="22"/>
      <c r="M37" s="22"/>
      <c r="N37" s="22"/>
      <c r="O37" s="22"/>
      <c r="P37" s="22"/>
    </row>
    <row r="38" spans="1:16" ht="39" customHeight="1" x14ac:dyDescent="0.15">
      <c r="A38" s="22"/>
      <c r="B38" s="35"/>
      <c r="C38" s="1145" t="s">
        <v>534</v>
      </c>
      <c r="D38" s="1146"/>
      <c r="E38" s="1147"/>
      <c r="F38" s="36">
        <v>1.33</v>
      </c>
      <c r="G38" s="37">
        <v>1.41</v>
      </c>
      <c r="H38" s="37">
        <v>0.8</v>
      </c>
      <c r="I38" s="37">
        <v>1.05</v>
      </c>
      <c r="J38" s="38">
        <v>0.78</v>
      </c>
      <c r="K38" s="22"/>
      <c r="L38" s="22"/>
      <c r="M38" s="22"/>
      <c r="N38" s="22"/>
      <c r="O38" s="22"/>
      <c r="P38" s="22"/>
    </row>
    <row r="39" spans="1:16" ht="39" customHeight="1" x14ac:dyDescent="0.15">
      <c r="A39" s="22"/>
      <c r="B39" s="35"/>
      <c r="C39" s="1145" t="s">
        <v>535</v>
      </c>
      <c r="D39" s="1146"/>
      <c r="E39" s="1147"/>
      <c r="F39" s="36">
        <v>0.13</v>
      </c>
      <c r="G39" s="37">
        <v>0.12</v>
      </c>
      <c r="H39" s="37">
        <v>0.16</v>
      </c>
      <c r="I39" s="37">
        <v>0.19</v>
      </c>
      <c r="J39" s="38">
        <v>0.2</v>
      </c>
      <c r="K39" s="22"/>
      <c r="L39" s="22"/>
      <c r="M39" s="22"/>
      <c r="N39" s="22"/>
      <c r="O39" s="22"/>
      <c r="P39" s="22"/>
    </row>
    <row r="40" spans="1:16" ht="39" customHeight="1" x14ac:dyDescent="0.15">
      <c r="A40" s="22"/>
      <c r="B40" s="35"/>
      <c r="C40" s="1145" t="s">
        <v>536</v>
      </c>
      <c r="D40" s="1146"/>
      <c r="E40" s="1147"/>
      <c r="F40" s="36">
        <v>0</v>
      </c>
      <c r="G40" s="37">
        <v>0.05</v>
      </c>
      <c r="H40" s="37">
        <v>0.01</v>
      </c>
      <c r="I40" s="37">
        <v>0.02</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SVy5r7lLNa5ioKe3iBQ14c19dzSny5nsa1YVzs9Rc+08cfkGe9CHkW5Yj/yJsmkY4WsoRDSz1jdKQcgPsyMMA==" saltValue="McJdz3nIe453aLc6yzl2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487</v>
      </c>
      <c r="L45" s="60">
        <v>511</v>
      </c>
      <c r="M45" s="60">
        <v>513</v>
      </c>
      <c r="N45" s="60">
        <v>516</v>
      </c>
      <c r="O45" s="61">
        <v>510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383</v>
      </c>
      <c r="L48" s="64">
        <v>350</v>
      </c>
      <c r="M48" s="64">
        <v>341</v>
      </c>
      <c r="N48" s="64">
        <v>328</v>
      </c>
      <c r="O48" s="65">
        <v>317</v>
      </c>
      <c r="P48" s="48"/>
      <c r="Q48" s="48"/>
      <c r="R48" s="48"/>
      <c r="S48" s="48"/>
      <c r="T48" s="48"/>
      <c r="U48" s="48"/>
    </row>
    <row r="49" spans="1:21" ht="30.75" customHeight="1" x14ac:dyDescent="0.15">
      <c r="A49" s="48"/>
      <c r="B49" s="1155"/>
      <c r="C49" s="1156"/>
      <c r="D49" s="62"/>
      <c r="E49" s="1161" t="s">
        <v>14</v>
      </c>
      <c r="F49" s="1161"/>
      <c r="G49" s="1161"/>
      <c r="H49" s="1161"/>
      <c r="I49" s="1161"/>
      <c r="J49" s="1162"/>
      <c r="K49" s="63">
        <v>58</v>
      </c>
      <c r="L49" s="64">
        <v>68</v>
      </c>
      <c r="M49" s="64">
        <v>68</v>
      </c>
      <c r="N49" s="64">
        <v>60</v>
      </c>
      <c r="O49" s="65">
        <v>64</v>
      </c>
      <c r="P49" s="48"/>
      <c r="Q49" s="48"/>
      <c r="R49" s="48"/>
      <c r="S49" s="48"/>
      <c r="T49" s="48"/>
      <c r="U49" s="48"/>
    </row>
    <row r="50" spans="1:21" ht="30.75" customHeight="1" x14ac:dyDescent="0.15">
      <c r="A50" s="48"/>
      <c r="B50" s="1155"/>
      <c r="C50" s="1156"/>
      <c r="D50" s="62"/>
      <c r="E50" s="1161" t="s">
        <v>15</v>
      </c>
      <c r="F50" s="1161"/>
      <c r="G50" s="1161"/>
      <c r="H50" s="1161"/>
      <c r="I50" s="1161"/>
      <c r="J50" s="1162"/>
      <c r="K50" s="63">
        <v>9</v>
      </c>
      <c r="L50" s="64">
        <v>9</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v>0</v>
      </c>
      <c r="N51" s="64">
        <v>0</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637</v>
      </c>
      <c r="L52" s="64">
        <v>649</v>
      </c>
      <c r="M52" s="64">
        <v>632</v>
      </c>
      <c r="N52" s="64">
        <v>639</v>
      </c>
      <c r="O52" s="65">
        <v>617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300</v>
      </c>
      <c r="L53" s="69">
        <v>289</v>
      </c>
      <c r="M53" s="69">
        <v>290</v>
      </c>
      <c r="N53" s="69">
        <v>265</v>
      </c>
      <c r="O53" s="70">
        <v>274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544</v>
      </c>
      <c r="L58" s="84" t="s">
        <v>544</v>
      </c>
      <c r="M58" s="84" t="s">
        <v>544</v>
      </c>
      <c r="N58" s="84" t="s">
        <v>544</v>
      </c>
      <c r="O58" s="85" t="s">
        <v>544</v>
      </c>
    </row>
    <row r="59" spans="1:21" ht="31.5" customHeight="1" x14ac:dyDescent="0.15">
      <c r="B59" s="1171"/>
      <c r="C59" s="1172"/>
      <c r="D59" s="1178" t="s">
        <v>26</v>
      </c>
      <c r="E59" s="1179"/>
      <c r="F59" s="1179"/>
      <c r="G59" s="1179"/>
      <c r="H59" s="1179"/>
      <c r="I59" s="1179"/>
      <c r="J59" s="1180"/>
      <c r="K59" s="86" t="s">
        <v>544</v>
      </c>
      <c r="L59" s="87" t="s">
        <v>544</v>
      </c>
      <c r="M59" s="87" t="s">
        <v>544</v>
      </c>
      <c r="N59" s="87" t="s">
        <v>544</v>
      </c>
      <c r="O59" s="88" t="s">
        <v>544</v>
      </c>
    </row>
    <row r="60" spans="1:21" ht="31.5" customHeight="1" thickBot="1" x14ac:dyDescent="0.2">
      <c r="B60" s="1173"/>
      <c r="C60" s="1174"/>
      <c r="D60" s="1181" t="s">
        <v>27</v>
      </c>
      <c r="E60" s="1182"/>
      <c r="F60" s="1182"/>
      <c r="G60" s="1182"/>
      <c r="H60" s="1182"/>
      <c r="I60" s="1182"/>
      <c r="J60" s="1183"/>
      <c r="K60" s="89" t="s">
        <v>544</v>
      </c>
      <c r="L60" s="90" t="s">
        <v>544</v>
      </c>
      <c r="M60" s="90" t="s">
        <v>544</v>
      </c>
      <c r="N60" s="90" t="s">
        <v>544</v>
      </c>
      <c r="O60" s="91" t="s">
        <v>544</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quorUnzPX2MuGzBZ5JIlceK3B1wd2svxRfGY3CcKRfX7tYVsAueYY2g29pcG9zXSqXP/7mP1lh1e0g5b7DfGQ==" saltValue="feIUspO24DgLJdEZqzvPX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5553</v>
      </c>
      <c r="J41" s="344">
        <v>5575</v>
      </c>
      <c r="K41" s="344">
        <v>5384</v>
      </c>
      <c r="L41" s="344">
        <v>5065</v>
      </c>
      <c r="M41" s="345">
        <v>5350</v>
      </c>
    </row>
    <row r="42" spans="2:13" ht="27.75" customHeight="1" x14ac:dyDescent="0.15">
      <c r="B42" s="1186"/>
      <c r="C42" s="1187"/>
      <c r="D42" s="106"/>
      <c r="E42" s="1192" t="s">
        <v>32</v>
      </c>
      <c r="F42" s="1192"/>
      <c r="G42" s="1192"/>
      <c r="H42" s="1193"/>
      <c r="I42" s="346">
        <v>9</v>
      </c>
      <c r="J42" s="347" t="s">
        <v>486</v>
      </c>
      <c r="K42" s="347" t="s">
        <v>486</v>
      </c>
      <c r="L42" s="347" t="s">
        <v>486</v>
      </c>
      <c r="M42" s="348" t="s">
        <v>486</v>
      </c>
    </row>
    <row r="43" spans="2:13" ht="27.75" customHeight="1" x14ac:dyDescent="0.15">
      <c r="B43" s="1186"/>
      <c r="C43" s="1187"/>
      <c r="D43" s="106"/>
      <c r="E43" s="1192" t="s">
        <v>33</v>
      </c>
      <c r="F43" s="1192"/>
      <c r="G43" s="1192"/>
      <c r="H43" s="1193"/>
      <c r="I43" s="346">
        <v>3527</v>
      </c>
      <c r="J43" s="347">
        <v>2897</v>
      </c>
      <c r="K43" s="347">
        <v>2579</v>
      </c>
      <c r="L43" s="347">
        <v>2246</v>
      </c>
      <c r="M43" s="348">
        <v>2043</v>
      </c>
    </row>
    <row r="44" spans="2:13" ht="27.75" customHeight="1" x14ac:dyDescent="0.15">
      <c r="B44" s="1186"/>
      <c r="C44" s="1187"/>
      <c r="D44" s="106"/>
      <c r="E44" s="1192" t="s">
        <v>34</v>
      </c>
      <c r="F44" s="1192"/>
      <c r="G44" s="1192"/>
      <c r="H44" s="1193"/>
      <c r="I44" s="346">
        <v>393</v>
      </c>
      <c r="J44" s="347">
        <v>374</v>
      </c>
      <c r="K44" s="347">
        <v>355</v>
      </c>
      <c r="L44" s="347">
        <v>321</v>
      </c>
      <c r="M44" s="348">
        <v>320</v>
      </c>
    </row>
    <row r="45" spans="2:13" ht="27.75" customHeight="1" x14ac:dyDescent="0.15">
      <c r="B45" s="1186"/>
      <c r="C45" s="1187"/>
      <c r="D45" s="106"/>
      <c r="E45" s="1192" t="s">
        <v>35</v>
      </c>
      <c r="F45" s="1192"/>
      <c r="G45" s="1192"/>
      <c r="H45" s="1193"/>
      <c r="I45" s="346">
        <v>999</v>
      </c>
      <c r="J45" s="347">
        <v>971</v>
      </c>
      <c r="K45" s="347">
        <v>953</v>
      </c>
      <c r="L45" s="347">
        <v>998</v>
      </c>
      <c r="M45" s="348">
        <v>967</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5173</v>
      </c>
      <c r="J50" s="347">
        <v>5966</v>
      </c>
      <c r="K50" s="347">
        <v>6361</v>
      </c>
      <c r="L50" s="347">
        <v>6801</v>
      </c>
      <c r="M50" s="348">
        <v>7099</v>
      </c>
    </row>
    <row r="51" spans="2:13" ht="27.75" customHeight="1" x14ac:dyDescent="0.15">
      <c r="B51" s="1186"/>
      <c r="C51" s="1187"/>
      <c r="D51" s="106"/>
      <c r="E51" s="1192" t="s">
        <v>42</v>
      </c>
      <c r="F51" s="1192"/>
      <c r="G51" s="1192"/>
      <c r="H51" s="1193"/>
      <c r="I51" s="346" t="s">
        <v>486</v>
      </c>
      <c r="J51" s="347" t="s">
        <v>486</v>
      </c>
      <c r="K51" s="347" t="s">
        <v>486</v>
      </c>
      <c r="L51" s="347" t="s">
        <v>486</v>
      </c>
      <c r="M51" s="348" t="s">
        <v>486</v>
      </c>
    </row>
    <row r="52" spans="2:13" ht="27.75" customHeight="1" x14ac:dyDescent="0.15">
      <c r="B52" s="1188"/>
      <c r="C52" s="1189"/>
      <c r="D52" s="106"/>
      <c r="E52" s="1192" t="s">
        <v>43</v>
      </c>
      <c r="F52" s="1192"/>
      <c r="G52" s="1192"/>
      <c r="H52" s="1193"/>
      <c r="I52" s="346">
        <v>7202</v>
      </c>
      <c r="J52" s="347">
        <v>7358</v>
      </c>
      <c r="K52" s="347">
        <v>6746</v>
      </c>
      <c r="L52" s="347">
        <v>6608</v>
      </c>
      <c r="M52" s="348">
        <v>5984</v>
      </c>
    </row>
    <row r="53" spans="2:13" ht="27.75" customHeight="1" thickBot="1" x14ac:dyDescent="0.2">
      <c r="B53" s="1199" t="s">
        <v>19</v>
      </c>
      <c r="C53" s="1200"/>
      <c r="D53" s="110"/>
      <c r="E53" s="1201" t="s">
        <v>44</v>
      </c>
      <c r="F53" s="1201"/>
      <c r="G53" s="1201"/>
      <c r="H53" s="1202"/>
      <c r="I53" s="349">
        <v>-1895</v>
      </c>
      <c r="J53" s="350">
        <v>-3507</v>
      </c>
      <c r="K53" s="350">
        <v>-3836</v>
      </c>
      <c r="L53" s="350">
        <v>-4779</v>
      </c>
      <c r="M53" s="351">
        <v>-4403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a0OLdkIO9hGibwKvdoyw5T9LMHZdaBz2NMF0K3UVYCysMZe4vn3KZko/Kk4aK4gZUaI+uBelqUbjygZajXvFg==" saltValue="cpLpcJWMs96p6arBt3QQ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2013</v>
      </c>
      <c r="G55" s="352">
        <v>2195</v>
      </c>
      <c r="H55" s="353">
        <v>2387</v>
      </c>
    </row>
    <row r="56" spans="2:8" ht="52.5" customHeight="1" x14ac:dyDescent="0.15">
      <c r="B56" s="122"/>
      <c r="C56" s="1213" t="s">
        <v>47</v>
      </c>
      <c r="D56" s="1213"/>
      <c r="E56" s="1214"/>
      <c r="F56" s="354">
        <v>600</v>
      </c>
      <c r="G56" s="354">
        <v>626</v>
      </c>
      <c r="H56" s="355">
        <v>659</v>
      </c>
    </row>
    <row r="57" spans="2:8" ht="53.25" customHeight="1" x14ac:dyDescent="0.15">
      <c r="B57" s="122"/>
      <c r="C57" s="1215" t="s">
        <v>48</v>
      </c>
      <c r="D57" s="1215"/>
      <c r="E57" s="1216"/>
      <c r="F57" s="356">
        <v>3274</v>
      </c>
      <c r="G57" s="356">
        <v>3472</v>
      </c>
      <c r="H57" s="357">
        <v>3480</v>
      </c>
    </row>
    <row r="58" spans="2:8" ht="45.75" customHeight="1" x14ac:dyDescent="0.15">
      <c r="B58" s="123"/>
      <c r="C58" s="1203" t="s">
        <v>558</v>
      </c>
      <c r="D58" s="1204"/>
      <c r="E58" s="1205"/>
      <c r="F58" s="358">
        <v>2736</v>
      </c>
      <c r="G58" s="358">
        <v>2740</v>
      </c>
      <c r="H58" s="359">
        <v>2745</v>
      </c>
    </row>
    <row r="59" spans="2:8" ht="45.75" customHeight="1" x14ac:dyDescent="0.15">
      <c r="B59" s="123"/>
      <c r="C59" s="1203" t="s">
        <v>559</v>
      </c>
      <c r="D59" s="1204"/>
      <c r="E59" s="1205"/>
      <c r="F59" s="358" t="s">
        <v>486</v>
      </c>
      <c r="G59" s="358">
        <v>205</v>
      </c>
      <c r="H59" s="359">
        <v>205</v>
      </c>
    </row>
    <row r="60" spans="2:8" ht="45.75" customHeight="1" x14ac:dyDescent="0.15">
      <c r="B60" s="123"/>
      <c r="C60" s="1203" t="s">
        <v>560</v>
      </c>
      <c r="D60" s="1204"/>
      <c r="E60" s="1205"/>
      <c r="F60" s="358">
        <v>203</v>
      </c>
      <c r="G60" s="358">
        <v>204</v>
      </c>
      <c r="H60" s="359">
        <v>205</v>
      </c>
    </row>
    <row r="61" spans="2:8" ht="45.75" customHeight="1" x14ac:dyDescent="0.15">
      <c r="B61" s="123"/>
      <c r="C61" s="1203" t="s">
        <v>561</v>
      </c>
      <c r="D61" s="1204"/>
      <c r="E61" s="1205"/>
      <c r="F61" s="358">
        <v>156</v>
      </c>
      <c r="G61" s="358">
        <v>149</v>
      </c>
      <c r="H61" s="359">
        <v>152</v>
      </c>
    </row>
    <row r="62" spans="2:8" ht="45.75" customHeight="1" thickBot="1" x14ac:dyDescent="0.2">
      <c r="B62" s="124"/>
      <c r="C62" s="1206" t="s">
        <v>562</v>
      </c>
      <c r="D62" s="1207"/>
      <c r="E62" s="1208"/>
      <c r="F62" s="360">
        <v>110</v>
      </c>
      <c r="G62" s="360">
        <v>110</v>
      </c>
      <c r="H62" s="361">
        <v>110</v>
      </c>
    </row>
    <row r="63" spans="2:8" ht="52.5" customHeight="1" thickBot="1" x14ac:dyDescent="0.2">
      <c r="B63" s="125"/>
      <c r="C63" s="1209" t="s">
        <v>49</v>
      </c>
      <c r="D63" s="1209"/>
      <c r="E63" s="1210"/>
      <c r="F63" s="362">
        <v>5887</v>
      </c>
      <c r="G63" s="362">
        <v>6293</v>
      </c>
      <c r="H63" s="363">
        <v>6527</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dKukWQ1Cq4e1sZ5Ims1XaacuOqyiqV5Uiv3c/6DdiShLFCe2mhonTDl9/PteB1XPRGdDQ/d+sCN6ZjmmwOnd2w==" saltValue="b5OYkcpfLiLwHS2eddvO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255118</v>
      </c>
      <c r="E3" s="144"/>
      <c r="F3" s="145">
        <v>84459</v>
      </c>
      <c r="G3" s="146"/>
      <c r="H3" s="147"/>
    </row>
    <row r="4" spans="1:8" x14ac:dyDescent="0.15">
      <c r="A4" s="148"/>
      <c r="B4" s="149"/>
      <c r="C4" s="150"/>
      <c r="D4" s="151">
        <v>240048</v>
      </c>
      <c r="E4" s="152"/>
      <c r="F4" s="153">
        <v>47314</v>
      </c>
      <c r="G4" s="154"/>
      <c r="H4" s="155"/>
    </row>
    <row r="5" spans="1:8" x14ac:dyDescent="0.15">
      <c r="A5" s="136" t="s">
        <v>519</v>
      </c>
      <c r="B5" s="141"/>
      <c r="C5" s="142"/>
      <c r="D5" s="143">
        <v>62529</v>
      </c>
      <c r="E5" s="144"/>
      <c r="F5" s="145">
        <v>74568</v>
      </c>
      <c r="G5" s="146"/>
      <c r="H5" s="147"/>
    </row>
    <row r="6" spans="1:8" x14ac:dyDescent="0.15">
      <c r="A6" s="148"/>
      <c r="B6" s="149"/>
      <c r="C6" s="150"/>
      <c r="D6" s="151">
        <v>53884</v>
      </c>
      <c r="E6" s="152"/>
      <c r="F6" s="153">
        <v>42558</v>
      </c>
      <c r="G6" s="154"/>
      <c r="H6" s="155"/>
    </row>
    <row r="7" spans="1:8" x14ac:dyDescent="0.15">
      <c r="A7" s="136" t="s">
        <v>520</v>
      </c>
      <c r="B7" s="141"/>
      <c r="C7" s="142"/>
      <c r="D7" s="143">
        <v>111635</v>
      </c>
      <c r="E7" s="144"/>
      <c r="F7" s="145">
        <v>73693</v>
      </c>
      <c r="G7" s="146"/>
      <c r="H7" s="147"/>
    </row>
    <row r="8" spans="1:8" x14ac:dyDescent="0.15">
      <c r="A8" s="148"/>
      <c r="B8" s="149"/>
      <c r="C8" s="150"/>
      <c r="D8" s="151">
        <v>106369</v>
      </c>
      <c r="E8" s="152"/>
      <c r="F8" s="153">
        <v>44203</v>
      </c>
      <c r="G8" s="154"/>
      <c r="H8" s="155"/>
    </row>
    <row r="9" spans="1:8" x14ac:dyDescent="0.15">
      <c r="A9" s="136" t="s">
        <v>521</v>
      </c>
      <c r="B9" s="141"/>
      <c r="C9" s="142"/>
      <c r="D9" s="143">
        <v>245953</v>
      </c>
      <c r="E9" s="144"/>
      <c r="F9" s="145">
        <v>79401</v>
      </c>
      <c r="G9" s="146"/>
      <c r="H9" s="147"/>
    </row>
    <row r="10" spans="1:8" x14ac:dyDescent="0.15">
      <c r="A10" s="148"/>
      <c r="B10" s="149"/>
      <c r="C10" s="150"/>
      <c r="D10" s="151">
        <v>232219</v>
      </c>
      <c r="E10" s="152"/>
      <c r="F10" s="153">
        <v>49347</v>
      </c>
      <c r="G10" s="154"/>
      <c r="H10" s="155"/>
    </row>
    <row r="11" spans="1:8" x14ac:dyDescent="0.15">
      <c r="A11" s="136" t="s">
        <v>522</v>
      </c>
      <c r="B11" s="141"/>
      <c r="C11" s="142"/>
      <c r="D11" s="143">
        <v>202640</v>
      </c>
      <c r="E11" s="144"/>
      <c r="F11" s="145">
        <v>87379</v>
      </c>
      <c r="G11" s="146"/>
      <c r="H11" s="147"/>
    </row>
    <row r="12" spans="1:8" x14ac:dyDescent="0.15">
      <c r="A12" s="148"/>
      <c r="B12" s="149"/>
      <c r="C12" s="156"/>
      <c r="D12" s="151">
        <v>175981</v>
      </c>
      <c r="E12" s="152"/>
      <c r="F12" s="153">
        <v>55855</v>
      </c>
      <c r="G12" s="154"/>
      <c r="H12" s="155"/>
    </row>
    <row r="13" spans="1:8" x14ac:dyDescent="0.15">
      <c r="A13" s="136"/>
      <c r="B13" s="141"/>
      <c r="C13" s="157"/>
      <c r="D13" s="158">
        <v>175575</v>
      </c>
      <c r="E13" s="159"/>
      <c r="F13" s="160">
        <v>79900</v>
      </c>
      <c r="G13" s="161"/>
      <c r="H13" s="147"/>
    </row>
    <row r="14" spans="1:8" x14ac:dyDescent="0.15">
      <c r="A14" s="148"/>
      <c r="B14" s="149"/>
      <c r="C14" s="150"/>
      <c r="D14" s="151">
        <v>161700</v>
      </c>
      <c r="E14" s="152"/>
      <c r="F14" s="153">
        <v>47855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5.7</v>
      </c>
      <c r="C19" s="162">
        <f>ROUND(VALUE(SUBSTITUTE(実質収支比率等に係る経年分析!G$48,"▲","-")),2)</f>
        <v>2.99</v>
      </c>
      <c r="D19" s="162">
        <f>ROUND(VALUE(SUBSTITUTE(実質収支比率等に係る経年分析!H$48,"▲","-")),2)</f>
        <v>6.06</v>
      </c>
      <c r="E19" s="162">
        <f>ROUND(VALUE(SUBSTITUTE(実質収支比率等に係る経年分析!I$48,"▲","-")),2)</f>
        <v>3.87</v>
      </c>
      <c r="F19" s="162">
        <f>ROUND(VALUE(SUBSTITUTE(実質収支比率等に係る経年分析!J$48,"▲","-")),2)</f>
        <v>4.3600000000000003</v>
      </c>
    </row>
    <row r="20" spans="1:11" x14ac:dyDescent="0.15">
      <c r="A20" s="162" t="s">
        <v>53</v>
      </c>
      <c r="B20" s="162">
        <f>ROUND(VALUE(SUBSTITUTE(実質収支比率等に係る経年分析!F$47,"▲","-")),2)</f>
        <v>37.44</v>
      </c>
      <c r="C20" s="162">
        <f>ROUND(VALUE(SUBSTITUTE(実質収支比率等に係る経年分析!G$47,"▲","-")),2)</f>
        <v>38.24</v>
      </c>
      <c r="D20" s="162">
        <f>ROUND(VALUE(SUBSTITUTE(実質収支比率等に係る経年分析!H$47,"▲","-")),2)</f>
        <v>41.74</v>
      </c>
      <c r="E20" s="162">
        <f>ROUND(VALUE(SUBSTITUTE(実質収支比率等に係る経年分析!I$47,"▲","-")),2)</f>
        <v>44.78</v>
      </c>
      <c r="F20" s="162">
        <f>ROUND(VALUE(SUBSTITUTE(実質収支比率等に係る経年分析!J$47,"▲","-")),2)</f>
        <v>47.22</v>
      </c>
    </row>
    <row r="21" spans="1:11" x14ac:dyDescent="0.15">
      <c r="A21" s="162" t="s">
        <v>54</v>
      </c>
      <c r="B21" s="162">
        <f>IF(ISNUMBER(VALUE(SUBSTITUTE(実質収支比率等に係る経年分析!F$49,"▲","-"))),ROUND(VALUE(SUBSTITUTE(実質収支比率等に係る経年分析!F$49,"▲","-")),2),NA())</f>
        <v>2.5499999999999998</v>
      </c>
      <c r="C21" s="162">
        <f>IF(ISNUMBER(VALUE(SUBSTITUTE(実質収支比率等に係る経年分析!G$49,"▲","-"))),ROUND(VALUE(SUBSTITUTE(実質収支比率等に係る経年分析!G$49,"▲","-")),2),NA())</f>
        <v>0.3</v>
      </c>
      <c r="D21" s="162">
        <f>IF(ISNUMBER(VALUE(SUBSTITUTE(実質収支比率等に係る経年分析!H$49,"▲","-"))),ROUND(VALUE(SUBSTITUTE(実質収支比率等に係る経年分析!H$49,"▲","-")),2),NA())</f>
        <v>5.24</v>
      </c>
      <c r="E21" s="162">
        <f>IF(ISNUMBER(VALUE(SUBSTITUTE(実質収支比率等に係る経年分析!I$49,"▲","-"))),ROUND(VALUE(SUBSTITUTE(実質収支比率等に係る経年分析!I$49,"▲","-")),2),NA())</f>
        <v>1.62</v>
      </c>
      <c r="F21" s="162">
        <f>IF(ISNUMBER(VALUE(SUBSTITUTE(実質収支比率等に係る経年分析!J$49,"▲","-"))),ROUND(VALUE(SUBSTITUTE(実質収支比率等に係る経年分析!J$49,"▲","-")),2),NA())</f>
        <v>4.41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介護保険特別会計（介護サービス事業勘定）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0.78</v>
      </c>
    </row>
    <row r="33" spans="1:16" x14ac:dyDescent="0.15">
      <c r="A33" s="163" t="str">
        <f>IF(連結実質赤字比率に係る赤字・黒字の構成分析!C$37="",NA(),連結実質赤字比率に係る赤字・黒字の構成分析!C$37)</f>
        <v>介護保険特別会計（保険事業勘定）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2.56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2.4500000000000002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3.19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1.78</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3.33</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6.05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3.86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4.3499999999999996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9.81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10.35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10.19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637</v>
      </c>
      <c r="E42" s="164"/>
      <c r="F42" s="164"/>
      <c r="G42" s="164">
        <f>'実質公債費比率（分子）の構造'!L$52</f>
        <v>649</v>
      </c>
      <c r="H42" s="164"/>
      <c r="I42" s="164"/>
      <c r="J42" s="164">
        <f>'実質公債費比率（分子）の構造'!M$52</f>
        <v>632</v>
      </c>
      <c r="K42" s="164"/>
      <c r="L42" s="164"/>
      <c r="M42" s="164">
        <f>'実質公債費比率（分子）の構造'!N$52</f>
        <v>639</v>
      </c>
      <c r="N42" s="164"/>
      <c r="O42" s="164"/>
      <c r="P42" s="164">
        <f>'実質公債費比率（分子）の構造'!O$52</f>
        <v>617</v>
      </c>
    </row>
    <row r="43" spans="1:16" x14ac:dyDescent="0.15">
      <c r="A43" s="164" t="s">
        <v>16</v>
      </c>
      <c r="B43" s="164" t="str">
        <f>'実質公債費比率（分子）の構造'!K$51</f>
        <v>-</v>
      </c>
      <c r="C43" s="164"/>
      <c r="D43" s="164"/>
      <c r="E43" s="164" t="str">
        <f>'実質公債費比率（分子）の構造'!L$51</f>
        <v>-</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15">
      <c r="A44" s="164" t="s">
        <v>62</v>
      </c>
      <c r="B44" s="164">
        <f>'実質公債費比率（分子）の構造'!K$50</f>
        <v>9</v>
      </c>
      <c r="C44" s="164"/>
      <c r="D44" s="164"/>
      <c r="E44" s="164">
        <f>'実質公債費比率（分子）の構造'!L$50</f>
        <v>9</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58</v>
      </c>
      <c r="C45" s="164"/>
      <c r="D45" s="164"/>
      <c r="E45" s="164">
        <f>'実質公債費比率（分子）の構造'!L$49</f>
        <v>68</v>
      </c>
      <c r="F45" s="164"/>
      <c r="G45" s="164"/>
      <c r="H45" s="164">
        <f>'実質公債費比率（分子）の構造'!M$49</f>
        <v>68</v>
      </c>
      <c r="I45" s="164"/>
      <c r="J45" s="164"/>
      <c r="K45" s="164">
        <f>'実質公債費比率（分子）の構造'!N$49</f>
        <v>60</v>
      </c>
      <c r="L45" s="164"/>
      <c r="M45" s="164"/>
      <c r="N45" s="164">
        <f>'実質公債費比率（分子）の構造'!O$49</f>
        <v>64</v>
      </c>
      <c r="O45" s="164"/>
      <c r="P45" s="164"/>
    </row>
    <row r="46" spans="1:16" x14ac:dyDescent="0.15">
      <c r="A46" s="164" t="s">
        <v>64</v>
      </c>
      <c r="B46" s="164">
        <f>'実質公債費比率（分子）の構造'!K$48</f>
        <v>383</v>
      </c>
      <c r="C46" s="164"/>
      <c r="D46" s="164"/>
      <c r="E46" s="164">
        <f>'実質公債費比率（分子）の構造'!L$48</f>
        <v>350</v>
      </c>
      <c r="F46" s="164"/>
      <c r="G46" s="164"/>
      <c r="H46" s="164">
        <f>'実質公債費比率（分子）の構造'!M$48</f>
        <v>341</v>
      </c>
      <c r="I46" s="164"/>
      <c r="J46" s="164"/>
      <c r="K46" s="164">
        <f>'実質公債費比率（分子）の構造'!N$48</f>
        <v>328</v>
      </c>
      <c r="L46" s="164"/>
      <c r="M46" s="164"/>
      <c r="N46" s="164">
        <f>'実質公債費比率（分子）の構造'!O$48</f>
        <v>317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487</v>
      </c>
      <c r="C49" s="164"/>
      <c r="D49" s="164"/>
      <c r="E49" s="164">
        <f>'実質公債費比率（分子）の構造'!L$45</f>
        <v>511</v>
      </c>
      <c r="F49" s="164"/>
      <c r="G49" s="164"/>
      <c r="H49" s="164">
        <f>'実質公債費比率（分子）の構造'!M$45</f>
        <v>513</v>
      </c>
      <c r="I49" s="164"/>
      <c r="J49" s="164"/>
      <c r="K49" s="164">
        <f>'実質公債費比率（分子）の構造'!N$45</f>
        <v>516</v>
      </c>
      <c r="L49" s="164"/>
      <c r="M49" s="164"/>
      <c r="N49" s="164">
        <f>'実質公債費比率（分子）の構造'!O$45</f>
        <v>510</v>
      </c>
      <c r="O49" s="164"/>
      <c r="P49" s="164"/>
    </row>
    <row r="50" spans="1:16" x14ac:dyDescent="0.15">
      <c r="A50" s="164" t="s">
        <v>67</v>
      </c>
      <c r="B50" s="164" t="e">
        <f>NA()</f>
        <v>#N/A</v>
      </c>
      <c r="C50" s="164">
        <f>IF(ISNUMBER('実質公債費比率（分子）の構造'!K$53),'実質公債費比率（分子）の構造'!K$53,NA())</f>
        <v>300</v>
      </c>
      <c r="D50" s="164" t="e">
        <f>NA()</f>
        <v>#N/A</v>
      </c>
      <c r="E50" s="164" t="e">
        <f>NA()</f>
        <v>#N/A</v>
      </c>
      <c r="F50" s="164">
        <f>IF(ISNUMBER('実質公債費比率（分子）の構造'!L$53),'実質公債費比率（分子）の構造'!L$53,NA())</f>
        <v>289</v>
      </c>
      <c r="G50" s="164" t="e">
        <f>NA()</f>
        <v>#N/A</v>
      </c>
      <c r="H50" s="164" t="e">
        <f>NA()</f>
        <v>#N/A</v>
      </c>
      <c r="I50" s="164">
        <f>IF(ISNUMBER('実質公債費比率（分子）の構造'!M$53),'実質公債費比率（分子）の構造'!M$53,NA())</f>
        <v>290</v>
      </c>
      <c r="J50" s="164" t="e">
        <f>NA()</f>
        <v>#N/A</v>
      </c>
      <c r="K50" s="164" t="e">
        <f>NA()</f>
        <v>#N/A</v>
      </c>
      <c r="L50" s="164">
        <f>IF(ISNUMBER('実質公債費比率（分子）の構造'!N$53),'実質公債費比率（分子）の構造'!N$53,NA())</f>
        <v>265</v>
      </c>
      <c r="M50" s="164" t="e">
        <f>NA()</f>
        <v>#N/A</v>
      </c>
      <c r="N50" s="164" t="e">
        <f>NA()</f>
        <v>#N/A</v>
      </c>
      <c r="O50" s="164">
        <f>IF(ISNUMBER('実質公債費比率（分子）の構造'!O$53),'実質公債費比率（分子）の構造'!O$53,NA())</f>
        <v>274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7202</v>
      </c>
      <c r="E56" s="163"/>
      <c r="F56" s="163"/>
      <c r="G56" s="163">
        <f>'将来負担比率（分子）の構造'!J$52</f>
        <v>7358</v>
      </c>
      <c r="H56" s="163"/>
      <c r="I56" s="163"/>
      <c r="J56" s="163">
        <f>'将来負担比率（分子）の構造'!K$52</f>
        <v>6746</v>
      </c>
      <c r="K56" s="163"/>
      <c r="L56" s="163"/>
      <c r="M56" s="163">
        <f>'将来負担比率（分子）の構造'!L$52</f>
        <v>6608</v>
      </c>
      <c r="N56" s="163"/>
      <c r="O56" s="163"/>
      <c r="P56" s="163">
        <f>'将来負担比率（分子）の構造'!M$52</f>
        <v>5984</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5173</v>
      </c>
      <c r="E58" s="163"/>
      <c r="F58" s="163"/>
      <c r="G58" s="163">
        <f>'将来負担比率（分子）の構造'!J$50</f>
        <v>5966</v>
      </c>
      <c r="H58" s="163"/>
      <c r="I58" s="163"/>
      <c r="J58" s="163">
        <f>'将来負担比率（分子）の構造'!K$50</f>
        <v>6361</v>
      </c>
      <c r="K58" s="163"/>
      <c r="L58" s="163"/>
      <c r="M58" s="163">
        <f>'将来負担比率（分子）の構造'!L$50</f>
        <v>6801</v>
      </c>
      <c r="N58" s="163"/>
      <c r="O58" s="163"/>
      <c r="P58" s="163">
        <f>'将来負担比率（分子）の構造'!M$50</f>
        <v>7099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999</v>
      </c>
      <c r="C62" s="163"/>
      <c r="D62" s="163"/>
      <c r="E62" s="163">
        <f>'将来負担比率（分子）の構造'!J$45</f>
        <v>971</v>
      </c>
      <c r="F62" s="163"/>
      <c r="G62" s="163"/>
      <c r="H62" s="163">
        <f>'将来負担比率（分子）の構造'!K$45</f>
        <v>953</v>
      </c>
      <c r="I62" s="163"/>
      <c r="J62" s="163"/>
      <c r="K62" s="163">
        <f>'将来負担比率（分子）の構造'!L$45</f>
        <v>998</v>
      </c>
      <c r="L62" s="163"/>
      <c r="M62" s="163"/>
      <c r="N62" s="163">
        <f>'将来負担比率（分子）の構造'!M$45</f>
        <v>967</v>
      </c>
      <c r="O62" s="163"/>
      <c r="P62" s="163"/>
    </row>
    <row r="63" spans="1:16" x14ac:dyDescent="0.15">
      <c r="A63" s="163" t="s">
        <v>34</v>
      </c>
      <c r="B63" s="163">
        <f>'将来負担比率（分子）の構造'!I$44</f>
        <v>393</v>
      </c>
      <c r="C63" s="163"/>
      <c r="D63" s="163"/>
      <c r="E63" s="163">
        <f>'将来負担比率（分子）の構造'!J$44</f>
        <v>374</v>
      </c>
      <c r="F63" s="163"/>
      <c r="G63" s="163"/>
      <c r="H63" s="163">
        <f>'将来負担比率（分子）の構造'!K$44</f>
        <v>355</v>
      </c>
      <c r="I63" s="163"/>
      <c r="J63" s="163"/>
      <c r="K63" s="163">
        <f>'将来負担比率（分子）の構造'!L$44</f>
        <v>321</v>
      </c>
      <c r="L63" s="163"/>
      <c r="M63" s="163"/>
      <c r="N63" s="163">
        <f>'将来負担比率（分子）の構造'!M$44</f>
        <v>320</v>
      </c>
      <c r="O63" s="163"/>
      <c r="P63" s="163"/>
    </row>
    <row r="64" spans="1:16" x14ac:dyDescent="0.15">
      <c r="A64" s="163" t="s">
        <v>33</v>
      </c>
      <c r="B64" s="163">
        <f>'将来負担比率（分子）の構造'!I$43</f>
        <v>3527</v>
      </c>
      <c r="C64" s="163"/>
      <c r="D64" s="163"/>
      <c r="E64" s="163">
        <f>'将来負担比率（分子）の構造'!J$43</f>
        <v>2897</v>
      </c>
      <c r="F64" s="163"/>
      <c r="G64" s="163"/>
      <c r="H64" s="163">
        <f>'将来負担比率（分子）の構造'!K$43</f>
        <v>2579</v>
      </c>
      <c r="I64" s="163"/>
      <c r="J64" s="163"/>
      <c r="K64" s="163">
        <f>'将来負担比率（分子）の構造'!L$43</f>
        <v>2246</v>
      </c>
      <c r="L64" s="163"/>
      <c r="M64" s="163"/>
      <c r="N64" s="163">
        <f>'将来負担比率（分子）の構造'!M$43</f>
        <v>2043</v>
      </c>
      <c r="O64" s="163"/>
      <c r="P64" s="163"/>
    </row>
    <row r="65" spans="1:16" x14ac:dyDescent="0.15">
      <c r="A65" s="163" t="s">
        <v>32</v>
      </c>
      <c r="B65" s="163">
        <f>'将来負担比率（分子）の構造'!I$42</f>
        <v>9</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5553</v>
      </c>
      <c r="C66" s="163"/>
      <c r="D66" s="163"/>
      <c r="E66" s="163">
        <f>'将来負担比率（分子）の構造'!J$41</f>
        <v>5575</v>
      </c>
      <c r="F66" s="163"/>
      <c r="G66" s="163"/>
      <c r="H66" s="163">
        <f>'将来負担比率（分子）の構造'!K$41</f>
        <v>5384</v>
      </c>
      <c r="I66" s="163"/>
      <c r="J66" s="163"/>
      <c r="K66" s="163">
        <f>'将来負担比率（分子）の構造'!L$41</f>
        <v>5065</v>
      </c>
      <c r="L66" s="163"/>
      <c r="M66" s="163"/>
      <c r="N66" s="163">
        <f>'将来負担比率（分子）の構造'!M$41</f>
        <v>5350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2013</v>
      </c>
      <c r="C72" s="167">
        <f>基金残高に係る経年分析!G55</f>
        <v>2195</v>
      </c>
      <c r="D72" s="167">
        <f>基金残高に係る経年分析!H55</f>
        <v>2387</v>
      </c>
    </row>
    <row r="73" spans="1:16" x14ac:dyDescent="0.15">
      <c r="A73" s="166" t="s">
        <v>74</v>
      </c>
      <c r="B73" s="167">
        <f>基金残高に係る経年分析!F56</f>
        <v>600</v>
      </c>
      <c r="C73" s="167">
        <f>基金残高に係る経年分析!G56</f>
        <v>626</v>
      </c>
      <c r="D73" s="167">
        <f>基金残高に係る経年分析!H56</f>
        <v>659</v>
      </c>
    </row>
    <row r="74" spans="1:16" x14ac:dyDescent="0.15">
      <c r="A74" s="166" t="s">
        <v>75</v>
      </c>
      <c r="B74" s="167">
        <f>基金残高に係る経年分析!F57</f>
        <v>3274</v>
      </c>
      <c r="C74" s="167">
        <f>基金残高に係る経年分析!G57</f>
        <v>3472</v>
      </c>
      <c r="D74" s="167">
        <f>基金残高に係る経年分析!H57</f>
        <v>3480</v>
      </c>
    </row>
  </sheetData>
  <sheetProtection algorithmName="SHA-512" hashValue="6oCVehyKpheno84B/sxSl+7rAUKPwwSOMTkc8X740E37MrE7QGmmKOifTOqEesq+GoL34jB2yBAl6pKDPKJCdg==" saltValue="UEkHIvuWA+yJ2+wF7klW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498" t="s">
        <v>76</v>
      </c>
      <c r="C1" s="498"/>
      <c r="D1" s="498"/>
      <c r="E1" s="498"/>
      <c r="F1" s="498"/>
      <c r="G1" s="498"/>
      <c r="H1" s="498"/>
      <c r="I1" s="498"/>
      <c r="J1" s="498"/>
      <c r="K1" s="498"/>
      <c r="L1" s="498"/>
      <c r="M1" s="498"/>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c r="BV1" s="498"/>
      <c r="BW1" s="498"/>
      <c r="BX1" s="498"/>
      <c r="BY1" s="498"/>
      <c r="BZ1" s="498"/>
      <c r="CA1" s="498"/>
      <c r="CB1" s="498"/>
      <c r="CC1" s="498"/>
      <c r="CD1" s="498"/>
      <c r="CE1" s="498"/>
      <c r="CF1" s="498"/>
      <c r="CG1" s="498"/>
      <c r="CH1" s="498"/>
      <c r="CI1" s="498"/>
      <c r="CJ1" s="498"/>
      <c r="CK1" s="498"/>
      <c r="CL1" s="498"/>
      <c r="CM1" s="498"/>
      <c r="CN1" s="498"/>
      <c r="CO1" s="498"/>
      <c r="CP1" s="498"/>
      <c r="CQ1" s="498"/>
      <c r="CR1" s="498"/>
      <c r="CS1" s="498"/>
      <c r="CT1" s="498"/>
      <c r="CU1" s="498"/>
      <c r="CV1" s="498"/>
      <c r="CW1" s="498"/>
      <c r="CX1" s="498"/>
      <c r="CY1" s="498"/>
      <c r="CZ1" s="498"/>
      <c r="DA1" s="498"/>
      <c r="DB1" s="498"/>
      <c r="DC1" s="498"/>
      <c r="DD1" s="498"/>
      <c r="DE1" s="498"/>
      <c r="DF1" s="498"/>
      <c r="DG1" s="498"/>
      <c r="DH1" s="498"/>
      <c r="DI1" s="498"/>
      <c r="DJ1" s="169"/>
      <c r="DK1" s="169"/>
      <c r="DL1" s="169"/>
      <c r="DM1" s="169"/>
      <c r="DN1" s="169"/>
      <c r="DO1" s="169"/>
    </row>
    <row r="2" spans="1:119" ht="24.75" thickBot="1" x14ac:dyDescent="0.2">
      <c r="B2" s="170" t="s">
        <v>77</v>
      </c>
      <c r="C2" s="170"/>
      <c r="D2" s="171"/>
    </row>
    <row r="3" spans="1:119" ht="18.75" customHeight="1" thickBot="1" x14ac:dyDescent="0.2">
      <c r="A3" s="169"/>
      <c r="B3" s="499" t="s">
        <v>78</v>
      </c>
      <c r="C3" s="500"/>
      <c r="D3" s="500"/>
      <c r="E3" s="501"/>
      <c r="F3" s="501"/>
      <c r="G3" s="501"/>
      <c r="H3" s="501"/>
      <c r="I3" s="501"/>
      <c r="J3" s="501"/>
      <c r="K3" s="501"/>
      <c r="L3" s="501" t="s">
        <v>79</v>
      </c>
      <c r="M3" s="501"/>
      <c r="N3" s="501"/>
      <c r="O3" s="501"/>
      <c r="P3" s="501"/>
      <c r="Q3" s="501"/>
      <c r="R3" s="508"/>
      <c r="S3" s="508"/>
      <c r="T3" s="508"/>
      <c r="U3" s="508"/>
      <c r="V3" s="509"/>
      <c r="W3" s="483" t="s">
        <v>80</v>
      </c>
      <c r="X3" s="484"/>
      <c r="Y3" s="484"/>
      <c r="Z3" s="484"/>
      <c r="AA3" s="484"/>
      <c r="AB3" s="500"/>
      <c r="AC3" s="508" t="s">
        <v>81</v>
      </c>
      <c r="AD3" s="484"/>
      <c r="AE3" s="484"/>
      <c r="AF3" s="484"/>
      <c r="AG3" s="484"/>
      <c r="AH3" s="484"/>
      <c r="AI3" s="484"/>
      <c r="AJ3" s="484"/>
      <c r="AK3" s="484"/>
      <c r="AL3" s="485"/>
      <c r="AM3" s="483" t="s">
        <v>82</v>
      </c>
      <c r="AN3" s="484"/>
      <c r="AO3" s="484"/>
      <c r="AP3" s="484"/>
      <c r="AQ3" s="484"/>
      <c r="AR3" s="484"/>
      <c r="AS3" s="484"/>
      <c r="AT3" s="484"/>
      <c r="AU3" s="484"/>
      <c r="AV3" s="484"/>
      <c r="AW3" s="484"/>
      <c r="AX3" s="485"/>
      <c r="AY3" s="520" t="s">
        <v>1</v>
      </c>
      <c r="AZ3" s="521"/>
      <c r="BA3" s="521"/>
      <c r="BB3" s="521"/>
      <c r="BC3" s="521"/>
      <c r="BD3" s="521"/>
      <c r="BE3" s="521"/>
      <c r="BF3" s="521"/>
      <c r="BG3" s="521"/>
      <c r="BH3" s="521"/>
      <c r="BI3" s="521"/>
      <c r="BJ3" s="521"/>
      <c r="BK3" s="521"/>
      <c r="BL3" s="521"/>
      <c r="BM3" s="522"/>
      <c r="BN3" s="483" t="s">
        <v>83</v>
      </c>
      <c r="BO3" s="484"/>
      <c r="BP3" s="484"/>
      <c r="BQ3" s="484"/>
      <c r="BR3" s="484"/>
      <c r="BS3" s="484"/>
      <c r="BT3" s="484"/>
      <c r="BU3" s="485"/>
      <c r="BV3" s="483" t="s">
        <v>84</v>
      </c>
      <c r="BW3" s="484"/>
      <c r="BX3" s="484"/>
      <c r="BY3" s="484"/>
      <c r="BZ3" s="484"/>
      <c r="CA3" s="484"/>
      <c r="CB3" s="484"/>
      <c r="CC3" s="485"/>
      <c r="CD3" s="520" t="s">
        <v>1</v>
      </c>
      <c r="CE3" s="521"/>
      <c r="CF3" s="521"/>
      <c r="CG3" s="521"/>
      <c r="CH3" s="521"/>
      <c r="CI3" s="521"/>
      <c r="CJ3" s="521"/>
      <c r="CK3" s="521"/>
      <c r="CL3" s="521"/>
      <c r="CM3" s="521"/>
      <c r="CN3" s="521"/>
      <c r="CO3" s="521"/>
      <c r="CP3" s="521"/>
      <c r="CQ3" s="521"/>
      <c r="CR3" s="521"/>
      <c r="CS3" s="522"/>
      <c r="CT3" s="483" t="s">
        <v>85</v>
      </c>
      <c r="CU3" s="484"/>
      <c r="CV3" s="484"/>
      <c r="CW3" s="484"/>
      <c r="CX3" s="484"/>
      <c r="CY3" s="484"/>
      <c r="CZ3" s="484"/>
      <c r="DA3" s="485"/>
      <c r="DB3" s="483" t="s">
        <v>86</v>
      </c>
      <c r="DC3" s="484"/>
      <c r="DD3" s="484"/>
      <c r="DE3" s="484"/>
      <c r="DF3" s="484"/>
      <c r="DG3" s="484"/>
      <c r="DH3" s="484"/>
      <c r="DI3" s="485"/>
    </row>
    <row r="4" spans="1:119" ht="18.75" customHeight="1" x14ac:dyDescent="0.15">
      <c r="A4" s="169"/>
      <c r="B4" s="502"/>
      <c r="C4" s="503"/>
      <c r="D4" s="503"/>
      <c r="E4" s="504"/>
      <c r="F4" s="504"/>
      <c r="G4" s="504"/>
      <c r="H4" s="504"/>
      <c r="I4" s="504"/>
      <c r="J4" s="504"/>
      <c r="K4" s="504"/>
      <c r="L4" s="504"/>
      <c r="M4" s="504"/>
      <c r="N4" s="504"/>
      <c r="O4" s="504"/>
      <c r="P4" s="504"/>
      <c r="Q4" s="504"/>
      <c r="R4" s="510"/>
      <c r="S4" s="510"/>
      <c r="T4" s="510"/>
      <c r="U4" s="510"/>
      <c r="V4" s="511"/>
      <c r="W4" s="514"/>
      <c r="X4" s="515"/>
      <c r="Y4" s="515"/>
      <c r="Z4" s="515"/>
      <c r="AA4" s="515"/>
      <c r="AB4" s="503"/>
      <c r="AC4" s="510"/>
      <c r="AD4" s="515"/>
      <c r="AE4" s="515"/>
      <c r="AF4" s="515"/>
      <c r="AG4" s="515"/>
      <c r="AH4" s="515"/>
      <c r="AI4" s="515"/>
      <c r="AJ4" s="515"/>
      <c r="AK4" s="515"/>
      <c r="AL4" s="518"/>
      <c r="AM4" s="516"/>
      <c r="AN4" s="517"/>
      <c r="AO4" s="517"/>
      <c r="AP4" s="517"/>
      <c r="AQ4" s="517"/>
      <c r="AR4" s="517"/>
      <c r="AS4" s="517"/>
      <c r="AT4" s="517"/>
      <c r="AU4" s="517"/>
      <c r="AV4" s="517"/>
      <c r="AW4" s="517"/>
      <c r="AX4" s="519"/>
      <c r="AY4" s="486" t="s">
        <v>87</v>
      </c>
      <c r="AZ4" s="487"/>
      <c r="BA4" s="487"/>
      <c r="BB4" s="487"/>
      <c r="BC4" s="487"/>
      <c r="BD4" s="487"/>
      <c r="BE4" s="487"/>
      <c r="BF4" s="487"/>
      <c r="BG4" s="487"/>
      <c r="BH4" s="487"/>
      <c r="BI4" s="487"/>
      <c r="BJ4" s="487"/>
      <c r="BK4" s="487"/>
      <c r="BL4" s="487"/>
      <c r="BM4" s="488"/>
      <c r="BN4" s="489">
        <v>10940484</v>
      </c>
      <c r="BO4" s="490"/>
      <c r="BP4" s="490"/>
      <c r="BQ4" s="490"/>
      <c r="BR4" s="490"/>
      <c r="BS4" s="490"/>
      <c r="BT4" s="490"/>
      <c r="BU4" s="491"/>
      <c r="BV4" s="489">
        <v>11582091</v>
      </c>
      <c r="BW4" s="490"/>
      <c r="BX4" s="490"/>
      <c r="BY4" s="490"/>
      <c r="BZ4" s="490"/>
      <c r="CA4" s="490"/>
      <c r="CB4" s="490"/>
      <c r="CC4" s="491"/>
      <c r="CD4" s="492" t="s">
        <v>88</v>
      </c>
      <c r="CE4" s="493"/>
      <c r="CF4" s="493"/>
      <c r="CG4" s="493"/>
      <c r="CH4" s="493"/>
      <c r="CI4" s="493"/>
      <c r="CJ4" s="493"/>
      <c r="CK4" s="493"/>
      <c r="CL4" s="493"/>
      <c r="CM4" s="493"/>
      <c r="CN4" s="493"/>
      <c r="CO4" s="493"/>
      <c r="CP4" s="493"/>
      <c r="CQ4" s="493"/>
      <c r="CR4" s="493"/>
      <c r="CS4" s="494"/>
      <c r="CT4" s="495">
        <v>4.4000000000000004</v>
      </c>
      <c r="CU4" s="496"/>
      <c r="CV4" s="496"/>
      <c r="CW4" s="496"/>
      <c r="CX4" s="496"/>
      <c r="CY4" s="496"/>
      <c r="CZ4" s="496"/>
      <c r="DA4" s="497"/>
      <c r="DB4" s="495">
        <v>3.9</v>
      </c>
      <c r="DC4" s="496"/>
      <c r="DD4" s="496"/>
      <c r="DE4" s="496"/>
      <c r="DF4" s="496"/>
      <c r="DG4" s="496"/>
      <c r="DH4" s="496"/>
      <c r="DI4" s="497"/>
    </row>
    <row r="5" spans="1:119" ht="18.75" customHeight="1" x14ac:dyDescent="0.15">
      <c r="A5" s="169"/>
      <c r="B5" s="505"/>
      <c r="C5" s="506"/>
      <c r="D5" s="506"/>
      <c r="E5" s="507"/>
      <c r="F5" s="507"/>
      <c r="G5" s="507"/>
      <c r="H5" s="507"/>
      <c r="I5" s="507"/>
      <c r="J5" s="507"/>
      <c r="K5" s="507"/>
      <c r="L5" s="507"/>
      <c r="M5" s="507"/>
      <c r="N5" s="507"/>
      <c r="O5" s="507"/>
      <c r="P5" s="507"/>
      <c r="Q5" s="507"/>
      <c r="R5" s="512"/>
      <c r="S5" s="512"/>
      <c r="T5" s="512"/>
      <c r="U5" s="512"/>
      <c r="V5" s="513"/>
      <c r="W5" s="516"/>
      <c r="X5" s="517"/>
      <c r="Y5" s="517"/>
      <c r="Z5" s="517"/>
      <c r="AA5" s="517"/>
      <c r="AB5" s="506"/>
      <c r="AC5" s="512"/>
      <c r="AD5" s="517"/>
      <c r="AE5" s="517"/>
      <c r="AF5" s="517"/>
      <c r="AG5" s="517"/>
      <c r="AH5" s="517"/>
      <c r="AI5" s="517"/>
      <c r="AJ5" s="517"/>
      <c r="AK5" s="517"/>
      <c r="AL5" s="519"/>
      <c r="AM5" s="555" t="s">
        <v>89</v>
      </c>
      <c r="AN5" s="556"/>
      <c r="AO5" s="556"/>
      <c r="AP5" s="556"/>
      <c r="AQ5" s="556"/>
      <c r="AR5" s="556"/>
      <c r="AS5" s="556"/>
      <c r="AT5" s="557"/>
      <c r="AU5" s="558" t="s">
        <v>90</v>
      </c>
      <c r="AV5" s="559"/>
      <c r="AW5" s="559"/>
      <c r="AX5" s="559"/>
      <c r="AY5" s="560" t="s">
        <v>91</v>
      </c>
      <c r="AZ5" s="561"/>
      <c r="BA5" s="561"/>
      <c r="BB5" s="561"/>
      <c r="BC5" s="561"/>
      <c r="BD5" s="561"/>
      <c r="BE5" s="561"/>
      <c r="BF5" s="561"/>
      <c r="BG5" s="561"/>
      <c r="BH5" s="561"/>
      <c r="BI5" s="561"/>
      <c r="BJ5" s="561"/>
      <c r="BK5" s="561"/>
      <c r="BL5" s="561"/>
      <c r="BM5" s="562"/>
      <c r="BN5" s="526">
        <v>10685154</v>
      </c>
      <c r="BO5" s="527"/>
      <c r="BP5" s="527"/>
      <c r="BQ5" s="527"/>
      <c r="BR5" s="527"/>
      <c r="BS5" s="527"/>
      <c r="BT5" s="527"/>
      <c r="BU5" s="528"/>
      <c r="BV5" s="526">
        <v>11371196</v>
      </c>
      <c r="BW5" s="527"/>
      <c r="BX5" s="527"/>
      <c r="BY5" s="527"/>
      <c r="BZ5" s="527"/>
      <c r="CA5" s="527"/>
      <c r="CB5" s="527"/>
      <c r="CC5" s="528"/>
      <c r="CD5" s="529" t="s">
        <v>92</v>
      </c>
      <c r="CE5" s="530"/>
      <c r="CF5" s="530"/>
      <c r="CG5" s="530"/>
      <c r="CH5" s="530"/>
      <c r="CI5" s="530"/>
      <c r="CJ5" s="530"/>
      <c r="CK5" s="530"/>
      <c r="CL5" s="530"/>
      <c r="CM5" s="530"/>
      <c r="CN5" s="530"/>
      <c r="CO5" s="530"/>
      <c r="CP5" s="530"/>
      <c r="CQ5" s="530"/>
      <c r="CR5" s="530"/>
      <c r="CS5" s="531"/>
      <c r="CT5" s="523">
        <v>84.6</v>
      </c>
      <c r="CU5" s="524"/>
      <c r="CV5" s="524"/>
      <c r="CW5" s="524"/>
      <c r="CX5" s="524"/>
      <c r="CY5" s="524"/>
      <c r="CZ5" s="524"/>
      <c r="DA5" s="525"/>
      <c r="DB5" s="523">
        <v>84.8</v>
      </c>
      <c r="DC5" s="524"/>
      <c r="DD5" s="524"/>
      <c r="DE5" s="524"/>
      <c r="DF5" s="524"/>
      <c r="DG5" s="524"/>
      <c r="DH5" s="524"/>
      <c r="DI5" s="525"/>
    </row>
    <row r="6" spans="1:119" ht="18.75" customHeight="1" x14ac:dyDescent="0.15">
      <c r="A6" s="169"/>
      <c r="B6" s="532" t="s">
        <v>93</v>
      </c>
      <c r="C6" s="533"/>
      <c r="D6" s="533"/>
      <c r="E6" s="534"/>
      <c r="F6" s="534"/>
      <c r="G6" s="534"/>
      <c r="H6" s="534"/>
      <c r="I6" s="534"/>
      <c r="J6" s="534"/>
      <c r="K6" s="534"/>
      <c r="L6" s="534" t="s">
        <v>94</v>
      </c>
      <c r="M6" s="534"/>
      <c r="N6" s="534"/>
      <c r="O6" s="534"/>
      <c r="P6" s="534"/>
      <c r="Q6" s="534"/>
      <c r="R6" s="538"/>
      <c r="S6" s="538"/>
      <c r="T6" s="538"/>
      <c r="U6" s="538"/>
      <c r="V6" s="539"/>
      <c r="W6" s="542" t="s">
        <v>95</v>
      </c>
      <c r="X6" s="543"/>
      <c r="Y6" s="543"/>
      <c r="Z6" s="543"/>
      <c r="AA6" s="543"/>
      <c r="AB6" s="533"/>
      <c r="AC6" s="546" t="s">
        <v>96</v>
      </c>
      <c r="AD6" s="547"/>
      <c r="AE6" s="547"/>
      <c r="AF6" s="547"/>
      <c r="AG6" s="547"/>
      <c r="AH6" s="547"/>
      <c r="AI6" s="547"/>
      <c r="AJ6" s="547"/>
      <c r="AK6" s="547"/>
      <c r="AL6" s="548"/>
      <c r="AM6" s="555" t="s">
        <v>97</v>
      </c>
      <c r="AN6" s="556"/>
      <c r="AO6" s="556"/>
      <c r="AP6" s="556"/>
      <c r="AQ6" s="556"/>
      <c r="AR6" s="556"/>
      <c r="AS6" s="556"/>
      <c r="AT6" s="557"/>
      <c r="AU6" s="558" t="s">
        <v>90</v>
      </c>
      <c r="AV6" s="559"/>
      <c r="AW6" s="559"/>
      <c r="AX6" s="559"/>
      <c r="AY6" s="560" t="s">
        <v>98</v>
      </c>
      <c r="AZ6" s="561"/>
      <c r="BA6" s="561"/>
      <c r="BB6" s="561"/>
      <c r="BC6" s="561"/>
      <c r="BD6" s="561"/>
      <c r="BE6" s="561"/>
      <c r="BF6" s="561"/>
      <c r="BG6" s="561"/>
      <c r="BH6" s="561"/>
      <c r="BI6" s="561"/>
      <c r="BJ6" s="561"/>
      <c r="BK6" s="561"/>
      <c r="BL6" s="561"/>
      <c r="BM6" s="562"/>
      <c r="BN6" s="526">
        <v>255330</v>
      </c>
      <c r="BO6" s="527"/>
      <c r="BP6" s="527"/>
      <c r="BQ6" s="527"/>
      <c r="BR6" s="527"/>
      <c r="BS6" s="527"/>
      <c r="BT6" s="527"/>
      <c r="BU6" s="528"/>
      <c r="BV6" s="526">
        <v>210895</v>
      </c>
      <c r="BW6" s="527"/>
      <c r="BX6" s="527"/>
      <c r="BY6" s="527"/>
      <c r="BZ6" s="527"/>
      <c r="CA6" s="527"/>
      <c r="CB6" s="527"/>
      <c r="CC6" s="528"/>
      <c r="CD6" s="529" t="s">
        <v>99</v>
      </c>
      <c r="CE6" s="530"/>
      <c r="CF6" s="530"/>
      <c r="CG6" s="530"/>
      <c r="CH6" s="530"/>
      <c r="CI6" s="530"/>
      <c r="CJ6" s="530"/>
      <c r="CK6" s="530"/>
      <c r="CL6" s="530"/>
      <c r="CM6" s="530"/>
      <c r="CN6" s="530"/>
      <c r="CO6" s="530"/>
      <c r="CP6" s="530"/>
      <c r="CQ6" s="530"/>
      <c r="CR6" s="530"/>
      <c r="CS6" s="531"/>
      <c r="CT6" s="563">
        <v>84.9</v>
      </c>
      <c r="CU6" s="564"/>
      <c r="CV6" s="564"/>
      <c r="CW6" s="564"/>
      <c r="CX6" s="564"/>
      <c r="CY6" s="564"/>
      <c r="CZ6" s="564"/>
      <c r="DA6" s="565"/>
      <c r="DB6" s="563">
        <v>85.5</v>
      </c>
      <c r="DC6" s="564"/>
      <c r="DD6" s="564"/>
      <c r="DE6" s="564"/>
      <c r="DF6" s="564"/>
      <c r="DG6" s="564"/>
      <c r="DH6" s="564"/>
      <c r="DI6" s="565"/>
    </row>
    <row r="7" spans="1:119" ht="18.75" customHeight="1" x14ac:dyDescent="0.15">
      <c r="A7" s="169"/>
      <c r="B7" s="502"/>
      <c r="C7" s="503"/>
      <c r="D7" s="503"/>
      <c r="E7" s="504"/>
      <c r="F7" s="504"/>
      <c r="G7" s="504"/>
      <c r="H7" s="504"/>
      <c r="I7" s="504"/>
      <c r="J7" s="504"/>
      <c r="K7" s="504"/>
      <c r="L7" s="504"/>
      <c r="M7" s="504"/>
      <c r="N7" s="504"/>
      <c r="O7" s="504"/>
      <c r="P7" s="504"/>
      <c r="Q7" s="504"/>
      <c r="R7" s="510"/>
      <c r="S7" s="510"/>
      <c r="T7" s="510"/>
      <c r="U7" s="510"/>
      <c r="V7" s="511"/>
      <c r="W7" s="514"/>
      <c r="X7" s="515"/>
      <c r="Y7" s="515"/>
      <c r="Z7" s="515"/>
      <c r="AA7" s="515"/>
      <c r="AB7" s="503"/>
      <c r="AC7" s="549"/>
      <c r="AD7" s="550"/>
      <c r="AE7" s="550"/>
      <c r="AF7" s="550"/>
      <c r="AG7" s="550"/>
      <c r="AH7" s="550"/>
      <c r="AI7" s="550"/>
      <c r="AJ7" s="550"/>
      <c r="AK7" s="550"/>
      <c r="AL7" s="551"/>
      <c r="AM7" s="555" t="s">
        <v>100</v>
      </c>
      <c r="AN7" s="556"/>
      <c r="AO7" s="556"/>
      <c r="AP7" s="556"/>
      <c r="AQ7" s="556"/>
      <c r="AR7" s="556"/>
      <c r="AS7" s="556"/>
      <c r="AT7" s="557"/>
      <c r="AU7" s="558" t="s">
        <v>90</v>
      </c>
      <c r="AV7" s="559"/>
      <c r="AW7" s="559"/>
      <c r="AX7" s="559"/>
      <c r="AY7" s="560" t="s">
        <v>101</v>
      </c>
      <c r="AZ7" s="561"/>
      <c r="BA7" s="561"/>
      <c r="BB7" s="561"/>
      <c r="BC7" s="561"/>
      <c r="BD7" s="561"/>
      <c r="BE7" s="561"/>
      <c r="BF7" s="561"/>
      <c r="BG7" s="561"/>
      <c r="BH7" s="561"/>
      <c r="BI7" s="561"/>
      <c r="BJ7" s="561"/>
      <c r="BK7" s="561"/>
      <c r="BL7" s="561"/>
      <c r="BM7" s="562"/>
      <c r="BN7" s="526">
        <v>35040</v>
      </c>
      <c r="BO7" s="527"/>
      <c r="BP7" s="527"/>
      <c r="BQ7" s="527"/>
      <c r="BR7" s="527"/>
      <c r="BS7" s="527"/>
      <c r="BT7" s="527"/>
      <c r="BU7" s="528"/>
      <c r="BV7" s="526">
        <v>21369</v>
      </c>
      <c r="BW7" s="527"/>
      <c r="BX7" s="527"/>
      <c r="BY7" s="527"/>
      <c r="BZ7" s="527"/>
      <c r="CA7" s="527"/>
      <c r="CB7" s="527"/>
      <c r="CC7" s="528"/>
      <c r="CD7" s="529" t="s">
        <v>102</v>
      </c>
      <c r="CE7" s="530"/>
      <c r="CF7" s="530"/>
      <c r="CG7" s="530"/>
      <c r="CH7" s="530"/>
      <c r="CI7" s="530"/>
      <c r="CJ7" s="530"/>
      <c r="CK7" s="530"/>
      <c r="CL7" s="530"/>
      <c r="CM7" s="530"/>
      <c r="CN7" s="530"/>
      <c r="CO7" s="530"/>
      <c r="CP7" s="530"/>
      <c r="CQ7" s="530"/>
      <c r="CR7" s="530"/>
      <c r="CS7" s="531"/>
      <c r="CT7" s="526">
        <v>5056316</v>
      </c>
      <c r="CU7" s="527"/>
      <c r="CV7" s="527"/>
      <c r="CW7" s="527"/>
      <c r="CX7" s="527"/>
      <c r="CY7" s="527"/>
      <c r="CZ7" s="527"/>
      <c r="DA7" s="528"/>
      <c r="DB7" s="526">
        <v>4902508</v>
      </c>
      <c r="DC7" s="527"/>
      <c r="DD7" s="527"/>
      <c r="DE7" s="527"/>
      <c r="DF7" s="527"/>
      <c r="DG7" s="527"/>
      <c r="DH7" s="527"/>
      <c r="DI7" s="528"/>
    </row>
    <row r="8" spans="1:119" ht="18.75" customHeight="1" thickBot="1" x14ac:dyDescent="0.2">
      <c r="A8" s="169"/>
      <c r="B8" s="535"/>
      <c r="C8" s="536"/>
      <c r="D8" s="536"/>
      <c r="E8" s="537"/>
      <c r="F8" s="537"/>
      <c r="G8" s="537"/>
      <c r="H8" s="537"/>
      <c r="I8" s="537"/>
      <c r="J8" s="537"/>
      <c r="K8" s="537"/>
      <c r="L8" s="537"/>
      <c r="M8" s="537"/>
      <c r="N8" s="537"/>
      <c r="O8" s="537"/>
      <c r="P8" s="537"/>
      <c r="Q8" s="537"/>
      <c r="R8" s="540"/>
      <c r="S8" s="540"/>
      <c r="T8" s="540"/>
      <c r="U8" s="540"/>
      <c r="V8" s="541"/>
      <c r="W8" s="544"/>
      <c r="X8" s="545"/>
      <c r="Y8" s="545"/>
      <c r="Z8" s="545"/>
      <c r="AA8" s="545"/>
      <c r="AB8" s="536"/>
      <c r="AC8" s="552"/>
      <c r="AD8" s="553"/>
      <c r="AE8" s="553"/>
      <c r="AF8" s="553"/>
      <c r="AG8" s="553"/>
      <c r="AH8" s="553"/>
      <c r="AI8" s="553"/>
      <c r="AJ8" s="553"/>
      <c r="AK8" s="553"/>
      <c r="AL8" s="554"/>
      <c r="AM8" s="555" t="s">
        <v>103</v>
      </c>
      <c r="AN8" s="556"/>
      <c r="AO8" s="556"/>
      <c r="AP8" s="556"/>
      <c r="AQ8" s="556"/>
      <c r="AR8" s="556"/>
      <c r="AS8" s="556"/>
      <c r="AT8" s="557"/>
      <c r="AU8" s="558" t="s">
        <v>90</v>
      </c>
      <c r="AV8" s="559"/>
      <c r="AW8" s="559"/>
      <c r="AX8" s="559"/>
      <c r="AY8" s="560" t="s">
        <v>104</v>
      </c>
      <c r="AZ8" s="561"/>
      <c r="BA8" s="561"/>
      <c r="BB8" s="561"/>
      <c r="BC8" s="561"/>
      <c r="BD8" s="561"/>
      <c r="BE8" s="561"/>
      <c r="BF8" s="561"/>
      <c r="BG8" s="561"/>
      <c r="BH8" s="561"/>
      <c r="BI8" s="561"/>
      <c r="BJ8" s="561"/>
      <c r="BK8" s="561"/>
      <c r="BL8" s="561"/>
      <c r="BM8" s="562"/>
      <c r="BN8" s="526">
        <v>220290</v>
      </c>
      <c r="BO8" s="527"/>
      <c r="BP8" s="527"/>
      <c r="BQ8" s="527"/>
      <c r="BR8" s="527"/>
      <c r="BS8" s="527"/>
      <c r="BT8" s="527"/>
      <c r="BU8" s="528"/>
      <c r="BV8" s="526">
        <v>189526</v>
      </c>
      <c r="BW8" s="527"/>
      <c r="BX8" s="527"/>
      <c r="BY8" s="527"/>
      <c r="BZ8" s="527"/>
      <c r="CA8" s="527"/>
      <c r="CB8" s="527"/>
      <c r="CC8" s="528"/>
      <c r="CD8" s="529" t="s">
        <v>105</v>
      </c>
      <c r="CE8" s="530"/>
      <c r="CF8" s="530"/>
      <c r="CG8" s="530"/>
      <c r="CH8" s="530"/>
      <c r="CI8" s="530"/>
      <c r="CJ8" s="530"/>
      <c r="CK8" s="530"/>
      <c r="CL8" s="530"/>
      <c r="CM8" s="530"/>
      <c r="CN8" s="530"/>
      <c r="CO8" s="530"/>
      <c r="CP8" s="530"/>
      <c r="CQ8" s="530"/>
      <c r="CR8" s="530"/>
      <c r="CS8" s="531"/>
      <c r="CT8" s="566">
        <v>0.57999999999999996</v>
      </c>
      <c r="CU8" s="567"/>
      <c r="CV8" s="567"/>
      <c r="CW8" s="567"/>
      <c r="CX8" s="567"/>
      <c r="CY8" s="567"/>
      <c r="CZ8" s="567"/>
      <c r="DA8" s="568"/>
      <c r="DB8" s="566">
        <v>0.59</v>
      </c>
      <c r="DC8" s="567"/>
      <c r="DD8" s="567"/>
      <c r="DE8" s="567"/>
      <c r="DF8" s="567"/>
      <c r="DG8" s="567"/>
      <c r="DH8" s="567"/>
      <c r="DI8" s="568"/>
    </row>
    <row r="9" spans="1:119" ht="18.75" customHeight="1" thickBot="1" x14ac:dyDescent="0.2">
      <c r="A9" s="169"/>
      <c r="B9" s="520" t="s">
        <v>106</v>
      </c>
      <c r="C9" s="521"/>
      <c r="D9" s="521"/>
      <c r="E9" s="521"/>
      <c r="F9" s="521"/>
      <c r="G9" s="521"/>
      <c r="H9" s="521"/>
      <c r="I9" s="521"/>
      <c r="J9" s="521"/>
      <c r="K9" s="569"/>
      <c r="L9" s="570" t="s">
        <v>107</v>
      </c>
      <c r="M9" s="571"/>
      <c r="N9" s="571"/>
      <c r="O9" s="571"/>
      <c r="P9" s="571"/>
      <c r="Q9" s="572"/>
      <c r="R9" s="573">
        <v>17516</v>
      </c>
      <c r="S9" s="574"/>
      <c r="T9" s="574"/>
      <c r="U9" s="574"/>
      <c r="V9" s="575"/>
      <c r="W9" s="483" t="s">
        <v>108</v>
      </c>
      <c r="X9" s="484"/>
      <c r="Y9" s="484"/>
      <c r="Z9" s="484"/>
      <c r="AA9" s="484"/>
      <c r="AB9" s="484"/>
      <c r="AC9" s="484"/>
      <c r="AD9" s="484"/>
      <c r="AE9" s="484"/>
      <c r="AF9" s="484"/>
      <c r="AG9" s="484"/>
      <c r="AH9" s="484"/>
      <c r="AI9" s="484"/>
      <c r="AJ9" s="484"/>
      <c r="AK9" s="484"/>
      <c r="AL9" s="485"/>
      <c r="AM9" s="555" t="s">
        <v>109</v>
      </c>
      <c r="AN9" s="556"/>
      <c r="AO9" s="556"/>
      <c r="AP9" s="556"/>
      <c r="AQ9" s="556"/>
      <c r="AR9" s="556"/>
      <c r="AS9" s="556"/>
      <c r="AT9" s="557"/>
      <c r="AU9" s="558" t="s">
        <v>110</v>
      </c>
      <c r="AV9" s="559"/>
      <c r="AW9" s="559"/>
      <c r="AX9" s="559"/>
      <c r="AY9" s="560" t="s">
        <v>111</v>
      </c>
      <c r="AZ9" s="561"/>
      <c r="BA9" s="561"/>
      <c r="BB9" s="561"/>
      <c r="BC9" s="561"/>
      <c r="BD9" s="561"/>
      <c r="BE9" s="561"/>
      <c r="BF9" s="561"/>
      <c r="BG9" s="561"/>
      <c r="BH9" s="561"/>
      <c r="BI9" s="561"/>
      <c r="BJ9" s="561"/>
      <c r="BK9" s="561"/>
      <c r="BL9" s="561"/>
      <c r="BM9" s="562"/>
      <c r="BN9" s="526">
        <v>30764</v>
      </c>
      <c r="BO9" s="527"/>
      <c r="BP9" s="527"/>
      <c r="BQ9" s="527"/>
      <c r="BR9" s="527"/>
      <c r="BS9" s="527"/>
      <c r="BT9" s="527"/>
      <c r="BU9" s="528"/>
      <c r="BV9" s="526">
        <v>-102567</v>
      </c>
      <c r="BW9" s="527"/>
      <c r="BX9" s="527"/>
      <c r="BY9" s="527"/>
      <c r="BZ9" s="527"/>
      <c r="CA9" s="527"/>
      <c r="CB9" s="527"/>
      <c r="CC9" s="528"/>
      <c r="CD9" s="529" t="s">
        <v>112</v>
      </c>
      <c r="CE9" s="530"/>
      <c r="CF9" s="530"/>
      <c r="CG9" s="530"/>
      <c r="CH9" s="530"/>
      <c r="CI9" s="530"/>
      <c r="CJ9" s="530"/>
      <c r="CK9" s="530"/>
      <c r="CL9" s="530"/>
      <c r="CM9" s="530"/>
      <c r="CN9" s="530"/>
      <c r="CO9" s="530"/>
      <c r="CP9" s="530"/>
      <c r="CQ9" s="530"/>
      <c r="CR9" s="530"/>
      <c r="CS9" s="531"/>
      <c r="CT9" s="523">
        <v>8.6</v>
      </c>
      <c r="CU9" s="524"/>
      <c r="CV9" s="524"/>
      <c r="CW9" s="524"/>
      <c r="CX9" s="524"/>
      <c r="CY9" s="524"/>
      <c r="CZ9" s="524"/>
      <c r="DA9" s="525"/>
      <c r="DB9" s="523">
        <v>8.6999999999999993</v>
      </c>
      <c r="DC9" s="524"/>
      <c r="DD9" s="524"/>
      <c r="DE9" s="524"/>
      <c r="DF9" s="524"/>
      <c r="DG9" s="524"/>
      <c r="DH9" s="524"/>
      <c r="DI9" s="525"/>
    </row>
    <row r="10" spans="1:119" ht="18.75" customHeight="1" thickBot="1" x14ac:dyDescent="0.2">
      <c r="A10" s="169"/>
      <c r="B10" s="520"/>
      <c r="C10" s="521"/>
      <c r="D10" s="521"/>
      <c r="E10" s="521"/>
      <c r="F10" s="521"/>
      <c r="G10" s="521"/>
      <c r="H10" s="521"/>
      <c r="I10" s="521"/>
      <c r="J10" s="521"/>
      <c r="K10" s="569"/>
      <c r="L10" s="576" t="s">
        <v>113</v>
      </c>
      <c r="M10" s="556"/>
      <c r="N10" s="556"/>
      <c r="O10" s="556"/>
      <c r="P10" s="556"/>
      <c r="Q10" s="557"/>
      <c r="R10" s="577">
        <v>18111</v>
      </c>
      <c r="S10" s="578"/>
      <c r="T10" s="578"/>
      <c r="U10" s="578"/>
      <c r="V10" s="579"/>
      <c r="W10" s="514"/>
      <c r="X10" s="515"/>
      <c r="Y10" s="515"/>
      <c r="Z10" s="515"/>
      <c r="AA10" s="515"/>
      <c r="AB10" s="515"/>
      <c r="AC10" s="515"/>
      <c r="AD10" s="515"/>
      <c r="AE10" s="515"/>
      <c r="AF10" s="515"/>
      <c r="AG10" s="515"/>
      <c r="AH10" s="515"/>
      <c r="AI10" s="515"/>
      <c r="AJ10" s="515"/>
      <c r="AK10" s="515"/>
      <c r="AL10" s="518"/>
      <c r="AM10" s="555" t="s">
        <v>114</v>
      </c>
      <c r="AN10" s="556"/>
      <c r="AO10" s="556"/>
      <c r="AP10" s="556"/>
      <c r="AQ10" s="556"/>
      <c r="AR10" s="556"/>
      <c r="AS10" s="556"/>
      <c r="AT10" s="557"/>
      <c r="AU10" s="558" t="s">
        <v>90</v>
      </c>
      <c r="AV10" s="559"/>
      <c r="AW10" s="559"/>
      <c r="AX10" s="559"/>
      <c r="AY10" s="560" t="s">
        <v>115</v>
      </c>
      <c r="AZ10" s="561"/>
      <c r="BA10" s="561"/>
      <c r="BB10" s="561"/>
      <c r="BC10" s="561"/>
      <c r="BD10" s="561"/>
      <c r="BE10" s="561"/>
      <c r="BF10" s="561"/>
      <c r="BG10" s="561"/>
      <c r="BH10" s="561"/>
      <c r="BI10" s="561"/>
      <c r="BJ10" s="561"/>
      <c r="BK10" s="561"/>
      <c r="BL10" s="561"/>
      <c r="BM10" s="562"/>
      <c r="BN10" s="526">
        <v>192065</v>
      </c>
      <c r="BO10" s="527"/>
      <c r="BP10" s="527"/>
      <c r="BQ10" s="527"/>
      <c r="BR10" s="527"/>
      <c r="BS10" s="527"/>
      <c r="BT10" s="527"/>
      <c r="BU10" s="528"/>
      <c r="BV10" s="526">
        <v>182229</v>
      </c>
      <c r="BW10" s="527"/>
      <c r="BX10" s="527"/>
      <c r="BY10" s="527"/>
      <c r="BZ10" s="527"/>
      <c r="CA10" s="527"/>
      <c r="CB10" s="527"/>
      <c r="CC10" s="528"/>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20"/>
      <c r="C11" s="521"/>
      <c r="D11" s="521"/>
      <c r="E11" s="521"/>
      <c r="F11" s="521"/>
      <c r="G11" s="521"/>
      <c r="H11" s="521"/>
      <c r="I11" s="521"/>
      <c r="J11" s="521"/>
      <c r="K11" s="569"/>
      <c r="L11" s="580" t="s">
        <v>117</v>
      </c>
      <c r="M11" s="581"/>
      <c r="N11" s="581"/>
      <c r="O11" s="581"/>
      <c r="P11" s="581"/>
      <c r="Q11" s="582"/>
      <c r="R11" s="583" t="s">
        <v>118</v>
      </c>
      <c r="S11" s="584"/>
      <c r="T11" s="584"/>
      <c r="U11" s="584"/>
      <c r="V11" s="585"/>
      <c r="W11" s="514"/>
      <c r="X11" s="515"/>
      <c r="Y11" s="515"/>
      <c r="Z11" s="515"/>
      <c r="AA11" s="515"/>
      <c r="AB11" s="515"/>
      <c r="AC11" s="515"/>
      <c r="AD11" s="515"/>
      <c r="AE11" s="515"/>
      <c r="AF11" s="515"/>
      <c r="AG11" s="515"/>
      <c r="AH11" s="515"/>
      <c r="AI11" s="515"/>
      <c r="AJ11" s="515"/>
      <c r="AK11" s="515"/>
      <c r="AL11" s="518"/>
      <c r="AM11" s="555" t="s">
        <v>119</v>
      </c>
      <c r="AN11" s="556"/>
      <c r="AO11" s="556"/>
      <c r="AP11" s="556"/>
      <c r="AQ11" s="556"/>
      <c r="AR11" s="556"/>
      <c r="AS11" s="556"/>
      <c r="AT11" s="557"/>
      <c r="AU11" s="558" t="s">
        <v>90</v>
      </c>
      <c r="AV11" s="559"/>
      <c r="AW11" s="559"/>
      <c r="AX11" s="559"/>
      <c r="AY11" s="560" t="s">
        <v>120</v>
      </c>
      <c r="AZ11" s="561"/>
      <c r="BA11" s="561"/>
      <c r="BB11" s="561"/>
      <c r="BC11" s="561"/>
      <c r="BD11" s="561"/>
      <c r="BE11" s="561"/>
      <c r="BF11" s="561"/>
      <c r="BG11" s="561"/>
      <c r="BH11" s="561"/>
      <c r="BI11" s="561"/>
      <c r="BJ11" s="561"/>
      <c r="BK11" s="561"/>
      <c r="BL11" s="561"/>
      <c r="BM11" s="562"/>
      <c r="BN11" s="526">
        <v>0</v>
      </c>
      <c r="BO11" s="527"/>
      <c r="BP11" s="527"/>
      <c r="BQ11" s="527"/>
      <c r="BR11" s="527"/>
      <c r="BS11" s="527"/>
      <c r="BT11" s="527"/>
      <c r="BU11" s="528"/>
      <c r="BV11" s="526">
        <v>0</v>
      </c>
      <c r="BW11" s="527"/>
      <c r="BX11" s="527"/>
      <c r="BY11" s="527"/>
      <c r="BZ11" s="527"/>
      <c r="CA11" s="527"/>
      <c r="CB11" s="527"/>
      <c r="CC11" s="528"/>
      <c r="CD11" s="529" t="s">
        <v>121</v>
      </c>
      <c r="CE11" s="530"/>
      <c r="CF11" s="530"/>
      <c r="CG11" s="530"/>
      <c r="CH11" s="530"/>
      <c r="CI11" s="530"/>
      <c r="CJ11" s="530"/>
      <c r="CK11" s="530"/>
      <c r="CL11" s="530"/>
      <c r="CM11" s="530"/>
      <c r="CN11" s="530"/>
      <c r="CO11" s="530"/>
      <c r="CP11" s="530"/>
      <c r="CQ11" s="530"/>
      <c r="CR11" s="530"/>
      <c r="CS11" s="531"/>
      <c r="CT11" s="566" t="s">
        <v>122</v>
      </c>
      <c r="CU11" s="567"/>
      <c r="CV11" s="567"/>
      <c r="CW11" s="567"/>
      <c r="CX11" s="567"/>
      <c r="CY11" s="567"/>
      <c r="CZ11" s="567"/>
      <c r="DA11" s="568"/>
      <c r="DB11" s="566" t="s">
        <v>122</v>
      </c>
      <c r="DC11" s="567"/>
      <c r="DD11" s="567"/>
      <c r="DE11" s="567"/>
      <c r="DF11" s="567"/>
      <c r="DG11" s="567"/>
      <c r="DH11" s="567"/>
      <c r="DI11" s="568"/>
    </row>
    <row r="12" spans="1:119" ht="18.75" customHeight="1" x14ac:dyDescent="0.15">
      <c r="A12" s="169"/>
      <c r="B12" s="586" t="s">
        <v>123</v>
      </c>
      <c r="C12" s="587"/>
      <c r="D12" s="587"/>
      <c r="E12" s="587"/>
      <c r="F12" s="587"/>
      <c r="G12" s="587"/>
      <c r="H12" s="587"/>
      <c r="I12" s="587"/>
      <c r="J12" s="587"/>
      <c r="K12" s="588"/>
      <c r="L12" s="595" t="s">
        <v>124</v>
      </c>
      <c r="M12" s="596"/>
      <c r="N12" s="596"/>
      <c r="O12" s="596"/>
      <c r="P12" s="596"/>
      <c r="Q12" s="597"/>
      <c r="R12" s="598">
        <v>17523</v>
      </c>
      <c r="S12" s="599"/>
      <c r="T12" s="599"/>
      <c r="U12" s="599"/>
      <c r="V12" s="600"/>
      <c r="W12" s="601" t="s">
        <v>1</v>
      </c>
      <c r="X12" s="559"/>
      <c r="Y12" s="559"/>
      <c r="Z12" s="559"/>
      <c r="AA12" s="559"/>
      <c r="AB12" s="602"/>
      <c r="AC12" s="603" t="s">
        <v>125</v>
      </c>
      <c r="AD12" s="604"/>
      <c r="AE12" s="604"/>
      <c r="AF12" s="604"/>
      <c r="AG12" s="605"/>
      <c r="AH12" s="603" t="s">
        <v>126</v>
      </c>
      <c r="AI12" s="604"/>
      <c r="AJ12" s="604"/>
      <c r="AK12" s="604"/>
      <c r="AL12" s="606"/>
      <c r="AM12" s="555" t="s">
        <v>127</v>
      </c>
      <c r="AN12" s="556"/>
      <c r="AO12" s="556"/>
      <c r="AP12" s="556"/>
      <c r="AQ12" s="556"/>
      <c r="AR12" s="556"/>
      <c r="AS12" s="556"/>
      <c r="AT12" s="557"/>
      <c r="AU12" s="558" t="s">
        <v>90</v>
      </c>
      <c r="AV12" s="559"/>
      <c r="AW12" s="559"/>
      <c r="AX12" s="559"/>
      <c r="AY12" s="560" t="s">
        <v>128</v>
      </c>
      <c r="AZ12" s="561"/>
      <c r="BA12" s="561"/>
      <c r="BB12" s="561"/>
      <c r="BC12" s="561"/>
      <c r="BD12" s="561"/>
      <c r="BE12" s="561"/>
      <c r="BF12" s="561"/>
      <c r="BG12" s="561"/>
      <c r="BH12" s="561"/>
      <c r="BI12" s="561"/>
      <c r="BJ12" s="561"/>
      <c r="BK12" s="561"/>
      <c r="BL12" s="561"/>
      <c r="BM12" s="562"/>
      <c r="BN12" s="526">
        <v>0</v>
      </c>
      <c r="BO12" s="527"/>
      <c r="BP12" s="527"/>
      <c r="BQ12" s="527"/>
      <c r="BR12" s="527"/>
      <c r="BS12" s="527"/>
      <c r="BT12" s="527"/>
      <c r="BU12" s="528"/>
      <c r="BV12" s="526">
        <v>0</v>
      </c>
      <c r="BW12" s="527"/>
      <c r="BX12" s="527"/>
      <c r="BY12" s="527"/>
      <c r="BZ12" s="527"/>
      <c r="CA12" s="527"/>
      <c r="CB12" s="527"/>
      <c r="CC12" s="528"/>
      <c r="CD12" s="529" t="s">
        <v>129</v>
      </c>
      <c r="CE12" s="530"/>
      <c r="CF12" s="530"/>
      <c r="CG12" s="530"/>
      <c r="CH12" s="530"/>
      <c r="CI12" s="530"/>
      <c r="CJ12" s="530"/>
      <c r="CK12" s="530"/>
      <c r="CL12" s="530"/>
      <c r="CM12" s="530"/>
      <c r="CN12" s="530"/>
      <c r="CO12" s="530"/>
      <c r="CP12" s="530"/>
      <c r="CQ12" s="530"/>
      <c r="CR12" s="530"/>
      <c r="CS12" s="531"/>
      <c r="CT12" s="566" t="s">
        <v>122</v>
      </c>
      <c r="CU12" s="567"/>
      <c r="CV12" s="567"/>
      <c r="CW12" s="567"/>
      <c r="CX12" s="567"/>
      <c r="CY12" s="567"/>
      <c r="CZ12" s="567"/>
      <c r="DA12" s="568"/>
      <c r="DB12" s="566" t="s">
        <v>122</v>
      </c>
      <c r="DC12" s="567"/>
      <c r="DD12" s="567"/>
      <c r="DE12" s="567"/>
      <c r="DF12" s="567"/>
      <c r="DG12" s="567"/>
      <c r="DH12" s="567"/>
      <c r="DI12" s="568"/>
    </row>
    <row r="13" spans="1:119" ht="18.75" customHeight="1" x14ac:dyDescent="0.15">
      <c r="A13" s="169"/>
      <c r="B13" s="589"/>
      <c r="C13" s="590"/>
      <c r="D13" s="590"/>
      <c r="E13" s="590"/>
      <c r="F13" s="590"/>
      <c r="G13" s="590"/>
      <c r="H13" s="590"/>
      <c r="I13" s="590"/>
      <c r="J13" s="590"/>
      <c r="K13" s="591"/>
      <c r="L13" s="178"/>
      <c r="M13" s="617" t="s">
        <v>130</v>
      </c>
      <c r="N13" s="618"/>
      <c r="O13" s="618"/>
      <c r="P13" s="618"/>
      <c r="Q13" s="619"/>
      <c r="R13" s="610">
        <v>16708</v>
      </c>
      <c r="S13" s="611"/>
      <c r="T13" s="611"/>
      <c r="U13" s="611"/>
      <c r="V13" s="612"/>
      <c r="W13" s="542" t="s">
        <v>131</v>
      </c>
      <c r="X13" s="543"/>
      <c r="Y13" s="543"/>
      <c r="Z13" s="543"/>
      <c r="AA13" s="543"/>
      <c r="AB13" s="533"/>
      <c r="AC13" s="577">
        <v>177</v>
      </c>
      <c r="AD13" s="578"/>
      <c r="AE13" s="578"/>
      <c r="AF13" s="578"/>
      <c r="AG13" s="620"/>
      <c r="AH13" s="577">
        <v>205</v>
      </c>
      <c r="AI13" s="578"/>
      <c r="AJ13" s="578"/>
      <c r="AK13" s="578"/>
      <c r="AL13" s="579"/>
      <c r="AM13" s="555" t="s">
        <v>132</v>
      </c>
      <c r="AN13" s="556"/>
      <c r="AO13" s="556"/>
      <c r="AP13" s="556"/>
      <c r="AQ13" s="556"/>
      <c r="AR13" s="556"/>
      <c r="AS13" s="556"/>
      <c r="AT13" s="557"/>
      <c r="AU13" s="558" t="s">
        <v>110</v>
      </c>
      <c r="AV13" s="559"/>
      <c r="AW13" s="559"/>
      <c r="AX13" s="559"/>
      <c r="AY13" s="560" t="s">
        <v>133</v>
      </c>
      <c r="AZ13" s="561"/>
      <c r="BA13" s="561"/>
      <c r="BB13" s="561"/>
      <c r="BC13" s="561"/>
      <c r="BD13" s="561"/>
      <c r="BE13" s="561"/>
      <c r="BF13" s="561"/>
      <c r="BG13" s="561"/>
      <c r="BH13" s="561"/>
      <c r="BI13" s="561"/>
      <c r="BJ13" s="561"/>
      <c r="BK13" s="561"/>
      <c r="BL13" s="561"/>
      <c r="BM13" s="562"/>
      <c r="BN13" s="526">
        <v>222829</v>
      </c>
      <c r="BO13" s="527"/>
      <c r="BP13" s="527"/>
      <c r="BQ13" s="527"/>
      <c r="BR13" s="527"/>
      <c r="BS13" s="527"/>
      <c r="BT13" s="527"/>
      <c r="BU13" s="528"/>
      <c r="BV13" s="526">
        <v>79662</v>
      </c>
      <c r="BW13" s="527"/>
      <c r="BX13" s="527"/>
      <c r="BY13" s="527"/>
      <c r="BZ13" s="527"/>
      <c r="CA13" s="527"/>
      <c r="CB13" s="527"/>
      <c r="CC13" s="528"/>
      <c r="CD13" s="529" t="s">
        <v>134</v>
      </c>
      <c r="CE13" s="530"/>
      <c r="CF13" s="530"/>
      <c r="CG13" s="530"/>
      <c r="CH13" s="530"/>
      <c r="CI13" s="530"/>
      <c r="CJ13" s="530"/>
      <c r="CK13" s="530"/>
      <c r="CL13" s="530"/>
      <c r="CM13" s="530"/>
      <c r="CN13" s="530"/>
      <c r="CO13" s="530"/>
      <c r="CP13" s="530"/>
      <c r="CQ13" s="530"/>
      <c r="CR13" s="530"/>
      <c r="CS13" s="531"/>
      <c r="CT13" s="523">
        <v>6.4</v>
      </c>
      <c r="CU13" s="524"/>
      <c r="CV13" s="524"/>
      <c r="CW13" s="524"/>
      <c r="CX13" s="524"/>
      <c r="CY13" s="524"/>
      <c r="CZ13" s="524"/>
      <c r="DA13" s="525"/>
      <c r="DB13" s="523">
        <v>6.5</v>
      </c>
      <c r="DC13" s="524"/>
      <c r="DD13" s="524"/>
      <c r="DE13" s="524"/>
      <c r="DF13" s="524"/>
      <c r="DG13" s="524"/>
      <c r="DH13" s="524"/>
      <c r="DI13" s="525"/>
    </row>
    <row r="14" spans="1:119" ht="18.75" customHeight="1" thickBot="1" x14ac:dyDescent="0.2">
      <c r="A14" s="169"/>
      <c r="B14" s="589"/>
      <c r="C14" s="590"/>
      <c r="D14" s="590"/>
      <c r="E14" s="590"/>
      <c r="F14" s="590"/>
      <c r="G14" s="590"/>
      <c r="H14" s="590"/>
      <c r="I14" s="590"/>
      <c r="J14" s="590"/>
      <c r="K14" s="591"/>
      <c r="L14" s="607" t="s">
        <v>135</v>
      </c>
      <c r="M14" s="608"/>
      <c r="N14" s="608"/>
      <c r="O14" s="608"/>
      <c r="P14" s="608"/>
      <c r="Q14" s="609"/>
      <c r="R14" s="610">
        <v>17682</v>
      </c>
      <c r="S14" s="611"/>
      <c r="T14" s="611"/>
      <c r="U14" s="611"/>
      <c r="V14" s="612"/>
      <c r="W14" s="516"/>
      <c r="X14" s="517"/>
      <c r="Y14" s="517"/>
      <c r="Z14" s="517"/>
      <c r="AA14" s="517"/>
      <c r="AB14" s="506"/>
      <c r="AC14" s="613">
        <v>2</v>
      </c>
      <c r="AD14" s="614"/>
      <c r="AE14" s="614"/>
      <c r="AF14" s="614"/>
      <c r="AG14" s="615"/>
      <c r="AH14" s="613">
        <v>2.2999999999999998</v>
      </c>
      <c r="AI14" s="614"/>
      <c r="AJ14" s="614"/>
      <c r="AK14" s="614"/>
      <c r="AL14" s="616"/>
      <c r="AM14" s="555"/>
      <c r="AN14" s="556"/>
      <c r="AO14" s="556"/>
      <c r="AP14" s="556"/>
      <c r="AQ14" s="556"/>
      <c r="AR14" s="556"/>
      <c r="AS14" s="556"/>
      <c r="AT14" s="557"/>
      <c r="AU14" s="558"/>
      <c r="AV14" s="559"/>
      <c r="AW14" s="559"/>
      <c r="AX14" s="559"/>
      <c r="AY14" s="560"/>
      <c r="AZ14" s="561"/>
      <c r="BA14" s="561"/>
      <c r="BB14" s="561"/>
      <c r="BC14" s="561"/>
      <c r="BD14" s="561"/>
      <c r="BE14" s="561"/>
      <c r="BF14" s="561"/>
      <c r="BG14" s="561"/>
      <c r="BH14" s="561"/>
      <c r="BI14" s="561"/>
      <c r="BJ14" s="561"/>
      <c r="BK14" s="561"/>
      <c r="BL14" s="561"/>
      <c r="BM14" s="562"/>
      <c r="BN14" s="526"/>
      <c r="BO14" s="527"/>
      <c r="BP14" s="527"/>
      <c r="BQ14" s="527"/>
      <c r="BR14" s="527"/>
      <c r="BS14" s="527"/>
      <c r="BT14" s="527"/>
      <c r="BU14" s="528"/>
      <c r="BV14" s="526"/>
      <c r="BW14" s="527"/>
      <c r="BX14" s="527"/>
      <c r="BY14" s="527"/>
      <c r="BZ14" s="527"/>
      <c r="CA14" s="527"/>
      <c r="CB14" s="527"/>
      <c r="CC14" s="528"/>
      <c r="CD14" s="621" t="s">
        <v>136</v>
      </c>
      <c r="CE14" s="622"/>
      <c r="CF14" s="622"/>
      <c r="CG14" s="622"/>
      <c r="CH14" s="622"/>
      <c r="CI14" s="622"/>
      <c r="CJ14" s="622"/>
      <c r="CK14" s="622"/>
      <c r="CL14" s="622"/>
      <c r="CM14" s="622"/>
      <c r="CN14" s="622"/>
      <c r="CO14" s="622"/>
      <c r="CP14" s="622"/>
      <c r="CQ14" s="622"/>
      <c r="CR14" s="622"/>
      <c r="CS14" s="623"/>
      <c r="CT14" s="624" t="s">
        <v>122</v>
      </c>
      <c r="CU14" s="625"/>
      <c r="CV14" s="625"/>
      <c r="CW14" s="625"/>
      <c r="CX14" s="625"/>
      <c r="CY14" s="625"/>
      <c r="CZ14" s="625"/>
      <c r="DA14" s="626"/>
      <c r="DB14" s="624" t="s">
        <v>122</v>
      </c>
      <c r="DC14" s="625"/>
      <c r="DD14" s="625"/>
      <c r="DE14" s="625"/>
      <c r="DF14" s="625"/>
      <c r="DG14" s="625"/>
      <c r="DH14" s="625"/>
      <c r="DI14" s="626"/>
    </row>
    <row r="15" spans="1:119" ht="18.75" customHeight="1" x14ac:dyDescent="0.15">
      <c r="A15" s="169"/>
      <c r="B15" s="589"/>
      <c r="C15" s="590"/>
      <c r="D15" s="590"/>
      <c r="E15" s="590"/>
      <c r="F15" s="590"/>
      <c r="G15" s="590"/>
      <c r="H15" s="590"/>
      <c r="I15" s="590"/>
      <c r="J15" s="590"/>
      <c r="K15" s="591"/>
      <c r="L15" s="178"/>
      <c r="M15" s="617" t="s">
        <v>130</v>
      </c>
      <c r="N15" s="618"/>
      <c r="O15" s="618"/>
      <c r="P15" s="618"/>
      <c r="Q15" s="619"/>
      <c r="R15" s="610">
        <v>16972</v>
      </c>
      <c r="S15" s="611"/>
      <c r="T15" s="611"/>
      <c r="U15" s="611"/>
      <c r="V15" s="612"/>
      <c r="W15" s="542" t="s">
        <v>137</v>
      </c>
      <c r="X15" s="543"/>
      <c r="Y15" s="543"/>
      <c r="Z15" s="543"/>
      <c r="AA15" s="543"/>
      <c r="AB15" s="533"/>
      <c r="AC15" s="577">
        <v>3542</v>
      </c>
      <c r="AD15" s="578"/>
      <c r="AE15" s="578"/>
      <c r="AF15" s="578"/>
      <c r="AG15" s="620"/>
      <c r="AH15" s="577">
        <v>3628</v>
      </c>
      <c r="AI15" s="578"/>
      <c r="AJ15" s="578"/>
      <c r="AK15" s="578"/>
      <c r="AL15" s="579"/>
      <c r="AM15" s="555"/>
      <c r="AN15" s="556"/>
      <c r="AO15" s="556"/>
      <c r="AP15" s="556"/>
      <c r="AQ15" s="556"/>
      <c r="AR15" s="556"/>
      <c r="AS15" s="556"/>
      <c r="AT15" s="557"/>
      <c r="AU15" s="558"/>
      <c r="AV15" s="559"/>
      <c r="AW15" s="559"/>
      <c r="AX15" s="559"/>
      <c r="AY15" s="486" t="s">
        <v>138</v>
      </c>
      <c r="AZ15" s="487"/>
      <c r="BA15" s="487"/>
      <c r="BB15" s="487"/>
      <c r="BC15" s="487"/>
      <c r="BD15" s="487"/>
      <c r="BE15" s="487"/>
      <c r="BF15" s="487"/>
      <c r="BG15" s="487"/>
      <c r="BH15" s="487"/>
      <c r="BI15" s="487"/>
      <c r="BJ15" s="487"/>
      <c r="BK15" s="487"/>
      <c r="BL15" s="487"/>
      <c r="BM15" s="488"/>
      <c r="BN15" s="489">
        <v>2490756</v>
      </c>
      <c r="BO15" s="490"/>
      <c r="BP15" s="490"/>
      <c r="BQ15" s="490"/>
      <c r="BR15" s="490"/>
      <c r="BS15" s="490"/>
      <c r="BT15" s="490"/>
      <c r="BU15" s="491"/>
      <c r="BV15" s="489">
        <v>2464139</v>
      </c>
      <c r="BW15" s="490"/>
      <c r="BX15" s="490"/>
      <c r="BY15" s="490"/>
      <c r="BZ15" s="490"/>
      <c r="CA15" s="490"/>
      <c r="CB15" s="490"/>
      <c r="CC15" s="491"/>
      <c r="CD15" s="627" t="s">
        <v>139</v>
      </c>
      <c r="CE15" s="628"/>
      <c r="CF15" s="628"/>
      <c r="CG15" s="628"/>
      <c r="CH15" s="628"/>
      <c r="CI15" s="628"/>
      <c r="CJ15" s="628"/>
      <c r="CK15" s="628"/>
      <c r="CL15" s="628"/>
      <c r="CM15" s="628"/>
      <c r="CN15" s="628"/>
      <c r="CO15" s="628"/>
      <c r="CP15" s="628"/>
      <c r="CQ15" s="628"/>
      <c r="CR15" s="628"/>
      <c r="CS15" s="629"/>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89"/>
      <c r="C16" s="590"/>
      <c r="D16" s="590"/>
      <c r="E16" s="590"/>
      <c r="F16" s="590"/>
      <c r="G16" s="590"/>
      <c r="H16" s="590"/>
      <c r="I16" s="590"/>
      <c r="J16" s="590"/>
      <c r="K16" s="591"/>
      <c r="L16" s="607" t="s">
        <v>140</v>
      </c>
      <c r="M16" s="630"/>
      <c r="N16" s="630"/>
      <c r="O16" s="630"/>
      <c r="P16" s="630"/>
      <c r="Q16" s="631"/>
      <c r="R16" s="632" t="s">
        <v>141</v>
      </c>
      <c r="S16" s="633"/>
      <c r="T16" s="633"/>
      <c r="U16" s="633"/>
      <c r="V16" s="634"/>
      <c r="W16" s="516"/>
      <c r="X16" s="517"/>
      <c r="Y16" s="517"/>
      <c r="Z16" s="517"/>
      <c r="AA16" s="517"/>
      <c r="AB16" s="506"/>
      <c r="AC16" s="613">
        <v>40.6</v>
      </c>
      <c r="AD16" s="614"/>
      <c r="AE16" s="614"/>
      <c r="AF16" s="614"/>
      <c r="AG16" s="615"/>
      <c r="AH16" s="613">
        <v>40.1</v>
      </c>
      <c r="AI16" s="614"/>
      <c r="AJ16" s="614"/>
      <c r="AK16" s="614"/>
      <c r="AL16" s="616"/>
      <c r="AM16" s="555"/>
      <c r="AN16" s="556"/>
      <c r="AO16" s="556"/>
      <c r="AP16" s="556"/>
      <c r="AQ16" s="556"/>
      <c r="AR16" s="556"/>
      <c r="AS16" s="556"/>
      <c r="AT16" s="557"/>
      <c r="AU16" s="558"/>
      <c r="AV16" s="559"/>
      <c r="AW16" s="559"/>
      <c r="AX16" s="559"/>
      <c r="AY16" s="560" t="s">
        <v>142</v>
      </c>
      <c r="AZ16" s="561"/>
      <c r="BA16" s="561"/>
      <c r="BB16" s="561"/>
      <c r="BC16" s="561"/>
      <c r="BD16" s="561"/>
      <c r="BE16" s="561"/>
      <c r="BF16" s="561"/>
      <c r="BG16" s="561"/>
      <c r="BH16" s="561"/>
      <c r="BI16" s="561"/>
      <c r="BJ16" s="561"/>
      <c r="BK16" s="561"/>
      <c r="BL16" s="561"/>
      <c r="BM16" s="562"/>
      <c r="BN16" s="526">
        <v>4382239</v>
      </c>
      <c r="BO16" s="527"/>
      <c r="BP16" s="527"/>
      <c r="BQ16" s="527"/>
      <c r="BR16" s="527"/>
      <c r="BS16" s="527"/>
      <c r="BT16" s="527"/>
      <c r="BU16" s="528"/>
      <c r="BV16" s="526">
        <v>4219771</v>
      </c>
      <c r="BW16" s="527"/>
      <c r="BX16" s="527"/>
      <c r="BY16" s="527"/>
      <c r="BZ16" s="527"/>
      <c r="CA16" s="527"/>
      <c r="CB16" s="527"/>
      <c r="CC16" s="528"/>
      <c r="CD16" s="182"/>
      <c r="CE16" s="640"/>
      <c r="CF16" s="640"/>
      <c r="CG16" s="640"/>
      <c r="CH16" s="640"/>
      <c r="CI16" s="640"/>
      <c r="CJ16" s="640"/>
      <c r="CK16" s="640"/>
      <c r="CL16" s="640"/>
      <c r="CM16" s="640"/>
      <c r="CN16" s="640"/>
      <c r="CO16" s="640"/>
      <c r="CP16" s="640"/>
      <c r="CQ16" s="640"/>
      <c r="CR16" s="640"/>
      <c r="CS16" s="641"/>
      <c r="CT16" s="523"/>
      <c r="CU16" s="524"/>
      <c r="CV16" s="524"/>
      <c r="CW16" s="524"/>
      <c r="CX16" s="524"/>
      <c r="CY16" s="524"/>
      <c r="CZ16" s="524"/>
      <c r="DA16" s="525"/>
      <c r="DB16" s="523"/>
      <c r="DC16" s="524"/>
      <c r="DD16" s="524"/>
      <c r="DE16" s="524"/>
      <c r="DF16" s="524"/>
      <c r="DG16" s="524"/>
      <c r="DH16" s="524"/>
      <c r="DI16" s="525"/>
    </row>
    <row r="17" spans="1:113" ht="18.75" customHeight="1" thickBot="1" x14ac:dyDescent="0.2">
      <c r="A17" s="169"/>
      <c r="B17" s="592"/>
      <c r="C17" s="593"/>
      <c r="D17" s="593"/>
      <c r="E17" s="593"/>
      <c r="F17" s="593"/>
      <c r="G17" s="593"/>
      <c r="H17" s="593"/>
      <c r="I17" s="593"/>
      <c r="J17" s="593"/>
      <c r="K17" s="594"/>
      <c r="L17" s="183"/>
      <c r="M17" s="637" t="s">
        <v>143</v>
      </c>
      <c r="N17" s="638"/>
      <c r="O17" s="638"/>
      <c r="P17" s="638"/>
      <c r="Q17" s="639"/>
      <c r="R17" s="632" t="s">
        <v>144</v>
      </c>
      <c r="S17" s="633"/>
      <c r="T17" s="633"/>
      <c r="U17" s="633"/>
      <c r="V17" s="634"/>
      <c r="W17" s="542" t="s">
        <v>145</v>
      </c>
      <c r="X17" s="543"/>
      <c r="Y17" s="543"/>
      <c r="Z17" s="543"/>
      <c r="AA17" s="543"/>
      <c r="AB17" s="533"/>
      <c r="AC17" s="577">
        <v>4996</v>
      </c>
      <c r="AD17" s="578"/>
      <c r="AE17" s="578"/>
      <c r="AF17" s="578"/>
      <c r="AG17" s="620"/>
      <c r="AH17" s="577">
        <v>5209</v>
      </c>
      <c r="AI17" s="578"/>
      <c r="AJ17" s="578"/>
      <c r="AK17" s="578"/>
      <c r="AL17" s="579"/>
      <c r="AM17" s="555"/>
      <c r="AN17" s="556"/>
      <c r="AO17" s="556"/>
      <c r="AP17" s="556"/>
      <c r="AQ17" s="556"/>
      <c r="AR17" s="556"/>
      <c r="AS17" s="556"/>
      <c r="AT17" s="557"/>
      <c r="AU17" s="558"/>
      <c r="AV17" s="559"/>
      <c r="AW17" s="559"/>
      <c r="AX17" s="559"/>
      <c r="AY17" s="560" t="s">
        <v>146</v>
      </c>
      <c r="AZ17" s="561"/>
      <c r="BA17" s="561"/>
      <c r="BB17" s="561"/>
      <c r="BC17" s="561"/>
      <c r="BD17" s="561"/>
      <c r="BE17" s="561"/>
      <c r="BF17" s="561"/>
      <c r="BG17" s="561"/>
      <c r="BH17" s="561"/>
      <c r="BI17" s="561"/>
      <c r="BJ17" s="561"/>
      <c r="BK17" s="561"/>
      <c r="BL17" s="561"/>
      <c r="BM17" s="562"/>
      <c r="BN17" s="526">
        <v>3143563</v>
      </c>
      <c r="BO17" s="527"/>
      <c r="BP17" s="527"/>
      <c r="BQ17" s="527"/>
      <c r="BR17" s="527"/>
      <c r="BS17" s="527"/>
      <c r="BT17" s="527"/>
      <c r="BU17" s="528"/>
      <c r="BV17" s="526">
        <v>3102919</v>
      </c>
      <c r="BW17" s="527"/>
      <c r="BX17" s="527"/>
      <c r="BY17" s="527"/>
      <c r="BZ17" s="527"/>
      <c r="CA17" s="527"/>
      <c r="CB17" s="527"/>
      <c r="CC17" s="528"/>
      <c r="CD17" s="182"/>
      <c r="CE17" s="640"/>
      <c r="CF17" s="640"/>
      <c r="CG17" s="640"/>
      <c r="CH17" s="640"/>
      <c r="CI17" s="640"/>
      <c r="CJ17" s="640"/>
      <c r="CK17" s="640"/>
      <c r="CL17" s="640"/>
      <c r="CM17" s="640"/>
      <c r="CN17" s="640"/>
      <c r="CO17" s="640"/>
      <c r="CP17" s="640"/>
      <c r="CQ17" s="640"/>
      <c r="CR17" s="640"/>
      <c r="CS17" s="641"/>
      <c r="CT17" s="523"/>
      <c r="CU17" s="524"/>
      <c r="CV17" s="524"/>
      <c r="CW17" s="524"/>
      <c r="CX17" s="524"/>
      <c r="CY17" s="524"/>
      <c r="CZ17" s="524"/>
      <c r="DA17" s="525"/>
      <c r="DB17" s="523"/>
      <c r="DC17" s="524"/>
      <c r="DD17" s="524"/>
      <c r="DE17" s="524"/>
      <c r="DF17" s="524"/>
      <c r="DG17" s="524"/>
      <c r="DH17" s="524"/>
      <c r="DI17" s="525"/>
    </row>
    <row r="18" spans="1:113" ht="18.75" customHeight="1" thickBot="1" x14ac:dyDescent="0.2">
      <c r="A18" s="169"/>
      <c r="B18" s="648" t="s">
        <v>147</v>
      </c>
      <c r="C18" s="569"/>
      <c r="D18" s="569"/>
      <c r="E18" s="649"/>
      <c r="F18" s="649"/>
      <c r="G18" s="649"/>
      <c r="H18" s="649"/>
      <c r="I18" s="649"/>
      <c r="J18" s="649"/>
      <c r="K18" s="649"/>
      <c r="L18" s="650">
        <v>56.69</v>
      </c>
      <c r="M18" s="650"/>
      <c r="N18" s="650"/>
      <c r="O18" s="650"/>
      <c r="P18" s="650"/>
      <c r="Q18" s="650"/>
      <c r="R18" s="651"/>
      <c r="S18" s="651"/>
      <c r="T18" s="651"/>
      <c r="U18" s="651"/>
      <c r="V18" s="652"/>
      <c r="W18" s="544"/>
      <c r="X18" s="545"/>
      <c r="Y18" s="545"/>
      <c r="Z18" s="545"/>
      <c r="AA18" s="545"/>
      <c r="AB18" s="536"/>
      <c r="AC18" s="653">
        <v>57.3</v>
      </c>
      <c r="AD18" s="654"/>
      <c r="AE18" s="654"/>
      <c r="AF18" s="654"/>
      <c r="AG18" s="655"/>
      <c r="AH18" s="653">
        <v>57.6</v>
      </c>
      <c r="AI18" s="654"/>
      <c r="AJ18" s="654"/>
      <c r="AK18" s="654"/>
      <c r="AL18" s="656"/>
      <c r="AM18" s="555"/>
      <c r="AN18" s="556"/>
      <c r="AO18" s="556"/>
      <c r="AP18" s="556"/>
      <c r="AQ18" s="556"/>
      <c r="AR18" s="556"/>
      <c r="AS18" s="556"/>
      <c r="AT18" s="557"/>
      <c r="AU18" s="558"/>
      <c r="AV18" s="559"/>
      <c r="AW18" s="559"/>
      <c r="AX18" s="559"/>
      <c r="AY18" s="560" t="s">
        <v>148</v>
      </c>
      <c r="AZ18" s="561"/>
      <c r="BA18" s="561"/>
      <c r="BB18" s="561"/>
      <c r="BC18" s="561"/>
      <c r="BD18" s="561"/>
      <c r="BE18" s="561"/>
      <c r="BF18" s="561"/>
      <c r="BG18" s="561"/>
      <c r="BH18" s="561"/>
      <c r="BI18" s="561"/>
      <c r="BJ18" s="561"/>
      <c r="BK18" s="561"/>
      <c r="BL18" s="561"/>
      <c r="BM18" s="562"/>
      <c r="BN18" s="526">
        <v>4502162</v>
      </c>
      <c r="BO18" s="527"/>
      <c r="BP18" s="527"/>
      <c r="BQ18" s="527"/>
      <c r="BR18" s="527"/>
      <c r="BS18" s="527"/>
      <c r="BT18" s="527"/>
      <c r="BU18" s="528"/>
      <c r="BV18" s="526">
        <v>4373026</v>
      </c>
      <c r="BW18" s="527"/>
      <c r="BX18" s="527"/>
      <c r="BY18" s="527"/>
      <c r="BZ18" s="527"/>
      <c r="CA18" s="527"/>
      <c r="CB18" s="527"/>
      <c r="CC18" s="528"/>
      <c r="CD18" s="182"/>
      <c r="CE18" s="640"/>
      <c r="CF18" s="640"/>
      <c r="CG18" s="640"/>
      <c r="CH18" s="640"/>
      <c r="CI18" s="640"/>
      <c r="CJ18" s="640"/>
      <c r="CK18" s="640"/>
      <c r="CL18" s="640"/>
      <c r="CM18" s="640"/>
      <c r="CN18" s="640"/>
      <c r="CO18" s="640"/>
      <c r="CP18" s="640"/>
      <c r="CQ18" s="640"/>
      <c r="CR18" s="640"/>
      <c r="CS18" s="641"/>
      <c r="CT18" s="523"/>
      <c r="CU18" s="524"/>
      <c r="CV18" s="524"/>
      <c r="CW18" s="524"/>
      <c r="CX18" s="524"/>
      <c r="CY18" s="524"/>
      <c r="CZ18" s="524"/>
      <c r="DA18" s="525"/>
      <c r="DB18" s="523"/>
      <c r="DC18" s="524"/>
      <c r="DD18" s="524"/>
      <c r="DE18" s="524"/>
      <c r="DF18" s="524"/>
      <c r="DG18" s="524"/>
      <c r="DH18" s="524"/>
      <c r="DI18" s="525"/>
    </row>
    <row r="19" spans="1:113" ht="18.75" customHeight="1" thickBot="1" x14ac:dyDescent="0.2">
      <c r="A19" s="169"/>
      <c r="B19" s="648" t="s">
        <v>149</v>
      </c>
      <c r="C19" s="569"/>
      <c r="D19" s="569"/>
      <c r="E19" s="649"/>
      <c r="F19" s="649"/>
      <c r="G19" s="649"/>
      <c r="H19" s="649"/>
      <c r="I19" s="649"/>
      <c r="J19" s="649"/>
      <c r="K19" s="649"/>
      <c r="L19" s="657">
        <v>309</v>
      </c>
      <c r="M19" s="657"/>
      <c r="N19" s="657"/>
      <c r="O19" s="657"/>
      <c r="P19" s="657"/>
      <c r="Q19" s="657"/>
      <c r="R19" s="658"/>
      <c r="S19" s="658"/>
      <c r="T19" s="658"/>
      <c r="U19" s="658"/>
      <c r="V19" s="659"/>
      <c r="W19" s="483"/>
      <c r="X19" s="484"/>
      <c r="Y19" s="484"/>
      <c r="Z19" s="484"/>
      <c r="AA19" s="484"/>
      <c r="AB19" s="484"/>
      <c r="AC19" s="635"/>
      <c r="AD19" s="635"/>
      <c r="AE19" s="635"/>
      <c r="AF19" s="635"/>
      <c r="AG19" s="635"/>
      <c r="AH19" s="635"/>
      <c r="AI19" s="635"/>
      <c r="AJ19" s="635"/>
      <c r="AK19" s="635"/>
      <c r="AL19" s="636"/>
      <c r="AM19" s="555"/>
      <c r="AN19" s="556"/>
      <c r="AO19" s="556"/>
      <c r="AP19" s="556"/>
      <c r="AQ19" s="556"/>
      <c r="AR19" s="556"/>
      <c r="AS19" s="556"/>
      <c r="AT19" s="557"/>
      <c r="AU19" s="558"/>
      <c r="AV19" s="559"/>
      <c r="AW19" s="559"/>
      <c r="AX19" s="559"/>
      <c r="AY19" s="560" t="s">
        <v>150</v>
      </c>
      <c r="AZ19" s="561"/>
      <c r="BA19" s="561"/>
      <c r="BB19" s="561"/>
      <c r="BC19" s="561"/>
      <c r="BD19" s="561"/>
      <c r="BE19" s="561"/>
      <c r="BF19" s="561"/>
      <c r="BG19" s="561"/>
      <c r="BH19" s="561"/>
      <c r="BI19" s="561"/>
      <c r="BJ19" s="561"/>
      <c r="BK19" s="561"/>
      <c r="BL19" s="561"/>
      <c r="BM19" s="562"/>
      <c r="BN19" s="526">
        <v>6058451</v>
      </c>
      <c r="BO19" s="527"/>
      <c r="BP19" s="527"/>
      <c r="BQ19" s="527"/>
      <c r="BR19" s="527"/>
      <c r="BS19" s="527"/>
      <c r="BT19" s="527"/>
      <c r="BU19" s="528"/>
      <c r="BV19" s="526">
        <v>5914523</v>
      </c>
      <c r="BW19" s="527"/>
      <c r="BX19" s="527"/>
      <c r="BY19" s="527"/>
      <c r="BZ19" s="527"/>
      <c r="CA19" s="527"/>
      <c r="CB19" s="527"/>
      <c r="CC19" s="528"/>
      <c r="CD19" s="182"/>
      <c r="CE19" s="640"/>
      <c r="CF19" s="640"/>
      <c r="CG19" s="640"/>
      <c r="CH19" s="640"/>
      <c r="CI19" s="640"/>
      <c r="CJ19" s="640"/>
      <c r="CK19" s="640"/>
      <c r="CL19" s="640"/>
      <c r="CM19" s="640"/>
      <c r="CN19" s="640"/>
      <c r="CO19" s="640"/>
      <c r="CP19" s="640"/>
      <c r="CQ19" s="640"/>
      <c r="CR19" s="640"/>
      <c r="CS19" s="641"/>
      <c r="CT19" s="523"/>
      <c r="CU19" s="524"/>
      <c r="CV19" s="524"/>
      <c r="CW19" s="524"/>
      <c r="CX19" s="524"/>
      <c r="CY19" s="524"/>
      <c r="CZ19" s="524"/>
      <c r="DA19" s="525"/>
      <c r="DB19" s="523"/>
      <c r="DC19" s="524"/>
      <c r="DD19" s="524"/>
      <c r="DE19" s="524"/>
      <c r="DF19" s="524"/>
      <c r="DG19" s="524"/>
      <c r="DH19" s="524"/>
      <c r="DI19" s="525"/>
    </row>
    <row r="20" spans="1:113" ht="18.75" customHeight="1" thickBot="1" x14ac:dyDescent="0.2">
      <c r="A20" s="169"/>
      <c r="B20" s="648" t="s">
        <v>151</v>
      </c>
      <c r="C20" s="569"/>
      <c r="D20" s="569"/>
      <c r="E20" s="649"/>
      <c r="F20" s="649"/>
      <c r="G20" s="649"/>
      <c r="H20" s="649"/>
      <c r="I20" s="649"/>
      <c r="J20" s="649"/>
      <c r="K20" s="649"/>
      <c r="L20" s="657">
        <v>6768</v>
      </c>
      <c r="M20" s="657"/>
      <c r="N20" s="657"/>
      <c r="O20" s="657"/>
      <c r="P20" s="657"/>
      <c r="Q20" s="657"/>
      <c r="R20" s="658"/>
      <c r="S20" s="658"/>
      <c r="T20" s="658"/>
      <c r="U20" s="658"/>
      <c r="V20" s="659"/>
      <c r="W20" s="544"/>
      <c r="X20" s="545"/>
      <c r="Y20" s="545"/>
      <c r="Z20" s="545"/>
      <c r="AA20" s="545"/>
      <c r="AB20" s="545"/>
      <c r="AC20" s="660"/>
      <c r="AD20" s="660"/>
      <c r="AE20" s="660"/>
      <c r="AF20" s="660"/>
      <c r="AG20" s="660"/>
      <c r="AH20" s="660"/>
      <c r="AI20" s="660"/>
      <c r="AJ20" s="660"/>
      <c r="AK20" s="660"/>
      <c r="AL20" s="661"/>
      <c r="AM20" s="662"/>
      <c r="AN20" s="581"/>
      <c r="AO20" s="581"/>
      <c r="AP20" s="581"/>
      <c r="AQ20" s="581"/>
      <c r="AR20" s="581"/>
      <c r="AS20" s="581"/>
      <c r="AT20" s="582"/>
      <c r="AU20" s="663"/>
      <c r="AV20" s="664"/>
      <c r="AW20" s="664"/>
      <c r="AX20" s="665"/>
      <c r="AY20" s="560"/>
      <c r="AZ20" s="561"/>
      <c r="BA20" s="561"/>
      <c r="BB20" s="561"/>
      <c r="BC20" s="561"/>
      <c r="BD20" s="561"/>
      <c r="BE20" s="561"/>
      <c r="BF20" s="561"/>
      <c r="BG20" s="561"/>
      <c r="BH20" s="561"/>
      <c r="BI20" s="561"/>
      <c r="BJ20" s="561"/>
      <c r="BK20" s="561"/>
      <c r="BL20" s="561"/>
      <c r="BM20" s="562"/>
      <c r="BN20" s="526"/>
      <c r="BO20" s="527"/>
      <c r="BP20" s="527"/>
      <c r="BQ20" s="527"/>
      <c r="BR20" s="527"/>
      <c r="BS20" s="527"/>
      <c r="BT20" s="527"/>
      <c r="BU20" s="528"/>
      <c r="BV20" s="526"/>
      <c r="BW20" s="527"/>
      <c r="BX20" s="527"/>
      <c r="BY20" s="527"/>
      <c r="BZ20" s="527"/>
      <c r="CA20" s="527"/>
      <c r="CB20" s="527"/>
      <c r="CC20" s="528"/>
      <c r="CD20" s="182"/>
      <c r="CE20" s="640"/>
      <c r="CF20" s="640"/>
      <c r="CG20" s="640"/>
      <c r="CH20" s="640"/>
      <c r="CI20" s="640"/>
      <c r="CJ20" s="640"/>
      <c r="CK20" s="640"/>
      <c r="CL20" s="640"/>
      <c r="CM20" s="640"/>
      <c r="CN20" s="640"/>
      <c r="CO20" s="640"/>
      <c r="CP20" s="640"/>
      <c r="CQ20" s="640"/>
      <c r="CR20" s="640"/>
      <c r="CS20" s="641"/>
      <c r="CT20" s="523"/>
      <c r="CU20" s="524"/>
      <c r="CV20" s="524"/>
      <c r="CW20" s="524"/>
      <c r="CX20" s="524"/>
      <c r="CY20" s="524"/>
      <c r="CZ20" s="524"/>
      <c r="DA20" s="525"/>
      <c r="DB20" s="523"/>
      <c r="DC20" s="524"/>
      <c r="DD20" s="524"/>
      <c r="DE20" s="524"/>
      <c r="DF20" s="524"/>
      <c r="DG20" s="524"/>
      <c r="DH20" s="524"/>
      <c r="DI20" s="525"/>
    </row>
    <row r="21" spans="1:113" ht="18.75" customHeight="1" thickBot="1" x14ac:dyDescent="0.2">
      <c r="A21" s="169"/>
      <c r="B21" s="666" t="s">
        <v>152</v>
      </c>
      <c r="C21" s="667"/>
      <c r="D21" s="667"/>
      <c r="E21" s="667"/>
      <c r="F21" s="667"/>
      <c r="G21" s="667"/>
      <c r="H21" s="667"/>
      <c r="I21" s="667"/>
      <c r="J21" s="667"/>
      <c r="K21" s="667"/>
      <c r="L21" s="667"/>
      <c r="M21" s="667"/>
      <c r="N21" s="667"/>
      <c r="O21" s="667"/>
      <c r="P21" s="667"/>
      <c r="Q21" s="667"/>
      <c r="R21" s="667"/>
      <c r="S21" s="667"/>
      <c r="T21" s="667"/>
      <c r="U21" s="667"/>
      <c r="V21" s="667"/>
      <c r="W21" s="667"/>
      <c r="X21" s="667"/>
      <c r="Y21" s="667"/>
      <c r="Z21" s="667"/>
      <c r="AA21" s="667"/>
      <c r="AB21" s="667"/>
      <c r="AC21" s="667"/>
      <c r="AD21" s="667"/>
      <c r="AE21" s="667"/>
      <c r="AF21" s="667"/>
      <c r="AG21" s="667"/>
      <c r="AH21" s="667"/>
      <c r="AI21" s="667"/>
      <c r="AJ21" s="667"/>
      <c r="AK21" s="667"/>
      <c r="AL21" s="667"/>
      <c r="AM21" s="667"/>
      <c r="AN21" s="667"/>
      <c r="AO21" s="667"/>
      <c r="AP21" s="667"/>
      <c r="AQ21" s="667"/>
      <c r="AR21" s="667"/>
      <c r="AS21" s="667"/>
      <c r="AT21" s="667"/>
      <c r="AU21" s="667"/>
      <c r="AV21" s="667"/>
      <c r="AW21" s="667"/>
      <c r="AX21" s="668"/>
      <c r="AY21" s="642"/>
      <c r="AZ21" s="643"/>
      <c r="BA21" s="643"/>
      <c r="BB21" s="643"/>
      <c r="BC21" s="643"/>
      <c r="BD21" s="643"/>
      <c r="BE21" s="643"/>
      <c r="BF21" s="643"/>
      <c r="BG21" s="643"/>
      <c r="BH21" s="643"/>
      <c r="BI21" s="643"/>
      <c r="BJ21" s="643"/>
      <c r="BK21" s="643"/>
      <c r="BL21" s="643"/>
      <c r="BM21" s="644"/>
      <c r="BN21" s="645"/>
      <c r="BO21" s="646"/>
      <c r="BP21" s="646"/>
      <c r="BQ21" s="646"/>
      <c r="BR21" s="646"/>
      <c r="BS21" s="646"/>
      <c r="BT21" s="646"/>
      <c r="BU21" s="647"/>
      <c r="BV21" s="645"/>
      <c r="BW21" s="646"/>
      <c r="BX21" s="646"/>
      <c r="BY21" s="646"/>
      <c r="BZ21" s="646"/>
      <c r="CA21" s="646"/>
      <c r="CB21" s="646"/>
      <c r="CC21" s="647"/>
      <c r="CD21" s="182"/>
      <c r="CE21" s="640"/>
      <c r="CF21" s="640"/>
      <c r="CG21" s="640"/>
      <c r="CH21" s="640"/>
      <c r="CI21" s="640"/>
      <c r="CJ21" s="640"/>
      <c r="CK21" s="640"/>
      <c r="CL21" s="640"/>
      <c r="CM21" s="640"/>
      <c r="CN21" s="640"/>
      <c r="CO21" s="640"/>
      <c r="CP21" s="640"/>
      <c r="CQ21" s="640"/>
      <c r="CR21" s="640"/>
      <c r="CS21" s="641"/>
      <c r="CT21" s="523"/>
      <c r="CU21" s="524"/>
      <c r="CV21" s="524"/>
      <c r="CW21" s="524"/>
      <c r="CX21" s="524"/>
      <c r="CY21" s="524"/>
      <c r="CZ21" s="524"/>
      <c r="DA21" s="525"/>
      <c r="DB21" s="523"/>
      <c r="DC21" s="524"/>
      <c r="DD21" s="524"/>
      <c r="DE21" s="524"/>
      <c r="DF21" s="524"/>
      <c r="DG21" s="524"/>
      <c r="DH21" s="524"/>
      <c r="DI21" s="525"/>
    </row>
    <row r="22" spans="1:113" ht="18.75" customHeight="1" x14ac:dyDescent="0.15">
      <c r="A22" s="169"/>
      <c r="B22" s="696" t="s">
        <v>153</v>
      </c>
      <c r="C22" s="670"/>
      <c r="D22" s="671"/>
      <c r="E22" s="538" t="s">
        <v>1</v>
      </c>
      <c r="F22" s="543"/>
      <c r="G22" s="543"/>
      <c r="H22" s="543"/>
      <c r="I22" s="543"/>
      <c r="J22" s="543"/>
      <c r="K22" s="533"/>
      <c r="L22" s="538" t="s">
        <v>154</v>
      </c>
      <c r="M22" s="543"/>
      <c r="N22" s="543"/>
      <c r="O22" s="543"/>
      <c r="P22" s="533"/>
      <c r="Q22" s="701" t="s">
        <v>155</v>
      </c>
      <c r="R22" s="702"/>
      <c r="S22" s="702"/>
      <c r="T22" s="702"/>
      <c r="U22" s="702"/>
      <c r="V22" s="703"/>
      <c r="W22" s="669" t="s">
        <v>156</v>
      </c>
      <c r="X22" s="670"/>
      <c r="Y22" s="671"/>
      <c r="Z22" s="538" t="s">
        <v>1</v>
      </c>
      <c r="AA22" s="543"/>
      <c r="AB22" s="543"/>
      <c r="AC22" s="543"/>
      <c r="AD22" s="543"/>
      <c r="AE22" s="543"/>
      <c r="AF22" s="543"/>
      <c r="AG22" s="533"/>
      <c r="AH22" s="707" t="s">
        <v>157</v>
      </c>
      <c r="AI22" s="543"/>
      <c r="AJ22" s="543"/>
      <c r="AK22" s="543"/>
      <c r="AL22" s="533"/>
      <c r="AM22" s="707" t="s">
        <v>158</v>
      </c>
      <c r="AN22" s="708"/>
      <c r="AO22" s="708"/>
      <c r="AP22" s="708"/>
      <c r="AQ22" s="708"/>
      <c r="AR22" s="709"/>
      <c r="AS22" s="701" t="s">
        <v>155</v>
      </c>
      <c r="AT22" s="702"/>
      <c r="AU22" s="702"/>
      <c r="AV22" s="702"/>
      <c r="AW22" s="702"/>
      <c r="AX22" s="713"/>
      <c r="AY22" s="486" t="s">
        <v>159</v>
      </c>
      <c r="AZ22" s="487"/>
      <c r="BA22" s="487"/>
      <c r="BB22" s="487"/>
      <c r="BC22" s="487"/>
      <c r="BD22" s="487"/>
      <c r="BE22" s="487"/>
      <c r="BF22" s="487"/>
      <c r="BG22" s="487"/>
      <c r="BH22" s="487"/>
      <c r="BI22" s="487"/>
      <c r="BJ22" s="487"/>
      <c r="BK22" s="487"/>
      <c r="BL22" s="487"/>
      <c r="BM22" s="488"/>
      <c r="BN22" s="489">
        <v>5350136</v>
      </c>
      <c r="BO22" s="490"/>
      <c r="BP22" s="490"/>
      <c r="BQ22" s="490"/>
      <c r="BR22" s="490"/>
      <c r="BS22" s="490"/>
      <c r="BT22" s="490"/>
      <c r="BU22" s="491"/>
      <c r="BV22" s="489">
        <v>5065227</v>
      </c>
      <c r="BW22" s="490"/>
      <c r="BX22" s="490"/>
      <c r="BY22" s="490"/>
      <c r="BZ22" s="490"/>
      <c r="CA22" s="490"/>
      <c r="CB22" s="490"/>
      <c r="CC22" s="491"/>
      <c r="CD22" s="182"/>
      <c r="CE22" s="640"/>
      <c r="CF22" s="640"/>
      <c r="CG22" s="640"/>
      <c r="CH22" s="640"/>
      <c r="CI22" s="640"/>
      <c r="CJ22" s="640"/>
      <c r="CK22" s="640"/>
      <c r="CL22" s="640"/>
      <c r="CM22" s="640"/>
      <c r="CN22" s="640"/>
      <c r="CO22" s="640"/>
      <c r="CP22" s="640"/>
      <c r="CQ22" s="640"/>
      <c r="CR22" s="640"/>
      <c r="CS22" s="641"/>
      <c r="CT22" s="523"/>
      <c r="CU22" s="524"/>
      <c r="CV22" s="524"/>
      <c r="CW22" s="524"/>
      <c r="CX22" s="524"/>
      <c r="CY22" s="524"/>
      <c r="CZ22" s="524"/>
      <c r="DA22" s="525"/>
      <c r="DB22" s="523"/>
      <c r="DC22" s="524"/>
      <c r="DD22" s="524"/>
      <c r="DE22" s="524"/>
      <c r="DF22" s="524"/>
      <c r="DG22" s="524"/>
      <c r="DH22" s="524"/>
      <c r="DI22" s="525"/>
    </row>
    <row r="23" spans="1:113" ht="18.75" customHeight="1" x14ac:dyDescent="0.15">
      <c r="A23" s="169"/>
      <c r="B23" s="697"/>
      <c r="C23" s="673"/>
      <c r="D23" s="674"/>
      <c r="E23" s="512"/>
      <c r="F23" s="517"/>
      <c r="G23" s="517"/>
      <c r="H23" s="517"/>
      <c r="I23" s="517"/>
      <c r="J23" s="517"/>
      <c r="K23" s="506"/>
      <c r="L23" s="512"/>
      <c r="M23" s="517"/>
      <c r="N23" s="517"/>
      <c r="O23" s="517"/>
      <c r="P23" s="506"/>
      <c r="Q23" s="704"/>
      <c r="R23" s="705"/>
      <c r="S23" s="705"/>
      <c r="T23" s="705"/>
      <c r="U23" s="705"/>
      <c r="V23" s="706"/>
      <c r="W23" s="672"/>
      <c r="X23" s="673"/>
      <c r="Y23" s="674"/>
      <c r="Z23" s="512"/>
      <c r="AA23" s="517"/>
      <c r="AB23" s="517"/>
      <c r="AC23" s="517"/>
      <c r="AD23" s="517"/>
      <c r="AE23" s="517"/>
      <c r="AF23" s="517"/>
      <c r="AG23" s="506"/>
      <c r="AH23" s="512"/>
      <c r="AI23" s="517"/>
      <c r="AJ23" s="517"/>
      <c r="AK23" s="517"/>
      <c r="AL23" s="506"/>
      <c r="AM23" s="710"/>
      <c r="AN23" s="711"/>
      <c r="AO23" s="711"/>
      <c r="AP23" s="711"/>
      <c r="AQ23" s="711"/>
      <c r="AR23" s="712"/>
      <c r="AS23" s="704"/>
      <c r="AT23" s="705"/>
      <c r="AU23" s="705"/>
      <c r="AV23" s="705"/>
      <c r="AW23" s="705"/>
      <c r="AX23" s="714"/>
      <c r="AY23" s="560" t="s">
        <v>160</v>
      </c>
      <c r="AZ23" s="561"/>
      <c r="BA23" s="561"/>
      <c r="BB23" s="561"/>
      <c r="BC23" s="561"/>
      <c r="BD23" s="561"/>
      <c r="BE23" s="561"/>
      <c r="BF23" s="561"/>
      <c r="BG23" s="561"/>
      <c r="BH23" s="561"/>
      <c r="BI23" s="561"/>
      <c r="BJ23" s="561"/>
      <c r="BK23" s="561"/>
      <c r="BL23" s="561"/>
      <c r="BM23" s="562"/>
      <c r="BN23" s="526">
        <v>4806853</v>
      </c>
      <c r="BO23" s="527"/>
      <c r="BP23" s="527"/>
      <c r="BQ23" s="527"/>
      <c r="BR23" s="527"/>
      <c r="BS23" s="527"/>
      <c r="BT23" s="527"/>
      <c r="BU23" s="528"/>
      <c r="BV23" s="526">
        <v>4454055</v>
      </c>
      <c r="BW23" s="527"/>
      <c r="BX23" s="527"/>
      <c r="BY23" s="527"/>
      <c r="BZ23" s="527"/>
      <c r="CA23" s="527"/>
      <c r="CB23" s="527"/>
      <c r="CC23" s="528"/>
      <c r="CD23" s="182"/>
      <c r="CE23" s="640"/>
      <c r="CF23" s="640"/>
      <c r="CG23" s="640"/>
      <c r="CH23" s="640"/>
      <c r="CI23" s="640"/>
      <c r="CJ23" s="640"/>
      <c r="CK23" s="640"/>
      <c r="CL23" s="640"/>
      <c r="CM23" s="640"/>
      <c r="CN23" s="640"/>
      <c r="CO23" s="640"/>
      <c r="CP23" s="640"/>
      <c r="CQ23" s="640"/>
      <c r="CR23" s="640"/>
      <c r="CS23" s="641"/>
      <c r="CT23" s="523"/>
      <c r="CU23" s="524"/>
      <c r="CV23" s="524"/>
      <c r="CW23" s="524"/>
      <c r="CX23" s="524"/>
      <c r="CY23" s="524"/>
      <c r="CZ23" s="524"/>
      <c r="DA23" s="525"/>
      <c r="DB23" s="523"/>
      <c r="DC23" s="524"/>
      <c r="DD23" s="524"/>
      <c r="DE23" s="524"/>
      <c r="DF23" s="524"/>
      <c r="DG23" s="524"/>
      <c r="DH23" s="524"/>
      <c r="DI23" s="525"/>
    </row>
    <row r="24" spans="1:113" ht="18.75" customHeight="1" thickBot="1" x14ac:dyDescent="0.2">
      <c r="A24" s="169"/>
      <c r="B24" s="697"/>
      <c r="C24" s="673"/>
      <c r="D24" s="674"/>
      <c r="E24" s="576" t="s">
        <v>161</v>
      </c>
      <c r="F24" s="556"/>
      <c r="G24" s="556"/>
      <c r="H24" s="556"/>
      <c r="I24" s="556"/>
      <c r="J24" s="556"/>
      <c r="K24" s="557"/>
      <c r="L24" s="577">
        <v>1</v>
      </c>
      <c r="M24" s="578"/>
      <c r="N24" s="578"/>
      <c r="O24" s="578"/>
      <c r="P24" s="620"/>
      <c r="Q24" s="577">
        <v>7080</v>
      </c>
      <c r="R24" s="578"/>
      <c r="S24" s="578"/>
      <c r="T24" s="578"/>
      <c r="U24" s="578"/>
      <c r="V24" s="620"/>
      <c r="W24" s="672"/>
      <c r="X24" s="673"/>
      <c r="Y24" s="674"/>
      <c r="Z24" s="576" t="s">
        <v>162</v>
      </c>
      <c r="AA24" s="556"/>
      <c r="AB24" s="556"/>
      <c r="AC24" s="556"/>
      <c r="AD24" s="556"/>
      <c r="AE24" s="556"/>
      <c r="AF24" s="556"/>
      <c r="AG24" s="557"/>
      <c r="AH24" s="577">
        <v>139</v>
      </c>
      <c r="AI24" s="578"/>
      <c r="AJ24" s="578"/>
      <c r="AK24" s="578"/>
      <c r="AL24" s="620"/>
      <c r="AM24" s="577">
        <v>416166</v>
      </c>
      <c r="AN24" s="578"/>
      <c r="AO24" s="578"/>
      <c r="AP24" s="578"/>
      <c r="AQ24" s="578"/>
      <c r="AR24" s="620"/>
      <c r="AS24" s="577">
        <v>2994</v>
      </c>
      <c r="AT24" s="578"/>
      <c r="AU24" s="578"/>
      <c r="AV24" s="578"/>
      <c r="AW24" s="578"/>
      <c r="AX24" s="579"/>
      <c r="AY24" s="642" t="s">
        <v>163</v>
      </c>
      <c r="AZ24" s="643"/>
      <c r="BA24" s="643"/>
      <c r="BB24" s="643"/>
      <c r="BC24" s="643"/>
      <c r="BD24" s="643"/>
      <c r="BE24" s="643"/>
      <c r="BF24" s="643"/>
      <c r="BG24" s="643"/>
      <c r="BH24" s="643"/>
      <c r="BI24" s="643"/>
      <c r="BJ24" s="643"/>
      <c r="BK24" s="643"/>
      <c r="BL24" s="643"/>
      <c r="BM24" s="644"/>
      <c r="BN24" s="526">
        <v>2545380</v>
      </c>
      <c r="BO24" s="527"/>
      <c r="BP24" s="527"/>
      <c r="BQ24" s="527"/>
      <c r="BR24" s="527"/>
      <c r="BS24" s="527"/>
      <c r="BT24" s="527"/>
      <c r="BU24" s="528"/>
      <c r="BV24" s="526">
        <v>1991327</v>
      </c>
      <c r="BW24" s="527"/>
      <c r="BX24" s="527"/>
      <c r="BY24" s="527"/>
      <c r="BZ24" s="527"/>
      <c r="CA24" s="527"/>
      <c r="CB24" s="527"/>
      <c r="CC24" s="528"/>
      <c r="CD24" s="182"/>
      <c r="CE24" s="640"/>
      <c r="CF24" s="640"/>
      <c r="CG24" s="640"/>
      <c r="CH24" s="640"/>
      <c r="CI24" s="640"/>
      <c r="CJ24" s="640"/>
      <c r="CK24" s="640"/>
      <c r="CL24" s="640"/>
      <c r="CM24" s="640"/>
      <c r="CN24" s="640"/>
      <c r="CO24" s="640"/>
      <c r="CP24" s="640"/>
      <c r="CQ24" s="640"/>
      <c r="CR24" s="640"/>
      <c r="CS24" s="641"/>
      <c r="CT24" s="523"/>
      <c r="CU24" s="524"/>
      <c r="CV24" s="524"/>
      <c r="CW24" s="524"/>
      <c r="CX24" s="524"/>
      <c r="CY24" s="524"/>
      <c r="CZ24" s="524"/>
      <c r="DA24" s="525"/>
      <c r="DB24" s="523"/>
      <c r="DC24" s="524"/>
      <c r="DD24" s="524"/>
      <c r="DE24" s="524"/>
      <c r="DF24" s="524"/>
      <c r="DG24" s="524"/>
      <c r="DH24" s="524"/>
      <c r="DI24" s="525"/>
    </row>
    <row r="25" spans="1:113" ht="18.75" customHeight="1" x14ac:dyDescent="0.15">
      <c r="A25" s="169"/>
      <c r="B25" s="697"/>
      <c r="C25" s="673"/>
      <c r="D25" s="674"/>
      <c r="E25" s="576" t="s">
        <v>164</v>
      </c>
      <c r="F25" s="556"/>
      <c r="G25" s="556"/>
      <c r="H25" s="556"/>
      <c r="I25" s="556"/>
      <c r="J25" s="556"/>
      <c r="K25" s="557"/>
      <c r="L25" s="577">
        <v>1</v>
      </c>
      <c r="M25" s="578"/>
      <c r="N25" s="578"/>
      <c r="O25" s="578"/>
      <c r="P25" s="620"/>
      <c r="Q25" s="577">
        <v>5940</v>
      </c>
      <c r="R25" s="578"/>
      <c r="S25" s="578"/>
      <c r="T25" s="578"/>
      <c r="U25" s="578"/>
      <c r="V25" s="620"/>
      <c r="W25" s="672"/>
      <c r="X25" s="673"/>
      <c r="Y25" s="674"/>
      <c r="Z25" s="576" t="s">
        <v>165</v>
      </c>
      <c r="AA25" s="556"/>
      <c r="AB25" s="556"/>
      <c r="AC25" s="556"/>
      <c r="AD25" s="556"/>
      <c r="AE25" s="556"/>
      <c r="AF25" s="556"/>
      <c r="AG25" s="557"/>
      <c r="AH25" s="577" t="s">
        <v>122</v>
      </c>
      <c r="AI25" s="578"/>
      <c r="AJ25" s="578"/>
      <c r="AK25" s="578"/>
      <c r="AL25" s="620"/>
      <c r="AM25" s="577" t="s">
        <v>122</v>
      </c>
      <c r="AN25" s="578"/>
      <c r="AO25" s="578"/>
      <c r="AP25" s="578"/>
      <c r="AQ25" s="578"/>
      <c r="AR25" s="620"/>
      <c r="AS25" s="577" t="s">
        <v>122</v>
      </c>
      <c r="AT25" s="578"/>
      <c r="AU25" s="578"/>
      <c r="AV25" s="578"/>
      <c r="AW25" s="578"/>
      <c r="AX25" s="579"/>
      <c r="AY25" s="486" t="s">
        <v>166</v>
      </c>
      <c r="AZ25" s="487"/>
      <c r="BA25" s="487"/>
      <c r="BB25" s="487"/>
      <c r="BC25" s="487"/>
      <c r="BD25" s="487"/>
      <c r="BE25" s="487"/>
      <c r="BF25" s="487"/>
      <c r="BG25" s="487"/>
      <c r="BH25" s="487"/>
      <c r="BI25" s="487"/>
      <c r="BJ25" s="487"/>
      <c r="BK25" s="487"/>
      <c r="BL25" s="487"/>
      <c r="BM25" s="488"/>
      <c r="BN25" s="489">
        <v>2156252</v>
      </c>
      <c r="BO25" s="490"/>
      <c r="BP25" s="490"/>
      <c r="BQ25" s="490"/>
      <c r="BR25" s="490"/>
      <c r="BS25" s="490"/>
      <c r="BT25" s="490"/>
      <c r="BU25" s="491"/>
      <c r="BV25" s="489">
        <v>2363430</v>
      </c>
      <c r="BW25" s="490"/>
      <c r="BX25" s="490"/>
      <c r="BY25" s="490"/>
      <c r="BZ25" s="490"/>
      <c r="CA25" s="490"/>
      <c r="CB25" s="490"/>
      <c r="CC25" s="491"/>
      <c r="CD25" s="182"/>
      <c r="CE25" s="640"/>
      <c r="CF25" s="640"/>
      <c r="CG25" s="640"/>
      <c r="CH25" s="640"/>
      <c r="CI25" s="640"/>
      <c r="CJ25" s="640"/>
      <c r="CK25" s="640"/>
      <c r="CL25" s="640"/>
      <c r="CM25" s="640"/>
      <c r="CN25" s="640"/>
      <c r="CO25" s="640"/>
      <c r="CP25" s="640"/>
      <c r="CQ25" s="640"/>
      <c r="CR25" s="640"/>
      <c r="CS25" s="641"/>
      <c r="CT25" s="523"/>
      <c r="CU25" s="524"/>
      <c r="CV25" s="524"/>
      <c r="CW25" s="524"/>
      <c r="CX25" s="524"/>
      <c r="CY25" s="524"/>
      <c r="CZ25" s="524"/>
      <c r="DA25" s="525"/>
      <c r="DB25" s="523"/>
      <c r="DC25" s="524"/>
      <c r="DD25" s="524"/>
      <c r="DE25" s="524"/>
      <c r="DF25" s="524"/>
      <c r="DG25" s="524"/>
      <c r="DH25" s="524"/>
      <c r="DI25" s="525"/>
    </row>
    <row r="26" spans="1:113" ht="18.75" customHeight="1" x14ac:dyDescent="0.15">
      <c r="A26" s="169"/>
      <c r="B26" s="697"/>
      <c r="C26" s="673"/>
      <c r="D26" s="674"/>
      <c r="E26" s="576" t="s">
        <v>167</v>
      </c>
      <c r="F26" s="556"/>
      <c r="G26" s="556"/>
      <c r="H26" s="556"/>
      <c r="I26" s="556"/>
      <c r="J26" s="556"/>
      <c r="K26" s="557"/>
      <c r="L26" s="577">
        <v>1</v>
      </c>
      <c r="M26" s="578"/>
      <c r="N26" s="578"/>
      <c r="O26" s="578"/>
      <c r="P26" s="620"/>
      <c r="Q26" s="577">
        <v>5520</v>
      </c>
      <c r="R26" s="578"/>
      <c r="S26" s="578"/>
      <c r="T26" s="578"/>
      <c r="U26" s="578"/>
      <c r="V26" s="620"/>
      <c r="W26" s="672"/>
      <c r="X26" s="673"/>
      <c r="Y26" s="674"/>
      <c r="Z26" s="576" t="s">
        <v>168</v>
      </c>
      <c r="AA26" s="678"/>
      <c r="AB26" s="678"/>
      <c r="AC26" s="678"/>
      <c r="AD26" s="678"/>
      <c r="AE26" s="678"/>
      <c r="AF26" s="678"/>
      <c r="AG26" s="679"/>
      <c r="AH26" s="577" t="s">
        <v>122</v>
      </c>
      <c r="AI26" s="578"/>
      <c r="AJ26" s="578"/>
      <c r="AK26" s="578"/>
      <c r="AL26" s="620"/>
      <c r="AM26" s="577" t="s">
        <v>122</v>
      </c>
      <c r="AN26" s="578"/>
      <c r="AO26" s="578"/>
      <c r="AP26" s="578"/>
      <c r="AQ26" s="578"/>
      <c r="AR26" s="620"/>
      <c r="AS26" s="577" t="s">
        <v>122</v>
      </c>
      <c r="AT26" s="578"/>
      <c r="AU26" s="578"/>
      <c r="AV26" s="578"/>
      <c r="AW26" s="578"/>
      <c r="AX26" s="579"/>
      <c r="AY26" s="529" t="s">
        <v>169</v>
      </c>
      <c r="AZ26" s="530"/>
      <c r="BA26" s="530"/>
      <c r="BB26" s="530"/>
      <c r="BC26" s="530"/>
      <c r="BD26" s="530"/>
      <c r="BE26" s="530"/>
      <c r="BF26" s="530"/>
      <c r="BG26" s="530"/>
      <c r="BH26" s="530"/>
      <c r="BI26" s="530"/>
      <c r="BJ26" s="530"/>
      <c r="BK26" s="530"/>
      <c r="BL26" s="530"/>
      <c r="BM26" s="531"/>
      <c r="BN26" s="526" t="s">
        <v>122</v>
      </c>
      <c r="BO26" s="527"/>
      <c r="BP26" s="527"/>
      <c r="BQ26" s="527"/>
      <c r="BR26" s="527"/>
      <c r="BS26" s="527"/>
      <c r="BT26" s="527"/>
      <c r="BU26" s="528"/>
      <c r="BV26" s="526" t="s">
        <v>122</v>
      </c>
      <c r="BW26" s="527"/>
      <c r="BX26" s="527"/>
      <c r="BY26" s="527"/>
      <c r="BZ26" s="527"/>
      <c r="CA26" s="527"/>
      <c r="CB26" s="527"/>
      <c r="CC26" s="528"/>
      <c r="CD26" s="182"/>
      <c r="CE26" s="640"/>
      <c r="CF26" s="640"/>
      <c r="CG26" s="640"/>
      <c r="CH26" s="640"/>
      <c r="CI26" s="640"/>
      <c r="CJ26" s="640"/>
      <c r="CK26" s="640"/>
      <c r="CL26" s="640"/>
      <c r="CM26" s="640"/>
      <c r="CN26" s="640"/>
      <c r="CO26" s="640"/>
      <c r="CP26" s="640"/>
      <c r="CQ26" s="640"/>
      <c r="CR26" s="640"/>
      <c r="CS26" s="641"/>
      <c r="CT26" s="523"/>
      <c r="CU26" s="524"/>
      <c r="CV26" s="524"/>
      <c r="CW26" s="524"/>
      <c r="CX26" s="524"/>
      <c r="CY26" s="524"/>
      <c r="CZ26" s="524"/>
      <c r="DA26" s="525"/>
      <c r="DB26" s="523"/>
      <c r="DC26" s="524"/>
      <c r="DD26" s="524"/>
      <c r="DE26" s="524"/>
      <c r="DF26" s="524"/>
      <c r="DG26" s="524"/>
      <c r="DH26" s="524"/>
      <c r="DI26" s="525"/>
    </row>
    <row r="27" spans="1:113" ht="18.75" customHeight="1" thickBot="1" x14ac:dyDescent="0.2">
      <c r="A27" s="169"/>
      <c r="B27" s="697"/>
      <c r="C27" s="673"/>
      <c r="D27" s="674"/>
      <c r="E27" s="576" t="s">
        <v>170</v>
      </c>
      <c r="F27" s="556"/>
      <c r="G27" s="556"/>
      <c r="H27" s="556"/>
      <c r="I27" s="556"/>
      <c r="J27" s="556"/>
      <c r="K27" s="557"/>
      <c r="L27" s="577">
        <v>1</v>
      </c>
      <c r="M27" s="578"/>
      <c r="N27" s="578"/>
      <c r="O27" s="578"/>
      <c r="P27" s="620"/>
      <c r="Q27" s="577">
        <v>3000</v>
      </c>
      <c r="R27" s="578"/>
      <c r="S27" s="578"/>
      <c r="T27" s="578"/>
      <c r="U27" s="578"/>
      <c r="V27" s="620"/>
      <c r="W27" s="672"/>
      <c r="X27" s="673"/>
      <c r="Y27" s="674"/>
      <c r="Z27" s="576" t="s">
        <v>171</v>
      </c>
      <c r="AA27" s="556"/>
      <c r="AB27" s="556"/>
      <c r="AC27" s="556"/>
      <c r="AD27" s="556"/>
      <c r="AE27" s="556"/>
      <c r="AF27" s="556"/>
      <c r="AG27" s="557"/>
      <c r="AH27" s="577" t="s">
        <v>122</v>
      </c>
      <c r="AI27" s="578"/>
      <c r="AJ27" s="578"/>
      <c r="AK27" s="578"/>
      <c r="AL27" s="620"/>
      <c r="AM27" s="577" t="s">
        <v>122</v>
      </c>
      <c r="AN27" s="578"/>
      <c r="AO27" s="578"/>
      <c r="AP27" s="578"/>
      <c r="AQ27" s="578"/>
      <c r="AR27" s="620"/>
      <c r="AS27" s="577" t="s">
        <v>122</v>
      </c>
      <c r="AT27" s="578"/>
      <c r="AU27" s="578"/>
      <c r="AV27" s="578"/>
      <c r="AW27" s="578"/>
      <c r="AX27" s="579"/>
      <c r="AY27" s="621" t="s">
        <v>172</v>
      </c>
      <c r="AZ27" s="622"/>
      <c r="BA27" s="622"/>
      <c r="BB27" s="622"/>
      <c r="BC27" s="622"/>
      <c r="BD27" s="622"/>
      <c r="BE27" s="622"/>
      <c r="BF27" s="622"/>
      <c r="BG27" s="622"/>
      <c r="BH27" s="622"/>
      <c r="BI27" s="622"/>
      <c r="BJ27" s="622"/>
      <c r="BK27" s="622"/>
      <c r="BL27" s="622"/>
      <c r="BM27" s="623"/>
      <c r="BN27" s="645" t="s">
        <v>122</v>
      </c>
      <c r="BO27" s="646"/>
      <c r="BP27" s="646"/>
      <c r="BQ27" s="646"/>
      <c r="BR27" s="646"/>
      <c r="BS27" s="646"/>
      <c r="BT27" s="646"/>
      <c r="BU27" s="647"/>
      <c r="BV27" s="645" t="s">
        <v>122</v>
      </c>
      <c r="BW27" s="646"/>
      <c r="BX27" s="646"/>
      <c r="BY27" s="646"/>
      <c r="BZ27" s="646"/>
      <c r="CA27" s="646"/>
      <c r="CB27" s="646"/>
      <c r="CC27" s="647"/>
      <c r="CD27" s="184"/>
      <c r="CE27" s="640"/>
      <c r="CF27" s="640"/>
      <c r="CG27" s="640"/>
      <c r="CH27" s="640"/>
      <c r="CI27" s="640"/>
      <c r="CJ27" s="640"/>
      <c r="CK27" s="640"/>
      <c r="CL27" s="640"/>
      <c r="CM27" s="640"/>
      <c r="CN27" s="640"/>
      <c r="CO27" s="640"/>
      <c r="CP27" s="640"/>
      <c r="CQ27" s="640"/>
      <c r="CR27" s="640"/>
      <c r="CS27" s="641"/>
      <c r="CT27" s="523"/>
      <c r="CU27" s="524"/>
      <c r="CV27" s="524"/>
      <c r="CW27" s="524"/>
      <c r="CX27" s="524"/>
      <c r="CY27" s="524"/>
      <c r="CZ27" s="524"/>
      <c r="DA27" s="525"/>
      <c r="DB27" s="523"/>
      <c r="DC27" s="524"/>
      <c r="DD27" s="524"/>
      <c r="DE27" s="524"/>
      <c r="DF27" s="524"/>
      <c r="DG27" s="524"/>
      <c r="DH27" s="524"/>
      <c r="DI27" s="525"/>
    </row>
    <row r="28" spans="1:113" ht="18.75" customHeight="1" x14ac:dyDescent="0.15">
      <c r="A28" s="169"/>
      <c r="B28" s="697"/>
      <c r="C28" s="673"/>
      <c r="D28" s="674"/>
      <c r="E28" s="576" t="s">
        <v>173</v>
      </c>
      <c r="F28" s="556"/>
      <c r="G28" s="556"/>
      <c r="H28" s="556"/>
      <c r="I28" s="556"/>
      <c r="J28" s="556"/>
      <c r="K28" s="557"/>
      <c r="L28" s="577">
        <v>1</v>
      </c>
      <c r="M28" s="578"/>
      <c r="N28" s="578"/>
      <c r="O28" s="578"/>
      <c r="P28" s="620"/>
      <c r="Q28" s="577">
        <v>2450</v>
      </c>
      <c r="R28" s="578"/>
      <c r="S28" s="578"/>
      <c r="T28" s="578"/>
      <c r="U28" s="578"/>
      <c r="V28" s="620"/>
      <c r="W28" s="672"/>
      <c r="X28" s="673"/>
      <c r="Y28" s="674"/>
      <c r="Z28" s="576" t="s">
        <v>174</v>
      </c>
      <c r="AA28" s="556"/>
      <c r="AB28" s="556"/>
      <c r="AC28" s="556"/>
      <c r="AD28" s="556"/>
      <c r="AE28" s="556"/>
      <c r="AF28" s="556"/>
      <c r="AG28" s="557"/>
      <c r="AH28" s="577" t="s">
        <v>122</v>
      </c>
      <c r="AI28" s="578"/>
      <c r="AJ28" s="578"/>
      <c r="AK28" s="578"/>
      <c r="AL28" s="620"/>
      <c r="AM28" s="577" t="s">
        <v>122</v>
      </c>
      <c r="AN28" s="578"/>
      <c r="AO28" s="578"/>
      <c r="AP28" s="578"/>
      <c r="AQ28" s="578"/>
      <c r="AR28" s="620"/>
      <c r="AS28" s="577" t="s">
        <v>122</v>
      </c>
      <c r="AT28" s="578"/>
      <c r="AU28" s="578"/>
      <c r="AV28" s="578"/>
      <c r="AW28" s="578"/>
      <c r="AX28" s="579"/>
      <c r="AY28" s="680" t="s">
        <v>175</v>
      </c>
      <c r="AZ28" s="681"/>
      <c r="BA28" s="681"/>
      <c r="BB28" s="682"/>
      <c r="BC28" s="486" t="s">
        <v>46</v>
      </c>
      <c r="BD28" s="487"/>
      <c r="BE28" s="487"/>
      <c r="BF28" s="487"/>
      <c r="BG28" s="487"/>
      <c r="BH28" s="487"/>
      <c r="BI28" s="487"/>
      <c r="BJ28" s="487"/>
      <c r="BK28" s="487"/>
      <c r="BL28" s="487"/>
      <c r="BM28" s="488"/>
      <c r="BN28" s="489">
        <v>2387430</v>
      </c>
      <c r="BO28" s="490"/>
      <c r="BP28" s="490"/>
      <c r="BQ28" s="490"/>
      <c r="BR28" s="490"/>
      <c r="BS28" s="490"/>
      <c r="BT28" s="490"/>
      <c r="BU28" s="491"/>
      <c r="BV28" s="489">
        <v>2195279</v>
      </c>
      <c r="BW28" s="490"/>
      <c r="BX28" s="490"/>
      <c r="BY28" s="490"/>
      <c r="BZ28" s="490"/>
      <c r="CA28" s="490"/>
      <c r="CB28" s="490"/>
      <c r="CC28" s="491"/>
      <c r="CD28" s="182"/>
      <c r="CE28" s="640"/>
      <c r="CF28" s="640"/>
      <c r="CG28" s="640"/>
      <c r="CH28" s="640"/>
      <c r="CI28" s="640"/>
      <c r="CJ28" s="640"/>
      <c r="CK28" s="640"/>
      <c r="CL28" s="640"/>
      <c r="CM28" s="640"/>
      <c r="CN28" s="640"/>
      <c r="CO28" s="640"/>
      <c r="CP28" s="640"/>
      <c r="CQ28" s="640"/>
      <c r="CR28" s="640"/>
      <c r="CS28" s="641"/>
      <c r="CT28" s="523"/>
      <c r="CU28" s="524"/>
      <c r="CV28" s="524"/>
      <c r="CW28" s="524"/>
      <c r="CX28" s="524"/>
      <c r="CY28" s="524"/>
      <c r="CZ28" s="524"/>
      <c r="DA28" s="525"/>
      <c r="DB28" s="523"/>
      <c r="DC28" s="524"/>
      <c r="DD28" s="524"/>
      <c r="DE28" s="524"/>
      <c r="DF28" s="524"/>
      <c r="DG28" s="524"/>
      <c r="DH28" s="524"/>
      <c r="DI28" s="525"/>
    </row>
    <row r="29" spans="1:113" ht="18.75" customHeight="1" x14ac:dyDescent="0.15">
      <c r="A29" s="169"/>
      <c r="B29" s="697"/>
      <c r="C29" s="673"/>
      <c r="D29" s="674"/>
      <c r="E29" s="576" t="s">
        <v>176</v>
      </c>
      <c r="F29" s="556"/>
      <c r="G29" s="556"/>
      <c r="H29" s="556"/>
      <c r="I29" s="556"/>
      <c r="J29" s="556"/>
      <c r="K29" s="557"/>
      <c r="L29" s="577">
        <v>10</v>
      </c>
      <c r="M29" s="578"/>
      <c r="N29" s="578"/>
      <c r="O29" s="578"/>
      <c r="P29" s="620"/>
      <c r="Q29" s="577">
        <v>2200</v>
      </c>
      <c r="R29" s="578"/>
      <c r="S29" s="578"/>
      <c r="T29" s="578"/>
      <c r="U29" s="578"/>
      <c r="V29" s="620"/>
      <c r="W29" s="675"/>
      <c r="X29" s="676"/>
      <c r="Y29" s="677"/>
      <c r="Z29" s="576" t="s">
        <v>177</v>
      </c>
      <c r="AA29" s="556"/>
      <c r="AB29" s="556"/>
      <c r="AC29" s="556"/>
      <c r="AD29" s="556"/>
      <c r="AE29" s="556"/>
      <c r="AF29" s="556"/>
      <c r="AG29" s="557"/>
      <c r="AH29" s="577">
        <v>139</v>
      </c>
      <c r="AI29" s="578"/>
      <c r="AJ29" s="578"/>
      <c r="AK29" s="578"/>
      <c r="AL29" s="620"/>
      <c r="AM29" s="577">
        <v>416166</v>
      </c>
      <c r="AN29" s="578"/>
      <c r="AO29" s="578"/>
      <c r="AP29" s="578"/>
      <c r="AQ29" s="578"/>
      <c r="AR29" s="620"/>
      <c r="AS29" s="577">
        <v>2994</v>
      </c>
      <c r="AT29" s="578"/>
      <c r="AU29" s="578"/>
      <c r="AV29" s="578"/>
      <c r="AW29" s="578"/>
      <c r="AX29" s="579"/>
      <c r="AY29" s="683"/>
      <c r="AZ29" s="684"/>
      <c r="BA29" s="684"/>
      <c r="BB29" s="685"/>
      <c r="BC29" s="560" t="s">
        <v>178</v>
      </c>
      <c r="BD29" s="561"/>
      <c r="BE29" s="561"/>
      <c r="BF29" s="561"/>
      <c r="BG29" s="561"/>
      <c r="BH29" s="561"/>
      <c r="BI29" s="561"/>
      <c r="BJ29" s="561"/>
      <c r="BK29" s="561"/>
      <c r="BL29" s="561"/>
      <c r="BM29" s="562"/>
      <c r="BN29" s="526">
        <v>659068</v>
      </c>
      <c r="BO29" s="527"/>
      <c r="BP29" s="527"/>
      <c r="BQ29" s="527"/>
      <c r="BR29" s="527"/>
      <c r="BS29" s="527"/>
      <c r="BT29" s="527"/>
      <c r="BU29" s="528"/>
      <c r="BV29" s="526">
        <v>625514</v>
      </c>
      <c r="BW29" s="527"/>
      <c r="BX29" s="527"/>
      <c r="BY29" s="527"/>
      <c r="BZ29" s="527"/>
      <c r="CA29" s="527"/>
      <c r="CB29" s="527"/>
      <c r="CC29" s="528"/>
      <c r="CD29" s="184"/>
      <c r="CE29" s="640"/>
      <c r="CF29" s="640"/>
      <c r="CG29" s="640"/>
      <c r="CH29" s="640"/>
      <c r="CI29" s="640"/>
      <c r="CJ29" s="640"/>
      <c r="CK29" s="640"/>
      <c r="CL29" s="640"/>
      <c r="CM29" s="640"/>
      <c r="CN29" s="640"/>
      <c r="CO29" s="640"/>
      <c r="CP29" s="640"/>
      <c r="CQ29" s="640"/>
      <c r="CR29" s="640"/>
      <c r="CS29" s="641"/>
      <c r="CT29" s="523"/>
      <c r="CU29" s="524"/>
      <c r="CV29" s="524"/>
      <c r="CW29" s="524"/>
      <c r="CX29" s="524"/>
      <c r="CY29" s="524"/>
      <c r="CZ29" s="524"/>
      <c r="DA29" s="525"/>
      <c r="DB29" s="523"/>
      <c r="DC29" s="524"/>
      <c r="DD29" s="524"/>
      <c r="DE29" s="524"/>
      <c r="DF29" s="524"/>
      <c r="DG29" s="524"/>
      <c r="DH29" s="524"/>
      <c r="DI29" s="525"/>
    </row>
    <row r="30" spans="1:113" ht="18.75" customHeight="1" thickBot="1" x14ac:dyDescent="0.2">
      <c r="A30" s="169"/>
      <c r="B30" s="698"/>
      <c r="C30" s="699"/>
      <c r="D30" s="700"/>
      <c r="E30" s="580"/>
      <c r="F30" s="581"/>
      <c r="G30" s="581"/>
      <c r="H30" s="581"/>
      <c r="I30" s="581"/>
      <c r="J30" s="581"/>
      <c r="K30" s="582"/>
      <c r="L30" s="690"/>
      <c r="M30" s="691"/>
      <c r="N30" s="691"/>
      <c r="O30" s="691"/>
      <c r="P30" s="692"/>
      <c r="Q30" s="690"/>
      <c r="R30" s="691"/>
      <c r="S30" s="691"/>
      <c r="T30" s="691"/>
      <c r="U30" s="691"/>
      <c r="V30" s="692"/>
      <c r="W30" s="693" t="s">
        <v>179</v>
      </c>
      <c r="X30" s="694"/>
      <c r="Y30" s="694"/>
      <c r="Z30" s="694"/>
      <c r="AA30" s="694"/>
      <c r="AB30" s="694"/>
      <c r="AC30" s="694"/>
      <c r="AD30" s="694"/>
      <c r="AE30" s="694"/>
      <c r="AF30" s="694"/>
      <c r="AG30" s="695"/>
      <c r="AH30" s="653">
        <v>96.6</v>
      </c>
      <c r="AI30" s="654"/>
      <c r="AJ30" s="654"/>
      <c r="AK30" s="654"/>
      <c r="AL30" s="654"/>
      <c r="AM30" s="654"/>
      <c r="AN30" s="654"/>
      <c r="AO30" s="654"/>
      <c r="AP30" s="654"/>
      <c r="AQ30" s="654"/>
      <c r="AR30" s="654"/>
      <c r="AS30" s="654"/>
      <c r="AT30" s="654"/>
      <c r="AU30" s="654"/>
      <c r="AV30" s="654"/>
      <c r="AW30" s="654"/>
      <c r="AX30" s="656"/>
      <c r="AY30" s="686"/>
      <c r="AZ30" s="687"/>
      <c r="BA30" s="687"/>
      <c r="BB30" s="688"/>
      <c r="BC30" s="642" t="s">
        <v>48</v>
      </c>
      <c r="BD30" s="643"/>
      <c r="BE30" s="643"/>
      <c r="BF30" s="643"/>
      <c r="BG30" s="643"/>
      <c r="BH30" s="643"/>
      <c r="BI30" s="643"/>
      <c r="BJ30" s="643"/>
      <c r="BK30" s="643"/>
      <c r="BL30" s="643"/>
      <c r="BM30" s="644"/>
      <c r="BN30" s="645">
        <v>3480202</v>
      </c>
      <c r="BO30" s="646"/>
      <c r="BP30" s="646"/>
      <c r="BQ30" s="646"/>
      <c r="BR30" s="646"/>
      <c r="BS30" s="646"/>
      <c r="BT30" s="646"/>
      <c r="BU30" s="647"/>
      <c r="BV30" s="645">
        <v>3472001</v>
      </c>
      <c r="BW30" s="646"/>
      <c r="BX30" s="646"/>
      <c r="BY30" s="646"/>
      <c r="BZ30" s="646"/>
      <c r="CA30" s="646"/>
      <c r="CB30" s="646"/>
      <c r="CC30" s="647"/>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689" t="s">
        <v>180</v>
      </c>
      <c r="D32" s="689"/>
      <c r="E32" s="689"/>
      <c r="F32" s="689"/>
      <c r="G32" s="689"/>
      <c r="H32" s="689"/>
      <c r="I32" s="689"/>
      <c r="J32" s="689"/>
      <c r="K32" s="689"/>
      <c r="L32" s="689"/>
      <c r="M32" s="689"/>
      <c r="N32" s="689"/>
      <c r="O32" s="689"/>
      <c r="P32" s="689"/>
      <c r="Q32" s="689"/>
      <c r="R32" s="689"/>
      <c r="S32" s="689"/>
      <c r="U32" s="530" t="s">
        <v>181</v>
      </c>
      <c r="V32" s="530"/>
      <c r="W32" s="530"/>
      <c r="X32" s="530"/>
      <c r="Y32" s="530"/>
      <c r="Z32" s="530"/>
      <c r="AA32" s="530"/>
      <c r="AB32" s="530"/>
      <c r="AC32" s="530"/>
      <c r="AD32" s="530"/>
      <c r="AE32" s="530"/>
      <c r="AF32" s="530"/>
      <c r="AG32" s="530"/>
      <c r="AH32" s="530"/>
      <c r="AI32" s="530"/>
      <c r="AJ32" s="530"/>
      <c r="AK32" s="530"/>
      <c r="AM32" s="530" t="s">
        <v>182</v>
      </c>
      <c r="AN32" s="530"/>
      <c r="AO32" s="530"/>
      <c r="AP32" s="530"/>
      <c r="AQ32" s="530"/>
      <c r="AR32" s="530"/>
      <c r="AS32" s="530"/>
      <c r="AT32" s="530"/>
      <c r="AU32" s="530"/>
      <c r="AV32" s="530"/>
      <c r="AW32" s="530"/>
      <c r="AX32" s="530"/>
      <c r="AY32" s="530"/>
      <c r="AZ32" s="530"/>
      <c r="BA32" s="530"/>
      <c r="BB32" s="530"/>
      <c r="BC32" s="530"/>
      <c r="BE32" s="530" t="s">
        <v>183</v>
      </c>
      <c r="BF32" s="530"/>
      <c r="BG32" s="530"/>
      <c r="BH32" s="530"/>
      <c r="BI32" s="530"/>
      <c r="BJ32" s="530"/>
      <c r="BK32" s="530"/>
      <c r="BL32" s="530"/>
      <c r="BM32" s="530"/>
      <c r="BN32" s="530"/>
      <c r="BO32" s="530"/>
      <c r="BP32" s="530"/>
      <c r="BQ32" s="530"/>
      <c r="BR32" s="530"/>
      <c r="BS32" s="530"/>
      <c r="BT32" s="530"/>
      <c r="BU32" s="530"/>
      <c r="BW32" s="530" t="s">
        <v>184</v>
      </c>
      <c r="BX32" s="530"/>
      <c r="BY32" s="530"/>
      <c r="BZ32" s="530"/>
      <c r="CA32" s="530"/>
      <c r="CB32" s="530"/>
      <c r="CC32" s="530"/>
      <c r="CD32" s="530"/>
      <c r="CE32" s="530"/>
      <c r="CF32" s="530"/>
      <c r="CG32" s="530"/>
      <c r="CH32" s="530"/>
      <c r="CI32" s="530"/>
      <c r="CJ32" s="530"/>
      <c r="CK32" s="530"/>
      <c r="CL32" s="530"/>
      <c r="CM32" s="530"/>
      <c r="CO32" s="530" t="s">
        <v>185</v>
      </c>
      <c r="CP32" s="530"/>
      <c r="CQ32" s="530"/>
      <c r="CR32" s="530"/>
      <c r="CS32" s="530"/>
      <c r="CT32" s="530"/>
      <c r="CU32" s="530"/>
      <c r="CV32" s="530"/>
      <c r="CW32" s="530"/>
      <c r="CX32" s="530"/>
      <c r="CY32" s="530"/>
      <c r="CZ32" s="530"/>
      <c r="DA32" s="530"/>
      <c r="DB32" s="530"/>
      <c r="DC32" s="530"/>
      <c r="DD32" s="530"/>
      <c r="DE32" s="530"/>
      <c r="DI32" s="192"/>
    </row>
    <row r="33" spans="1:113" ht="13.5" customHeight="1" x14ac:dyDescent="0.15">
      <c r="A33" s="169"/>
      <c r="B33" s="193"/>
      <c r="C33" s="550" t="s">
        <v>186</v>
      </c>
      <c r="D33" s="550"/>
      <c r="E33" s="515" t="s">
        <v>187</v>
      </c>
      <c r="F33" s="515"/>
      <c r="G33" s="515"/>
      <c r="H33" s="515"/>
      <c r="I33" s="515"/>
      <c r="J33" s="515"/>
      <c r="K33" s="515"/>
      <c r="L33" s="515"/>
      <c r="M33" s="515"/>
      <c r="N33" s="515"/>
      <c r="O33" s="515"/>
      <c r="P33" s="515"/>
      <c r="Q33" s="515"/>
      <c r="R33" s="515"/>
      <c r="S33" s="515"/>
      <c r="T33" s="194"/>
      <c r="U33" s="550" t="s">
        <v>186</v>
      </c>
      <c r="V33" s="550"/>
      <c r="W33" s="515" t="s">
        <v>187</v>
      </c>
      <c r="X33" s="515"/>
      <c r="Y33" s="515"/>
      <c r="Z33" s="515"/>
      <c r="AA33" s="515"/>
      <c r="AB33" s="515"/>
      <c r="AC33" s="515"/>
      <c r="AD33" s="515"/>
      <c r="AE33" s="515"/>
      <c r="AF33" s="515"/>
      <c r="AG33" s="515"/>
      <c r="AH33" s="515"/>
      <c r="AI33" s="515"/>
      <c r="AJ33" s="515"/>
      <c r="AK33" s="515"/>
      <c r="AL33" s="194"/>
      <c r="AM33" s="550" t="s">
        <v>186</v>
      </c>
      <c r="AN33" s="550"/>
      <c r="AO33" s="515" t="s">
        <v>187</v>
      </c>
      <c r="AP33" s="515"/>
      <c r="AQ33" s="515"/>
      <c r="AR33" s="515"/>
      <c r="AS33" s="515"/>
      <c r="AT33" s="515"/>
      <c r="AU33" s="515"/>
      <c r="AV33" s="515"/>
      <c r="AW33" s="515"/>
      <c r="AX33" s="515"/>
      <c r="AY33" s="515"/>
      <c r="AZ33" s="515"/>
      <c r="BA33" s="515"/>
      <c r="BB33" s="515"/>
      <c r="BC33" s="515"/>
      <c r="BD33" s="195"/>
      <c r="BE33" s="515" t="s">
        <v>188</v>
      </c>
      <c r="BF33" s="515"/>
      <c r="BG33" s="515" t="s">
        <v>189</v>
      </c>
      <c r="BH33" s="515"/>
      <c r="BI33" s="515"/>
      <c r="BJ33" s="515"/>
      <c r="BK33" s="515"/>
      <c r="BL33" s="515"/>
      <c r="BM33" s="515"/>
      <c r="BN33" s="515"/>
      <c r="BO33" s="515"/>
      <c r="BP33" s="515"/>
      <c r="BQ33" s="515"/>
      <c r="BR33" s="515"/>
      <c r="BS33" s="515"/>
      <c r="BT33" s="515"/>
      <c r="BU33" s="515"/>
      <c r="BV33" s="195"/>
      <c r="BW33" s="550" t="s">
        <v>188</v>
      </c>
      <c r="BX33" s="550"/>
      <c r="BY33" s="515" t="s">
        <v>190</v>
      </c>
      <c r="BZ33" s="515"/>
      <c r="CA33" s="515"/>
      <c r="CB33" s="515"/>
      <c r="CC33" s="515"/>
      <c r="CD33" s="515"/>
      <c r="CE33" s="515"/>
      <c r="CF33" s="515"/>
      <c r="CG33" s="515"/>
      <c r="CH33" s="515"/>
      <c r="CI33" s="515"/>
      <c r="CJ33" s="515"/>
      <c r="CK33" s="515"/>
      <c r="CL33" s="515"/>
      <c r="CM33" s="515"/>
      <c r="CN33" s="194"/>
      <c r="CO33" s="550" t="s">
        <v>186</v>
      </c>
      <c r="CP33" s="550"/>
      <c r="CQ33" s="515" t="s">
        <v>191</v>
      </c>
      <c r="CR33" s="515"/>
      <c r="CS33" s="515"/>
      <c r="CT33" s="515"/>
      <c r="CU33" s="515"/>
      <c r="CV33" s="515"/>
      <c r="CW33" s="515"/>
      <c r="CX33" s="515"/>
      <c r="CY33" s="515"/>
      <c r="CZ33" s="515"/>
      <c r="DA33" s="515"/>
      <c r="DB33" s="515"/>
      <c r="DC33" s="515"/>
      <c r="DD33" s="515"/>
      <c r="DE33" s="515"/>
      <c r="DF33" s="194"/>
      <c r="DG33" s="715" t="s">
        <v>192</v>
      </c>
      <c r="DH33" s="715"/>
      <c r="DI33" s="196"/>
    </row>
    <row r="34" spans="1:113" ht="32.25" customHeight="1" x14ac:dyDescent="0.15">
      <c r="A34" s="169"/>
      <c r="B34" s="193"/>
      <c r="C34" s="716">
        <f>IF(E34="","",1)</f>
        <v>1</v>
      </c>
      <c r="D34" s="716"/>
      <c r="E34" s="717" t="str">
        <f>IF('各会計、関係団体の財政状況及び健全化判断比率'!B7="","",'各会計、関係団体の財政状況及び健全化判断比率'!B7)</f>
        <v>一般会計</v>
      </c>
      <c r="F34" s="717"/>
      <c r="G34" s="717"/>
      <c r="H34" s="717"/>
      <c r="I34" s="717"/>
      <c r="J34" s="717"/>
      <c r="K34" s="717"/>
      <c r="L34" s="717"/>
      <c r="M34" s="717"/>
      <c r="N34" s="717"/>
      <c r="O34" s="717"/>
      <c r="P34" s="717"/>
      <c r="Q34" s="717"/>
      <c r="R34" s="717"/>
      <c r="S34" s="717"/>
      <c r="T34" s="169"/>
      <c r="U34" s="716">
        <f>IF(W34="","",MAX(C34:D43)+1)</f>
        <v>2</v>
      </c>
      <c r="V34" s="716"/>
      <c r="W34" s="717" t="str">
        <f>IF('各会計、関係団体の財政状況及び健全化判断比率'!B28="","",'各会計、関係団体の財政状況及び健全化判断比率'!B28)</f>
        <v>国民健康保険特別会計</v>
      </c>
      <c r="X34" s="717"/>
      <c r="Y34" s="717"/>
      <c r="Z34" s="717"/>
      <c r="AA34" s="717"/>
      <c r="AB34" s="717"/>
      <c r="AC34" s="717"/>
      <c r="AD34" s="717"/>
      <c r="AE34" s="717"/>
      <c r="AF34" s="717"/>
      <c r="AG34" s="717"/>
      <c r="AH34" s="717"/>
      <c r="AI34" s="717"/>
      <c r="AJ34" s="717"/>
      <c r="AK34" s="717"/>
      <c r="AL34" s="169"/>
      <c r="AM34" s="716">
        <f>IF(AO34="","",MAX(C34:D43,U34:V43)+1)</f>
        <v>6</v>
      </c>
      <c r="AN34" s="716"/>
      <c r="AO34" s="717" t="str">
        <f>IF('各会計、関係団体の財政状況及び健全化判断比率'!B32="","",'各会計、関係団体の財政状況及び健全化判断比率'!B32)</f>
        <v>水道事業会計</v>
      </c>
      <c r="AP34" s="717"/>
      <c r="AQ34" s="717"/>
      <c r="AR34" s="717"/>
      <c r="AS34" s="717"/>
      <c r="AT34" s="717"/>
      <c r="AU34" s="717"/>
      <c r="AV34" s="717"/>
      <c r="AW34" s="717"/>
      <c r="AX34" s="717"/>
      <c r="AY34" s="717"/>
      <c r="AZ34" s="717"/>
      <c r="BA34" s="717"/>
      <c r="BB34" s="717"/>
      <c r="BC34" s="717"/>
      <c r="BD34" s="169"/>
      <c r="BE34" s="716" t="str">
        <f>IF(BG34="","",MAX(C34:D43,U34:V43,AM34:AN43)+1)</f>
        <v/>
      </c>
      <c r="BF34" s="716"/>
      <c r="BG34" s="717"/>
      <c r="BH34" s="717"/>
      <c r="BI34" s="717"/>
      <c r="BJ34" s="717"/>
      <c r="BK34" s="717"/>
      <c r="BL34" s="717"/>
      <c r="BM34" s="717"/>
      <c r="BN34" s="717"/>
      <c r="BO34" s="717"/>
      <c r="BP34" s="717"/>
      <c r="BQ34" s="717"/>
      <c r="BR34" s="717"/>
      <c r="BS34" s="717"/>
      <c r="BT34" s="717"/>
      <c r="BU34" s="717"/>
      <c r="BV34" s="169"/>
      <c r="BW34" s="716">
        <f>IF(BY34="","",MAX(C34:D43,U34:V43,AM34:AN43,BE34:BF43)+1)</f>
        <v>8</v>
      </c>
      <c r="BX34" s="716"/>
      <c r="BY34" s="717" t="str">
        <f>IF('各会計、関係団体の財政状況及び健全化判断比率'!B68="","",'各会計、関係団体の財政状況及び健全化判断比率'!B68)</f>
        <v>可茂衛生施設利用組合</v>
      </c>
      <c r="BZ34" s="717"/>
      <c r="CA34" s="717"/>
      <c r="CB34" s="717"/>
      <c r="CC34" s="717"/>
      <c r="CD34" s="717"/>
      <c r="CE34" s="717"/>
      <c r="CF34" s="717"/>
      <c r="CG34" s="717"/>
      <c r="CH34" s="717"/>
      <c r="CI34" s="717"/>
      <c r="CJ34" s="717"/>
      <c r="CK34" s="717"/>
      <c r="CL34" s="717"/>
      <c r="CM34" s="717"/>
      <c r="CN34" s="169"/>
      <c r="CO34" s="716">
        <f>IF(CQ34="","",MAX(C34:D43,U34:V43,AM34:AN43,BE34:BF43,BW34:BX43)+1)</f>
        <v>17</v>
      </c>
      <c r="CP34" s="716"/>
      <c r="CQ34" s="717" t="str">
        <f>IF('各会計、関係団体の財政状況及び健全化判断比率'!BS7="","",'各会計、関係団体の財政状況及び健全化判断比率'!BS7)</f>
        <v>御嵩町土地開発公社</v>
      </c>
      <c r="CR34" s="717"/>
      <c r="CS34" s="717"/>
      <c r="CT34" s="717"/>
      <c r="CU34" s="717"/>
      <c r="CV34" s="717"/>
      <c r="CW34" s="717"/>
      <c r="CX34" s="717"/>
      <c r="CY34" s="717"/>
      <c r="CZ34" s="717"/>
      <c r="DA34" s="717"/>
      <c r="DB34" s="717"/>
      <c r="DC34" s="717"/>
      <c r="DD34" s="717"/>
      <c r="DE34" s="717"/>
      <c r="DG34" s="718" t="str">
        <f>IF('各会計、関係団体の財政状況及び健全化判断比率'!BR7="","",'各会計、関係団体の財政状況及び健全化判断比率'!BR7)</f>
        <v>〇</v>
      </c>
      <c r="DH34" s="718"/>
      <c r="DI34" s="196"/>
    </row>
    <row r="35" spans="1:113" ht="32.25" customHeight="1" x14ac:dyDescent="0.15">
      <c r="A35" s="169"/>
      <c r="B35" s="193"/>
      <c r="C35" s="716" t="str">
        <f>IF(E35="","",C34+1)</f>
        <v/>
      </c>
      <c r="D35" s="716"/>
      <c r="E35" s="717" t="str">
        <f>IF('各会計、関係団体の財政状況及び健全化判断比率'!B8="","",'各会計、関係団体の財政状況及び健全化判断比率'!B8)</f>
        <v/>
      </c>
      <c r="F35" s="717"/>
      <c r="G35" s="717"/>
      <c r="H35" s="717"/>
      <c r="I35" s="717"/>
      <c r="J35" s="717"/>
      <c r="K35" s="717"/>
      <c r="L35" s="717"/>
      <c r="M35" s="717"/>
      <c r="N35" s="717"/>
      <c r="O35" s="717"/>
      <c r="P35" s="717"/>
      <c r="Q35" s="717"/>
      <c r="R35" s="717"/>
      <c r="S35" s="717"/>
      <c r="T35" s="169"/>
      <c r="U35" s="716">
        <f>IF(W35="","",U34+1)</f>
        <v>3</v>
      </c>
      <c r="V35" s="716"/>
      <c r="W35" s="717" t="str">
        <f>IF('各会計、関係団体の財政状況及び健全化判断比率'!B29="","",'各会計、関係団体の財政状況及び健全化判断比率'!B29)</f>
        <v>後期高齢者医療特別会計</v>
      </c>
      <c r="X35" s="717"/>
      <c r="Y35" s="717"/>
      <c r="Z35" s="717"/>
      <c r="AA35" s="717"/>
      <c r="AB35" s="717"/>
      <c r="AC35" s="717"/>
      <c r="AD35" s="717"/>
      <c r="AE35" s="717"/>
      <c r="AF35" s="717"/>
      <c r="AG35" s="717"/>
      <c r="AH35" s="717"/>
      <c r="AI35" s="717"/>
      <c r="AJ35" s="717"/>
      <c r="AK35" s="717"/>
      <c r="AL35" s="169"/>
      <c r="AM35" s="716">
        <f t="shared" ref="AM35:AM43" si="0">IF(AO35="","",AM34+1)</f>
        <v>7</v>
      </c>
      <c r="AN35" s="716"/>
      <c r="AO35" s="717" t="str">
        <f>IF('各会計、関係団体の財政状況及び健全化判断比率'!B33="","",'各会計、関係団体の財政状況及び健全化判断比率'!B33)</f>
        <v>下水道事業会計</v>
      </c>
      <c r="AP35" s="717"/>
      <c r="AQ35" s="717"/>
      <c r="AR35" s="717"/>
      <c r="AS35" s="717"/>
      <c r="AT35" s="717"/>
      <c r="AU35" s="717"/>
      <c r="AV35" s="717"/>
      <c r="AW35" s="717"/>
      <c r="AX35" s="717"/>
      <c r="AY35" s="717"/>
      <c r="AZ35" s="717"/>
      <c r="BA35" s="717"/>
      <c r="BB35" s="717"/>
      <c r="BC35" s="717"/>
      <c r="BD35" s="169"/>
      <c r="BE35" s="716" t="str">
        <f t="shared" ref="BE35:BE43" si="1">IF(BG35="","",BE34+1)</f>
        <v/>
      </c>
      <c r="BF35" s="716"/>
      <c r="BG35" s="717"/>
      <c r="BH35" s="717"/>
      <c r="BI35" s="717"/>
      <c r="BJ35" s="717"/>
      <c r="BK35" s="717"/>
      <c r="BL35" s="717"/>
      <c r="BM35" s="717"/>
      <c r="BN35" s="717"/>
      <c r="BO35" s="717"/>
      <c r="BP35" s="717"/>
      <c r="BQ35" s="717"/>
      <c r="BR35" s="717"/>
      <c r="BS35" s="717"/>
      <c r="BT35" s="717"/>
      <c r="BU35" s="717"/>
      <c r="BV35" s="169"/>
      <c r="BW35" s="716">
        <f t="shared" ref="BW35:BW43" si="2">IF(BY35="","",BW34+1)</f>
        <v>9</v>
      </c>
      <c r="BX35" s="716"/>
      <c r="BY35" s="717" t="str">
        <f>IF('各会計、関係団体の財政状況及び健全化判断比率'!B69="","",'各会計、関係団体の財政状況及び健全化判断比率'!B69)</f>
        <v>可児川防災等ため池組合</v>
      </c>
      <c r="BZ35" s="717"/>
      <c r="CA35" s="717"/>
      <c r="CB35" s="717"/>
      <c r="CC35" s="717"/>
      <c r="CD35" s="717"/>
      <c r="CE35" s="717"/>
      <c r="CF35" s="717"/>
      <c r="CG35" s="717"/>
      <c r="CH35" s="717"/>
      <c r="CI35" s="717"/>
      <c r="CJ35" s="717"/>
      <c r="CK35" s="717"/>
      <c r="CL35" s="717"/>
      <c r="CM35" s="717"/>
      <c r="CN35" s="169"/>
      <c r="CO35" s="716" t="str">
        <f t="shared" ref="CO35:CO43" si="3">IF(CQ35="","",CO34+1)</f>
        <v/>
      </c>
      <c r="CP35" s="716"/>
      <c r="CQ35" s="717" t="str">
        <f>IF('各会計、関係団体の財政状況及び健全化判断比率'!BS8="","",'各会計、関係団体の財政状況及び健全化判断比率'!BS8)</f>
        <v/>
      </c>
      <c r="CR35" s="717"/>
      <c r="CS35" s="717"/>
      <c r="CT35" s="717"/>
      <c r="CU35" s="717"/>
      <c r="CV35" s="717"/>
      <c r="CW35" s="717"/>
      <c r="CX35" s="717"/>
      <c r="CY35" s="717"/>
      <c r="CZ35" s="717"/>
      <c r="DA35" s="717"/>
      <c r="DB35" s="717"/>
      <c r="DC35" s="717"/>
      <c r="DD35" s="717"/>
      <c r="DE35" s="717"/>
      <c r="DG35" s="718" t="str">
        <f>IF('各会計、関係団体の財政状況及び健全化判断比率'!BR8="","",'各会計、関係団体の財政状況及び健全化判断比率'!BR8)</f>
        <v/>
      </c>
      <c r="DH35" s="718"/>
      <c r="DI35" s="196"/>
    </row>
    <row r="36" spans="1:113" ht="32.25" customHeight="1" x14ac:dyDescent="0.15">
      <c r="A36" s="169"/>
      <c r="B36" s="193"/>
      <c r="C36" s="716" t="str">
        <f>IF(E36="","",C35+1)</f>
        <v/>
      </c>
      <c r="D36" s="716"/>
      <c r="E36" s="717" t="str">
        <f>IF('各会計、関係団体の財政状況及び健全化判断比率'!B9="","",'各会計、関係団体の財政状況及び健全化判断比率'!B9)</f>
        <v/>
      </c>
      <c r="F36" s="717"/>
      <c r="G36" s="717"/>
      <c r="H36" s="717"/>
      <c r="I36" s="717"/>
      <c r="J36" s="717"/>
      <c r="K36" s="717"/>
      <c r="L36" s="717"/>
      <c r="M36" s="717"/>
      <c r="N36" s="717"/>
      <c r="O36" s="717"/>
      <c r="P36" s="717"/>
      <c r="Q36" s="717"/>
      <c r="R36" s="717"/>
      <c r="S36" s="717"/>
      <c r="T36" s="169"/>
      <c r="U36" s="716">
        <f t="shared" ref="U36:U43" si="4">IF(W36="","",U35+1)</f>
        <v>4</v>
      </c>
      <c r="V36" s="716"/>
      <c r="W36" s="717" t="str">
        <f>IF('各会計、関係団体の財政状況及び健全化判断比率'!B30="","",'各会計、関係団体の財政状況及び健全化判断比率'!B30)</f>
        <v>介護保険特別会計（保険事業勘定）</v>
      </c>
      <c r="X36" s="717"/>
      <c r="Y36" s="717"/>
      <c r="Z36" s="717"/>
      <c r="AA36" s="717"/>
      <c r="AB36" s="717"/>
      <c r="AC36" s="717"/>
      <c r="AD36" s="717"/>
      <c r="AE36" s="717"/>
      <c r="AF36" s="717"/>
      <c r="AG36" s="717"/>
      <c r="AH36" s="717"/>
      <c r="AI36" s="717"/>
      <c r="AJ36" s="717"/>
      <c r="AK36" s="717"/>
      <c r="AL36" s="169"/>
      <c r="AM36" s="716" t="str">
        <f t="shared" si="0"/>
        <v/>
      </c>
      <c r="AN36" s="716"/>
      <c r="AO36" s="717"/>
      <c r="AP36" s="717"/>
      <c r="AQ36" s="717"/>
      <c r="AR36" s="717"/>
      <c r="AS36" s="717"/>
      <c r="AT36" s="717"/>
      <c r="AU36" s="717"/>
      <c r="AV36" s="717"/>
      <c r="AW36" s="717"/>
      <c r="AX36" s="717"/>
      <c r="AY36" s="717"/>
      <c r="AZ36" s="717"/>
      <c r="BA36" s="717"/>
      <c r="BB36" s="717"/>
      <c r="BC36" s="717"/>
      <c r="BD36" s="169"/>
      <c r="BE36" s="716" t="str">
        <f t="shared" si="1"/>
        <v/>
      </c>
      <c r="BF36" s="716"/>
      <c r="BG36" s="717"/>
      <c r="BH36" s="717"/>
      <c r="BI36" s="717"/>
      <c r="BJ36" s="717"/>
      <c r="BK36" s="717"/>
      <c r="BL36" s="717"/>
      <c r="BM36" s="717"/>
      <c r="BN36" s="717"/>
      <c r="BO36" s="717"/>
      <c r="BP36" s="717"/>
      <c r="BQ36" s="717"/>
      <c r="BR36" s="717"/>
      <c r="BS36" s="717"/>
      <c r="BT36" s="717"/>
      <c r="BU36" s="717"/>
      <c r="BV36" s="169"/>
      <c r="BW36" s="716">
        <f t="shared" si="2"/>
        <v>10</v>
      </c>
      <c r="BX36" s="716"/>
      <c r="BY36" s="717" t="str">
        <f>IF('各会計、関係団体の財政状況及び健全化判断比率'!B70="","",'各会計、関係団体の財政状況及び健全化判断比率'!B70)</f>
        <v>可児市・御嵩町中学校組合</v>
      </c>
      <c r="BZ36" s="717"/>
      <c r="CA36" s="717"/>
      <c r="CB36" s="717"/>
      <c r="CC36" s="717"/>
      <c r="CD36" s="717"/>
      <c r="CE36" s="717"/>
      <c r="CF36" s="717"/>
      <c r="CG36" s="717"/>
      <c r="CH36" s="717"/>
      <c r="CI36" s="717"/>
      <c r="CJ36" s="717"/>
      <c r="CK36" s="717"/>
      <c r="CL36" s="717"/>
      <c r="CM36" s="717"/>
      <c r="CN36" s="169"/>
      <c r="CO36" s="716" t="str">
        <f t="shared" si="3"/>
        <v/>
      </c>
      <c r="CP36" s="716"/>
      <c r="CQ36" s="717" t="str">
        <f>IF('各会計、関係団体の財政状況及び健全化判断比率'!BS9="","",'各会計、関係団体の財政状況及び健全化判断比率'!BS9)</f>
        <v/>
      </c>
      <c r="CR36" s="717"/>
      <c r="CS36" s="717"/>
      <c r="CT36" s="717"/>
      <c r="CU36" s="717"/>
      <c r="CV36" s="717"/>
      <c r="CW36" s="717"/>
      <c r="CX36" s="717"/>
      <c r="CY36" s="717"/>
      <c r="CZ36" s="717"/>
      <c r="DA36" s="717"/>
      <c r="DB36" s="717"/>
      <c r="DC36" s="717"/>
      <c r="DD36" s="717"/>
      <c r="DE36" s="717"/>
      <c r="DG36" s="718" t="str">
        <f>IF('各会計、関係団体の財政状況及び健全化判断比率'!BR9="","",'各会計、関係団体の財政状況及び健全化判断比率'!BR9)</f>
        <v/>
      </c>
      <c r="DH36" s="718"/>
      <c r="DI36" s="196"/>
    </row>
    <row r="37" spans="1:113" ht="32.25" customHeight="1" x14ac:dyDescent="0.15">
      <c r="A37" s="169"/>
      <c r="B37" s="193"/>
      <c r="C37" s="716" t="str">
        <f>IF(E37="","",C36+1)</f>
        <v/>
      </c>
      <c r="D37" s="716"/>
      <c r="E37" s="717" t="str">
        <f>IF('各会計、関係団体の財政状況及び健全化判断比率'!B10="","",'各会計、関係団体の財政状況及び健全化判断比率'!B10)</f>
        <v/>
      </c>
      <c r="F37" s="717"/>
      <c r="G37" s="717"/>
      <c r="H37" s="717"/>
      <c r="I37" s="717"/>
      <c r="J37" s="717"/>
      <c r="K37" s="717"/>
      <c r="L37" s="717"/>
      <c r="M37" s="717"/>
      <c r="N37" s="717"/>
      <c r="O37" s="717"/>
      <c r="P37" s="717"/>
      <c r="Q37" s="717"/>
      <c r="R37" s="717"/>
      <c r="S37" s="717"/>
      <c r="T37" s="169"/>
      <c r="U37" s="716">
        <f t="shared" si="4"/>
        <v>5</v>
      </c>
      <c r="V37" s="716"/>
      <c r="W37" s="717" t="str">
        <f>IF('各会計、関係団体の財政状況及び健全化判断比率'!B31="","",'各会計、関係団体の財政状況及び健全化判断比率'!B31)</f>
        <v>介護保険特別会計（介護サービス事業勘定）</v>
      </c>
      <c r="X37" s="717"/>
      <c r="Y37" s="717"/>
      <c r="Z37" s="717"/>
      <c r="AA37" s="717"/>
      <c r="AB37" s="717"/>
      <c r="AC37" s="717"/>
      <c r="AD37" s="717"/>
      <c r="AE37" s="717"/>
      <c r="AF37" s="717"/>
      <c r="AG37" s="717"/>
      <c r="AH37" s="717"/>
      <c r="AI37" s="717"/>
      <c r="AJ37" s="717"/>
      <c r="AK37" s="717"/>
      <c r="AL37" s="169"/>
      <c r="AM37" s="716" t="str">
        <f t="shared" si="0"/>
        <v/>
      </c>
      <c r="AN37" s="716"/>
      <c r="AO37" s="717"/>
      <c r="AP37" s="717"/>
      <c r="AQ37" s="717"/>
      <c r="AR37" s="717"/>
      <c r="AS37" s="717"/>
      <c r="AT37" s="717"/>
      <c r="AU37" s="717"/>
      <c r="AV37" s="717"/>
      <c r="AW37" s="717"/>
      <c r="AX37" s="717"/>
      <c r="AY37" s="717"/>
      <c r="AZ37" s="717"/>
      <c r="BA37" s="717"/>
      <c r="BB37" s="717"/>
      <c r="BC37" s="717"/>
      <c r="BD37" s="169"/>
      <c r="BE37" s="716" t="str">
        <f t="shared" si="1"/>
        <v/>
      </c>
      <c r="BF37" s="716"/>
      <c r="BG37" s="717"/>
      <c r="BH37" s="717"/>
      <c r="BI37" s="717"/>
      <c r="BJ37" s="717"/>
      <c r="BK37" s="717"/>
      <c r="BL37" s="717"/>
      <c r="BM37" s="717"/>
      <c r="BN37" s="717"/>
      <c r="BO37" s="717"/>
      <c r="BP37" s="717"/>
      <c r="BQ37" s="717"/>
      <c r="BR37" s="717"/>
      <c r="BS37" s="717"/>
      <c r="BT37" s="717"/>
      <c r="BU37" s="717"/>
      <c r="BV37" s="169"/>
      <c r="BW37" s="716">
        <f t="shared" si="2"/>
        <v>11</v>
      </c>
      <c r="BX37" s="716"/>
      <c r="BY37" s="717" t="str">
        <f>IF('各会計、関係団体の財政状況及び健全化判断比率'!B71="","",'各会計、関係団体の財政状況及び健全化判断比率'!B71)</f>
        <v>岐阜県市町村会館組合</v>
      </c>
      <c r="BZ37" s="717"/>
      <c r="CA37" s="717"/>
      <c r="CB37" s="717"/>
      <c r="CC37" s="717"/>
      <c r="CD37" s="717"/>
      <c r="CE37" s="717"/>
      <c r="CF37" s="717"/>
      <c r="CG37" s="717"/>
      <c r="CH37" s="717"/>
      <c r="CI37" s="717"/>
      <c r="CJ37" s="717"/>
      <c r="CK37" s="717"/>
      <c r="CL37" s="717"/>
      <c r="CM37" s="717"/>
      <c r="CN37" s="169"/>
      <c r="CO37" s="716" t="str">
        <f t="shared" si="3"/>
        <v/>
      </c>
      <c r="CP37" s="716"/>
      <c r="CQ37" s="717" t="str">
        <f>IF('各会計、関係団体の財政状況及び健全化判断比率'!BS10="","",'各会計、関係団体の財政状況及び健全化判断比率'!BS10)</f>
        <v/>
      </c>
      <c r="CR37" s="717"/>
      <c r="CS37" s="717"/>
      <c r="CT37" s="717"/>
      <c r="CU37" s="717"/>
      <c r="CV37" s="717"/>
      <c r="CW37" s="717"/>
      <c r="CX37" s="717"/>
      <c r="CY37" s="717"/>
      <c r="CZ37" s="717"/>
      <c r="DA37" s="717"/>
      <c r="DB37" s="717"/>
      <c r="DC37" s="717"/>
      <c r="DD37" s="717"/>
      <c r="DE37" s="717"/>
      <c r="DG37" s="718" t="str">
        <f>IF('各会計、関係団体の財政状況及び健全化判断比率'!BR10="","",'各会計、関係団体の財政状況及び健全化判断比率'!BR10)</f>
        <v/>
      </c>
      <c r="DH37" s="718"/>
      <c r="DI37" s="196"/>
    </row>
    <row r="38" spans="1:113" ht="32.25" customHeight="1" x14ac:dyDescent="0.15">
      <c r="A38" s="169"/>
      <c r="B38" s="193"/>
      <c r="C38" s="716" t="str">
        <f t="shared" ref="C38:C43" si="5">IF(E38="","",C37+1)</f>
        <v/>
      </c>
      <c r="D38" s="716"/>
      <c r="E38" s="717" t="str">
        <f>IF('各会計、関係団体の財政状況及び健全化判断比率'!B11="","",'各会計、関係団体の財政状況及び健全化判断比率'!B11)</f>
        <v/>
      </c>
      <c r="F38" s="717"/>
      <c r="G38" s="717"/>
      <c r="H38" s="717"/>
      <c r="I38" s="717"/>
      <c r="J38" s="717"/>
      <c r="K38" s="717"/>
      <c r="L38" s="717"/>
      <c r="M38" s="717"/>
      <c r="N38" s="717"/>
      <c r="O38" s="717"/>
      <c r="P38" s="717"/>
      <c r="Q38" s="717"/>
      <c r="R38" s="717"/>
      <c r="S38" s="717"/>
      <c r="T38" s="169"/>
      <c r="U38" s="716" t="str">
        <f t="shared" si="4"/>
        <v/>
      </c>
      <c r="V38" s="716"/>
      <c r="W38" s="717"/>
      <c r="X38" s="717"/>
      <c r="Y38" s="717"/>
      <c r="Z38" s="717"/>
      <c r="AA38" s="717"/>
      <c r="AB38" s="717"/>
      <c r="AC38" s="717"/>
      <c r="AD38" s="717"/>
      <c r="AE38" s="717"/>
      <c r="AF38" s="717"/>
      <c r="AG38" s="717"/>
      <c r="AH38" s="717"/>
      <c r="AI38" s="717"/>
      <c r="AJ38" s="717"/>
      <c r="AK38" s="717"/>
      <c r="AL38" s="169"/>
      <c r="AM38" s="716" t="str">
        <f t="shared" si="0"/>
        <v/>
      </c>
      <c r="AN38" s="716"/>
      <c r="AO38" s="717"/>
      <c r="AP38" s="717"/>
      <c r="AQ38" s="717"/>
      <c r="AR38" s="717"/>
      <c r="AS38" s="717"/>
      <c r="AT38" s="717"/>
      <c r="AU38" s="717"/>
      <c r="AV38" s="717"/>
      <c r="AW38" s="717"/>
      <c r="AX38" s="717"/>
      <c r="AY38" s="717"/>
      <c r="AZ38" s="717"/>
      <c r="BA38" s="717"/>
      <c r="BB38" s="717"/>
      <c r="BC38" s="717"/>
      <c r="BD38" s="169"/>
      <c r="BE38" s="716" t="str">
        <f t="shared" si="1"/>
        <v/>
      </c>
      <c r="BF38" s="716"/>
      <c r="BG38" s="717"/>
      <c r="BH38" s="717"/>
      <c r="BI38" s="717"/>
      <c r="BJ38" s="717"/>
      <c r="BK38" s="717"/>
      <c r="BL38" s="717"/>
      <c r="BM38" s="717"/>
      <c r="BN38" s="717"/>
      <c r="BO38" s="717"/>
      <c r="BP38" s="717"/>
      <c r="BQ38" s="717"/>
      <c r="BR38" s="717"/>
      <c r="BS38" s="717"/>
      <c r="BT38" s="717"/>
      <c r="BU38" s="717"/>
      <c r="BV38" s="169"/>
      <c r="BW38" s="716">
        <f t="shared" si="2"/>
        <v>12</v>
      </c>
      <c r="BX38" s="716"/>
      <c r="BY38" s="717" t="str">
        <f>IF('各会計、関係団体の財政状況及び健全化判断比率'!B72="","",'各会計、関係団体の財政状況及び健全化判断比率'!B72)</f>
        <v>岐阜県市町村職員退職手当組合</v>
      </c>
      <c r="BZ38" s="717"/>
      <c r="CA38" s="717"/>
      <c r="CB38" s="717"/>
      <c r="CC38" s="717"/>
      <c r="CD38" s="717"/>
      <c r="CE38" s="717"/>
      <c r="CF38" s="717"/>
      <c r="CG38" s="717"/>
      <c r="CH38" s="717"/>
      <c r="CI38" s="717"/>
      <c r="CJ38" s="717"/>
      <c r="CK38" s="717"/>
      <c r="CL38" s="717"/>
      <c r="CM38" s="717"/>
      <c r="CN38" s="169"/>
      <c r="CO38" s="716" t="str">
        <f t="shared" si="3"/>
        <v/>
      </c>
      <c r="CP38" s="716"/>
      <c r="CQ38" s="717" t="str">
        <f>IF('各会計、関係団体の財政状況及び健全化判断比率'!BS11="","",'各会計、関係団体の財政状況及び健全化判断比率'!BS11)</f>
        <v/>
      </c>
      <c r="CR38" s="717"/>
      <c r="CS38" s="717"/>
      <c r="CT38" s="717"/>
      <c r="CU38" s="717"/>
      <c r="CV38" s="717"/>
      <c r="CW38" s="717"/>
      <c r="CX38" s="717"/>
      <c r="CY38" s="717"/>
      <c r="CZ38" s="717"/>
      <c r="DA38" s="717"/>
      <c r="DB38" s="717"/>
      <c r="DC38" s="717"/>
      <c r="DD38" s="717"/>
      <c r="DE38" s="717"/>
      <c r="DG38" s="718" t="str">
        <f>IF('各会計、関係団体の財政状況及び健全化判断比率'!BR11="","",'各会計、関係団体の財政状況及び健全化判断比率'!BR11)</f>
        <v/>
      </c>
      <c r="DH38" s="718"/>
      <c r="DI38" s="196"/>
    </row>
    <row r="39" spans="1:113" ht="32.25" customHeight="1" x14ac:dyDescent="0.15">
      <c r="A39" s="169"/>
      <c r="B39" s="193"/>
      <c r="C39" s="716" t="str">
        <f t="shared" si="5"/>
        <v/>
      </c>
      <c r="D39" s="716"/>
      <c r="E39" s="717" t="str">
        <f>IF('各会計、関係団体の財政状況及び健全化判断比率'!B12="","",'各会計、関係団体の財政状況及び健全化判断比率'!B12)</f>
        <v/>
      </c>
      <c r="F39" s="717"/>
      <c r="G39" s="717"/>
      <c r="H39" s="717"/>
      <c r="I39" s="717"/>
      <c r="J39" s="717"/>
      <c r="K39" s="717"/>
      <c r="L39" s="717"/>
      <c r="M39" s="717"/>
      <c r="N39" s="717"/>
      <c r="O39" s="717"/>
      <c r="P39" s="717"/>
      <c r="Q39" s="717"/>
      <c r="R39" s="717"/>
      <c r="S39" s="717"/>
      <c r="T39" s="169"/>
      <c r="U39" s="716" t="str">
        <f t="shared" si="4"/>
        <v/>
      </c>
      <c r="V39" s="716"/>
      <c r="W39" s="717"/>
      <c r="X39" s="717"/>
      <c r="Y39" s="717"/>
      <c r="Z39" s="717"/>
      <c r="AA39" s="717"/>
      <c r="AB39" s="717"/>
      <c r="AC39" s="717"/>
      <c r="AD39" s="717"/>
      <c r="AE39" s="717"/>
      <c r="AF39" s="717"/>
      <c r="AG39" s="717"/>
      <c r="AH39" s="717"/>
      <c r="AI39" s="717"/>
      <c r="AJ39" s="717"/>
      <c r="AK39" s="717"/>
      <c r="AL39" s="169"/>
      <c r="AM39" s="716" t="str">
        <f t="shared" si="0"/>
        <v/>
      </c>
      <c r="AN39" s="716"/>
      <c r="AO39" s="717"/>
      <c r="AP39" s="717"/>
      <c r="AQ39" s="717"/>
      <c r="AR39" s="717"/>
      <c r="AS39" s="717"/>
      <c r="AT39" s="717"/>
      <c r="AU39" s="717"/>
      <c r="AV39" s="717"/>
      <c r="AW39" s="717"/>
      <c r="AX39" s="717"/>
      <c r="AY39" s="717"/>
      <c r="AZ39" s="717"/>
      <c r="BA39" s="717"/>
      <c r="BB39" s="717"/>
      <c r="BC39" s="717"/>
      <c r="BD39" s="169"/>
      <c r="BE39" s="716" t="str">
        <f t="shared" si="1"/>
        <v/>
      </c>
      <c r="BF39" s="716"/>
      <c r="BG39" s="717"/>
      <c r="BH39" s="717"/>
      <c r="BI39" s="717"/>
      <c r="BJ39" s="717"/>
      <c r="BK39" s="717"/>
      <c r="BL39" s="717"/>
      <c r="BM39" s="717"/>
      <c r="BN39" s="717"/>
      <c r="BO39" s="717"/>
      <c r="BP39" s="717"/>
      <c r="BQ39" s="717"/>
      <c r="BR39" s="717"/>
      <c r="BS39" s="717"/>
      <c r="BT39" s="717"/>
      <c r="BU39" s="717"/>
      <c r="BV39" s="169"/>
      <c r="BW39" s="716">
        <f t="shared" si="2"/>
        <v>13</v>
      </c>
      <c r="BX39" s="716"/>
      <c r="BY39" s="717" t="str">
        <f>IF('各会計、関係団体の財政状況及び健全化判断比率'!B73="","",'各会計、関係団体の財政状況及び健全化判断比率'!B73)</f>
        <v>可茂消防事務組合</v>
      </c>
      <c r="BZ39" s="717"/>
      <c r="CA39" s="717"/>
      <c r="CB39" s="717"/>
      <c r="CC39" s="717"/>
      <c r="CD39" s="717"/>
      <c r="CE39" s="717"/>
      <c r="CF39" s="717"/>
      <c r="CG39" s="717"/>
      <c r="CH39" s="717"/>
      <c r="CI39" s="717"/>
      <c r="CJ39" s="717"/>
      <c r="CK39" s="717"/>
      <c r="CL39" s="717"/>
      <c r="CM39" s="717"/>
      <c r="CN39" s="169"/>
      <c r="CO39" s="716" t="str">
        <f t="shared" si="3"/>
        <v/>
      </c>
      <c r="CP39" s="716"/>
      <c r="CQ39" s="717" t="str">
        <f>IF('各会計、関係団体の財政状況及び健全化判断比率'!BS12="","",'各会計、関係団体の財政状況及び健全化判断比率'!BS12)</f>
        <v/>
      </c>
      <c r="CR39" s="717"/>
      <c r="CS39" s="717"/>
      <c r="CT39" s="717"/>
      <c r="CU39" s="717"/>
      <c r="CV39" s="717"/>
      <c r="CW39" s="717"/>
      <c r="CX39" s="717"/>
      <c r="CY39" s="717"/>
      <c r="CZ39" s="717"/>
      <c r="DA39" s="717"/>
      <c r="DB39" s="717"/>
      <c r="DC39" s="717"/>
      <c r="DD39" s="717"/>
      <c r="DE39" s="717"/>
      <c r="DG39" s="718" t="str">
        <f>IF('各会計、関係団体の財政状況及び健全化判断比率'!BR12="","",'各会計、関係団体の財政状況及び健全化判断比率'!BR12)</f>
        <v/>
      </c>
      <c r="DH39" s="718"/>
      <c r="DI39" s="196"/>
    </row>
    <row r="40" spans="1:113" ht="32.25" customHeight="1" x14ac:dyDescent="0.15">
      <c r="A40" s="169"/>
      <c r="B40" s="193"/>
      <c r="C40" s="716" t="str">
        <f t="shared" si="5"/>
        <v/>
      </c>
      <c r="D40" s="716"/>
      <c r="E40" s="717" t="str">
        <f>IF('各会計、関係団体の財政状況及び健全化判断比率'!B13="","",'各会計、関係団体の財政状況及び健全化判断比率'!B13)</f>
        <v/>
      </c>
      <c r="F40" s="717"/>
      <c r="G40" s="717"/>
      <c r="H40" s="717"/>
      <c r="I40" s="717"/>
      <c r="J40" s="717"/>
      <c r="K40" s="717"/>
      <c r="L40" s="717"/>
      <c r="M40" s="717"/>
      <c r="N40" s="717"/>
      <c r="O40" s="717"/>
      <c r="P40" s="717"/>
      <c r="Q40" s="717"/>
      <c r="R40" s="717"/>
      <c r="S40" s="717"/>
      <c r="T40" s="169"/>
      <c r="U40" s="716" t="str">
        <f t="shared" si="4"/>
        <v/>
      </c>
      <c r="V40" s="716"/>
      <c r="W40" s="717"/>
      <c r="X40" s="717"/>
      <c r="Y40" s="717"/>
      <c r="Z40" s="717"/>
      <c r="AA40" s="717"/>
      <c r="AB40" s="717"/>
      <c r="AC40" s="717"/>
      <c r="AD40" s="717"/>
      <c r="AE40" s="717"/>
      <c r="AF40" s="717"/>
      <c r="AG40" s="717"/>
      <c r="AH40" s="717"/>
      <c r="AI40" s="717"/>
      <c r="AJ40" s="717"/>
      <c r="AK40" s="717"/>
      <c r="AL40" s="169"/>
      <c r="AM40" s="716" t="str">
        <f t="shared" si="0"/>
        <v/>
      </c>
      <c r="AN40" s="716"/>
      <c r="AO40" s="717"/>
      <c r="AP40" s="717"/>
      <c r="AQ40" s="717"/>
      <c r="AR40" s="717"/>
      <c r="AS40" s="717"/>
      <c r="AT40" s="717"/>
      <c r="AU40" s="717"/>
      <c r="AV40" s="717"/>
      <c r="AW40" s="717"/>
      <c r="AX40" s="717"/>
      <c r="AY40" s="717"/>
      <c r="AZ40" s="717"/>
      <c r="BA40" s="717"/>
      <c r="BB40" s="717"/>
      <c r="BC40" s="717"/>
      <c r="BD40" s="169"/>
      <c r="BE40" s="716" t="str">
        <f t="shared" si="1"/>
        <v/>
      </c>
      <c r="BF40" s="716"/>
      <c r="BG40" s="717"/>
      <c r="BH40" s="717"/>
      <c r="BI40" s="717"/>
      <c r="BJ40" s="717"/>
      <c r="BK40" s="717"/>
      <c r="BL40" s="717"/>
      <c r="BM40" s="717"/>
      <c r="BN40" s="717"/>
      <c r="BO40" s="717"/>
      <c r="BP40" s="717"/>
      <c r="BQ40" s="717"/>
      <c r="BR40" s="717"/>
      <c r="BS40" s="717"/>
      <c r="BT40" s="717"/>
      <c r="BU40" s="717"/>
      <c r="BV40" s="169"/>
      <c r="BW40" s="716">
        <f t="shared" si="2"/>
        <v>14</v>
      </c>
      <c r="BX40" s="716"/>
      <c r="BY40" s="717" t="str">
        <f>IF('各会計、関係団体の財政状況及び健全化判断比率'!B74="","",'各会計、関係団体の財政状況及び健全化判断比率'!B74)</f>
        <v>後期高齢者医療連合(一般会計分)</v>
      </c>
      <c r="BZ40" s="717"/>
      <c r="CA40" s="717"/>
      <c r="CB40" s="717"/>
      <c r="CC40" s="717"/>
      <c r="CD40" s="717"/>
      <c r="CE40" s="717"/>
      <c r="CF40" s="717"/>
      <c r="CG40" s="717"/>
      <c r="CH40" s="717"/>
      <c r="CI40" s="717"/>
      <c r="CJ40" s="717"/>
      <c r="CK40" s="717"/>
      <c r="CL40" s="717"/>
      <c r="CM40" s="717"/>
      <c r="CN40" s="169"/>
      <c r="CO40" s="716" t="str">
        <f t="shared" si="3"/>
        <v/>
      </c>
      <c r="CP40" s="716"/>
      <c r="CQ40" s="717" t="str">
        <f>IF('各会計、関係団体の財政状況及び健全化判断比率'!BS13="","",'各会計、関係団体の財政状況及び健全化判断比率'!BS13)</f>
        <v/>
      </c>
      <c r="CR40" s="717"/>
      <c r="CS40" s="717"/>
      <c r="CT40" s="717"/>
      <c r="CU40" s="717"/>
      <c r="CV40" s="717"/>
      <c r="CW40" s="717"/>
      <c r="CX40" s="717"/>
      <c r="CY40" s="717"/>
      <c r="CZ40" s="717"/>
      <c r="DA40" s="717"/>
      <c r="DB40" s="717"/>
      <c r="DC40" s="717"/>
      <c r="DD40" s="717"/>
      <c r="DE40" s="717"/>
      <c r="DG40" s="718" t="str">
        <f>IF('各会計、関係団体の財政状況及び健全化判断比率'!BR13="","",'各会計、関係団体の財政状況及び健全化判断比率'!BR13)</f>
        <v/>
      </c>
      <c r="DH40" s="718"/>
      <c r="DI40" s="196"/>
    </row>
    <row r="41" spans="1:113" ht="32.25" customHeight="1" x14ac:dyDescent="0.15">
      <c r="A41" s="169"/>
      <c r="B41" s="193"/>
      <c r="C41" s="716" t="str">
        <f t="shared" si="5"/>
        <v/>
      </c>
      <c r="D41" s="716"/>
      <c r="E41" s="717" t="str">
        <f>IF('各会計、関係団体の財政状況及び健全化判断比率'!B14="","",'各会計、関係団体の財政状況及び健全化判断比率'!B14)</f>
        <v/>
      </c>
      <c r="F41" s="717"/>
      <c r="G41" s="717"/>
      <c r="H41" s="717"/>
      <c r="I41" s="717"/>
      <c r="J41" s="717"/>
      <c r="K41" s="717"/>
      <c r="L41" s="717"/>
      <c r="M41" s="717"/>
      <c r="N41" s="717"/>
      <c r="O41" s="717"/>
      <c r="P41" s="717"/>
      <c r="Q41" s="717"/>
      <c r="R41" s="717"/>
      <c r="S41" s="717"/>
      <c r="T41" s="169"/>
      <c r="U41" s="716" t="str">
        <f t="shared" si="4"/>
        <v/>
      </c>
      <c r="V41" s="716"/>
      <c r="W41" s="717"/>
      <c r="X41" s="717"/>
      <c r="Y41" s="717"/>
      <c r="Z41" s="717"/>
      <c r="AA41" s="717"/>
      <c r="AB41" s="717"/>
      <c r="AC41" s="717"/>
      <c r="AD41" s="717"/>
      <c r="AE41" s="717"/>
      <c r="AF41" s="717"/>
      <c r="AG41" s="717"/>
      <c r="AH41" s="717"/>
      <c r="AI41" s="717"/>
      <c r="AJ41" s="717"/>
      <c r="AK41" s="717"/>
      <c r="AL41" s="169"/>
      <c r="AM41" s="716" t="str">
        <f t="shared" si="0"/>
        <v/>
      </c>
      <c r="AN41" s="716"/>
      <c r="AO41" s="717"/>
      <c r="AP41" s="717"/>
      <c r="AQ41" s="717"/>
      <c r="AR41" s="717"/>
      <c r="AS41" s="717"/>
      <c r="AT41" s="717"/>
      <c r="AU41" s="717"/>
      <c r="AV41" s="717"/>
      <c r="AW41" s="717"/>
      <c r="AX41" s="717"/>
      <c r="AY41" s="717"/>
      <c r="AZ41" s="717"/>
      <c r="BA41" s="717"/>
      <c r="BB41" s="717"/>
      <c r="BC41" s="717"/>
      <c r="BD41" s="169"/>
      <c r="BE41" s="716" t="str">
        <f t="shared" si="1"/>
        <v/>
      </c>
      <c r="BF41" s="716"/>
      <c r="BG41" s="717"/>
      <c r="BH41" s="717"/>
      <c r="BI41" s="717"/>
      <c r="BJ41" s="717"/>
      <c r="BK41" s="717"/>
      <c r="BL41" s="717"/>
      <c r="BM41" s="717"/>
      <c r="BN41" s="717"/>
      <c r="BO41" s="717"/>
      <c r="BP41" s="717"/>
      <c r="BQ41" s="717"/>
      <c r="BR41" s="717"/>
      <c r="BS41" s="717"/>
      <c r="BT41" s="717"/>
      <c r="BU41" s="717"/>
      <c r="BV41" s="169"/>
      <c r="BW41" s="716">
        <f t="shared" si="2"/>
        <v>15</v>
      </c>
      <c r="BX41" s="716"/>
      <c r="BY41" s="717" t="str">
        <f>IF('各会計、関係団体の財政状況及び健全化判断比率'!B75="","",'各会計、関係団体の財政状況及び健全化判断比率'!B75)</f>
        <v>後期高齢者医療連合(特別会計分)</v>
      </c>
      <c r="BZ41" s="717"/>
      <c r="CA41" s="717"/>
      <c r="CB41" s="717"/>
      <c r="CC41" s="717"/>
      <c r="CD41" s="717"/>
      <c r="CE41" s="717"/>
      <c r="CF41" s="717"/>
      <c r="CG41" s="717"/>
      <c r="CH41" s="717"/>
      <c r="CI41" s="717"/>
      <c r="CJ41" s="717"/>
      <c r="CK41" s="717"/>
      <c r="CL41" s="717"/>
      <c r="CM41" s="717"/>
      <c r="CN41" s="169"/>
      <c r="CO41" s="716" t="str">
        <f t="shared" si="3"/>
        <v/>
      </c>
      <c r="CP41" s="716"/>
      <c r="CQ41" s="717" t="str">
        <f>IF('各会計、関係団体の財政状況及び健全化判断比率'!BS14="","",'各会計、関係団体の財政状況及び健全化判断比率'!BS14)</f>
        <v/>
      </c>
      <c r="CR41" s="717"/>
      <c r="CS41" s="717"/>
      <c r="CT41" s="717"/>
      <c r="CU41" s="717"/>
      <c r="CV41" s="717"/>
      <c r="CW41" s="717"/>
      <c r="CX41" s="717"/>
      <c r="CY41" s="717"/>
      <c r="CZ41" s="717"/>
      <c r="DA41" s="717"/>
      <c r="DB41" s="717"/>
      <c r="DC41" s="717"/>
      <c r="DD41" s="717"/>
      <c r="DE41" s="717"/>
      <c r="DG41" s="718" t="str">
        <f>IF('各会計、関係団体の財政状況及び健全化判断比率'!BR14="","",'各会計、関係団体の財政状況及び健全化判断比率'!BR14)</f>
        <v/>
      </c>
      <c r="DH41" s="718"/>
      <c r="DI41" s="196"/>
    </row>
    <row r="42" spans="1:113" ht="32.25" customHeight="1" x14ac:dyDescent="0.15">
      <c r="B42" s="193"/>
      <c r="C42" s="716" t="str">
        <f t="shared" si="5"/>
        <v/>
      </c>
      <c r="D42" s="716"/>
      <c r="E42" s="717" t="str">
        <f>IF('各会計、関係団体の財政状況及び健全化判断比率'!B15="","",'各会計、関係団体の財政状況及び健全化判断比率'!B15)</f>
        <v/>
      </c>
      <c r="F42" s="717"/>
      <c r="G42" s="717"/>
      <c r="H42" s="717"/>
      <c r="I42" s="717"/>
      <c r="J42" s="717"/>
      <c r="K42" s="717"/>
      <c r="L42" s="717"/>
      <c r="M42" s="717"/>
      <c r="N42" s="717"/>
      <c r="O42" s="717"/>
      <c r="P42" s="717"/>
      <c r="Q42" s="717"/>
      <c r="R42" s="717"/>
      <c r="S42" s="717"/>
      <c r="T42" s="169"/>
      <c r="U42" s="716" t="str">
        <f t="shared" si="4"/>
        <v/>
      </c>
      <c r="V42" s="716"/>
      <c r="W42" s="717"/>
      <c r="X42" s="717"/>
      <c r="Y42" s="717"/>
      <c r="Z42" s="717"/>
      <c r="AA42" s="717"/>
      <c r="AB42" s="717"/>
      <c r="AC42" s="717"/>
      <c r="AD42" s="717"/>
      <c r="AE42" s="717"/>
      <c r="AF42" s="717"/>
      <c r="AG42" s="717"/>
      <c r="AH42" s="717"/>
      <c r="AI42" s="717"/>
      <c r="AJ42" s="717"/>
      <c r="AK42" s="717"/>
      <c r="AL42" s="169"/>
      <c r="AM42" s="716" t="str">
        <f t="shared" si="0"/>
        <v/>
      </c>
      <c r="AN42" s="716"/>
      <c r="AO42" s="717"/>
      <c r="AP42" s="717"/>
      <c r="AQ42" s="717"/>
      <c r="AR42" s="717"/>
      <c r="AS42" s="717"/>
      <c r="AT42" s="717"/>
      <c r="AU42" s="717"/>
      <c r="AV42" s="717"/>
      <c r="AW42" s="717"/>
      <c r="AX42" s="717"/>
      <c r="AY42" s="717"/>
      <c r="AZ42" s="717"/>
      <c r="BA42" s="717"/>
      <c r="BB42" s="717"/>
      <c r="BC42" s="717"/>
      <c r="BD42" s="169"/>
      <c r="BE42" s="716" t="str">
        <f t="shared" si="1"/>
        <v/>
      </c>
      <c r="BF42" s="716"/>
      <c r="BG42" s="717"/>
      <c r="BH42" s="717"/>
      <c r="BI42" s="717"/>
      <c r="BJ42" s="717"/>
      <c r="BK42" s="717"/>
      <c r="BL42" s="717"/>
      <c r="BM42" s="717"/>
      <c r="BN42" s="717"/>
      <c r="BO42" s="717"/>
      <c r="BP42" s="717"/>
      <c r="BQ42" s="717"/>
      <c r="BR42" s="717"/>
      <c r="BS42" s="717"/>
      <c r="BT42" s="717"/>
      <c r="BU42" s="717"/>
      <c r="BV42" s="169"/>
      <c r="BW42" s="716">
        <f t="shared" si="2"/>
        <v>16</v>
      </c>
      <c r="BX42" s="716"/>
      <c r="BY42" s="717" t="str">
        <f>IF('各会計、関係団体の財政状況及び健全化判断比率'!B76="","",'各会計、関係団体の財政状況及び健全化判断比率'!B76)</f>
        <v>可茂公設地方卸売市場組合</v>
      </c>
      <c r="BZ42" s="717"/>
      <c r="CA42" s="717"/>
      <c r="CB42" s="717"/>
      <c r="CC42" s="717"/>
      <c r="CD42" s="717"/>
      <c r="CE42" s="717"/>
      <c r="CF42" s="717"/>
      <c r="CG42" s="717"/>
      <c r="CH42" s="717"/>
      <c r="CI42" s="717"/>
      <c r="CJ42" s="717"/>
      <c r="CK42" s="717"/>
      <c r="CL42" s="717"/>
      <c r="CM42" s="717"/>
      <c r="CN42" s="169"/>
      <c r="CO42" s="716" t="str">
        <f t="shared" si="3"/>
        <v/>
      </c>
      <c r="CP42" s="716"/>
      <c r="CQ42" s="717" t="str">
        <f>IF('各会計、関係団体の財政状況及び健全化判断比率'!BS15="","",'各会計、関係団体の財政状況及び健全化判断比率'!BS15)</f>
        <v/>
      </c>
      <c r="CR42" s="717"/>
      <c r="CS42" s="717"/>
      <c r="CT42" s="717"/>
      <c r="CU42" s="717"/>
      <c r="CV42" s="717"/>
      <c r="CW42" s="717"/>
      <c r="CX42" s="717"/>
      <c r="CY42" s="717"/>
      <c r="CZ42" s="717"/>
      <c r="DA42" s="717"/>
      <c r="DB42" s="717"/>
      <c r="DC42" s="717"/>
      <c r="DD42" s="717"/>
      <c r="DE42" s="717"/>
      <c r="DG42" s="718" t="str">
        <f>IF('各会計、関係団体の財政状況及び健全化判断比率'!BR15="","",'各会計、関係団体の財政状況及び健全化判断比率'!BR15)</f>
        <v/>
      </c>
      <c r="DH42" s="718"/>
      <c r="DI42" s="196"/>
    </row>
    <row r="43" spans="1:113" ht="32.25" customHeight="1" x14ac:dyDescent="0.15">
      <c r="B43" s="193"/>
      <c r="C43" s="716" t="str">
        <f t="shared" si="5"/>
        <v/>
      </c>
      <c r="D43" s="716"/>
      <c r="E43" s="717" t="str">
        <f>IF('各会計、関係団体の財政状況及び健全化判断比率'!B16="","",'各会計、関係団体の財政状況及び健全化判断比率'!B16)</f>
        <v/>
      </c>
      <c r="F43" s="717"/>
      <c r="G43" s="717"/>
      <c r="H43" s="717"/>
      <c r="I43" s="717"/>
      <c r="J43" s="717"/>
      <c r="K43" s="717"/>
      <c r="L43" s="717"/>
      <c r="M43" s="717"/>
      <c r="N43" s="717"/>
      <c r="O43" s="717"/>
      <c r="P43" s="717"/>
      <c r="Q43" s="717"/>
      <c r="R43" s="717"/>
      <c r="S43" s="717"/>
      <c r="T43" s="169"/>
      <c r="U43" s="716" t="str">
        <f t="shared" si="4"/>
        <v/>
      </c>
      <c r="V43" s="716"/>
      <c r="W43" s="717"/>
      <c r="X43" s="717"/>
      <c r="Y43" s="717"/>
      <c r="Z43" s="717"/>
      <c r="AA43" s="717"/>
      <c r="AB43" s="717"/>
      <c r="AC43" s="717"/>
      <c r="AD43" s="717"/>
      <c r="AE43" s="717"/>
      <c r="AF43" s="717"/>
      <c r="AG43" s="717"/>
      <c r="AH43" s="717"/>
      <c r="AI43" s="717"/>
      <c r="AJ43" s="717"/>
      <c r="AK43" s="717"/>
      <c r="AL43" s="169"/>
      <c r="AM43" s="716" t="str">
        <f t="shared" si="0"/>
        <v/>
      </c>
      <c r="AN43" s="716"/>
      <c r="AO43" s="717"/>
      <c r="AP43" s="717"/>
      <c r="AQ43" s="717"/>
      <c r="AR43" s="717"/>
      <c r="AS43" s="717"/>
      <c r="AT43" s="717"/>
      <c r="AU43" s="717"/>
      <c r="AV43" s="717"/>
      <c r="AW43" s="717"/>
      <c r="AX43" s="717"/>
      <c r="AY43" s="717"/>
      <c r="AZ43" s="717"/>
      <c r="BA43" s="717"/>
      <c r="BB43" s="717"/>
      <c r="BC43" s="717"/>
      <c r="BD43" s="169"/>
      <c r="BE43" s="716" t="str">
        <f t="shared" si="1"/>
        <v/>
      </c>
      <c r="BF43" s="716"/>
      <c r="BG43" s="717"/>
      <c r="BH43" s="717"/>
      <c r="BI43" s="717"/>
      <c r="BJ43" s="717"/>
      <c r="BK43" s="717"/>
      <c r="BL43" s="717"/>
      <c r="BM43" s="717"/>
      <c r="BN43" s="717"/>
      <c r="BO43" s="717"/>
      <c r="BP43" s="717"/>
      <c r="BQ43" s="717"/>
      <c r="BR43" s="717"/>
      <c r="BS43" s="717"/>
      <c r="BT43" s="717"/>
      <c r="BU43" s="717"/>
      <c r="BV43" s="169"/>
      <c r="BW43" s="716" t="str">
        <f t="shared" si="2"/>
        <v/>
      </c>
      <c r="BX43" s="716"/>
      <c r="BY43" s="717" t="str">
        <f>IF('各会計、関係団体の財政状況及び健全化判断比率'!B77="","",'各会計、関係団体の財政状況及び健全化判断比率'!B77)</f>
        <v/>
      </c>
      <c r="BZ43" s="717"/>
      <c r="CA43" s="717"/>
      <c r="CB43" s="717"/>
      <c r="CC43" s="717"/>
      <c r="CD43" s="717"/>
      <c r="CE43" s="717"/>
      <c r="CF43" s="717"/>
      <c r="CG43" s="717"/>
      <c r="CH43" s="717"/>
      <c r="CI43" s="717"/>
      <c r="CJ43" s="717"/>
      <c r="CK43" s="717"/>
      <c r="CL43" s="717"/>
      <c r="CM43" s="717"/>
      <c r="CN43" s="169"/>
      <c r="CO43" s="716" t="str">
        <f t="shared" si="3"/>
        <v/>
      </c>
      <c r="CP43" s="716"/>
      <c r="CQ43" s="717" t="str">
        <f>IF('各会計、関係団体の財政状況及び健全化判断比率'!BS16="","",'各会計、関係団体の財政状況及び健全化判断比率'!BS16)</f>
        <v/>
      </c>
      <c r="CR43" s="717"/>
      <c r="CS43" s="717"/>
      <c r="CT43" s="717"/>
      <c r="CU43" s="717"/>
      <c r="CV43" s="717"/>
      <c r="CW43" s="717"/>
      <c r="CX43" s="717"/>
      <c r="CY43" s="717"/>
      <c r="CZ43" s="717"/>
      <c r="DA43" s="717"/>
      <c r="DB43" s="717"/>
      <c r="DC43" s="717"/>
      <c r="DD43" s="717"/>
      <c r="DE43" s="717"/>
      <c r="DG43" s="718" t="str">
        <f>IF('各会計、関係団体の財政状況及び健全化判断比率'!BR16="","",'各会計、関係団体の財政状況及び健全化判断比率'!BR16)</f>
        <v/>
      </c>
      <c r="DH43" s="718"/>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719" t="s">
        <v>194</v>
      </c>
      <c r="F46" s="719"/>
      <c r="G46" s="719"/>
      <c r="H46" s="719"/>
      <c r="I46" s="719"/>
      <c r="J46" s="719"/>
      <c r="K46" s="719"/>
      <c r="L46" s="719"/>
      <c r="M46" s="719"/>
      <c r="N46" s="719"/>
      <c r="O46" s="719"/>
      <c r="P46" s="719"/>
      <c r="Q46" s="719"/>
      <c r="R46" s="719"/>
      <c r="S46" s="719"/>
      <c r="T46" s="719"/>
      <c r="U46" s="719"/>
      <c r="V46" s="719"/>
      <c r="W46" s="719"/>
      <c r="X46" s="719"/>
      <c r="Y46" s="719"/>
      <c r="Z46" s="719"/>
      <c r="AA46" s="719"/>
      <c r="AB46" s="719"/>
      <c r="AC46" s="719"/>
      <c r="AD46" s="719"/>
      <c r="AE46" s="719"/>
      <c r="AF46" s="719"/>
      <c r="AG46" s="719"/>
      <c r="AH46" s="719"/>
      <c r="AI46" s="719"/>
      <c r="AJ46" s="719"/>
      <c r="AK46" s="719"/>
      <c r="AL46" s="719"/>
      <c r="AM46" s="719"/>
      <c r="AN46" s="719"/>
      <c r="AO46" s="719"/>
      <c r="AP46" s="719"/>
      <c r="AQ46" s="719"/>
      <c r="AR46" s="719"/>
      <c r="AS46" s="719"/>
      <c r="AT46" s="719"/>
      <c r="AU46" s="719"/>
      <c r="AV46" s="719"/>
      <c r="AW46" s="719"/>
      <c r="AX46" s="719"/>
      <c r="AY46" s="719"/>
      <c r="AZ46" s="719"/>
      <c r="BA46" s="719"/>
      <c r="BB46" s="719"/>
      <c r="BC46" s="719"/>
      <c r="BD46" s="719"/>
      <c r="BE46" s="719"/>
      <c r="BF46" s="719"/>
      <c r="BG46" s="719"/>
      <c r="BH46" s="719"/>
      <c r="BI46" s="719"/>
      <c r="BJ46" s="719"/>
      <c r="BK46" s="719"/>
      <c r="BL46" s="719"/>
      <c r="BM46" s="719"/>
      <c r="BN46" s="719"/>
      <c r="BO46" s="719"/>
      <c r="BP46" s="719"/>
      <c r="BQ46" s="719"/>
      <c r="BR46" s="719"/>
      <c r="BS46" s="719"/>
      <c r="BT46" s="719"/>
      <c r="BU46" s="719"/>
      <c r="BV46" s="719"/>
      <c r="BW46" s="719"/>
      <c r="BX46" s="719"/>
      <c r="BY46" s="719"/>
      <c r="BZ46" s="719"/>
      <c r="CA46" s="719"/>
      <c r="CB46" s="719"/>
      <c r="CC46" s="719"/>
      <c r="CD46" s="719"/>
      <c r="CE46" s="719"/>
      <c r="CF46" s="719"/>
      <c r="CG46" s="719"/>
      <c r="CH46" s="719"/>
      <c r="CI46" s="719"/>
      <c r="CJ46" s="719"/>
      <c r="CK46" s="719"/>
      <c r="CL46" s="719"/>
      <c r="CM46" s="719"/>
      <c r="CN46" s="719"/>
      <c r="CO46" s="719"/>
      <c r="CP46" s="719"/>
      <c r="CQ46" s="719"/>
      <c r="CR46" s="719"/>
      <c r="CS46" s="719"/>
      <c r="CT46" s="719"/>
      <c r="CU46" s="719"/>
      <c r="CV46" s="719"/>
      <c r="CW46" s="719"/>
      <c r="CX46" s="719"/>
      <c r="CY46" s="719"/>
      <c r="CZ46" s="719"/>
      <c r="DA46" s="719"/>
      <c r="DB46" s="719"/>
      <c r="DC46" s="719"/>
      <c r="DD46" s="719"/>
      <c r="DE46" s="719"/>
      <c r="DF46" s="719"/>
      <c r="DG46" s="719"/>
      <c r="DH46" s="719"/>
      <c r="DI46" s="719"/>
    </row>
    <row r="47" spans="1:113" x14ac:dyDescent="0.15">
      <c r="E47" s="719" t="s">
        <v>195</v>
      </c>
      <c r="F47" s="719"/>
      <c r="G47" s="719"/>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719"/>
      <c r="AK47" s="719"/>
      <c r="AL47" s="719"/>
      <c r="AM47" s="719"/>
      <c r="AN47" s="719"/>
      <c r="AO47" s="719"/>
      <c r="AP47" s="719"/>
      <c r="AQ47" s="719"/>
      <c r="AR47" s="719"/>
      <c r="AS47" s="719"/>
      <c r="AT47" s="719"/>
      <c r="AU47" s="719"/>
      <c r="AV47" s="719"/>
      <c r="AW47" s="719"/>
      <c r="AX47" s="719"/>
      <c r="AY47" s="719"/>
      <c r="AZ47" s="719"/>
      <c r="BA47" s="719"/>
      <c r="BB47" s="719"/>
      <c r="BC47" s="719"/>
      <c r="BD47" s="719"/>
      <c r="BE47" s="719"/>
      <c r="BF47" s="719"/>
      <c r="BG47" s="719"/>
      <c r="BH47" s="719"/>
      <c r="BI47" s="719"/>
      <c r="BJ47" s="719"/>
      <c r="BK47" s="719"/>
      <c r="BL47" s="719"/>
      <c r="BM47" s="719"/>
      <c r="BN47" s="719"/>
      <c r="BO47" s="719"/>
      <c r="BP47" s="719"/>
      <c r="BQ47" s="719"/>
      <c r="BR47" s="719"/>
      <c r="BS47" s="719"/>
      <c r="BT47" s="719"/>
      <c r="BU47" s="719"/>
      <c r="BV47" s="719"/>
      <c r="BW47" s="719"/>
      <c r="BX47" s="719"/>
      <c r="BY47" s="719"/>
      <c r="BZ47" s="719"/>
      <c r="CA47" s="719"/>
      <c r="CB47" s="719"/>
      <c r="CC47" s="719"/>
      <c r="CD47" s="719"/>
      <c r="CE47" s="719"/>
      <c r="CF47" s="719"/>
      <c r="CG47" s="719"/>
      <c r="CH47" s="719"/>
      <c r="CI47" s="719"/>
      <c r="CJ47" s="719"/>
      <c r="CK47" s="719"/>
      <c r="CL47" s="719"/>
      <c r="CM47" s="719"/>
      <c r="CN47" s="719"/>
      <c r="CO47" s="719"/>
      <c r="CP47" s="719"/>
      <c r="CQ47" s="719"/>
      <c r="CR47" s="719"/>
      <c r="CS47" s="719"/>
      <c r="CT47" s="719"/>
      <c r="CU47" s="719"/>
      <c r="CV47" s="719"/>
      <c r="CW47" s="719"/>
      <c r="CX47" s="719"/>
      <c r="CY47" s="719"/>
      <c r="CZ47" s="719"/>
      <c r="DA47" s="719"/>
      <c r="DB47" s="719"/>
      <c r="DC47" s="719"/>
      <c r="DD47" s="719"/>
      <c r="DE47" s="719"/>
      <c r="DF47" s="719"/>
      <c r="DG47" s="719"/>
      <c r="DH47" s="719"/>
      <c r="DI47" s="719"/>
    </row>
    <row r="48" spans="1:113" x14ac:dyDescent="0.15">
      <c r="E48" s="719" t="s">
        <v>196</v>
      </c>
      <c r="F48" s="719"/>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719"/>
      <c r="AL48" s="719"/>
      <c r="AM48" s="719"/>
      <c r="AN48" s="719"/>
      <c r="AO48" s="719"/>
      <c r="AP48" s="719"/>
      <c r="AQ48" s="719"/>
      <c r="AR48" s="719"/>
      <c r="AS48" s="719"/>
      <c r="AT48" s="719"/>
      <c r="AU48" s="719"/>
      <c r="AV48" s="719"/>
      <c r="AW48" s="719"/>
      <c r="AX48" s="719"/>
      <c r="AY48" s="719"/>
      <c r="AZ48" s="719"/>
      <c r="BA48" s="719"/>
      <c r="BB48" s="719"/>
      <c r="BC48" s="719"/>
      <c r="BD48" s="719"/>
      <c r="BE48" s="719"/>
      <c r="BF48" s="719"/>
      <c r="BG48" s="719"/>
      <c r="BH48" s="719"/>
      <c r="BI48" s="719"/>
      <c r="BJ48" s="719"/>
      <c r="BK48" s="719"/>
      <c r="BL48" s="719"/>
      <c r="BM48" s="719"/>
      <c r="BN48" s="719"/>
      <c r="BO48" s="719"/>
      <c r="BP48" s="719"/>
      <c r="BQ48" s="719"/>
      <c r="BR48" s="719"/>
      <c r="BS48" s="719"/>
      <c r="BT48" s="719"/>
      <c r="BU48" s="719"/>
      <c r="BV48" s="719"/>
      <c r="BW48" s="719"/>
      <c r="BX48" s="719"/>
      <c r="BY48" s="719"/>
      <c r="BZ48" s="719"/>
      <c r="CA48" s="719"/>
      <c r="CB48" s="719"/>
      <c r="CC48" s="719"/>
      <c r="CD48" s="719"/>
      <c r="CE48" s="719"/>
      <c r="CF48" s="719"/>
      <c r="CG48" s="719"/>
      <c r="CH48" s="719"/>
      <c r="CI48" s="719"/>
      <c r="CJ48" s="719"/>
      <c r="CK48" s="719"/>
      <c r="CL48" s="719"/>
      <c r="CM48" s="719"/>
      <c r="CN48" s="719"/>
      <c r="CO48" s="719"/>
      <c r="CP48" s="719"/>
      <c r="CQ48" s="719"/>
      <c r="CR48" s="719"/>
      <c r="CS48" s="719"/>
      <c r="CT48" s="719"/>
      <c r="CU48" s="719"/>
      <c r="CV48" s="719"/>
      <c r="CW48" s="719"/>
      <c r="CX48" s="719"/>
      <c r="CY48" s="719"/>
      <c r="CZ48" s="719"/>
      <c r="DA48" s="719"/>
      <c r="DB48" s="719"/>
      <c r="DC48" s="719"/>
      <c r="DD48" s="719"/>
      <c r="DE48" s="719"/>
      <c r="DF48" s="719"/>
      <c r="DG48" s="719"/>
      <c r="DH48" s="719"/>
      <c r="DI48" s="719"/>
    </row>
    <row r="49" spans="5:113" x14ac:dyDescent="0.15">
      <c r="E49" s="720" t="s">
        <v>197</v>
      </c>
      <c r="F49" s="720"/>
      <c r="G49" s="720"/>
      <c r="H49" s="720"/>
      <c r="I49" s="720"/>
      <c r="J49" s="720"/>
      <c r="K49" s="720"/>
      <c r="L49" s="720"/>
      <c r="M49" s="720"/>
      <c r="N49" s="720"/>
      <c r="O49" s="720"/>
      <c r="P49" s="720"/>
      <c r="Q49" s="720"/>
      <c r="R49" s="720"/>
      <c r="S49" s="720"/>
      <c r="T49" s="720"/>
      <c r="U49" s="720"/>
      <c r="V49" s="720"/>
      <c r="W49" s="720"/>
      <c r="X49" s="720"/>
      <c r="Y49" s="720"/>
      <c r="Z49" s="720"/>
      <c r="AA49" s="720"/>
      <c r="AB49" s="720"/>
      <c r="AC49" s="720"/>
      <c r="AD49" s="720"/>
      <c r="AE49" s="720"/>
      <c r="AF49" s="720"/>
      <c r="AG49" s="720"/>
      <c r="AH49" s="720"/>
      <c r="AI49" s="720"/>
      <c r="AJ49" s="720"/>
      <c r="AK49" s="720"/>
      <c r="AL49" s="720"/>
      <c r="AM49" s="720"/>
      <c r="AN49" s="720"/>
      <c r="AO49" s="720"/>
      <c r="AP49" s="720"/>
      <c r="AQ49" s="720"/>
      <c r="AR49" s="720"/>
      <c r="AS49" s="720"/>
      <c r="AT49" s="720"/>
      <c r="AU49" s="720"/>
      <c r="AV49" s="720"/>
      <c r="AW49" s="720"/>
      <c r="AX49" s="720"/>
      <c r="AY49" s="720"/>
      <c r="AZ49" s="720"/>
      <c r="BA49" s="720"/>
      <c r="BB49" s="720"/>
      <c r="BC49" s="720"/>
      <c r="BD49" s="720"/>
      <c r="BE49" s="720"/>
      <c r="BF49" s="720"/>
      <c r="BG49" s="720"/>
      <c r="BH49" s="720"/>
      <c r="BI49" s="720"/>
      <c r="BJ49" s="720"/>
      <c r="BK49" s="720"/>
      <c r="BL49" s="720"/>
      <c r="BM49" s="720"/>
      <c r="BN49" s="720"/>
      <c r="BO49" s="720"/>
      <c r="BP49" s="720"/>
      <c r="BQ49" s="720"/>
      <c r="BR49" s="720"/>
      <c r="BS49" s="720"/>
      <c r="BT49" s="720"/>
      <c r="BU49" s="720"/>
      <c r="BV49" s="720"/>
      <c r="BW49" s="720"/>
      <c r="BX49" s="720"/>
      <c r="BY49" s="720"/>
      <c r="BZ49" s="720"/>
      <c r="CA49" s="720"/>
      <c r="CB49" s="720"/>
      <c r="CC49" s="720"/>
      <c r="CD49" s="720"/>
      <c r="CE49" s="720"/>
      <c r="CF49" s="720"/>
      <c r="CG49" s="720"/>
      <c r="CH49" s="720"/>
      <c r="CI49" s="720"/>
      <c r="CJ49" s="720"/>
      <c r="CK49" s="720"/>
      <c r="CL49" s="720"/>
      <c r="CM49" s="720"/>
      <c r="CN49" s="720"/>
      <c r="CO49" s="720"/>
      <c r="CP49" s="720"/>
      <c r="CQ49" s="720"/>
      <c r="CR49" s="720"/>
      <c r="CS49" s="720"/>
      <c r="CT49" s="720"/>
      <c r="CU49" s="720"/>
      <c r="CV49" s="720"/>
      <c r="CW49" s="720"/>
      <c r="CX49" s="720"/>
      <c r="CY49" s="720"/>
      <c r="CZ49" s="720"/>
      <c r="DA49" s="720"/>
      <c r="DB49" s="720"/>
      <c r="DC49" s="720"/>
      <c r="DD49" s="720"/>
      <c r="DE49" s="720"/>
      <c r="DF49" s="720"/>
      <c r="DG49" s="720"/>
      <c r="DH49" s="720"/>
      <c r="DI49" s="720"/>
    </row>
    <row r="50" spans="5:113" x14ac:dyDescent="0.15">
      <c r="E50" s="719" t="s">
        <v>198</v>
      </c>
      <c r="F50" s="719"/>
      <c r="G50" s="719"/>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19"/>
      <c r="AY50" s="719"/>
      <c r="AZ50" s="719"/>
      <c r="BA50" s="719"/>
      <c r="BB50" s="719"/>
      <c r="BC50" s="719"/>
      <c r="BD50" s="719"/>
      <c r="BE50" s="719"/>
      <c r="BF50" s="719"/>
      <c r="BG50" s="719"/>
      <c r="BH50" s="719"/>
      <c r="BI50" s="719"/>
      <c r="BJ50" s="719"/>
      <c r="BK50" s="719"/>
      <c r="BL50" s="719"/>
      <c r="BM50" s="719"/>
      <c r="BN50" s="719"/>
      <c r="BO50" s="719"/>
      <c r="BP50" s="719"/>
      <c r="BQ50" s="719"/>
      <c r="BR50" s="719"/>
      <c r="BS50" s="719"/>
      <c r="BT50" s="719"/>
      <c r="BU50" s="719"/>
      <c r="BV50" s="719"/>
      <c r="BW50" s="719"/>
      <c r="BX50" s="719"/>
      <c r="BY50" s="719"/>
      <c r="BZ50" s="719"/>
      <c r="CA50" s="719"/>
      <c r="CB50" s="719"/>
      <c r="CC50" s="719"/>
      <c r="CD50" s="719"/>
      <c r="CE50" s="719"/>
      <c r="CF50" s="719"/>
      <c r="CG50" s="719"/>
      <c r="CH50" s="719"/>
      <c r="CI50" s="719"/>
      <c r="CJ50" s="719"/>
      <c r="CK50" s="719"/>
      <c r="CL50" s="719"/>
      <c r="CM50" s="719"/>
      <c r="CN50" s="719"/>
      <c r="CO50" s="719"/>
      <c r="CP50" s="719"/>
      <c r="CQ50" s="719"/>
      <c r="CR50" s="719"/>
      <c r="CS50" s="719"/>
      <c r="CT50" s="719"/>
      <c r="CU50" s="719"/>
      <c r="CV50" s="719"/>
      <c r="CW50" s="719"/>
      <c r="CX50" s="719"/>
      <c r="CY50" s="719"/>
      <c r="CZ50" s="719"/>
      <c r="DA50" s="719"/>
      <c r="DB50" s="719"/>
      <c r="DC50" s="719"/>
      <c r="DD50" s="719"/>
      <c r="DE50" s="719"/>
      <c r="DF50" s="719"/>
      <c r="DG50" s="719"/>
      <c r="DH50" s="719"/>
      <c r="DI50" s="719"/>
    </row>
    <row r="51" spans="5:113" x14ac:dyDescent="0.15">
      <c r="E51" s="719" t="s">
        <v>199</v>
      </c>
      <c r="F51" s="719"/>
      <c r="G51" s="719"/>
      <c r="H51" s="719"/>
      <c r="I51" s="719"/>
      <c r="J51" s="719"/>
      <c r="K51" s="719"/>
      <c r="L51" s="719"/>
      <c r="M51" s="719"/>
      <c r="N51" s="719"/>
      <c r="O51" s="719"/>
      <c r="P51" s="719"/>
      <c r="Q51" s="719"/>
      <c r="R51" s="719"/>
      <c r="S51" s="719"/>
      <c r="T51" s="719"/>
      <c r="U51" s="719"/>
      <c r="V51" s="719"/>
      <c r="W51" s="719"/>
      <c r="X51" s="719"/>
      <c r="Y51" s="719"/>
      <c r="Z51" s="719"/>
      <c r="AA51" s="719"/>
      <c r="AB51" s="719"/>
      <c r="AC51" s="719"/>
      <c r="AD51" s="719"/>
      <c r="AE51" s="719"/>
      <c r="AF51" s="719"/>
      <c r="AG51" s="719"/>
      <c r="AH51" s="719"/>
      <c r="AI51" s="719"/>
      <c r="AJ51" s="719"/>
      <c r="AK51" s="719"/>
      <c r="AL51" s="719"/>
      <c r="AM51" s="719"/>
      <c r="AN51" s="719"/>
      <c r="AO51" s="719"/>
      <c r="AP51" s="719"/>
      <c r="AQ51" s="719"/>
      <c r="AR51" s="719"/>
      <c r="AS51" s="719"/>
      <c r="AT51" s="719"/>
      <c r="AU51" s="719"/>
      <c r="AV51" s="719"/>
      <c r="AW51" s="719"/>
      <c r="AX51" s="719"/>
      <c r="AY51" s="719"/>
      <c r="AZ51" s="719"/>
      <c r="BA51" s="719"/>
      <c r="BB51" s="719"/>
      <c r="BC51" s="719"/>
      <c r="BD51" s="719"/>
      <c r="BE51" s="719"/>
      <c r="BF51" s="719"/>
      <c r="BG51" s="719"/>
      <c r="BH51" s="719"/>
      <c r="BI51" s="719"/>
      <c r="BJ51" s="719"/>
      <c r="BK51" s="719"/>
      <c r="BL51" s="719"/>
      <c r="BM51" s="719"/>
      <c r="BN51" s="719"/>
      <c r="BO51" s="719"/>
      <c r="BP51" s="719"/>
      <c r="BQ51" s="719"/>
      <c r="BR51" s="719"/>
      <c r="BS51" s="719"/>
      <c r="BT51" s="719"/>
      <c r="BU51" s="719"/>
      <c r="BV51" s="719"/>
      <c r="BW51" s="719"/>
      <c r="BX51" s="719"/>
      <c r="BY51" s="719"/>
      <c r="BZ51" s="719"/>
      <c r="CA51" s="719"/>
      <c r="CB51" s="719"/>
      <c r="CC51" s="719"/>
      <c r="CD51" s="719"/>
      <c r="CE51" s="719"/>
      <c r="CF51" s="719"/>
      <c r="CG51" s="719"/>
      <c r="CH51" s="719"/>
      <c r="CI51" s="719"/>
      <c r="CJ51" s="719"/>
      <c r="CK51" s="719"/>
      <c r="CL51" s="719"/>
      <c r="CM51" s="719"/>
      <c r="CN51" s="719"/>
      <c r="CO51" s="719"/>
      <c r="CP51" s="719"/>
      <c r="CQ51" s="719"/>
      <c r="CR51" s="719"/>
      <c r="CS51" s="719"/>
      <c r="CT51" s="719"/>
      <c r="CU51" s="719"/>
      <c r="CV51" s="719"/>
      <c r="CW51" s="719"/>
      <c r="CX51" s="719"/>
      <c r="CY51" s="719"/>
      <c r="CZ51" s="719"/>
      <c r="DA51" s="719"/>
      <c r="DB51" s="719"/>
      <c r="DC51" s="719"/>
      <c r="DD51" s="719"/>
      <c r="DE51" s="719"/>
      <c r="DF51" s="719"/>
      <c r="DG51" s="719"/>
      <c r="DH51" s="719"/>
      <c r="DI51" s="719"/>
    </row>
    <row r="52" spans="5:113" x14ac:dyDescent="0.15">
      <c r="E52" s="719" t="s">
        <v>200</v>
      </c>
      <c r="F52" s="719"/>
      <c r="G52" s="719"/>
      <c r="H52" s="719"/>
      <c r="I52" s="719"/>
      <c r="J52" s="719"/>
      <c r="K52" s="719"/>
      <c r="L52" s="719"/>
      <c r="M52" s="719"/>
      <c r="N52" s="719"/>
      <c r="O52" s="719"/>
      <c r="P52" s="719"/>
      <c r="Q52" s="719"/>
      <c r="R52" s="719"/>
      <c r="S52" s="719"/>
      <c r="T52" s="719"/>
      <c r="U52" s="719"/>
      <c r="V52" s="719"/>
      <c r="W52" s="719"/>
      <c r="X52" s="719"/>
      <c r="Y52" s="719"/>
      <c r="Z52" s="719"/>
      <c r="AA52" s="719"/>
      <c r="AB52" s="719"/>
      <c r="AC52" s="719"/>
      <c r="AD52" s="719"/>
      <c r="AE52" s="719"/>
      <c r="AF52" s="719"/>
      <c r="AG52" s="719"/>
      <c r="AH52" s="719"/>
      <c r="AI52" s="719"/>
      <c r="AJ52" s="719"/>
      <c r="AK52" s="719"/>
      <c r="AL52" s="719"/>
      <c r="AM52" s="719"/>
      <c r="AN52" s="719"/>
      <c r="AO52" s="719"/>
      <c r="AP52" s="719"/>
      <c r="AQ52" s="719"/>
      <c r="AR52" s="719"/>
      <c r="AS52" s="719"/>
      <c r="AT52" s="719"/>
      <c r="AU52" s="719"/>
      <c r="AV52" s="719"/>
      <c r="AW52" s="719"/>
      <c r="AX52" s="719"/>
      <c r="AY52" s="719"/>
      <c r="AZ52" s="719"/>
      <c r="BA52" s="719"/>
      <c r="BB52" s="719"/>
      <c r="BC52" s="719"/>
      <c r="BD52" s="719"/>
      <c r="BE52" s="719"/>
      <c r="BF52" s="719"/>
      <c r="BG52" s="719"/>
      <c r="BH52" s="719"/>
      <c r="BI52" s="719"/>
      <c r="BJ52" s="719"/>
      <c r="BK52" s="719"/>
      <c r="BL52" s="719"/>
      <c r="BM52" s="719"/>
      <c r="BN52" s="719"/>
      <c r="BO52" s="719"/>
      <c r="BP52" s="719"/>
      <c r="BQ52" s="719"/>
      <c r="BR52" s="719"/>
      <c r="BS52" s="719"/>
      <c r="BT52" s="719"/>
      <c r="BU52" s="719"/>
      <c r="BV52" s="719"/>
      <c r="BW52" s="719"/>
      <c r="BX52" s="719"/>
      <c r="BY52" s="719"/>
      <c r="BZ52" s="719"/>
      <c r="CA52" s="719"/>
      <c r="CB52" s="719"/>
      <c r="CC52" s="719"/>
      <c r="CD52" s="719"/>
      <c r="CE52" s="719"/>
      <c r="CF52" s="719"/>
      <c r="CG52" s="719"/>
      <c r="CH52" s="719"/>
      <c r="CI52" s="719"/>
      <c r="CJ52" s="719"/>
      <c r="CK52" s="719"/>
      <c r="CL52" s="719"/>
      <c r="CM52" s="719"/>
      <c r="CN52" s="719"/>
      <c r="CO52" s="719"/>
      <c r="CP52" s="719"/>
      <c r="CQ52" s="719"/>
      <c r="CR52" s="719"/>
      <c r="CS52" s="719"/>
      <c r="CT52" s="719"/>
      <c r="CU52" s="719"/>
      <c r="CV52" s="719"/>
      <c r="CW52" s="719"/>
      <c r="CX52" s="719"/>
      <c r="CY52" s="719"/>
      <c r="CZ52" s="719"/>
      <c r="DA52" s="719"/>
      <c r="DB52" s="719"/>
      <c r="DC52" s="719"/>
      <c r="DD52" s="719"/>
      <c r="DE52" s="719"/>
      <c r="DF52" s="719"/>
      <c r="DG52" s="719"/>
      <c r="DH52" s="719"/>
      <c r="DI52" s="719"/>
    </row>
    <row r="53" spans="5:113" x14ac:dyDescent="0.15">
      <c r="E53" s="719" t="s">
        <v>201</v>
      </c>
      <c r="F53" s="719"/>
      <c r="G53" s="719"/>
      <c r="H53" s="719"/>
      <c r="I53" s="719"/>
      <c r="J53" s="719"/>
      <c r="K53" s="719"/>
      <c r="L53" s="719"/>
      <c r="M53" s="719"/>
      <c r="N53" s="719"/>
      <c r="O53" s="719"/>
      <c r="P53" s="719"/>
      <c r="Q53" s="719"/>
      <c r="R53" s="719"/>
      <c r="S53" s="719"/>
      <c r="T53" s="719"/>
      <c r="U53" s="719"/>
      <c r="V53" s="719"/>
      <c r="W53" s="719"/>
      <c r="X53" s="719"/>
      <c r="Y53" s="719"/>
      <c r="Z53" s="719"/>
      <c r="AA53" s="719"/>
      <c r="AB53" s="719"/>
      <c r="AC53" s="719"/>
      <c r="AD53" s="719"/>
      <c r="AE53" s="719"/>
      <c r="AF53" s="719"/>
      <c r="AG53" s="719"/>
      <c r="AH53" s="719"/>
      <c r="AI53" s="719"/>
      <c r="AJ53" s="719"/>
      <c r="AK53" s="719"/>
      <c r="AL53" s="719"/>
      <c r="AM53" s="719"/>
      <c r="AN53" s="719"/>
      <c r="AO53" s="719"/>
      <c r="AP53" s="719"/>
      <c r="AQ53" s="719"/>
      <c r="AR53" s="719"/>
      <c r="AS53" s="719"/>
      <c r="AT53" s="719"/>
      <c r="AU53" s="719"/>
      <c r="AV53" s="719"/>
      <c r="AW53" s="719"/>
      <c r="AX53" s="719"/>
      <c r="AY53" s="719"/>
      <c r="AZ53" s="719"/>
      <c r="BA53" s="719"/>
      <c r="BB53" s="719"/>
      <c r="BC53" s="719"/>
      <c r="BD53" s="719"/>
      <c r="BE53" s="719"/>
      <c r="BF53" s="719"/>
      <c r="BG53" s="719"/>
      <c r="BH53" s="719"/>
      <c r="BI53" s="719"/>
      <c r="BJ53" s="719"/>
      <c r="BK53" s="719"/>
      <c r="BL53" s="719"/>
      <c r="BM53" s="719"/>
      <c r="BN53" s="719"/>
      <c r="BO53" s="719"/>
      <c r="BP53" s="719"/>
      <c r="BQ53" s="719"/>
      <c r="BR53" s="719"/>
      <c r="BS53" s="719"/>
      <c r="BT53" s="719"/>
      <c r="BU53" s="719"/>
      <c r="BV53" s="719"/>
      <c r="BW53" s="719"/>
      <c r="BX53" s="719"/>
      <c r="BY53" s="719"/>
      <c r="BZ53" s="719"/>
      <c r="CA53" s="719"/>
      <c r="CB53" s="719"/>
      <c r="CC53" s="719"/>
      <c r="CD53" s="719"/>
      <c r="CE53" s="719"/>
      <c r="CF53" s="719"/>
      <c r="CG53" s="719"/>
      <c r="CH53" s="719"/>
      <c r="CI53" s="719"/>
      <c r="CJ53" s="719"/>
      <c r="CK53" s="719"/>
      <c r="CL53" s="719"/>
      <c r="CM53" s="719"/>
      <c r="CN53" s="719"/>
      <c r="CO53" s="719"/>
      <c r="CP53" s="719"/>
      <c r="CQ53" s="719"/>
      <c r="CR53" s="719"/>
      <c r="CS53" s="719"/>
      <c r="CT53" s="719"/>
      <c r="CU53" s="719"/>
      <c r="CV53" s="719"/>
      <c r="CW53" s="719"/>
      <c r="CX53" s="719"/>
      <c r="CY53" s="719"/>
      <c r="CZ53" s="719"/>
      <c r="DA53" s="719"/>
      <c r="DB53" s="719"/>
      <c r="DC53" s="719"/>
      <c r="DD53" s="719"/>
      <c r="DE53" s="719"/>
      <c r="DF53" s="719"/>
      <c r="DG53" s="719"/>
      <c r="DH53" s="719"/>
      <c r="DI53" s="719"/>
    </row>
    <row r="54" spans="5:113" x14ac:dyDescent="0.15"/>
    <row r="55" spans="5:113" x14ac:dyDescent="0.15"/>
    <row r="56" spans="5:113" x14ac:dyDescent="0.15"/>
  </sheetData>
  <sheetProtection algorithmName="SHA-512" hashValue="U67iYT/ApT0kqQoRlPE+t2WZrhmQeMONaiWxDOjnEBlB1dAtiIMJETRK+FS6emvZq3nqkSvlQDFZqykmbLgVAg==" saltValue="5FDems+iQUuuzvoH9B4w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10940</v>
      </c>
      <c r="R7" s="753"/>
      <c r="S7" s="753"/>
      <c r="T7" s="753"/>
      <c r="U7" s="753"/>
      <c r="V7" s="753">
        <v>10685</v>
      </c>
      <c r="W7" s="753"/>
      <c r="X7" s="753"/>
      <c r="Y7" s="753"/>
      <c r="Z7" s="753"/>
      <c r="AA7" s="753">
        <v>255</v>
      </c>
      <c r="AB7" s="753"/>
      <c r="AC7" s="753"/>
      <c r="AD7" s="753"/>
      <c r="AE7" s="754"/>
      <c r="AF7" s="755">
        <v>220</v>
      </c>
      <c r="AG7" s="756"/>
      <c r="AH7" s="756"/>
      <c r="AI7" s="756"/>
      <c r="AJ7" s="757"/>
      <c r="AK7" s="758">
        <v>78</v>
      </c>
      <c r="AL7" s="759"/>
      <c r="AM7" s="759"/>
      <c r="AN7" s="759"/>
      <c r="AO7" s="759"/>
      <c r="AP7" s="759">
        <v>5350</v>
      </c>
      <c r="AQ7" s="759"/>
      <c r="AR7" s="759"/>
      <c r="AS7" s="759"/>
      <c r="AT7" s="759"/>
      <c r="AU7" s="760" t="s">
        <v>545</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556</v>
      </c>
      <c r="BS7" s="746" t="s">
        <v>555</v>
      </c>
      <c r="BT7" s="747"/>
      <c r="BU7" s="747"/>
      <c r="BV7" s="747"/>
      <c r="BW7" s="747"/>
      <c r="BX7" s="747"/>
      <c r="BY7" s="747"/>
      <c r="BZ7" s="747"/>
      <c r="CA7" s="747"/>
      <c r="CB7" s="747"/>
      <c r="CC7" s="747"/>
      <c r="CD7" s="747"/>
      <c r="CE7" s="747"/>
      <c r="CF7" s="747"/>
      <c r="CG7" s="762"/>
      <c r="CH7" s="743">
        <v>0</v>
      </c>
      <c r="CI7" s="744"/>
      <c r="CJ7" s="744"/>
      <c r="CK7" s="744"/>
      <c r="CL7" s="745"/>
      <c r="CM7" s="743">
        <v>18</v>
      </c>
      <c r="CN7" s="744"/>
      <c r="CO7" s="744"/>
      <c r="CP7" s="744"/>
      <c r="CQ7" s="745"/>
      <c r="CR7" s="743">
        <v>5</v>
      </c>
      <c r="CS7" s="744"/>
      <c r="CT7" s="744"/>
      <c r="CU7" s="744"/>
      <c r="CV7" s="745"/>
      <c r="CW7" s="743" t="s">
        <v>544</v>
      </c>
      <c r="CX7" s="744"/>
      <c r="CY7" s="744"/>
      <c r="CZ7" s="744"/>
      <c r="DA7" s="745"/>
      <c r="DB7" s="743" t="s">
        <v>544</v>
      </c>
      <c r="DC7" s="744"/>
      <c r="DD7" s="744"/>
      <c r="DE7" s="744"/>
      <c r="DF7" s="745"/>
      <c r="DG7" s="743" t="s">
        <v>544</v>
      </c>
      <c r="DH7" s="744"/>
      <c r="DI7" s="744"/>
      <c r="DJ7" s="744"/>
      <c r="DK7" s="745"/>
      <c r="DL7" s="743" t="s">
        <v>544</v>
      </c>
      <c r="DM7" s="744"/>
      <c r="DN7" s="744"/>
      <c r="DO7" s="744"/>
      <c r="DP7" s="745"/>
      <c r="DQ7" s="743" t="s">
        <v>544</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f>SUM(Q7:U22)</f>
        <v>10940</v>
      </c>
      <c r="R23" s="793"/>
      <c r="S23" s="793"/>
      <c r="T23" s="793"/>
      <c r="U23" s="793"/>
      <c r="V23" s="793">
        <f t="shared" ref="V23" si="0">SUM(V7:Z22)</f>
        <v>10685</v>
      </c>
      <c r="W23" s="793"/>
      <c r="X23" s="793"/>
      <c r="Y23" s="793"/>
      <c r="Z23" s="793"/>
      <c r="AA23" s="793">
        <f t="shared" ref="AA23" si="1">SUM(AA7:AE22)</f>
        <v>255</v>
      </c>
      <c r="AB23" s="793"/>
      <c r="AC23" s="793"/>
      <c r="AD23" s="793"/>
      <c r="AE23" s="794"/>
      <c r="AF23" s="795">
        <v>220</v>
      </c>
      <c r="AG23" s="793"/>
      <c r="AH23" s="793"/>
      <c r="AI23" s="793"/>
      <c r="AJ23" s="796"/>
      <c r="AK23" s="797"/>
      <c r="AL23" s="798"/>
      <c r="AM23" s="798"/>
      <c r="AN23" s="798"/>
      <c r="AO23" s="798"/>
      <c r="AP23" s="793">
        <f>SUM(AP7:AT22)</f>
        <v>5350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1993</v>
      </c>
      <c r="R28" s="823"/>
      <c r="S28" s="823"/>
      <c r="T28" s="823"/>
      <c r="U28" s="823"/>
      <c r="V28" s="823">
        <v>1953</v>
      </c>
      <c r="W28" s="823"/>
      <c r="X28" s="823"/>
      <c r="Y28" s="823"/>
      <c r="Z28" s="823"/>
      <c r="AA28" s="823">
        <v>40</v>
      </c>
      <c r="AB28" s="823"/>
      <c r="AC28" s="823"/>
      <c r="AD28" s="823"/>
      <c r="AE28" s="824"/>
      <c r="AF28" s="825">
        <v>40</v>
      </c>
      <c r="AG28" s="823"/>
      <c r="AH28" s="823"/>
      <c r="AI28" s="823"/>
      <c r="AJ28" s="826"/>
      <c r="AK28" s="827">
        <v>131</v>
      </c>
      <c r="AL28" s="828"/>
      <c r="AM28" s="828"/>
      <c r="AN28" s="828"/>
      <c r="AO28" s="828"/>
      <c r="AP28" s="828" t="s">
        <v>544</v>
      </c>
      <c r="AQ28" s="828"/>
      <c r="AR28" s="828"/>
      <c r="AS28" s="828"/>
      <c r="AT28" s="828"/>
      <c r="AU28" s="828" t="s">
        <v>544</v>
      </c>
      <c r="AV28" s="828"/>
      <c r="AW28" s="828"/>
      <c r="AX28" s="828"/>
      <c r="AY28" s="828"/>
      <c r="AZ28" s="829" t="s">
        <v>544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330</v>
      </c>
      <c r="R29" s="784"/>
      <c r="S29" s="784"/>
      <c r="T29" s="784"/>
      <c r="U29" s="784"/>
      <c r="V29" s="784">
        <v>320</v>
      </c>
      <c r="W29" s="784"/>
      <c r="X29" s="784"/>
      <c r="Y29" s="784"/>
      <c r="Z29" s="784"/>
      <c r="AA29" s="784">
        <v>10</v>
      </c>
      <c r="AB29" s="784"/>
      <c r="AC29" s="784"/>
      <c r="AD29" s="784"/>
      <c r="AE29" s="785"/>
      <c r="AF29" s="786">
        <v>10</v>
      </c>
      <c r="AG29" s="787"/>
      <c r="AH29" s="787"/>
      <c r="AI29" s="787"/>
      <c r="AJ29" s="788"/>
      <c r="AK29" s="834">
        <v>77</v>
      </c>
      <c r="AL29" s="830"/>
      <c r="AM29" s="830"/>
      <c r="AN29" s="830"/>
      <c r="AO29" s="830"/>
      <c r="AP29" s="830" t="s">
        <v>544</v>
      </c>
      <c r="AQ29" s="830"/>
      <c r="AR29" s="830"/>
      <c r="AS29" s="830"/>
      <c r="AT29" s="830"/>
      <c r="AU29" s="830" t="s">
        <v>544</v>
      </c>
      <c r="AV29" s="830"/>
      <c r="AW29" s="830"/>
      <c r="AX29" s="830"/>
      <c r="AY29" s="830"/>
      <c r="AZ29" s="831" t="s">
        <v>544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2076</v>
      </c>
      <c r="R30" s="784"/>
      <c r="S30" s="784"/>
      <c r="T30" s="784"/>
      <c r="U30" s="784"/>
      <c r="V30" s="784">
        <v>1986</v>
      </c>
      <c r="W30" s="784"/>
      <c r="X30" s="784"/>
      <c r="Y30" s="784"/>
      <c r="Z30" s="784"/>
      <c r="AA30" s="784">
        <v>90</v>
      </c>
      <c r="AB30" s="784"/>
      <c r="AC30" s="784"/>
      <c r="AD30" s="784"/>
      <c r="AE30" s="785"/>
      <c r="AF30" s="786">
        <v>90</v>
      </c>
      <c r="AG30" s="787"/>
      <c r="AH30" s="787"/>
      <c r="AI30" s="787"/>
      <c r="AJ30" s="788"/>
      <c r="AK30" s="834">
        <v>300</v>
      </c>
      <c r="AL30" s="830"/>
      <c r="AM30" s="830"/>
      <c r="AN30" s="830"/>
      <c r="AO30" s="830"/>
      <c r="AP30" s="830" t="s">
        <v>544</v>
      </c>
      <c r="AQ30" s="830"/>
      <c r="AR30" s="830"/>
      <c r="AS30" s="830"/>
      <c r="AT30" s="830"/>
      <c r="AU30" s="830" t="s">
        <v>544</v>
      </c>
      <c r="AV30" s="830"/>
      <c r="AW30" s="830"/>
      <c r="AX30" s="830"/>
      <c r="AY30" s="830"/>
      <c r="AZ30" s="831" t="s">
        <v>544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v>
      </c>
      <c r="R31" s="784"/>
      <c r="S31" s="784"/>
      <c r="T31" s="784"/>
      <c r="U31" s="784"/>
      <c r="V31" s="784">
        <v>1</v>
      </c>
      <c r="W31" s="784"/>
      <c r="X31" s="784"/>
      <c r="Y31" s="784"/>
      <c r="Z31" s="784"/>
      <c r="AA31" s="784" t="s">
        <v>544</v>
      </c>
      <c r="AB31" s="784"/>
      <c r="AC31" s="784"/>
      <c r="AD31" s="784"/>
      <c r="AE31" s="785"/>
      <c r="AF31" s="786" t="s">
        <v>122</v>
      </c>
      <c r="AG31" s="787"/>
      <c r="AH31" s="787"/>
      <c r="AI31" s="787"/>
      <c r="AJ31" s="788"/>
      <c r="AK31" s="834" t="s">
        <v>544</v>
      </c>
      <c r="AL31" s="830"/>
      <c r="AM31" s="830"/>
      <c r="AN31" s="830"/>
      <c r="AO31" s="830"/>
      <c r="AP31" s="830" t="s">
        <v>544</v>
      </c>
      <c r="AQ31" s="830"/>
      <c r="AR31" s="830"/>
      <c r="AS31" s="830"/>
      <c r="AT31" s="830"/>
      <c r="AU31" s="830" t="s">
        <v>544</v>
      </c>
      <c r="AV31" s="830"/>
      <c r="AW31" s="830"/>
      <c r="AX31" s="830"/>
      <c r="AY31" s="830"/>
      <c r="AZ31" s="831" t="s">
        <v>544</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584</v>
      </c>
      <c r="R32" s="784"/>
      <c r="S32" s="784"/>
      <c r="T32" s="784"/>
      <c r="U32" s="784"/>
      <c r="V32" s="784">
        <v>553</v>
      </c>
      <c r="W32" s="784"/>
      <c r="X32" s="784"/>
      <c r="Y32" s="784"/>
      <c r="Z32" s="784"/>
      <c r="AA32" s="784">
        <v>32</v>
      </c>
      <c r="AB32" s="784"/>
      <c r="AC32" s="784"/>
      <c r="AD32" s="784"/>
      <c r="AE32" s="785"/>
      <c r="AF32" s="786">
        <v>515</v>
      </c>
      <c r="AG32" s="787"/>
      <c r="AH32" s="787"/>
      <c r="AI32" s="787"/>
      <c r="AJ32" s="788"/>
      <c r="AK32" s="834">
        <v>27</v>
      </c>
      <c r="AL32" s="830"/>
      <c r="AM32" s="830"/>
      <c r="AN32" s="830"/>
      <c r="AO32" s="830"/>
      <c r="AP32" s="830">
        <v>83</v>
      </c>
      <c r="AQ32" s="830"/>
      <c r="AR32" s="830"/>
      <c r="AS32" s="830"/>
      <c r="AT32" s="830"/>
      <c r="AU32" s="830">
        <v>0</v>
      </c>
      <c r="AV32" s="830"/>
      <c r="AW32" s="830"/>
      <c r="AX32" s="830"/>
      <c r="AY32" s="830"/>
      <c r="AZ32" s="831" t="s">
        <v>544</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600</v>
      </c>
      <c r="R33" s="784"/>
      <c r="S33" s="784"/>
      <c r="T33" s="784"/>
      <c r="U33" s="784"/>
      <c r="V33" s="784">
        <v>542</v>
      </c>
      <c r="W33" s="784"/>
      <c r="X33" s="784"/>
      <c r="Y33" s="784"/>
      <c r="Z33" s="784"/>
      <c r="AA33" s="784">
        <v>58</v>
      </c>
      <c r="AB33" s="784"/>
      <c r="AC33" s="784"/>
      <c r="AD33" s="784"/>
      <c r="AE33" s="785"/>
      <c r="AF33" s="786">
        <v>169</v>
      </c>
      <c r="AG33" s="787"/>
      <c r="AH33" s="787"/>
      <c r="AI33" s="787"/>
      <c r="AJ33" s="788"/>
      <c r="AK33" s="834">
        <v>450</v>
      </c>
      <c r="AL33" s="830"/>
      <c r="AM33" s="830"/>
      <c r="AN33" s="830"/>
      <c r="AO33" s="830"/>
      <c r="AP33" s="830">
        <v>2836</v>
      </c>
      <c r="AQ33" s="830"/>
      <c r="AR33" s="830"/>
      <c r="AS33" s="830"/>
      <c r="AT33" s="830"/>
      <c r="AU33" s="830">
        <v>2042</v>
      </c>
      <c r="AV33" s="830"/>
      <c r="AW33" s="830"/>
      <c r="AX33" s="830"/>
      <c r="AY33" s="830"/>
      <c r="AZ33" s="831" t="s">
        <v>544</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825</v>
      </c>
      <c r="AG63" s="844"/>
      <c r="AH63" s="844"/>
      <c r="AI63" s="844"/>
      <c r="AJ63" s="845"/>
      <c r="AK63" s="846"/>
      <c r="AL63" s="841"/>
      <c r="AM63" s="841"/>
      <c r="AN63" s="841"/>
      <c r="AO63" s="841"/>
      <c r="AP63" s="844">
        <f>SUM(AP28:AT62)</f>
        <v>2919</v>
      </c>
      <c r="AQ63" s="844"/>
      <c r="AR63" s="844"/>
      <c r="AS63" s="844"/>
      <c r="AT63" s="844"/>
      <c r="AU63" s="844">
        <f>SUM(AU28:AY62)</f>
        <v>2042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3800</v>
      </c>
      <c r="R68" s="866"/>
      <c r="S68" s="866"/>
      <c r="T68" s="866"/>
      <c r="U68" s="866"/>
      <c r="V68" s="866">
        <v>3719</v>
      </c>
      <c r="W68" s="866"/>
      <c r="X68" s="866"/>
      <c r="Y68" s="866"/>
      <c r="Z68" s="866"/>
      <c r="AA68" s="866">
        <v>81</v>
      </c>
      <c r="AB68" s="866"/>
      <c r="AC68" s="866"/>
      <c r="AD68" s="866"/>
      <c r="AE68" s="866"/>
      <c r="AF68" s="866">
        <v>81</v>
      </c>
      <c r="AG68" s="866"/>
      <c r="AH68" s="866"/>
      <c r="AI68" s="866"/>
      <c r="AJ68" s="866"/>
      <c r="AK68" s="866">
        <v>204</v>
      </c>
      <c r="AL68" s="866"/>
      <c r="AM68" s="866"/>
      <c r="AN68" s="866"/>
      <c r="AO68" s="866"/>
      <c r="AP68" s="866">
        <v>2703</v>
      </c>
      <c r="AQ68" s="866"/>
      <c r="AR68" s="866"/>
      <c r="AS68" s="866"/>
      <c r="AT68" s="866"/>
      <c r="AU68" s="866">
        <v>218</v>
      </c>
      <c r="AV68" s="866"/>
      <c r="AW68" s="866"/>
      <c r="AX68" s="866"/>
      <c r="AY68" s="866"/>
      <c r="AZ68" s="867" t="s">
        <v>557</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42</v>
      </c>
      <c r="R69" s="830"/>
      <c r="S69" s="830"/>
      <c r="T69" s="830"/>
      <c r="U69" s="830"/>
      <c r="V69" s="830">
        <v>37</v>
      </c>
      <c r="W69" s="830"/>
      <c r="X69" s="830"/>
      <c r="Y69" s="830"/>
      <c r="Z69" s="830"/>
      <c r="AA69" s="830">
        <v>5</v>
      </c>
      <c r="AB69" s="830"/>
      <c r="AC69" s="830"/>
      <c r="AD69" s="830"/>
      <c r="AE69" s="830"/>
      <c r="AF69" s="830">
        <v>5</v>
      </c>
      <c r="AG69" s="830"/>
      <c r="AH69" s="830"/>
      <c r="AI69" s="830"/>
      <c r="AJ69" s="830"/>
      <c r="AK69" s="830" t="s">
        <v>544</v>
      </c>
      <c r="AL69" s="830"/>
      <c r="AM69" s="830"/>
      <c r="AN69" s="830"/>
      <c r="AO69" s="830"/>
      <c r="AP69" s="830" t="s">
        <v>544</v>
      </c>
      <c r="AQ69" s="830"/>
      <c r="AR69" s="830"/>
      <c r="AS69" s="830"/>
      <c r="AT69" s="830"/>
      <c r="AU69" s="830" t="s">
        <v>544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62</v>
      </c>
      <c r="R70" s="830"/>
      <c r="S70" s="830"/>
      <c r="T70" s="830"/>
      <c r="U70" s="830"/>
      <c r="V70" s="830">
        <v>58</v>
      </c>
      <c r="W70" s="830"/>
      <c r="X70" s="830"/>
      <c r="Y70" s="830"/>
      <c r="Z70" s="830"/>
      <c r="AA70" s="830">
        <v>4</v>
      </c>
      <c r="AB70" s="830"/>
      <c r="AC70" s="830"/>
      <c r="AD70" s="830"/>
      <c r="AE70" s="830"/>
      <c r="AF70" s="830">
        <v>4</v>
      </c>
      <c r="AG70" s="830"/>
      <c r="AH70" s="830"/>
      <c r="AI70" s="830"/>
      <c r="AJ70" s="830"/>
      <c r="AK70" s="830" t="s">
        <v>544</v>
      </c>
      <c r="AL70" s="830"/>
      <c r="AM70" s="830"/>
      <c r="AN70" s="830"/>
      <c r="AO70" s="830"/>
      <c r="AP70" s="830">
        <v>19</v>
      </c>
      <c r="AQ70" s="830"/>
      <c r="AR70" s="830"/>
      <c r="AS70" s="830"/>
      <c r="AT70" s="830"/>
      <c r="AU70" s="830">
        <v>19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65</v>
      </c>
      <c r="R71" s="830"/>
      <c r="S71" s="830"/>
      <c r="T71" s="830"/>
      <c r="U71" s="830"/>
      <c r="V71" s="830">
        <v>60</v>
      </c>
      <c r="W71" s="830"/>
      <c r="X71" s="830"/>
      <c r="Y71" s="830"/>
      <c r="Z71" s="830"/>
      <c r="AA71" s="830">
        <v>5</v>
      </c>
      <c r="AB71" s="830"/>
      <c r="AC71" s="830"/>
      <c r="AD71" s="830"/>
      <c r="AE71" s="830"/>
      <c r="AF71" s="830">
        <v>5</v>
      </c>
      <c r="AG71" s="830"/>
      <c r="AH71" s="830"/>
      <c r="AI71" s="830"/>
      <c r="AJ71" s="830"/>
      <c r="AK71" s="830" t="s">
        <v>544</v>
      </c>
      <c r="AL71" s="830"/>
      <c r="AM71" s="830"/>
      <c r="AN71" s="830"/>
      <c r="AO71" s="830"/>
      <c r="AP71" s="830" t="s">
        <v>544</v>
      </c>
      <c r="AQ71" s="830"/>
      <c r="AR71" s="830"/>
      <c r="AS71" s="830"/>
      <c r="AT71" s="830"/>
      <c r="AU71" s="830" t="s">
        <v>544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7912</v>
      </c>
      <c r="R72" s="830"/>
      <c r="S72" s="830"/>
      <c r="T72" s="830"/>
      <c r="U72" s="830"/>
      <c r="V72" s="830">
        <v>7612</v>
      </c>
      <c r="W72" s="830"/>
      <c r="X72" s="830"/>
      <c r="Y72" s="830"/>
      <c r="Z72" s="830"/>
      <c r="AA72" s="830">
        <v>300</v>
      </c>
      <c r="AB72" s="830"/>
      <c r="AC72" s="830"/>
      <c r="AD72" s="830"/>
      <c r="AE72" s="830"/>
      <c r="AF72" s="830">
        <v>300</v>
      </c>
      <c r="AG72" s="830"/>
      <c r="AH72" s="830"/>
      <c r="AI72" s="830"/>
      <c r="AJ72" s="830"/>
      <c r="AK72" s="830" t="s">
        <v>544</v>
      </c>
      <c r="AL72" s="830"/>
      <c r="AM72" s="830"/>
      <c r="AN72" s="830"/>
      <c r="AO72" s="830"/>
      <c r="AP72" s="830" t="s">
        <v>544</v>
      </c>
      <c r="AQ72" s="830"/>
      <c r="AR72" s="830"/>
      <c r="AS72" s="830"/>
      <c r="AT72" s="830"/>
      <c r="AU72" s="830" t="s">
        <v>544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3140</v>
      </c>
      <c r="R73" s="830"/>
      <c r="S73" s="830"/>
      <c r="T73" s="830"/>
      <c r="U73" s="830"/>
      <c r="V73" s="830">
        <v>3089</v>
      </c>
      <c r="W73" s="830"/>
      <c r="X73" s="830"/>
      <c r="Y73" s="830"/>
      <c r="Z73" s="830"/>
      <c r="AA73" s="830">
        <v>51</v>
      </c>
      <c r="AB73" s="830"/>
      <c r="AC73" s="830"/>
      <c r="AD73" s="830"/>
      <c r="AE73" s="830"/>
      <c r="AF73" s="830">
        <v>51</v>
      </c>
      <c r="AG73" s="830"/>
      <c r="AH73" s="830"/>
      <c r="AI73" s="830"/>
      <c r="AJ73" s="830"/>
      <c r="AK73" s="830" t="s">
        <v>544</v>
      </c>
      <c r="AL73" s="830"/>
      <c r="AM73" s="830"/>
      <c r="AN73" s="830"/>
      <c r="AO73" s="830"/>
      <c r="AP73" s="830">
        <v>925</v>
      </c>
      <c r="AQ73" s="830"/>
      <c r="AR73" s="830"/>
      <c r="AS73" s="830"/>
      <c r="AT73" s="830"/>
      <c r="AU73" s="830">
        <v>82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552</v>
      </c>
      <c r="C74" s="874"/>
      <c r="D74" s="874"/>
      <c r="E74" s="874"/>
      <c r="F74" s="874"/>
      <c r="G74" s="874"/>
      <c r="H74" s="874"/>
      <c r="I74" s="874"/>
      <c r="J74" s="874"/>
      <c r="K74" s="874"/>
      <c r="L74" s="874"/>
      <c r="M74" s="874"/>
      <c r="N74" s="874"/>
      <c r="O74" s="874"/>
      <c r="P74" s="875"/>
      <c r="Q74" s="876">
        <v>310</v>
      </c>
      <c r="R74" s="830"/>
      <c r="S74" s="830"/>
      <c r="T74" s="830"/>
      <c r="U74" s="830"/>
      <c r="V74" s="830">
        <v>281</v>
      </c>
      <c r="W74" s="830"/>
      <c r="X74" s="830"/>
      <c r="Y74" s="830"/>
      <c r="Z74" s="830"/>
      <c r="AA74" s="830">
        <v>29</v>
      </c>
      <c r="AB74" s="830"/>
      <c r="AC74" s="830"/>
      <c r="AD74" s="830"/>
      <c r="AE74" s="830"/>
      <c r="AF74" s="830">
        <v>29</v>
      </c>
      <c r="AG74" s="830"/>
      <c r="AH74" s="830"/>
      <c r="AI74" s="830"/>
      <c r="AJ74" s="830"/>
      <c r="AK74" s="830" t="s">
        <v>544</v>
      </c>
      <c r="AL74" s="830"/>
      <c r="AM74" s="830"/>
      <c r="AN74" s="830"/>
      <c r="AO74" s="830"/>
      <c r="AP74" s="830" t="s">
        <v>544</v>
      </c>
      <c r="AQ74" s="830"/>
      <c r="AR74" s="830"/>
      <c r="AS74" s="830"/>
      <c r="AT74" s="830"/>
      <c r="AU74" s="830" t="s">
        <v>544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553</v>
      </c>
      <c r="C75" s="874"/>
      <c r="D75" s="874"/>
      <c r="E75" s="874"/>
      <c r="F75" s="874"/>
      <c r="G75" s="874"/>
      <c r="H75" s="874"/>
      <c r="I75" s="874"/>
      <c r="J75" s="874"/>
      <c r="K75" s="874"/>
      <c r="L75" s="874"/>
      <c r="M75" s="874"/>
      <c r="N75" s="874"/>
      <c r="O75" s="874"/>
      <c r="P75" s="875"/>
      <c r="Q75" s="877">
        <v>304568</v>
      </c>
      <c r="R75" s="878"/>
      <c r="S75" s="878"/>
      <c r="T75" s="878"/>
      <c r="U75" s="834"/>
      <c r="V75" s="879">
        <v>293091</v>
      </c>
      <c r="W75" s="878"/>
      <c r="X75" s="878"/>
      <c r="Y75" s="878"/>
      <c r="Z75" s="834"/>
      <c r="AA75" s="879">
        <v>11478</v>
      </c>
      <c r="AB75" s="878"/>
      <c r="AC75" s="878"/>
      <c r="AD75" s="878"/>
      <c r="AE75" s="834"/>
      <c r="AF75" s="879">
        <v>11478</v>
      </c>
      <c r="AG75" s="878"/>
      <c r="AH75" s="878"/>
      <c r="AI75" s="878"/>
      <c r="AJ75" s="834"/>
      <c r="AK75" s="879" t="s">
        <v>544</v>
      </c>
      <c r="AL75" s="878"/>
      <c r="AM75" s="878"/>
      <c r="AN75" s="878"/>
      <c r="AO75" s="834"/>
      <c r="AP75" s="879" t="s">
        <v>544</v>
      </c>
      <c r="AQ75" s="878"/>
      <c r="AR75" s="878"/>
      <c r="AS75" s="878"/>
      <c r="AT75" s="834"/>
      <c r="AU75" s="879" t="s">
        <v>544</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554</v>
      </c>
      <c r="C76" s="874"/>
      <c r="D76" s="874"/>
      <c r="E76" s="874"/>
      <c r="F76" s="874"/>
      <c r="G76" s="874"/>
      <c r="H76" s="874"/>
      <c r="I76" s="874"/>
      <c r="J76" s="874"/>
      <c r="K76" s="874"/>
      <c r="L76" s="874"/>
      <c r="M76" s="874"/>
      <c r="N76" s="874"/>
      <c r="O76" s="874"/>
      <c r="P76" s="875"/>
      <c r="Q76" s="877">
        <v>38</v>
      </c>
      <c r="R76" s="878"/>
      <c r="S76" s="878"/>
      <c r="T76" s="878"/>
      <c r="U76" s="834"/>
      <c r="V76" s="879">
        <v>31</v>
      </c>
      <c r="W76" s="878"/>
      <c r="X76" s="878"/>
      <c r="Y76" s="878"/>
      <c r="Z76" s="834"/>
      <c r="AA76" s="879">
        <v>7</v>
      </c>
      <c r="AB76" s="878"/>
      <c r="AC76" s="878"/>
      <c r="AD76" s="878"/>
      <c r="AE76" s="834"/>
      <c r="AF76" s="879">
        <v>7</v>
      </c>
      <c r="AG76" s="878"/>
      <c r="AH76" s="878"/>
      <c r="AI76" s="878"/>
      <c r="AJ76" s="834"/>
      <c r="AK76" s="879" t="s">
        <v>544</v>
      </c>
      <c r="AL76" s="878"/>
      <c r="AM76" s="878"/>
      <c r="AN76" s="878"/>
      <c r="AO76" s="834"/>
      <c r="AP76" s="879" t="s">
        <v>544</v>
      </c>
      <c r="AQ76" s="878"/>
      <c r="AR76" s="878"/>
      <c r="AS76" s="878"/>
      <c r="AT76" s="834"/>
      <c r="AU76" s="879" t="s">
        <v>544</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11960</v>
      </c>
      <c r="AG88" s="844"/>
      <c r="AH88" s="844"/>
      <c r="AI88" s="844"/>
      <c r="AJ88" s="844"/>
      <c r="AK88" s="841"/>
      <c r="AL88" s="841"/>
      <c r="AM88" s="841"/>
      <c r="AN88" s="841"/>
      <c r="AO88" s="841"/>
      <c r="AP88" s="844">
        <f>SUM(AP68:AT87)</f>
        <v>3647</v>
      </c>
      <c r="AQ88" s="844"/>
      <c r="AR88" s="844"/>
      <c r="AS88" s="844"/>
      <c r="AT88" s="844"/>
      <c r="AU88" s="844">
        <f>SUM(AU68:AY87)</f>
        <v>319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544</v>
      </c>
      <c r="CX102" s="852"/>
      <c r="CY102" s="852"/>
      <c r="CZ102" s="852"/>
      <c r="DA102" s="891"/>
      <c r="DB102" s="890" t="s">
        <v>544</v>
      </c>
      <c r="DC102" s="852"/>
      <c r="DD102" s="852"/>
      <c r="DE102" s="852"/>
      <c r="DF102" s="891"/>
      <c r="DG102" s="890" t="s">
        <v>544</v>
      </c>
      <c r="DH102" s="852"/>
      <c r="DI102" s="852"/>
      <c r="DJ102" s="852"/>
      <c r="DK102" s="891"/>
      <c r="DL102" s="890" t="s">
        <v>544</v>
      </c>
      <c r="DM102" s="852"/>
      <c r="DN102" s="852"/>
      <c r="DO102" s="852"/>
      <c r="DP102" s="891"/>
      <c r="DQ102" s="890" t="s">
        <v>544</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513016</v>
      </c>
      <c r="AB110" s="900"/>
      <c r="AC110" s="900"/>
      <c r="AD110" s="900"/>
      <c r="AE110" s="901"/>
      <c r="AF110" s="902">
        <v>516264</v>
      </c>
      <c r="AG110" s="900"/>
      <c r="AH110" s="900"/>
      <c r="AI110" s="900"/>
      <c r="AJ110" s="901"/>
      <c r="AK110" s="902">
        <v>509865</v>
      </c>
      <c r="AL110" s="900"/>
      <c r="AM110" s="900"/>
      <c r="AN110" s="900"/>
      <c r="AO110" s="901"/>
      <c r="AP110" s="903">
        <v>11.5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5384211</v>
      </c>
      <c r="BR110" s="931"/>
      <c r="BS110" s="931"/>
      <c r="BT110" s="931"/>
      <c r="BU110" s="931"/>
      <c r="BV110" s="931">
        <v>5065227</v>
      </c>
      <c r="BW110" s="931"/>
      <c r="BX110" s="931"/>
      <c r="BY110" s="931"/>
      <c r="BZ110" s="931"/>
      <c r="CA110" s="931">
        <v>5350136</v>
      </c>
      <c r="CB110" s="931"/>
      <c r="CC110" s="931"/>
      <c r="CD110" s="931"/>
      <c r="CE110" s="931"/>
      <c r="CF110" s="944">
        <v>120.5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2578815</v>
      </c>
      <c r="BR112" s="926"/>
      <c r="BS112" s="926"/>
      <c r="BT112" s="926"/>
      <c r="BU112" s="926"/>
      <c r="BV112" s="926">
        <v>2245566</v>
      </c>
      <c r="BW112" s="926"/>
      <c r="BX112" s="926"/>
      <c r="BY112" s="926"/>
      <c r="BZ112" s="926"/>
      <c r="CA112" s="926">
        <v>2042502</v>
      </c>
      <c r="CB112" s="926"/>
      <c r="CC112" s="926"/>
      <c r="CD112" s="926"/>
      <c r="CE112" s="926"/>
      <c r="CF112" s="920">
        <v>46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340554</v>
      </c>
      <c r="AB113" s="938"/>
      <c r="AC113" s="938"/>
      <c r="AD113" s="938"/>
      <c r="AE113" s="939"/>
      <c r="AF113" s="940">
        <v>327511</v>
      </c>
      <c r="AG113" s="938"/>
      <c r="AH113" s="938"/>
      <c r="AI113" s="938"/>
      <c r="AJ113" s="939"/>
      <c r="AK113" s="940">
        <v>317115</v>
      </c>
      <c r="AL113" s="938"/>
      <c r="AM113" s="938"/>
      <c r="AN113" s="938"/>
      <c r="AO113" s="939"/>
      <c r="AP113" s="941">
        <v>7.1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354633</v>
      </c>
      <c r="BR113" s="926"/>
      <c r="BS113" s="926"/>
      <c r="BT113" s="926"/>
      <c r="BU113" s="926"/>
      <c r="BV113" s="926">
        <v>321343</v>
      </c>
      <c r="BW113" s="926"/>
      <c r="BX113" s="926"/>
      <c r="BY113" s="926"/>
      <c r="BZ113" s="926"/>
      <c r="CA113" s="926">
        <v>320159</v>
      </c>
      <c r="CB113" s="926"/>
      <c r="CC113" s="926"/>
      <c r="CD113" s="926"/>
      <c r="CE113" s="926"/>
      <c r="CF113" s="920">
        <v>7.2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67686</v>
      </c>
      <c r="AB114" s="959"/>
      <c r="AC114" s="959"/>
      <c r="AD114" s="959"/>
      <c r="AE114" s="960"/>
      <c r="AF114" s="961">
        <v>59612</v>
      </c>
      <c r="AG114" s="959"/>
      <c r="AH114" s="959"/>
      <c r="AI114" s="959"/>
      <c r="AJ114" s="960"/>
      <c r="AK114" s="961">
        <v>64250</v>
      </c>
      <c r="AL114" s="959"/>
      <c r="AM114" s="959"/>
      <c r="AN114" s="959"/>
      <c r="AO114" s="960"/>
      <c r="AP114" s="962">
        <v>1.4</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953352</v>
      </c>
      <c r="BR114" s="926"/>
      <c r="BS114" s="926"/>
      <c r="BT114" s="926"/>
      <c r="BU114" s="926"/>
      <c r="BV114" s="926">
        <v>998045</v>
      </c>
      <c r="BW114" s="926"/>
      <c r="BX114" s="926"/>
      <c r="BY114" s="926"/>
      <c r="BZ114" s="926"/>
      <c r="CA114" s="926">
        <v>966584</v>
      </c>
      <c r="CB114" s="926"/>
      <c r="CC114" s="926"/>
      <c r="CD114" s="926"/>
      <c r="CE114" s="926"/>
      <c r="CF114" s="920">
        <v>21.8</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13</v>
      </c>
      <c r="AB116" s="959"/>
      <c r="AC116" s="959"/>
      <c r="AD116" s="959"/>
      <c r="AE116" s="960"/>
      <c r="AF116" s="961">
        <v>9</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921269</v>
      </c>
      <c r="AB117" s="979"/>
      <c r="AC117" s="979"/>
      <c r="AD117" s="979"/>
      <c r="AE117" s="980"/>
      <c r="AF117" s="981">
        <v>903396</v>
      </c>
      <c r="AG117" s="979"/>
      <c r="AH117" s="979"/>
      <c r="AI117" s="979"/>
      <c r="AJ117" s="980"/>
      <c r="AK117" s="981">
        <v>891230</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9271011</v>
      </c>
      <c r="BR119" s="1000"/>
      <c r="BS119" s="1000"/>
      <c r="BT119" s="1000"/>
      <c r="BU119" s="1000"/>
      <c r="BV119" s="1000">
        <v>8630181</v>
      </c>
      <c r="BW119" s="1000"/>
      <c r="BX119" s="1000"/>
      <c r="BY119" s="1000"/>
      <c r="BZ119" s="1000"/>
      <c r="CA119" s="1000">
        <v>8679381</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6360784</v>
      </c>
      <c r="BR120" s="931"/>
      <c r="BS120" s="931"/>
      <c r="BT120" s="931"/>
      <c r="BU120" s="931"/>
      <c r="BV120" s="931">
        <v>6801380</v>
      </c>
      <c r="BW120" s="931"/>
      <c r="BX120" s="931"/>
      <c r="BY120" s="931"/>
      <c r="BZ120" s="931"/>
      <c r="CA120" s="931">
        <v>7098943</v>
      </c>
      <c r="CB120" s="931"/>
      <c r="CC120" s="931"/>
      <c r="CD120" s="931"/>
      <c r="CE120" s="931"/>
      <c r="CF120" s="944">
        <v>159.9</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2578273</v>
      </c>
      <c r="DH120" s="931"/>
      <c r="DI120" s="931"/>
      <c r="DJ120" s="931"/>
      <c r="DK120" s="931"/>
      <c r="DL120" s="931">
        <v>2245087</v>
      </c>
      <c r="DM120" s="931"/>
      <c r="DN120" s="931"/>
      <c r="DO120" s="931"/>
      <c r="DP120" s="931"/>
      <c r="DQ120" s="931">
        <v>2042087</v>
      </c>
      <c r="DR120" s="931"/>
      <c r="DS120" s="931"/>
      <c r="DT120" s="931"/>
      <c r="DU120" s="931"/>
      <c r="DV120" s="932">
        <v>46</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542</v>
      </c>
      <c r="DH121" s="926"/>
      <c r="DI121" s="926"/>
      <c r="DJ121" s="926"/>
      <c r="DK121" s="926"/>
      <c r="DL121" s="926">
        <v>479</v>
      </c>
      <c r="DM121" s="926"/>
      <c r="DN121" s="926"/>
      <c r="DO121" s="926"/>
      <c r="DP121" s="926"/>
      <c r="DQ121" s="926">
        <v>415</v>
      </c>
      <c r="DR121" s="926"/>
      <c r="DS121" s="926"/>
      <c r="DT121" s="926"/>
      <c r="DU121" s="926"/>
      <c r="DV121" s="927">
        <v>0</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6745766</v>
      </c>
      <c r="BR122" s="1000"/>
      <c r="BS122" s="1000"/>
      <c r="BT122" s="1000"/>
      <c r="BU122" s="1000"/>
      <c r="BV122" s="1000">
        <v>6607641</v>
      </c>
      <c r="BW122" s="1000"/>
      <c r="BX122" s="1000"/>
      <c r="BY122" s="1000"/>
      <c r="BZ122" s="1000"/>
      <c r="CA122" s="1000">
        <v>5983926</v>
      </c>
      <c r="CB122" s="1000"/>
      <c r="CC122" s="1000"/>
      <c r="CD122" s="1000"/>
      <c r="CE122" s="1000"/>
      <c r="CF122" s="1017">
        <v>134.80000000000001</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13106550</v>
      </c>
      <c r="BR123" s="1064"/>
      <c r="BS123" s="1064"/>
      <c r="BT123" s="1064"/>
      <c r="BU123" s="1064"/>
      <c r="BV123" s="1064">
        <v>13409021</v>
      </c>
      <c r="BW123" s="1064"/>
      <c r="BX123" s="1064"/>
      <c r="BY123" s="1064"/>
      <c r="BZ123" s="1064"/>
      <c r="CA123" s="1064">
        <v>13082869</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239</v>
      </c>
      <c r="AB128" s="1046"/>
      <c r="AC128" s="1046"/>
      <c r="AD128" s="1046"/>
      <c r="AE128" s="1047"/>
      <c r="AF128" s="1048">
        <v>239</v>
      </c>
      <c r="AG128" s="1046"/>
      <c r="AH128" s="1046"/>
      <c r="AI128" s="1046"/>
      <c r="AJ128" s="1047"/>
      <c r="AK128" s="1048">
        <v>239</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14.96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4822959</v>
      </c>
      <c r="AB129" s="959"/>
      <c r="AC129" s="959"/>
      <c r="AD129" s="959"/>
      <c r="AE129" s="960"/>
      <c r="AF129" s="961">
        <v>4902508</v>
      </c>
      <c r="AG129" s="959"/>
      <c r="AH129" s="959"/>
      <c r="AI129" s="959"/>
      <c r="AJ129" s="960"/>
      <c r="AK129" s="961">
        <v>5056316</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19.96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632069</v>
      </c>
      <c r="AB130" s="959"/>
      <c r="AC130" s="959"/>
      <c r="AD130" s="959"/>
      <c r="AE130" s="960"/>
      <c r="AF130" s="961">
        <v>639551</v>
      </c>
      <c r="AG130" s="959"/>
      <c r="AH130" s="959"/>
      <c r="AI130" s="959"/>
      <c r="AJ130" s="960"/>
      <c r="AK130" s="961">
        <v>617812</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4190890</v>
      </c>
      <c r="AB131" s="986"/>
      <c r="AC131" s="986"/>
      <c r="AD131" s="986"/>
      <c r="AE131" s="987"/>
      <c r="AF131" s="985">
        <v>4262957</v>
      </c>
      <c r="AG131" s="986"/>
      <c r="AH131" s="986"/>
      <c r="AI131" s="986"/>
      <c r="AJ131" s="987"/>
      <c r="AK131" s="985">
        <v>4438504</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6.8949793479999997</v>
      </c>
      <c r="AB132" s="1097"/>
      <c r="AC132" s="1097"/>
      <c r="AD132" s="1097"/>
      <c r="AE132" s="1098"/>
      <c r="AF132" s="1099">
        <v>6.183642012</v>
      </c>
      <c r="AG132" s="1097"/>
      <c r="AH132" s="1097"/>
      <c r="AI132" s="1097"/>
      <c r="AJ132" s="1098"/>
      <c r="AK132" s="1099">
        <v>6.1547539440000003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6.9</v>
      </c>
      <c r="AB133" s="1080"/>
      <c r="AC133" s="1080"/>
      <c r="AD133" s="1080"/>
      <c r="AE133" s="1081"/>
      <c r="AF133" s="1079">
        <v>6.5</v>
      </c>
      <c r="AG133" s="1080"/>
      <c r="AH133" s="1080"/>
      <c r="AI133" s="1080"/>
      <c r="AJ133" s="1081"/>
      <c r="AK133" s="1079">
        <v>6.4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9xrtDuzVGSMlfCM21vBBhl09t4pVDSAl8FugSWeYYIxq4Z/igdh6E8ORFL/rMfvWTrWUPUxzxP4c9Ux6jyQQQ==" saltValue="wjQk5X/ro/0gk4R0Sgyw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ROa7z0h9454+1zkBsqHnC7M5+77PuDo8SJQ7zX85UQ3wXVb9w3aqnyGk3c2Dz/tuKhBTpQ1QLg49ctdgxOfw==" saltValue="5wPssSUitDgXwrRB2oic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mGJKrcdIzAp154cDTt93z5TF+KxPXIraDUiAccai9sMI0j7wFm1v5BB9NQm2SN0PfaARdsT0rZnXNRQvLU9IA==" saltValue="U0aN8da+04pmOB8Z+New/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1415833</v>
      </c>
      <c r="AP9" s="269">
        <v>80799</v>
      </c>
      <c r="AQ9" s="270">
        <v>110873</v>
      </c>
      <c r="AR9" s="271">
        <v>-27.1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196930</v>
      </c>
      <c r="AP10" s="272">
        <v>11238</v>
      </c>
      <c r="AQ10" s="273">
        <v>12701</v>
      </c>
      <c r="AR10" s="274">
        <v>-11.5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1473</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4</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t="s">
        <v>486</v>
      </c>
      <c r="AP13" s="272" t="s">
        <v>486</v>
      </c>
      <c r="AQ13" s="273">
        <v>3598</v>
      </c>
      <c r="AR13" s="274" t="s">
        <v>486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37347</v>
      </c>
      <c r="AP14" s="272">
        <v>2131</v>
      </c>
      <c r="AQ14" s="273">
        <v>2175</v>
      </c>
      <c r="AR14" s="274">
        <v>-2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-76284</v>
      </c>
      <c r="AP15" s="272">
        <v>-4353</v>
      </c>
      <c r="AQ15" s="273">
        <v>-6566</v>
      </c>
      <c r="AR15" s="274">
        <v>-33.700000000000003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1573826</v>
      </c>
      <c r="AP16" s="272">
        <v>89815</v>
      </c>
      <c r="AQ16" s="273">
        <v>124259</v>
      </c>
      <c r="AR16" s="274">
        <v>-27.7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7.93</v>
      </c>
      <c r="AP21" s="286">
        <v>10.18</v>
      </c>
      <c r="AQ21" s="287">
        <v>-2.25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96.6</v>
      </c>
      <c r="AP22" s="291">
        <v>96.1</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509865</v>
      </c>
      <c r="AP32" s="300">
        <v>29097</v>
      </c>
      <c r="AQ32" s="301">
        <v>56040</v>
      </c>
      <c r="AR32" s="302">
        <v>-48.1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317115</v>
      </c>
      <c r="AP35" s="300">
        <v>18097</v>
      </c>
      <c r="AQ35" s="301">
        <v>19608</v>
      </c>
      <c r="AR35" s="302">
        <v>-7.7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64250</v>
      </c>
      <c r="AP36" s="300">
        <v>3667</v>
      </c>
      <c r="AQ36" s="301">
        <v>3090</v>
      </c>
      <c r="AR36" s="302">
        <v>18.7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590</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10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-239</v>
      </c>
      <c r="AP39" s="300">
        <v>-14</v>
      </c>
      <c r="AQ39" s="301">
        <v>-2093</v>
      </c>
      <c r="AR39" s="302">
        <v>-99.3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-617812</v>
      </c>
      <c r="AP40" s="300">
        <v>-35257</v>
      </c>
      <c r="AQ40" s="301">
        <v>-52347</v>
      </c>
      <c r="AR40" s="302">
        <v>-32.6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273179</v>
      </c>
      <c r="AP41" s="300">
        <v>15590</v>
      </c>
      <c r="AQ41" s="301">
        <v>24899</v>
      </c>
      <c r="AR41" s="302">
        <v>-37.4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4626048</v>
      </c>
      <c r="AN51" s="322">
        <v>255118</v>
      </c>
      <c r="AO51" s="323">
        <v>84.6</v>
      </c>
      <c r="AP51" s="324">
        <v>84459</v>
      </c>
      <c r="AQ51" s="325">
        <v>1.6</v>
      </c>
      <c r="AR51" s="326">
        <v>83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4352799</v>
      </c>
      <c r="AN52" s="330">
        <v>240048</v>
      </c>
      <c r="AO52" s="331">
        <v>77.8</v>
      </c>
      <c r="AP52" s="332">
        <v>47314</v>
      </c>
      <c r="AQ52" s="333">
        <v>14.3</v>
      </c>
      <c r="AR52" s="334">
        <v>63.5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1123527</v>
      </c>
      <c r="AN53" s="322">
        <v>62529</v>
      </c>
      <c r="AO53" s="323">
        <v>-75.5</v>
      </c>
      <c r="AP53" s="324">
        <v>74568</v>
      </c>
      <c r="AQ53" s="325">
        <v>-11.7</v>
      </c>
      <c r="AR53" s="326">
        <v>-63.8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968189</v>
      </c>
      <c r="AN54" s="330">
        <v>53884</v>
      </c>
      <c r="AO54" s="331">
        <v>-77.599999999999994</v>
      </c>
      <c r="AP54" s="332">
        <v>42558</v>
      </c>
      <c r="AQ54" s="333">
        <v>-10.1</v>
      </c>
      <c r="AR54" s="334">
        <v>-67.5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1984312</v>
      </c>
      <c r="AN55" s="322">
        <v>111635</v>
      </c>
      <c r="AO55" s="323">
        <v>78.5</v>
      </c>
      <c r="AP55" s="324">
        <v>73693</v>
      </c>
      <c r="AQ55" s="325">
        <v>-1.2</v>
      </c>
      <c r="AR55" s="326">
        <v>79.7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1890715</v>
      </c>
      <c r="AN56" s="330">
        <v>106369</v>
      </c>
      <c r="AO56" s="331">
        <v>97.4</v>
      </c>
      <c r="AP56" s="332">
        <v>44203</v>
      </c>
      <c r="AQ56" s="333">
        <v>3.9</v>
      </c>
      <c r="AR56" s="334">
        <v>93.5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4348945</v>
      </c>
      <c r="AN57" s="322">
        <v>245953</v>
      </c>
      <c r="AO57" s="323">
        <v>120.3</v>
      </c>
      <c r="AP57" s="324">
        <v>79401</v>
      </c>
      <c r="AQ57" s="325">
        <v>7.7</v>
      </c>
      <c r="AR57" s="326">
        <v>112.6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4106090</v>
      </c>
      <c r="AN58" s="330">
        <v>232219</v>
      </c>
      <c r="AO58" s="331">
        <v>118.3</v>
      </c>
      <c r="AP58" s="332">
        <v>49347</v>
      </c>
      <c r="AQ58" s="333">
        <v>11.6</v>
      </c>
      <c r="AR58" s="334">
        <v>106.7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3550864</v>
      </c>
      <c r="AN59" s="322">
        <v>202640</v>
      </c>
      <c r="AO59" s="323">
        <v>-17.600000000000001</v>
      </c>
      <c r="AP59" s="324">
        <v>87379</v>
      </c>
      <c r="AQ59" s="325">
        <v>10</v>
      </c>
      <c r="AR59" s="326">
        <v>-27.6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3083718</v>
      </c>
      <c r="AN60" s="330">
        <v>175981</v>
      </c>
      <c r="AO60" s="331">
        <v>-24.2</v>
      </c>
      <c r="AP60" s="332">
        <v>55855</v>
      </c>
      <c r="AQ60" s="333">
        <v>13.2</v>
      </c>
      <c r="AR60" s="334">
        <v>-37.4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3126739</v>
      </c>
      <c r="AN61" s="337">
        <v>175575</v>
      </c>
      <c r="AO61" s="338">
        <v>38.1</v>
      </c>
      <c r="AP61" s="339">
        <v>79900</v>
      </c>
      <c r="AQ61" s="340">
        <v>1.3</v>
      </c>
      <c r="AR61" s="326">
        <v>36.799999999999997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2880302</v>
      </c>
      <c r="AN62" s="330">
        <v>161700</v>
      </c>
      <c r="AO62" s="331">
        <v>38.299999999999997</v>
      </c>
      <c r="AP62" s="332">
        <v>47855</v>
      </c>
      <c r="AQ62" s="333">
        <v>6.6</v>
      </c>
      <c r="AR62" s="334">
        <v>31.7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91bocARiuiBZBDXKOM3ciCVeycygE0lRU/K0vCiQkRhQlFEancx+HZ/+bTDyjquavTzn2+3RbVRBWArDZFxgFQ==" saltValue="H090fvwntpFRl71QFMsc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RYkMYfo82WBPW/q7yVFNGN7dE78wvNYwhT29XMt5KDtxkgiOrpGNenkOJgajqcqYVONLPfKmz0O5H6ebbS7NmQ==" saltValue="KfnCtgEGUXfIw2DIljRlO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WK3jjgBeaBgUPo5dfiv4oyEd04S0IgmUNW85Bfcd6eFO2UH2PzYzccrJcQOs22/5Q78FR20lpZQ/kE/TFO/vvw==" saltValue="k+0C72Dt9YoRSrXHM2Zjx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37.44</v>
      </c>
      <c r="G47" s="12">
        <v>38.24</v>
      </c>
      <c r="H47" s="12">
        <v>41.74</v>
      </c>
      <c r="I47" s="12">
        <v>44.78</v>
      </c>
      <c r="J47" s="13">
        <v>47.22</v>
      </c>
    </row>
    <row r="48" spans="2:10" ht="57.75" customHeight="1" x14ac:dyDescent="0.15">
      <c r="B48" s="14"/>
      <c r="C48" s="1141" t="s">
        <v>4</v>
      </c>
      <c r="D48" s="1141"/>
      <c r="E48" s="1142"/>
      <c r="F48" s="15">
        <v>5.7</v>
      </c>
      <c r="G48" s="16">
        <v>2.99</v>
      </c>
      <c r="H48" s="16">
        <v>6.06</v>
      </c>
      <c r="I48" s="16">
        <v>3.87</v>
      </c>
      <c r="J48" s="17">
        <v>4.3600000000000003</v>
      </c>
    </row>
    <row r="49" spans="2:10" ht="57.75" customHeight="1" thickBot="1" x14ac:dyDescent="0.2">
      <c r="B49" s="18"/>
      <c r="C49" s="1143" t="s">
        <v>5</v>
      </c>
      <c r="D49" s="1143"/>
      <c r="E49" s="1144"/>
      <c r="F49" s="19">
        <v>2.5499999999999998</v>
      </c>
      <c r="G49" s="20">
        <v>0.3</v>
      </c>
      <c r="H49" s="20">
        <v>5.24</v>
      </c>
      <c r="I49" s="20">
        <v>1.62</v>
      </c>
      <c r="J49" s="21">
        <v>4.41</v>
      </c>
    </row>
    <row r="50" spans="2:10" x14ac:dyDescent="0.15"/>
  </sheetData>
  <sheetProtection algorithmName="SHA-512" hashValue="fp8YpICfVJOPtTAJN68yDX6GWO3q10DAK8GMjU80RF7twQjKp5WPshQqsf8W2aexVtiZ9ByxKW7gWeFP0sSTKw==" saltValue="FANJKCYKUtKKsl3i8fgI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普通会計の状況</vt:lpstr>
      <vt:lpstr>総括表</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公則</cp:lastModifiedBy>
  <cp:lastPrinted>2026-03-06T05:31:10Z</cp:lastPrinted>
  <dcterms:created xsi:type="dcterms:W3CDTF">2026-02-23T06:56:32Z</dcterms:created>
  <dcterms:modified xsi:type="dcterms:W3CDTF">2026-03-19T03:50:52Z</dcterms:modified>
  <cp:category/>
</cp:coreProperties>
</file>