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kamon-k\Google ドライブ ストリーミング\共有ドライブ\220_財務課\02財政係\09 調査・報告\1　県関係\⑩その他調査\Ｒ７年度\20260317【確認事項送付：323〆】R６財政状況資料集の作成について 20下呂市\"/>
    </mc:Choice>
  </mc:AlternateContent>
  <xr:revisionPtr revIDLastSave="0" documentId="13_ncr:1_{DA5F7C04-D789-405C-A0F0-7B70B3F87ACD}" xr6:coauthVersionLast="47" xr6:coauthVersionMax="47" xr10:uidLastSave="{00000000-0000-0000-0000-000000000000}"/>
  <bookViews>
    <workbookView xWindow="-96" yWindow="-96" windowWidth="23232" windowHeight="1387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C37" i="10"/>
  <c r="BE36" i="10"/>
  <c r="C36" i="10"/>
  <c r="BE35" i="10"/>
  <c r="CO34" i="10"/>
  <c r="CO35" i="10" s="1"/>
  <c r="CO36" i="10" s="1"/>
  <c r="BW34" i="10"/>
  <c r="BW35" i="10" s="1"/>
  <c r="BW36" i="10" s="1"/>
  <c r="BW37"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AM37" i="10" s="1"/>
</calcChain>
</file>

<file path=xl/sharedStrings.xml><?xml version="1.0" encoding="utf-8"?>
<sst xmlns="http://schemas.openxmlformats.org/spreadsheetml/2006/main" count="1104" uniqueCount="571">
  <si>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</si>
  <si>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</si>
  <si>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</si>
  <si>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</si>
  <si>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</si>
  <si>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</si>
  <si>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</si>
  <si>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</si>
  <si>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</si>
  <si>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</si>
  <si>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</si>
  <si>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</si>
  <si>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</si>
  <si>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</si>
  <si>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</si>
  <si>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</si>
  <si>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</si>
  <si>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</si>
  <si>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</si>
  <si>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</si>
  <si>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</si>
  <si>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</si>
  <si>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</si>
  <si>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</si>
  <si>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</si>
  <si>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</si>
  <si>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</si>
  <si>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</si>
  <si>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</si>
  <si>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</si>
  <si>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</si>
  <si>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</si>
  <si>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</si>
  <si>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</si>
  <si>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</si>
  <si>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</si>
  <si>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</si>
  <si>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</si>
  <si>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</si>
  <si>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</si>
  <si>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</si>
  <si>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</si>
  <si>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</si>
  <si>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</si>
  <si>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</si>
  <si>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</si>
  <si>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</si>
  <si>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</si>
  <si>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</si>
  <si>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</si>
  <si>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</si>
  <si>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</si>
  <si>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</si>
  <si>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</si>
  <si>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</si>
  <si>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</si>
  <si>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</si>
  <si>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</si>
  <si>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</si>
  <si>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</si>
  <si>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</si>
  <si>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</si>
  <si>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</si>
  <si>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</si>
  <si>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</si>
  <si>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</si>
  <si>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</si>
  <si>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</si>
  <si>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</si>
  <si>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</si>
  <si>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</si>
  <si>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</si>
  <si>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</si>
  <si>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</si>
  <si>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</si>
  <si>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</si>
  <si>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</si>
  <si>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</si>
  <si>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</si>
  <si>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</si>
  <si>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</si>
  <si>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</si>
  <si>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</si>
  <si>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</si>
  <si>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</si>
  <si>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</si>
  <si>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</si>
  <si>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</si>
  <si>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</si>
  <si>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</si>
  <si>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</si>
  <si>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</si>
  <si>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</si>
  <si>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</si>
  <si>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下呂市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</si>
  <si>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</si>
  <si>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</si>
  <si>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</si>
  <si>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</si>
  <si>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</si>
  <si>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</si>
  <si>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</si>
  <si>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</si>
  <si>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</si>
  <si>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</si>
  <si>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</si>
  <si>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</si>
  <si>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</si>
  <si>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</si>
  <si>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</si>
  <si>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</si>
  <si>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</si>
  <si>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</si>
  <si>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</si>
  <si>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</si>
  <si>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</si>
  <si>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</si>
  <si>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</si>
  <si>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</si>
  <si>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</si>
  <si>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</si>
  <si>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</si>
  <si>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</si>
  <si>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</si>
  <si>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</si>
  <si>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</si>
  <si>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</si>
  <si>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</si>
  <si>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</si>
  <si>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</si>
  <si>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</si>
  <si>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</si>
  <si>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</si>
  <si>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</si>
  <si>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</si>
  <si>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</si>
  <si>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</si>
  <si>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</si>
  <si>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</si>
  <si>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</si>
  <si>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</si>
  <si>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</si>
  <si>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</si>
  <si>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金山病院事業会計</t>
    <phoneticPr fontId="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</si>
  <si>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</si>
  <si>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</si>
  <si>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</si>
  <si>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</si>
  <si>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</si>
  <si>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</si>
  <si>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</si>
  <si>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</si>
  <si>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</si>
  <si>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</si>
  <si>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</si>
  <si>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</si>
  <si>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</si>
  <si>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</si>
  <si>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</si>
  <si>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</si>
  <si>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</si>
  <si>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</si>
  <si>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</si>
  <si>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</si>
  <si>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</si>
  <si>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</si>
  <si>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</si>
  <si>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</si>
  <si>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</si>
  <si>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</si>
  <si>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</si>
  <si>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</si>
  <si>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</si>
  <si>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</si>
  <si>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</si>
  <si>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</si>
  <si>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</si>
  <si>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</si>
  <si>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</si>
  <si>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</si>
  <si>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</si>
  <si>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</si>
  <si>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</si>
  <si>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</si>
  <si>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</si>
  <si>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</si>
  <si>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</si>
  <si>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</si>
  <si>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</si>
  <si>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</si>
  <si>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</si>
  <si>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</si>
  <si>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</si>
  <si>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</si>
  <si>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</si>
  <si>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</si>
  <si>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</si>
  <si>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</si>
  <si>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</si>
  <si>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</si>
  <si>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</si>
  <si>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</si>
  <si>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</si>
  <si>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</si>
  <si>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岐阜県下呂市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</si>
  <si>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</si>
  <si>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</si>
  <si>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</si>
  <si>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</si>
  <si>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</si>
  <si>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</si>
  <si>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</si>
  <si>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</si>
  <si>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</si>
  <si>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</si>
  <si>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</si>
  <si>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</si>
  <si>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</si>
  <si>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</si>
  <si>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</si>
  <si>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</si>
  <si>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</si>
  <si>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</si>
  <si>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</si>
  <si>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</si>
  <si>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</si>
  <si>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</si>
  <si>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</si>
  <si>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</si>
  <si>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</si>
  <si>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</si>
  <si>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</si>
  <si>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</si>
  <si>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</si>
  <si>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</si>
  <si>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</si>
  <si>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</si>
  <si>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</si>
  <si>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</si>
  <si>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</si>
  <si>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</si>
  <si>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</si>
  <si>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</si>
  <si>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</si>
  <si>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</si>
  <si>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</si>
  <si>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</si>
  <si>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</si>
  <si>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</si>
  <si>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</si>
  <si>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</si>
  <si>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</si>
  <si>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</si>
  <si>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</si>
  <si>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</si>
  <si>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</si>
  <si>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</si>
  <si>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</si>
  <si>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</si>
  <si>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</si>
  <si>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</si>
  <si>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</si>
  <si>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</si>
  <si>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</si>
  <si>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</si>
  <si>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</si>
  <si>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</si>
  <si>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</si>
  <si>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</si>
  <si>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</si>
  <si>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</si>
  <si>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</si>
  <si>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</si>
  <si>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</si>
  <si>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</si>
  <si>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</si>
  <si>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</si>
  <si>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</si>
  <si>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</si>
  <si>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</si>
  <si>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</si>
  <si>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</si>
  <si>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</si>
  <si>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</si>
  <si>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</si>
  <si>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</si>
  <si>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</si>
  <si>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</si>
  <si>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</si>
  <si>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</si>
  <si>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</si>
  <si>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</si>
  <si>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</si>
  <si>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</si>
  <si>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</si>
  <si>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</si>
  <si>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</si>
  <si>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</si>
  <si>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</si>
  <si>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</si>
  <si>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</si>
  <si>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</si>
  <si>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</si>
  <si>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</si>
  <si>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</si>
  <si>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</si>
  <si>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</si>
  <si>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</si>
  <si>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</si>
  <si>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</si>
  <si>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</si>
  <si>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</si>
  <si>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</si>
  <si>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</si>
  <si>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</si>
  <si>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</si>
  <si>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</si>
  <si>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</si>
  <si>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</si>
  <si>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</si>
  <si>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</si>
  <si>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</si>
  <si>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</si>
  <si>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</si>
  <si>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</si>
  <si>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</si>
  <si>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</si>
  <si>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</si>
  <si>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</si>
  <si>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</si>
  <si>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</si>
  <si>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</si>
  <si>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</si>
  <si>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</si>
  <si>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</si>
  <si>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</si>
  <si>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</si>
  <si>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</si>
  <si>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</si>
  <si>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</si>
  <si>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</si>
  <si>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</si>
  <si>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</si>
  <si>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</si>
  <si>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</si>
  <si>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</si>
  <si>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</si>
  <si>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</si>
  <si>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</si>
  <si>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</si>
  <si>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</si>
  <si>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</si>
  <si>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</si>
  <si>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</si>
  <si>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</si>
  <si>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岐阜県下呂市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</si>
  <si>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</si>
  <si>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</si>
  <si>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</si>
  <si>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</si>
  <si>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</si>
  <si>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</si>
  <si>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</si>
  <si>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</si>
  <si>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</si>
  <si>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</si>
  <si>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</si>
  <si>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</si>
  <si>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</si>
  <si>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</si>
  <si>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</si>
  <si>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</si>
  <si>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</si>
  <si>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</si>
  <si>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</si>
  <si>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</si>
  <si>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</si>
  <si>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</si>
  <si>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</si>
  <si>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</si>
  <si>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</si>
  <si>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</si>
  <si>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</si>
  <si>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</si>
  <si>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</si>
  <si>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</si>
  <si>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</si>
  <si>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</si>
  <si>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</si>
  <si>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</si>
  <si>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</si>
  <si>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後期高齢者医療特別会計</t>
    <phoneticPr fontId="5"/>
  </si>
  <si>
    <t>介護保険特別会計（介護サービス事業勘定）</t>
    <phoneticPr fontId="5"/>
  </si>
  <si>
    <t>介護保険特別会計（保険事業勘定）</t>
    <phoneticPr fontId="5"/>
  </si>
  <si>
    <t>国民健康保険事業特別会計（診療施設勘定）</t>
    <phoneticPr fontId="5"/>
  </si>
  <si>
    <t>水道事業会計</t>
    <phoneticPr fontId="5"/>
  </si>
  <si>
    <t>法適用企業</t>
    <phoneticPr fontId="5"/>
  </si>
  <si>
    <t>下水道事業会計</t>
    <phoneticPr fontId="5"/>
  </si>
  <si>
    <t>下呂温泉合掌村事業会計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</si>
  <si>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</si>
  <si>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</si>
  <si>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</si>
  <si>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</si>
  <si>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</si>
  <si>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</si>
  <si>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</si>
  <si>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</si>
  <si>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</si>
  <si>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</si>
  <si>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</si>
  <si>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</si>
  <si>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</si>
  <si>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</si>
  <si>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</si>
  <si>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</si>
  <si>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</si>
  <si>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</si>
  <si>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</si>
  <si>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</si>
  <si>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</si>
  <si>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</si>
  <si>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</si>
  <si>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</si>
  <si>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</si>
  <si>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</si>
  <si>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</si>
  <si>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</si>
  <si>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</si>
  <si>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</si>
  <si>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</si>
  <si>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</si>
  <si>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</si>
  <si>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</si>
  <si>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</si>
  <si>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</si>
  <si>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</si>
  <si>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</si>
  <si>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</si>
  <si>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</si>
  <si>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</si>
  <si>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</si>
  <si>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</si>
  <si>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</si>
  <si>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</si>
  <si>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</si>
  <si>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</si>
  <si>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</si>
  <si>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</si>
  <si>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</si>
  <si>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</si>
  <si>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</si>
  <si>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</si>
  <si>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</si>
  <si>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</si>
  <si>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</si>
  <si>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</si>
  <si>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</si>
  <si>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</si>
  <si>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</si>
  <si>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</si>
  <si>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</si>
  <si>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</si>
  <si>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</si>
  <si>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</si>
  <si>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</si>
  <si>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</si>
  <si>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</si>
  <si>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</si>
  <si>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</si>
  <si>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</si>
  <si>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</si>
  <si>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</si>
  <si>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</si>
  <si>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</si>
  <si>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</si>
  <si>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</si>
  <si>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</si>
  <si>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</si>
  <si>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</si>
  <si>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</si>
  <si>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</si>
  <si>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</si>
  <si>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</si>
  <si>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</si>
  <si>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</si>
  <si>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</si>
  <si>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</si>
  <si>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</si>
  <si>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</si>
  <si>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</si>
  <si>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</si>
  <si>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</si>
  <si>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</si>
  <si>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</si>
  <si>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</si>
  <si>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</si>
  <si>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</si>
  <si>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</si>
  <si>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</si>
  <si>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</si>
  <si>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</si>
  <si>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</si>
  <si>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</si>
  <si>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</si>
  <si>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</si>
  <si>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</si>
  <si>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</si>
  <si>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</si>
  <si>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</si>
  <si>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</si>
  <si>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</si>
  <si>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</si>
  <si>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</si>
  <si>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</si>
  <si>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</si>
  <si>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</si>
  <si>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</si>
  <si>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</si>
  <si>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</si>
  <si>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</si>
  <si>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</si>
  <si>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</si>
  <si>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</si>
  <si>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</si>
  <si>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</si>
  <si>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</si>
  <si>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</si>
  <si>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</si>
  <si>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</si>
  <si>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</si>
  <si>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</si>
  <si>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</si>
  <si>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</si>
  <si>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</si>
  <si>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3.07</t>
  </si>
  <si>
    <t>▲ 0.90</t>
  </si>
  <si>
    <t>▲ 0.85</t>
  </si>
  <si>
    <t>金山病院事業会計</t>
  </si>
  <si>
    <t>▲ 0.08</t>
  </si>
  <si>
    <t>一般会計</t>
  </si>
  <si>
    <t>水道事業会計</t>
  </si>
  <si>
    <t>下水道事業会計</t>
  </si>
  <si>
    <t>下呂温泉合掌村事業会計</t>
  </si>
  <si>
    <t>▲ 0.04</t>
  </si>
  <si>
    <t>介護保険特別会計（保険事業勘定）</t>
  </si>
  <si>
    <t>国民健康保険事業特別会計（事業勘定）</t>
  </si>
  <si>
    <t>国民健康保険事業特別会計（診療施設勘定）</t>
  </si>
  <si>
    <t>その他会計（赤字）</t>
  </si>
  <si>
    <t>その他会計（黒字）</t>
  </si>
  <si>
    <t>R02</t>
    <phoneticPr fontId="5"/>
  </si>
  <si>
    <t>R03</t>
    <phoneticPr fontId="5"/>
  </si>
  <si>
    <t>R04</t>
    <phoneticPr fontId="5"/>
  </si>
  <si>
    <t>R05</t>
    <phoneticPr fontId="5"/>
  </si>
  <si>
    <t>R06</t>
    <phoneticPr fontId="5"/>
  </si>
  <si>
    <t>基金から1,802百万円繰入、財産区から2百万円繰入</t>
    <rPh sb="0" eb="2">
      <t>キキン</t>
    </rPh>
    <rPh sb="9" eb="12">
      <t>ヒャクマンエン</t>
    </rPh>
    <rPh sb="12" eb="14">
      <t>クリイレ</t>
    </rPh>
    <rPh sb="15" eb="18">
      <t>ザイサンク</t>
    </rPh>
    <rPh sb="21" eb="24">
      <t>ヒャクマンエン</t>
    </rPh>
    <rPh sb="24" eb="26">
      <t>クリイレ</t>
    </rPh>
    <phoneticPr fontId="2"/>
  </si>
  <si>
    <t>-</t>
    <phoneticPr fontId="2"/>
  </si>
  <si>
    <t>基金から110百万円繰入</t>
    <rPh sb="0" eb="2">
      <t>キキン</t>
    </rPh>
    <phoneticPr fontId="2"/>
  </si>
  <si>
    <t>基金から53百万円繰入</t>
    <rPh sb="0" eb="2">
      <t>キキン</t>
    </rPh>
    <rPh sb="6" eb="9">
      <t>ヒャクマンエン</t>
    </rPh>
    <rPh sb="9" eb="11">
      <t>クリイレ</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</si>
  <si>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</si>
  <si>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</si>
  <si>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後期高齢者医療連合(一般会計分)</t>
    <rPh sb="0" eb="2">
      <t>コウキ</t>
    </rPh>
    <rPh sb="2" eb="4">
      <t>コウレイ</t>
    </rPh>
    <rPh sb="4" eb="5">
      <t>シャ</t>
    </rPh>
    <rPh sb="5" eb="7">
      <t>イリョウ</t>
    </rPh>
    <rPh sb="7" eb="9">
      <t>レンゴウ</t>
    </rPh>
    <rPh sb="10" eb="12">
      <t>イッパン</t>
    </rPh>
    <rPh sb="12" eb="14">
      <t>カイケイ</t>
    </rPh>
    <rPh sb="14" eb="15">
      <t>ブン</t>
    </rPh>
    <phoneticPr fontId="2"/>
  </si>
  <si>
    <t>後期高齢者医療連合(特別会計分)</t>
    <rPh sb="0" eb="2">
      <t>コウキ</t>
    </rPh>
    <rPh sb="2" eb="4">
      <t>コウレイ</t>
    </rPh>
    <rPh sb="4" eb="5">
      <t>シャ</t>
    </rPh>
    <rPh sb="5" eb="7">
      <t>イリョウ</t>
    </rPh>
    <rPh sb="7" eb="9">
      <t>レンゴウ</t>
    </rPh>
    <rPh sb="10" eb="12">
      <t>トクベツ</t>
    </rPh>
    <rPh sb="12" eb="14">
      <t>カイケイ</t>
    </rPh>
    <rPh sb="14" eb="15">
      <t>ブン</t>
    </rPh>
    <phoneticPr fontId="2"/>
  </si>
  <si>
    <t>ホリスティック南飛騨</t>
    <rPh sb="7" eb="10">
      <t>ミナミヒダ</t>
    </rPh>
    <phoneticPr fontId="2"/>
  </si>
  <si>
    <t>飛騨小坂観光</t>
    <rPh sb="0" eb="6">
      <t>ヒダオサカカンコウ</t>
    </rPh>
    <phoneticPr fontId="2"/>
  </si>
  <si>
    <t>下呂ふるさと文化財団</t>
    <rPh sb="0" eb="2">
      <t>ゲロ</t>
    </rPh>
    <rPh sb="6" eb="10">
      <t>ブンカザイダン</t>
    </rPh>
    <phoneticPr fontId="2"/>
  </si>
  <si>
    <t>〇</t>
  </si>
  <si>
    <t>地域振興基金</t>
    <rPh sb="0" eb="6">
      <t>チイキシンコウキキン</t>
    </rPh>
    <phoneticPr fontId="5"/>
  </si>
  <si>
    <t>公共事業基金</t>
    <rPh sb="0" eb="6">
      <t>コウキョウジギョウキキン</t>
    </rPh>
    <phoneticPr fontId="2"/>
  </si>
  <si>
    <t>ふるさと応援基金</t>
    <rPh sb="4" eb="8">
      <t>オウエンキキン</t>
    </rPh>
    <phoneticPr fontId="2"/>
  </si>
  <si>
    <t>地域福祉基金</t>
    <rPh sb="0" eb="6">
      <t>チイキフクシキキン</t>
    </rPh>
    <phoneticPr fontId="2"/>
  </si>
  <si>
    <t>災害対策基金</t>
    <rPh sb="0" eb="2">
      <t>サイガイ</t>
    </rPh>
    <rPh sb="2" eb="4">
      <t>タイサク</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</si>
</sst>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69604</c:v>
                </c:pt>
                <c:pt idx="2">
                  <c:v>68410</c:v>
                </c:pt>
                <c:pt idx="3">
                  <c:v>73019</c:v>
                </c:pt>
                <c:pt idx="4">
                  <c:v>76590</c:v>
                </c:pt>
              </c:numCache>
            </c:numRef>
          </c:val>
          <c:smooth val="0"/>
          <c:extLst>
            <c:ext xmlns:c16="http://schemas.microsoft.com/office/drawing/2014/chart" uri="{C3380CC4-5D6E-409C-BE32-E72D297353CC}">
              <c16:uniqueId val="{00000000-5B05-45C6-AC04-54185063FC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97119</c:v>
                </c:pt>
                <c:pt idx="1">
                  <c:v>152762</c:v>
                </c:pt>
                <c:pt idx="2">
                  <c:v>104572</c:v>
                </c:pt>
                <c:pt idx="3">
                  <c:v>99134</c:v>
                </c:pt>
                <c:pt idx="4">
                  <c:v>144906</c:v>
                </c:pt>
              </c:numCache>
            </c:numRef>
          </c:val>
          <c:smooth val="0"/>
          <c:extLst>
            <c:ext xmlns:c16="http://schemas.microsoft.com/office/drawing/2014/chart" uri="{C3380CC4-5D6E-409C-BE32-E72D297353CC}">
              <c16:uniqueId val="{00000001-5B05-45C6-AC04-54185063FC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c:v>
                </c:pt>
                <c:pt idx="1">
                  <c:v>8.9</c:v>
                </c:pt>
                <c:pt idx="2">
                  <c:v>10</c:v>
                </c:pt>
                <c:pt idx="3">
                  <c:v>7.57</c:v>
                </c:pt>
                <c:pt idx="4">
                  <c:v>7.19</c:v>
                </c:pt>
              </c:numCache>
            </c:numRef>
          </c:val>
          <c:extLst>
            <c:ext xmlns:c16="http://schemas.microsoft.com/office/drawing/2014/chart" uri="{C3380CC4-5D6E-409C-BE32-E72D297353CC}">
              <c16:uniqueId val="{00000000-F8CB-43D5-B996-47A241D686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31.97</c:v>
                </c:pt>
                <c:pt idx="1">
                  <c:v>33.270000000000003</c:v>
                </c:pt>
                <c:pt idx="2">
                  <c:v>33.119999999999997</c:v>
                </c:pt>
                <c:pt idx="3">
                  <c:v>35.090000000000003</c:v>
                </c:pt>
                <c:pt idx="4">
                  <c:v>35.92</c:v>
                </c:pt>
              </c:numCache>
            </c:numRef>
          </c:val>
          <c:extLst>
            <c:ext xmlns:c16="http://schemas.microsoft.com/office/drawing/2014/chart" uri="{C3380CC4-5D6E-409C-BE32-E72D297353CC}">
              <c16:uniqueId val="{00000001-F8CB-43D5-B996-47A241D686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-3.07</c:v>
                </c:pt>
                <c:pt idx="1">
                  <c:v>2.4300000000000002</c:v>
                </c:pt>
                <c:pt idx="2">
                  <c:v>-0.9</c:v>
                </c:pt>
                <c:pt idx="3">
                  <c:v>-0.85</c:v>
                </c:pt>
                <c:pt idx="4">
                  <c:v>0.45</c:v>
                </c:pt>
              </c:numCache>
            </c:numRef>
          </c:val>
          <c:smooth val="0"/>
          <c:extLst>
            <c:ext xmlns:c16="http://schemas.microsoft.com/office/drawing/2014/chart" uri="{C3380CC4-5D6E-409C-BE32-E72D297353CC}">
              <c16:uniqueId val="{00000002-F8CB-43D5-B996-47A241D686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c:v>
                </c:pt>
                <c:pt idx="2">
                  <c:v>#N/A</c:v>
                </c:pt>
                <c:pt idx="3">
                  <c:v>0.2</c:v>
                </c:pt>
                <c:pt idx="4">
                  <c:v>#N/A</c:v>
                </c:pt>
                <c:pt idx="5">
                  <c:v>0.33</c:v>
                </c:pt>
                <c:pt idx="6">
                  <c:v>#N/A</c:v>
                </c:pt>
                <c:pt idx="7">
                  <c:v>0.2</c:v>
                </c:pt>
                <c:pt idx="8">
                  <c:v>#N/A</c:v>
                </c:pt>
                <c:pt idx="9">
                  <c:v>0.27</c:v>
                </c:pt>
              </c:numCache>
            </c:numRef>
          </c:val>
          <c:extLst>
            <c:ext xmlns:c16="http://schemas.microsoft.com/office/drawing/2014/chart" uri="{C3380CC4-5D6E-409C-BE32-E72D297353CC}">
              <c16:uniqueId val="{00000000-D6E8-4A88-89AE-566A3BE1D3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E8-4A88-89AE-566A3BE1D305}"/>
            </c:ext>
          </c:extLst>
        </c:ser>
        <c:ser>
          <c:idx val="2"/>
          <c:order val="2"/>
          <c:tx>
            <c:strRef>
              <c:f>データシート!$A$29</c:f>
              <c:strCache>
                <c:ptCount val="1"/>
                <c:pt idx="0">
                  <c:v>国民健康保険事業特別会計（診療施設勘定）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0.08</c:v>
                </c:pt>
                <c:pt idx="4">
                  <c:v>#N/A</c:v>
                </c:pt>
                <c:pt idx="5">
                  <c:v>0.14000000000000001</c:v>
                </c:pt>
                <c:pt idx="6">
                  <c:v>#N/A</c:v>
                </c:pt>
                <c:pt idx="7">
                  <c:v>0.16</c:v>
                </c:pt>
                <c:pt idx="8">
                  <c:v>#N/A</c:v>
                </c:pt>
                <c:pt idx="9">
                  <c:v>0.23</c:v>
                </c:pt>
              </c:numCache>
            </c:numRef>
          </c:val>
          <c:extLst>
            <c:ext xmlns:c16="http://schemas.microsoft.com/office/drawing/2014/chart" uri="{C3380CC4-5D6E-409C-BE32-E72D297353CC}">
              <c16:uniqueId val="{00000002-D6E8-4A88-89AE-566A3BE1D305}"/>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0.71</c:v>
                </c:pt>
                <c:pt idx="2">
                  <c:v>#N/A</c:v>
                </c:pt>
                <c:pt idx="3">
                  <c:v>0.79</c:v>
                </c:pt>
                <c:pt idx="4">
                  <c:v>#N/A</c:v>
                </c:pt>
                <c:pt idx="5">
                  <c:v>0.76</c:v>
                </c:pt>
                <c:pt idx="6">
                  <c:v>#N/A</c:v>
                </c:pt>
                <c:pt idx="7">
                  <c:v>0.55000000000000004</c:v>
                </c:pt>
                <c:pt idx="8">
                  <c:v>#N/A</c:v>
                </c:pt>
                <c:pt idx="9">
                  <c:v>0.48</c:v>
                </c:pt>
              </c:numCache>
            </c:numRef>
          </c:val>
          <c:extLst>
            <c:ext xmlns:c16="http://schemas.microsoft.com/office/drawing/2014/chart" uri="{C3380CC4-5D6E-409C-BE32-E72D297353CC}">
              <c16:uniqueId val="{00000003-D6E8-4A88-89AE-566A3BE1D305}"/>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0.73</c:v>
                </c:pt>
                <c:pt idx="2">
                  <c:v>#N/A</c:v>
                </c:pt>
                <c:pt idx="3">
                  <c:v>1.1299999999999999</c:v>
                </c:pt>
                <c:pt idx="4">
                  <c:v>#N/A</c:v>
                </c:pt>
                <c:pt idx="5">
                  <c:v>1.49</c:v>
                </c:pt>
                <c:pt idx="6">
                  <c:v>#N/A</c:v>
                </c:pt>
                <c:pt idx="7">
                  <c:v>1.1100000000000001</c:v>
                </c:pt>
                <c:pt idx="8">
                  <c:v>#N/A</c:v>
                </c:pt>
                <c:pt idx="9">
                  <c:v>0.86</c:v>
                </c:pt>
              </c:numCache>
            </c:numRef>
          </c:val>
          <c:extLst>
            <c:ext xmlns:c16="http://schemas.microsoft.com/office/drawing/2014/chart" uri="{C3380CC4-5D6E-409C-BE32-E72D297353CC}">
              <c16:uniqueId val="{00000004-D6E8-4A88-89AE-566A3BE1D305}"/>
            </c:ext>
          </c:extLst>
        </c:ser>
        <c:ser>
          <c:idx val="5"/>
          <c:order val="5"/>
          <c:tx>
            <c:strRef>
              <c:f>データシート!$A$32</c:f>
              <c:strCache>
                <c:ptCount val="1"/>
                <c:pt idx="0">
                  <c:v>下呂温泉合掌村事業会計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0.04</c:v>
                </c:pt>
                <c:pt idx="3">
                  <c:v>#N/A</c:v>
                </c:pt>
                <c:pt idx="4">
                  <c:v>#N/A</c:v>
                </c:pt>
                <c:pt idx="5">
                  <c:v>0.27</c:v>
                </c:pt>
                <c:pt idx="6">
                  <c:v>#N/A</c:v>
                </c:pt>
                <c:pt idx="7">
                  <c:v>0.85</c:v>
                </c:pt>
                <c:pt idx="8">
                  <c:v>#N/A</c:v>
                </c:pt>
                <c:pt idx="9">
                  <c:v>1.1000000000000001</c:v>
                </c:pt>
              </c:numCache>
            </c:numRef>
          </c:val>
          <c:extLst>
            <c:ext xmlns:c16="http://schemas.microsoft.com/office/drawing/2014/chart" uri="{C3380CC4-5D6E-409C-BE32-E72D297353CC}">
              <c16:uniqueId val="{00000005-D6E8-4A88-89AE-566A3BE1D30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c:v>
                </c:pt>
                <c:pt idx="2">
                  <c:v>#N/A</c:v>
                </c:pt>
                <c:pt idx="3">
                  <c:v>1.32</c:v>
                </c:pt>
                <c:pt idx="4">
                  <c:v>#N/A</c:v>
                </c:pt>
                <c:pt idx="5">
                  <c:v>2.02</c:v>
                </c:pt>
                <c:pt idx="6">
                  <c:v>#N/A</c:v>
                </c:pt>
                <c:pt idx="7">
                  <c:v>2.11</c:v>
                </c:pt>
                <c:pt idx="8">
                  <c:v>#N/A</c:v>
                </c:pt>
                <c:pt idx="9">
                  <c:v>2.73</c:v>
                </c:pt>
              </c:numCache>
            </c:numRef>
          </c:val>
          <c:extLst>
            <c:ext xmlns:c16="http://schemas.microsoft.com/office/drawing/2014/chart" uri="{C3380CC4-5D6E-409C-BE32-E72D297353CC}">
              <c16:uniqueId val="{00000006-D6E8-4A88-89AE-566A3BE1D30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7.82</c:v>
                </c:pt>
                <c:pt idx="2">
                  <c:v>#N/A</c:v>
                </c:pt>
                <c:pt idx="3">
                  <c:v>7.03</c:v>
                </c:pt>
                <c:pt idx="4">
                  <c:v>#N/A</c:v>
                </c:pt>
                <c:pt idx="5">
                  <c:v>7.11</c:v>
                </c:pt>
                <c:pt idx="6">
                  <c:v>#N/A</c:v>
                </c:pt>
                <c:pt idx="7">
                  <c:v>6.15</c:v>
                </c:pt>
                <c:pt idx="8">
                  <c:v>#N/A</c:v>
                </c:pt>
                <c:pt idx="9">
                  <c:v>4.8</c:v>
                </c:pt>
              </c:numCache>
            </c:numRef>
          </c:val>
          <c:extLst>
            <c:ext xmlns:c16="http://schemas.microsoft.com/office/drawing/2014/chart" uri="{C3380CC4-5D6E-409C-BE32-E72D297353CC}">
              <c16:uniqueId val="{00000007-D6E8-4A88-89AE-566A3BE1D3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8.8699999999999992</c:v>
                </c:pt>
                <c:pt idx="2">
                  <c:v>#N/A</c:v>
                </c:pt>
                <c:pt idx="3">
                  <c:v>8.89</c:v>
                </c:pt>
                <c:pt idx="4">
                  <c:v>#N/A</c:v>
                </c:pt>
                <c:pt idx="5">
                  <c:v>9.99</c:v>
                </c:pt>
                <c:pt idx="6">
                  <c:v>#N/A</c:v>
                </c:pt>
                <c:pt idx="7">
                  <c:v>7.56</c:v>
                </c:pt>
                <c:pt idx="8">
                  <c:v>#N/A</c:v>
                </c:pt>
                <c:pt idx="9">
                  <c:v>7.18</c:v>
                </c:pt>
              </c:numCache>
            </c:numRef>
          </c:val>
          <c:extLst>
            <c:ext xmlns:c16="http://schemas.microsoft.com/office/drawing/2014/chart" uri="{C3380CC4-5D6E-409C-BE32-E72D297353CC}">
              <c16:uniqueId val="{00000008-D6E8-4A88-89AE-566A3BE1D305}"/>
            </c:ext>
          </c:extLst>
        </c:ser>
        <c:ser>
          <c:idx val="9"/>
          <c:order val="9"/>
          <c:tx>
            <c:strRef>
              <c:f>データシート!$A$36</c:f>
              <c:strCache>
                <c:ptCount val="1"/>
                <c:pt idx="0">
                  <c:v>金山病院事業会計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0.08</c:v>
                </c:pt>
                <c:pt idx="9">
                  <c:v>#N/A</c:v>
                </c:pt>
              </c:numCache>
            </c:numRef>
          </c:val>
          <c:extLst>
            <c:ext xmlns:c16="http://schemas.microsoft.com/office/drawing/2014/chart" uri="{C3380CC4-5D6E-409C-BE32-E72D297353CC}">
              <c16:uniqueId val="{00000009-D6E8-4A88-89AE-566A3BE1D3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3264</c:v>
                </c:pt>
                <c:pt idx="5">
                  <c:v>3151</c:v>
                </c:pt>
                <c:pt idx="8">
                  <c:v>2908</c:v>
                </c:pt>
                <c:pt idx="11">
                  <c:v>2692</c:v>
                </c:pt>
                <c:pt idx="14">
                  <c:v>2490</c:v>
                </c:pt>
              </c:numCache>
            </c:numRef>
          </c:val>
          <c:extLst>
            <c:ext xmlns:c16="http://schemas.microsoft.com/office/drawing/2014/chart" uri="{C3380CC4-5D6E-409C-BE32-E72D297353CC}">
              <c16:uniqueId val="{00000000-3993-4842-8F08-9CB7DB3A8C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93-4842-8F08-9CB7DB3A8C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16</c:v>
                </c:pt>
                <c:pt idx="6">
                  <c:v>8</c:v>
                </c:pt>
                <c:pt idx="9">
                  <c:v>8</c:v>
                </c:pt>
                <c:pt idx="12">
                  <c:v>8</c:v>
                </c:pt>
              </c:numCache>
            </c:numRef>
          </c:val>
          <c:extLst>
            <c:ext xmlns:c16="http://schemas.microsoft.com/office/drawing/2014/chart" uri="{C3380CC4-5D6E-409C-BE32-E72D297353CC}">
              <c16:uniqueId val="{00000002-3993-4842-8F08-9CB7DB3A8C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93-4842-8F08-9CB7DB3A8C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1666</c:v>
                </c:pt>
                <c:pt idx="3">
                  <c:v>1582</c:v>
                </c:pt>
                <c:pt idx="6">
                  <c:v>1620</c:v>
                </c:pt>
                <c:pt idx="9">
                  <c:v>1319</c:v>
                </c:pt>
                <c:pt idx="12">
                  <c:v>1139</c:v>
                </c:pt>
              </c:numCache>
            </c:numRef>
          </c:val>
          <c:extLst>
            <c:ext xmlns:c16="http://schemas.microsoft.com/office/drawing/2014/chart" uri="{C3380CC4-5D6E-409C-BE32-E72D297353CC}">
              <c16:uniqueId val="{00000004-3993-4842-8F08-9CB7DB3A8C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93-4842-8F08-9CB7DB3A8C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93-4842-8F08-9CB7DB3A8C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2874</c:v>
                </c:pt>
                <c:pt idx="3">
                  <c:v>2752</c:v>
                </c:pt>
                <c:pt idx="6">
                  <c:v>2607</c:v>
                </c:pt>
                <c:pt idx="9">
                  <c:v>2497</c:v>
                </c:pt>
                <c:pt idx="12">
                  <c:v>2445</c:v>
                </c:pt>
              </c:numCache>
            </c:numRef>
          </c:val>
          <c:extLst>
            <c:ext xmlns:c16="http://schemas.microsoft.com/office/drawing/2014/chart" uri="{C3380CC4-5D6E-409C-BE32-E72D297353CC}">
              <c16:uniqueId val="{00000007-3993-4842-8F08-9CB7DB3A8C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1293</c:v>
                </c:pt>
                <c:pt idx="2">
                  <c:v>#N/A</c:v>
                </c:pt>
                <c:pt idx="3">
                  <c:v>#N/A</c:v>
                </c:pt>
                <c:pt idx="4">
                  <c:v>1199</c:v>
                </c:pt>
                <c:pt idx="5">
                  <c:v>#N/A</c:v>
                </c:pt>
                <c:pt idx="6">
                  <c:v>#N/A</c:v>
                </c:pt>
                <c:pt idx="7">
                  <c:v>1327</c:v>
                </c:pt>
                <c:pt idx="8">
                  <c:v>#N/A</c:v>
                </c:pt>
                <c:pt idx="9">
                  <c:v>#N/A</c:v>
                </c:pt>
                <c:pt idx="10">
                  <c:v>1132</c:v>
                </c:pt>
                <c:pt idx="11">
                  <c:v>#N/A</c:v>
                </c:pt>
                <c:pt idx="12">
                  <c:v>#N/A</c:v>
                </c:pt>
                <c:pt idx="13">
                  <c:v>1102</c:v>
                </c:pt>
                <c:pt idx="14">
                  <c:v>#N/A</c:v>
                </c:pt>
              </c:numCache>
            </c:numRef>
          </c:val>
          <c:smooth val="0"/>
          <c:extLst>
            <c:ext xmlns:c16="http://schemas.microsoft.com/office/drawing/2014/chart" uri="{C3380CC4-5D6E-409C-BE32-E72D297353CC}">
              <c16:uniqueId val="{00000008-3993-4842-8F08-9CB7DB3A8C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25901</c:v>
                </c:pt>
                <c:pt idx="5">
                  <c:v>25724</c:v>
                </c:pt>
                <c:pt idx="8">
                  <c:v>24846</c:v>
                </c:pt>
                <c:pt idx="11">
                  <c:v>23735</c:v>
                </c:pt>
                <c:pt idx="14">
                  <c:v>22787</c:v>
                </c:pt>
              </c:numCache>
            </c:numRef>
          </c:val>
          <c:extLst>
            <c:ext xmlns:c16="http://schemas.microsoft.com/office/drawing/2014/chart" uri="{C3380CC4-5D6E-409C-BE32-E72D297353CC}">
              <c16:uniqueId val="{00000000-ED60-419D-A818-89539D01D2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c:v>
                </c:pt>
                <c:pt idx="5">
                  <c:v>85</c:v>
                </c:pt>
                <c:pt idx="8">
                  <c:v>53</c:v>
                </c:pt>
                <c:pt idx="11">
                  <c:v>34</c:v>
                </c:pt>
                <c:pt idx="14">
                  <c:v>15</c:v>
                </c:pt>
              </c:numCache>
            </c:numRef>
          </c:val>
          <c:extLst>
            <c:ext xmlns:c16="http://schemas.microsoft.com/office/drawing/2014/chart" uri="{C3380CC4-5D6E-409C-BE32-E72D297353CC}">
              <c16:uniqueId val="{00000001-ED60-419D-A818-89539D01D2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10360</c:v>
                </c:pt>
                <c:pt idx="5">
                  <c:v>10767</c:v>
                </c:pt>
                <c:pt idx="8">
                  <c:v>10560</c:v>
                </c:pt>
                <c:pt idx="11">
                  <c:v>11389</c:v>
                </c:pt>
                <c:pt idx="14">
                  <c:v>11565</c:v>
                </c:pt>
              </c:numCache>
            </c:numRef>
          </c:val>
          <c:extLst>
            <c:ext xmlns:c16="http://schemas.microsoft.com/office/drawing/2014/chart" uri="{C3380CC4-5D6E-409C-BE32-E72D297353CC}">
              <c16:uniqueId val="{00000002-ED60-419D-A818-89539D01D2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60-419D-A818-89539D01D2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60-419D-A818-89539D01D2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60-419D-A818-89539D01D2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3976</c:v>
                </c:pt>
                <c:pt idx="3">
                  <c:v>3783</c:v>
                </c:pt>
                <c:pt idx="6">
                  <c:v>3597</c:v>
                </c:pt>
                <c:pt idx="9">
                  <c:v>3996</c:v>
                </c:pt>
                <c:pt idx="12">
                  <c:v>4104</c:v>
                </c:pt>
              </c:numCache>
            </c:numRef>
          </c:val>
          <c:extLst>
            <c:ext xmlns:c16="http://schemas.microsoft.com/office/drawing/2014/chart" uri="{C3380CC4-5D6E-409C-BE32-E72D297353CC}">
              <c16:uniqueId val="{00000006-ED60-419D-A818-89539D01D2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D60-419D-A818-89539D01D2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13146</c:v>
                </c:pt>
                <c:pt idx="3">
                  <c:v>11725</c:v>
                </c:pt>
                <c:pt idx="6">
                  <c:v>10599</c:v>
                </c:pt>
                <c:pt idx="9">
                  <c:v>9316</c:v>
                </c:pt>
                <c:pt idx="12">
                  <c:v>8312</c:v>
                </c:pt>
              </c:numCache>
            </c:numRef>
          </c:val>
          <c:extLst>
            <c:ext xmlns:c16="http://schemas.microsoft.com/office/drawing/2014/chart" uri="{C3380CC4-5D6E-409C-BE32-E72D297353CC}">
              <c16:uniqueId val="{00000008-ED60-419D-A818-89539D01D2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63</c:v>
                </c:pt>
                <c:pt idx="3">
                  <c:v>47</c:v>
                </c:pt>
                <c:pt idx="6">
                  <c:v>39</c:v>
                </c:pt>
                <c:pt idx="9">
                  <c:v>31</c:v>
                </c:pt>
                <c:pt idx="12">
                  <c:v>23</c:v>
                </c:pt>
              </c:numCache>
            </c:numRef>
          </c:val>
          <c:extLst>
            <c:ext xmlns:c16="http://schemas.microsoft.com/office/drawing/2014/chart" uri="{C3380CC4-5D6E-409C-BE32-E72D297353CC}">
              <c16:uniqueId val="{00000009-ED60-419D-A818-89539D01D2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21003</c:v>
                </c:pt>
                <c:pt idx="3">
                  <c:v>22168</c:v>
                </c:pt>
                <c:pt idx="6">
                  <c:v>22299</c:v>
                </c:pt>
                <c:pt idx="9">
                  <c:v>22026</c:v>
                </c:pt>
                <c:pt idx="12">
                  <c:v>21861</c:v>
                </c:pt>
              </c:numCache>
            </c:numRef>
          </c:val>
          <c:extLst>
            <c:ext xmlns:c16="http://schemas.microsoft.com/office/drawing/2014/chart" uri="{C3380CC4-5D6E-409C-BE32-E72D297353CC}">
              <c16:uniqueId val="{0000000A-ED60-419D-A818-89539D01D2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1800</c:v>
                </c:pt>
                <c:pt idx="2">
                  <c:v>#N/A</c:v>
                </c:pt>
                <c:pt idx="3">
                  <c:v>#N/A</c:v>
                </c:pt>
                <c:pt idx="4">
                  <c:v>1147</c:v>
                </c:pt>
                <c:pt idx="5">
                  <c:v>#N/A</c:v>
                </c:pt>
                <c:pt idx="6">
                  <c:v>#N/A</c:v>
                </c:pt>
                <c:pt idx="7">
                  <c:v>1074</c:v>
                </c:pt>
                <c:pt idx="8">
                  <c:v>#N/A</c:v>
                </c:pt>
                <c:pt idx="9">
                  <c:v>#N/A</c:v>
                </c:pt>
                <c:pt idx="10">
                  <c:v>211</c:v>
                </c:pt>
                <c:pt idx="11">
                  <c:v>#N/A</c:v>
                </c:pt>
                <c:pt idx="12">
                  <c:v>#N/A</c:v>
                </c:pt>
                <c:pt idx="13">
                  <c:v>0</c:v>
                </c:pt>
                <c:pt idx="14">
                  <c:v>#N/A</c:v>
                </c:pt>
              </c:numCache>
            </c:numRef>
          </c:val>
          <c:smooth val="0"/>
          <c:extLst>
            <c:ext xmlns:c16="http://schemas.microsoft.com/office/drawing/2014/chart" uri="{C3380CC4-5D6E-409C-BE32-E72D297353CC}">
              <c16:uniqueId val="{0000000B-ED60-419D-A818-89539D01D2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4563</c:v>
                </c:pt>
                <c:pt idx="1">
                  <c:v>4791</c:v>
                </c:pt>
                <c:pt idx="2">
                  <c:v>4905</c:v>
                </c:pt>
              </c:numCache>
            </c:numRef>
          </c:val>
          <c:extLst>
            <c:ext xmlns:c16="http://schemas.microsoft.com/office/drawing/2014/chart" uri="{C3380CC4-5D6E-409C-BE32-E72D297353CC}">
              <c16:uniqueId val="{00000000-362F-4FD4-B0F5-66C4A4AA13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851</c:v>
                </c:pt>
                <c:pt idx="1">
                  <c:v>851</c:v>
                </c:pt>
                <c:pt idx="2">
                  <c:v>852</c:v>
                </c:pt>
              </c:numCache>
            </c:numRef>
          </c:val>
          <c:extLst>
            <c:ext xmlns:c16="http://schemas.microsoft.com/office/drawing/2014/chart" uri="{C3380CC4-5D6E-409C-BE32-E72D297353CC}">
              <c16:uniqueId val="{00000001-362F-4FD4-B0F5-66C4A4AA13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5923</c:v>
                </c:pt>
                <c:pt idx="1">
                  <c:v>7510</c:v>
                </c:pt>
                <c:pt idx="2">
                  <c:v>7570</c:v>
                </c:pt>
              </c:numCache>
            </c:numRef>
          </c:val>
          <c:extLst>
            <c:ext xmlns:c16="http://schemas.microsoft.com/office/drawing/2014/chart" uri="{C3380CC4-5D6E-409C-BE32-E72D297353CC}">
              <c16:uniqueId val="{00000002-362F-4FD4-B0F5-66C4A4AA13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過去４年と比較して同様の水準で推移しており、類似団体と比較して高い状況にある。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今後も大型事業の実施が予定されているものの、引き続き有利な起債の活用とあわせて事業の選択と集中を図り、実質公債費比率の上昇を抑制する。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年度の将来負担比率は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％改善し皆減となった。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改善の要因は、公営企業債残高の減に伴う公営企業債等繰入見込額の減や償還に充当可能な基金の増等が挙げられる。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将来負担比率における早期健全化基準は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％で、基準を超えていないことから、現時点において将来への財政圧迫の度合いは高いものではない。</a:t>
          </a: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岐阜県下呂市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億円積み立てたが、それぞれ取崩しを行っていることから結果として基金全体で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財政調整基金の計画的な取り崩しや大型事業に伴う公共事業基金の活用を行う。また、将来を見据えて必要な基金の積み立てを行う。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ふるさと応援基金：ふるさと寄附金を積立し、事業の財源として活用する。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市内</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JR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駅整備基金：市内の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JR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駅及びその周辺における基盤整備に要する経費の財源として活用する。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災害対策基金：平成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年度から頻発している豪雨災害を教訓に、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億円を目標に積立を行う。（予算編成時に積立可能額を計上）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地域振興基金：地域振興にかかる事業に充当したことによる減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下呂温泉街賑わいづくり基金：下呂温泉街の価値向上に寄与する事業に充当したことによる増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ふるさと応援基金：ふるさと寄附金の積立額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億円と今年度事業に充当した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億円の差額による減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億円を上限とし、まちづくり・地域振興事業の財源として活用予定。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災害対策基金：頻発する災害に対応するため基金積立を行う。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年度から財政調整基金の中長期的な見通しのもと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取り崩しを行いつつも歳計余剰金については積極的に積み立てたことにより増となっている。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計画的な取り崩しを予定しており、不測の支出に備えるべき残高を維持しながら、過度の積み立てとならないよう有効活用していく。また、取り崩し額を活用する期間に事務事業の見直しを進め、身の丈に合った歳出規模となるよう改善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利息の積み立てによる増。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財政シミュレーションにより地方債の償還計画をたてており、償還のピークは令和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7,392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万円で、以降は令和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億程度に達する見込みである。今後も基幹的な公共施設の改修等や政策的事業に多額の一般財源が見込まれるため、償還額が多額となる年度に活用できよるよう備える。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28,915
27,974
851.21
26,874,620
25,538,522
981,685
13,653,176
21,860,946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ポイント改善したものの、引き続き類似団体平均を下回った。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当市の現状から市税の大幅な増加は見込めないため、徴収率の向上により歳入の確保に努めるとともに、継続的な事務事業の見直しを行うことによって歳出削減を実現し、財政基盤の強化を図る。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地方交付税は減額となったものの、投資及び出資金の減、地域特例交付金の増などにより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％となった。今後も分母となる歳入の減少が予想されるため、経常経費の見直しによって弾力性のある財政構造を維持する。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64</xdr:row>
      <xdr:rowOff>71544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5586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64</xdr:row>
      <xdr:rowOff>71544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98480"/>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62</xdr:row>
      <xdr:rowOff>68580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8935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30904</xdr:rowOff>
    </xdr:from>
    <xdr:to>
      <xdr:col>11</xdr:col>
      <xdr:colOff>31750</xdr:colOff>
      <xdr:row>63</xdr:row>
      <xdr:rowOff>17780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89354"/>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107121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151554</xdr:rowOff>
    </xdr:from>
    <xdr:to>
      <xdr:col>11</xdr:col>
      <xdr:colOff>82550</xdr:colOff>
      <xdr:row>61</xdr:row>
      <xdr:rowOff>81704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91881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当市の広大な面積による行政効率の悪さが大きな要因となり、引き続き全国・県・類似団体平均を大幅に上回っており、人口減少も歯止めがかかっていない状況である。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物件費は公共施設等総合管理計画による公共施設の計画的・継続的な見直し、長寿命化の推進、効率的な施設運営を図ることで管理運営費の削減を図る。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人件費については、定員適正化計画に基づき市民ニーズと業務量に応じた適正な職員数を確保しつつ削減に努める。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163292</xdr:rowOff>
    </xdr:from>
    <xdr:to>
      <xdr:col>23</xdr:col>
      <xdr:colOff>133350</xdr:colOff>
      <xdr:row>86</xdr:row>
      <xdr:rowOff>113216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36542"/>
          <a:ext cx="838200" cy="1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74137</xdr:rowOff>
    </xdr:from>
    <xdr:to>
      <xdr:col>19</xdr:col>
      <xdr:colOff>133350</xdr:colOff>
      <xdr:row>85</xdr:row>
      <xdr:rowOff>163292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47387"/>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164196</xdr:rowOff>
    </xdr:from>
    <xdr:to>
      <xdr:col>15</xdr:col>
      <xdr:colOff>82550</xdr:colOff>
      <xdr:row>85</xdr:row>
      <xdr:rowOff>74137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65996"/>
          <a:ext cx="889000" cy="8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134854</xdr:rowOff>
    </xdr:from>
    <xdr:to>
      <xdr:col>11</xdr:col>
      <xdr:colOff>31750</xdr:colOff>
      <xdr:row>84</xdr:row>
      <xdr:rowOff>164196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36654"/>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166804</xdr:rowOff>
    </xdr:from>
    <xdr:to>
      <xdr:col>7</xdr:col>
      <xdr:colOff>31750</xdr:colOff>
      <xdr:row>83</xdr:row>
      <xdr:rowOff>96954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2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107131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9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62416</xdr:rowOff>
    </xdr:from>
    <xdr:to>
      <xdr:col>23</xdr:col>
      <xdr:colOff>184150</xdr:colOff>
      <xdr:row>86</xdr:row>
      <xdr:rowOff>164016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34493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7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112492</xdr:rowOff>
    </xdr:from>
    <xdr:to>
      <xdr:col>19</xdr:col>
      <xdr:colOff>184150</xdr:colOff>
      <xdr:row>86</xdr:row>
      <xdr:rowOff>42642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27419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72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23337</xdr:rowOff>
    </xdr:from>
    <xdr:to>
      <xdr:col>15</xdr:col>
      <xdr:colOff>133350</xdr:colOff>
      <xdr:row>85</xdr:row>
      <xdr:rowOff>124937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9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109714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8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113396</xdr:rowOff>
    </xdr:from>
    <xdr:to>
      <xdr:col>11</xdr:col>
      <xdr:colOff>82550</xdr:colOff>
      <xdr:row>85</xdr:row>
      <xdr:rowOff>43546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28323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84054</xdr:rowOff>
    </xdr:from>
    <xdr:to>
      <xdr:col>7</xdr:col>
      <xdr:colOff>31750</xdr:colOff>
      <xdr:row>85</xdr:row>
      <xdr:rowOff>14204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170431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7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前年度からほぼ横ばいの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今後も定員適正化計画に基づき、更なる適正化に努める。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月の合併時から旧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町村の庁舎を振興事務所として使用していることで行政効率が悪いうえ、多くの人員を配置する必要があることから、全国・県・類似団体平均を大幅に上回る要因となっている。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次定員適正化計画から、第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次計画にかけて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の人員削減を行い職員数の適正化を図ってきたが、地理的な要因や分庁方式を継続する中で、さらなる大幅な人員削減は困難な状況である。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68762</xdr:rowOff>
    </xdr:from>
    <xdr:to>
      <xdr:col>81</xdr:col>
      <xdr:colOff>44450</xdr:colOff>
      <xdr:row>66</xdr:row>
      <xdr:rowOff>104382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84462"/>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61867</xdr:rowOff>
    </xdr:from>
    <xdr:to>
      <xdr:col>77</xdr:col>
      <xdr:colOff>44450</xdr:colOff>
      <xdr:row>66</xdr:row>
      <xdr:rowOff>68762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7756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152884</xdr:rowOff>
    </xdr:from>
    <xdr:to>
      <xdr:col>72</xdr:col>
      <xdr:colOff>203200</xdr:colOff>
      <xdr:row>66</xdr:row>
      <xdr:rowOff>61867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9713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117263</xdr:rowOff>
    </xdr:from>
    <xdr:to>
      <xdr:col>68</xdr:col>
      <xdr:colOff>152400</xdr:colOff>
      <xdr:row>65</xdr:row>
      <xdr:rowOff>152884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61513"/>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12035</xdr:rowOff>
    </xdr:from>
    <xdr:to>
      <xdr:col>64</xdr:col>
      <xdr:colOff>152400</xdr:colOff>
      <xdr:row>62</xdr:row>
      <xdr:rowOff>113635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123812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1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53582</xdr:rowOff>
    </xdr:from>
    <xdr:to>
      <xdr:col>81</xdr:col>
      <xdr:colOff>95250</xdr:colOff>
      <xdr:row>66</xdr:row>
      <xdr:rowOff>155182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120909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6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17962</xdr:rowOff>
    </xdr:from>
    <xdr:to>
      <xdr:col>77</xdr:col>
      <xdr:colOff>95250</xdr:colOff>
      <xdr:row>66</xdr:row>
      <xdr:rowOff>119562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3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104339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20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11067</xdr:rowOff>
    </xdr:from>
    <xdr:to>
      <xdr:col>73</xdr:col>
      <xdr:colOff>44450</xdr:colOff>
      <xdr:row>66</xdr:row>
      <xdr:rowOff>112667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97444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4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102084</xdr:rowOff>
    </xdr:from>
    <xdr:to>
      <xdr:col>68</xdr:col>
      <xdr:colOff>203200</xdr:colOff>
      <xdr:row>66</xdr:row>
      <xdr:rowOff>32234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17011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66463</xdr:rowOff>
    </xdr:from>
    <xdr:to>
      <xdr:col>64</xdr:col>
      <xdr:colOff>152400</xdr:colOff>
      <xdr:row>65</xdr:row>
      <xdr:rowOff>168063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152840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％となった。前年度との単年度の比較では標準財政規模等が減となった一方で、控除する元利、準元利償還金基準財政需要額がそれを上回る減少となったことにより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ポイント改善した。将来負担の軽減のため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％以下とすることを第３次総合計画の重点プロジェクトとして設定し、引き続き選択と集中による市債の発行抑制に努める。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52211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128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52211</xdr:rowOff>
    </xdr:from>
    <xdr:to>
      <xdr:col>77</xdr:col>
      <xdr:colOff>44450</xdr:colOff>
      <xdr:row>42</xdr:row>
      <xdr:rowOff>132645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5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132645</xdr:rowOff>
    </xdr:from>
    <xdr:to>
      <xdr:col>72</xdr:col>
      <xdr:colOff>203200</xdr:colOff>
      <xdr:row>42</xdr:row>
      <xdr:rowOff>146050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55033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469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104722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1411</xdr:rowOff>
    </xdr:from>
    <xdr:to>
      <xdr:col>77</xdr:col>
      <xdr:colOff>95250</xdr:colOff>
      <xdr:row>42</xdr:row>
      <xdr:rowOff>103011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87788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皆減となった。公営企業債残高の減に伴う公営企業債等繰入見込額が減となったことや償還に充当可能な基金が増となったことが主な要因となった。今後も計画的な市債発行による抑制と、将来を見据えた計画的な基金積立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59969</xdr:rowOff>
    </xdr:from>
    <xdr:to>
      <xdr:col>77</xdr:col>
      <xdr:colOff>44450</xdr:colOff>
      <xdr:row>14</xdr:row>
      <xdr:rowOff>98095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60269"/>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98095</xdr:rowOff>
    </xdr:from>
    <xdr:to>
      <xdr:col>72</xdr:col>
      <xdr:colOff>203200</xdr:colOff>
      <xdr:row>14</xdr:row>
      <xdr:rowOff>99543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9839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169384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99543</xdr:rowOff>
    </xdr:from>
    <xdr:to>
      <xdr:col>68</xdr:col>
      <xdr:colOff>152400</xdr:colOff>
      <xdr:row>14</xdr:row>
      <xdr:rowOff>131394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99843"/>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156845</xdr:rowOff>
    </xdr:from>
    <xdr:to>
      <xdr:col>64</xdr:col>
      <xdr:colOff>152400</xdr:colOff>
      <xdr:row>15</xdr:row>
      <xdr:rowOff>86995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71772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4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9169</xdr:rowOff>
    </xdr:from>
    <xdr:to>
      <xdr:col>77</xdr:col>
      <xdr:colOff>95250</xdr:colOff>
      <xdr:row>14</xdr:row>
      <xdr:rowOff>110769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120946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78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47295</xdr:rowOff>
    </xdr:from>
    <xdr:to>
      <xdr:col>73</xdr:col>
      <xdr:colOff>44450</xdr:colOff>
      <xdr:row>14</xdr:row>
      <xdr:rowOff>148895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159072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21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48743</xdr:rowOff>
    </xdr:from>
    <xdr:to>
      <xdr:col>68</xdr:col>
      <xdr:colOff>203200</xdr:colOff>
      <xdr:row>14</xdr:row>
      <xdr:rowOff>150343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160520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80594</xdr:rowOff>
    </xdr:from>
    <xdr:to>
      <xdr:col>64</xdr:col>
      <xdr:colOff>152400</xdr:colOff>
      <xdr:row>15</xdr:row>
      <xdr:rowOff>10744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20921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4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28,915
27,974
851.21
26,874,620
25,538,522
981,685
13,653,176
21,860,946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人件費に係るものは、職員給や委員等報酬が増加したことなどから、前年度から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今後も定員適正化計画に基づき、将来的に安定した必要な職員数を確保しつつ削減に努める。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0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0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物価高騰により需用費が増加したことなどから前年度から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ポイント悪化した。今後も維持管理の効率化や公共施設の計画的・継続的な見直し、効率的な施設運営を図ることで経費削減に努める。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97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15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8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8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障がい者自立支援給付などが増加したことから扶助費は増加したものの、充当財源が増加したため分子が小さくなり、結果として前年度から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ポイント改善した。今後も市単独事業の見直しや財源の確保に努め、財政圧迫の要因とならないよう支援をしていく。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975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維持補修費は増加したものの企業会計への出資金が減少したことなどから、前年度比で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％となった。今後も上下水道事業の経営改善に取り組むなど、普通会計への負担を減らしていくように努める。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60</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7778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320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94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58</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748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金山病院事業会計への補助金は増加したものの、その他のものは減少したことから前年度比で横ばいとなった。今後も補助金や負担金の目的、必要性を再確認し、費用対効果を検証しながら低い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57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208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711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新たな市債発行が公債費を超えないよう抑制に努めてきた結果である。今後は更なる市債発行抑制として発行上限を定めるとともに、交付税算定に有利となる市債を活用し、世代間負担が公平にな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23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78</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6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78</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92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153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公債費を除いた経費全体の経常収支比率は前年度から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％となり、類似団体平均を下回った。　引き続き継続的な事務事業の見直しによる経費削減、市税徴収率の向上による歳入確保を進め、財政の健全化に努める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78014</xdr:rowOff>
    </xdr:from>
    <xdr:to>
      <xdr:col>82</xdr:col>
      <xdr:colOff>107950</xdr:colOff>
      <xdr:row>76</xdr:row>
      <xdr:rowOff>110671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08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153126</xdr:rowOff>
    </xdr:from>
    <xdr:to>
      <xdr:col>78</xdr:col>
      <xdr:colOff>69850</xdr:colOff>
      <xdr:row>76</xdr:row>
      <xdr:rowOff>110671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40426"/>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74</xdr:row>
      <xdr:rowOff>153126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51015"/>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74</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51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66402</xdr:rowOff>
    </xdr:from>
    <xdr:to>
      <xdr:col>65</xdr:col>
      <xdr:colOff>53975</xdr:colOff>
      <xdr:row>76</xdr:row>
      <xdr:rowOff>168002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152779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27214</xdr:rowOff>
    </xdr:from>
    <xdr:to>
      <xdr:col>82</xdr:col>
      <xdr:colOff>158750</xdr:colOff>
      <xdr:row>76</xdr:row>
      <xdr:rowOff>128814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43742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59871</xdr:rowOff>
    </xdr:from>
    <xdr:to>
      <xdr:col>78</xdr:col>
      <xdr:colOff>120650</xdr:colOff>
      <xdr:row>76</xdr:row>
      <xdr:rowOff>161471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146248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102326</xdr:rowOff>
    </xdr:from>
    <xdr:to>
      <xdr:col>74</xdr:col>
      <xdr:colOff>31750</xdr:colOff>
      <xdr:row>75</xdr:row>
      <xdr:rowOff>32476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42653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24692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23673</xdr:rowOff>
    </xdr:from>
    <xdr:to>
      <xdr:col>29</xdr:col>
      <xdr:colOff>127000</xdr:colOff>
      <xdr:row>15</xdr:row>
      <xdr:rowOff>2908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71598"/>
          <a:ext cx="647700" cy="150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2908</xdr:rowOff>
    </xdr:from>
    <xdr:to>
      <xdr:col>26</xdr:col>
      <xdr:colOff>50800</xdr:colOff>
      <xdr:row>15</xdr:row>
      <xdr:rowOff>30556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2283"/>
          <a:ext cx="698500" cy="2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30556</xdr:rowOff>
    </xdr:from>
    <xdr:to>
      <xdr:col>22</xdr:col>
      <xdr:colOff>114300</xdr:colOff>
      <xdr:row>15</xdr:row>
      <xdr:rowOff>122161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9931"/>
          <a:ext cx="698500" cy="91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122161</xdr:rowOff>
    </xdr:from>
    <xdr:to>
      <xdr:col>18</xdr:col>
      <xdr:colOff>177800</xdr:colOff>
      <xdr:row>15</xdr:row>
      <xdr:rowOff>141986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1536"/>
          <a:ext cx="698500" cy="19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141313</xdr:rowOff>
    </xdr:from>
    <xdr:to>
      <xdr:col>15</xdr:col>
      <xdr:colOff>101600</xdr:colOff>
      <xdr:row>17</xdr:row>
      <xdr:rowOff>71463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21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56240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144323</xdr:rowOff>
    </xdr:from>
    <xdr:to>
      <xdr:col>29</xdr:col>
      <xdr:colOff>177800</xdr:colOff>
      <xdr:row>14</xdr:row>
      <xdr:rowOff>74473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160850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6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123558</xdr:rowOff>
    </xdr:from>
    <xdr:to>
      <xdr:col>26</xdr:col>
      <xdr:colOff>101600</xdr:colOff>
      <xdr:row>15</xdr:row>
      <xdr:rowOff>53708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1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63885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151206</xdr:rowOff>
    </xdr:from>
    <xdr:to>
      <xdr:col>22</xdr:col>
      <xdr:colOff>165100</xdr:colOff>
      <xdr:row>15</xdr:row>
      <xdr:rowOff>81356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99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91533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6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71361</xdr:rowOff>
    </xdr:from>
    <xdr:to>
      <xdr:col>19</xdr:col>
      <xdr:colOff>38100</xdr:colOff>
      <xdr:row>16</xdr:row>
      <xdr:rowOff>1511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0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11688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91186</xdr:rowOff>
    </xdr:from>
    <xdr:to>
      <xdr:col>15</xdr:col>
      <xdr:colOff>101600</xdr:colOff>
      <xdr:row>16</xdr:row>
      <xdr:rowOff>21336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0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31513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91763</xdr:rowOff>
    </xdr:from>
    <xdr:to>
      <xdr:col>29</xdr:col>
      <xdr:colOff>127000</xdr:colOff>
      <xdr:row>34</xdr:row>
      <xdr:rowOff>99666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359213"/>
          <a:ext cx="647700" cy="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248583</xdr:rowOff>
    </xdr:from>
    <xdr:to>
      <xdr:col>26</xdr:col>
      <xdr:colOff>50800</xdr:colOff>
      <xdr:row>34</xdr:row>
      <xdr:rowOff>91763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173133"/>
          <a:ext cx="698500" cy="18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248583</xdr:rowOff>
    </xdr:from>
    <xdr:to>
      <xdr:col>22</xdr:col>
      <xdr:colOff>114300</xdr:colOff>
      <xdr:row>34</xdr:row>
      <xdr:rowOff>67988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173133"/>
          <a:ext cx="698500" cy="16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340676</xdr:rowOff>
    </xdr:from>
    <xdr:to>
      <xdr:col>18</xdr:col>
      <xdr:colOff>177800</xdr:colOff>
      <xdr:row>34</xdr:row>
      <xdr:rowOff>67988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265226"/>
          <a:ext cx="698500" cy="7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225476</xdr:rowOff>
    </xdr:from>
    <xdr:to>
      <xdr:col>15</xdr:col>
      <xdr:colOff>101600</xdr:colOff>
      <xdr:row>35</xdr:row>
      <xdr:rowOff>327076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311853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2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48866</xdr:rowOff>
    </xdr:from>
    <xdr:to>
      <xdr:col>29</xdr:col>
      <xdr:colOff>177800</xdr:colOff>
      <xdr:row>34</xdr:row>
      <xdr:rowOff>150466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31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236843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6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40963</xdr:rowOff>
    </xdr:from>
    <xdr:to>
      <xdr:col>26</xdr:col>
      <xdr:colOff>101600</xdr:colOff>
      <xdr:row>34</xdr:row>
      <xdr:rowOff>142563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308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152740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077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197783</xdr:rowOff>
    </xdr:from>
    <xdr:to>
      <xdr:col>22</xdr:col>
      <xdr:colOff>165100</xdr:colOff>
      <xdr:row>33</xdr:row>
      <xdr:rowOff>299383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12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138110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89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17188</xdr:rowOff>
    </xdr:from>
    <xdr:to>
      <xdr:col>19</xdr:col>
      <xdr:colOff>38100</xdr:colOff>
      <xdr:row>34</xdr:row>
      <xdr:rowOff>118788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284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128965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5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289876</xdr:rowOff>
    </xdr:from>
    <xdr:to>
      <xdr:col>15</xdr:col>
      <xdr:colOff>101600</xdr:colOff>
      <xdr:row>34</xdr:row>
      <xdr:rowOff>48576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214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58753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98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28,915
27,974
851.21
26,874,620
25,538,522
981,685
13,653,176
21,860,946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137516</xdr:rowOff>
    </xdr:from>
    <xdr:to>
      <xdr:col>24</xdr:col>
      <xdr:colOff>63500</xdr:colOff>
      <xdr:row>31</xdr:row>
      <xdr:rowOff>98336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81016"/>
          <a:ext cx="838200" cy="1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98336</xdr:rowOff>
    </xdr:from>
    <xdr:to>
      <xdr:col>19</xdr:col>
      <xdr:colOff>177800</xdr:colOff>
      <xdr:row>31</xdr:row>
      <xdr:rowOff>110909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1328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110909</xdr:rowOff>
    </xdr:from>
    <xdr:to>
      <xdr:col>15</xdr:col>
      <xdr:colOff>50800</xdr:colOff>
      <xdr:row>31</xdr:row>
      <xdr:rowOff>152984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25859"/>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152984</xdr:rowOff>
    </xdr:from>
    <xdr:to>
      <xdr:col>10</xdr:col>
      <xdr:colOff>114300</xdr:colOff>
      <xdr:row>32</xdr:row>
      <xdr:rowOff>12929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6793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45060</xdr:rowOff>
    </xdr:from>
    <xdr:to>
      <xdr:col>6</xdr:col>
      <xdr:colOff>38100</xdr:colOff>
      <xdr:row>34</xdr:row>
      <xdr:rowOff>146660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7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137787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86716</xdr:rowOff>
    </xdr:from>
    <xdr:to>
      <xdr:col>24</xdr:col>
      <xdr:colOff>114300</xdr:colOff>
      <xdr:row>31</xdr:row>
      <xdr:rowOff>16866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4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47536</xdr:rowOff>
    </xdr:from>
    <xdr:to>
      <xdr:col>20</xdr:col>
      <xdr:colOff>38100</xdr:colOff>
      <xdr:row>31</xdr:row>
      <xdr:rowOff>149136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165663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3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60109</xdr:rowOff>
    </xdr:from>
    <xdr:to>
      <xdr:col>15</xdr:col>
      <xdr:colOff>101600</xdr:colOff>
      <xdr:row>31</xdr:row>
      <xdr:rowOff>161709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6786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5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102184</xdr:rowOff>
    </xdr:from>
    <xdr:to>
      <xdr:col>10</xdr:col>
      <xdr:colOff>165100</xdr:colOff>
      <xdr:row>32</xdr:row>
      <xdr:rowOff>32334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48861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9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133579</xdr:rowOff>
    </xdr:from>
    <xdr:to>
      <xdr:col>6</xdr:col>
      <xdr:colOff>38100</xdr:colOff>
      <xdr:row>32</xdr:row>
      <xdr:rowOff>63729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4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80256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2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26284</xdr:rowOff>
    </xdr:from>
    <xdr:to>
      <xdr:col>24</xdr:col>
      <xdr:colOff>63500</xdr:colOff>
      <xdr:row>55</xdr:row>
      <xdr:rowOff>101882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56034"/>
          <a:ext cx="838200" cy="7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101882</xdr:rowOff>
    </xdr:from>
    <xdr:to>
      <xdr:col>19</xdr:col>
      <xdr:colOff>177800</xdr:colOff>
      <xdr:row>56</xdr:row>
      <xdr:rowOff>12491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31632"/>
          <a:ext cx="889000" cy="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12491</xdr:rowOff>
    </xdr:from>
    <xdr:to>
      <xdr:col>15</xdr:col>
      <xdr:colOff>50800</xdr:colOff>
      <xdr:row>56</xdr:row>
      <xdr:rowOff>115285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13691"/>
          <a:ext cx="8890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115285</xdr:rowOff>
    </xdr:from>
    <xdr:to>
      <xdr:col>10</xdr:col>
      <xdr:colOff>114300</xdr:colOff>
      <xdr:row>56</xdr:row>
      <xdr:rowOff>151763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6485"/>
          <a:ext cx="889000" cy="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71024</xdr:rowOff>
    </xdr:from>
    <xdr:to>
      <xdr:col>6</xdr:col>
      <xdr:colOff>38100</xdr:colOff>
      <xdr:row>58</xdr:row>
      <xdr:rowOff>1174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163751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146934</xdr:rowOff>
    </xdr:from>
    <xdr:to>
      <xdr:col>24</xdr:col>
      <xdr:colOff>114300</xdr:colOff>
      <xdr:row>55</xdr:row>
      <xdr:rowOff>77084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169811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51082</xdr:rowOff>
    </xdr:from>
    <xdr:to>
      <xdr:col>20</xdr:col>
      <xdr:colOff>38100</xdr:colOff>
      <xdr:row>55</xdr:row>
      <xdr:rowOff>152682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8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169209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5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133141</xdr:rowOff>
    </xdr:from>
    <xdr:to>
      <xdr:col>15</xdr:col>
      <xdr:colOff>101600</xdr:colOff>
      <xdr:row>56</xdr:row>
      <xdr:rowOff>63291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79818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3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64485</xdr:rowOff>
    </xdr:from>
    <xdr:to>
      <xdr:col>10</xdr:col>
      <xdr:colOff>165100</xdr:colOff>
      <xdr:row>56</xdr:row>
      <xdr:rowOff>166085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11162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4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100963</xdr:rowOff>
    </xdr:from>
    <xdr:to>
      <xdr:col>6</xdr:col>
      <xdr:colOff>38100</xdr:colOff>
      <xdr:row>57</xdr:row>
      <xdr:rowOff>31113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47640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7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1530</xdr:rowOff>
    </xdr:from>
    <xdr:to>
      <xdr:col>24</xdr:col>
      <xdr:colOff>63500</xdr:colOff>
      <xdr:row>77</xdr:row>
      <xdr:rowOff>82017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03180"/>
          <a:ext cx="838200" cy="8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82017</xdr:rowOff>
    </xdr:from>
    <xdr:to>
      <xdr:col>19</xdr:col>
      <xdr:colOff>177800</xdr:colOff>
      <xdr:row>78</xdr:row>
      <xdr:rowOff>10427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83667"/>
          <a:ext cx="889000" cy="9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10427</xdr:rowOff>
    </xdr:from>
    <xdr:to>
      <xdr:col>15</xdr:col>
      <xdr:colOff>50800</xdr:colOff>
      <xdr:row>78</xdr:row>
      <xdr:rowOff>33249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3527"/>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171151</xdr:rowOff>
    </xdr:from>
    <xdr:to>
      <xdr:col>10</xdr:col>
      <xdr:colOff>114300</xdr:colOff>
      <xdr:row>78</xdr:row>
      <xdr:rowOff>33249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2801"/>
          <a:ext cx="889000" cy="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103503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122180</xdr:rowOff>
    </xdr:from>
    <xdr:to>
      <xdr:col>24</xdr:col>
      <xdr:colOff>114300</xdr:colOff>
      <xdr:row>77</xdr:row>
      <xdr:rowOff>52330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145057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0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31217</xdr:rowOff>
    </xdr:from>
    <xdr:to>
      <xdr:col>20</xdr:col>
      <xdr:colOff>38100</xdr:colOff>
      <xdr:row>77</xdr:row>
      <xdr:rowOff>132817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149344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131077</xdr:rowOff>
    </xdr:from>
    <xdr:to>
      <xdr:col>15</xdr:col>
      <xdr:colOff>101600</xdr:colOff>
      <xdr:row>78</xdr:row>
      <xdr:rowOff>61227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77754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10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153899</xdr:rowOff>
    </xdr:from>
    <xdr:to>
      <xdr:col>10</xdr:col>
      <xdr:colOff>165100</xdr:colOff>
      <xdr:row>78</xdr:row>
      <xdr:rowOff>84049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100576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120351</xdr:rowOff>
    </xdr:from>
    <xdr:to>
      <xdr:col>6</xdr:col>
      <xdr:colOff>38100</xdr:colOff>
      <xdr:row>78</xdr:row>
      <xdr:rowOff>50501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67028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9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72286</xdr:rowOff>
    </xdr:from>
    <xdr:to>
      <xdr:col>24</xdr:col>
      <xdr:colOff>63500</xdr:colOff>
      <xdr:row>97</xdr:row>
      <xdr:rowOff>160807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02936"/>
          <a:ext cx="838200" cy="8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160807</xdr:rowOff>
    </xdr:from>
    <xdr:to>
      <xdr:col>19</xdr:col>
      <xdr:colOff>177800</xdr:colOff>
      <xdr:row>98</xdr:row>
      <xdr:rowOff>36199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91457"/>
          <a:ext cx="889000" cy="4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60114</xdr:rowOff>
    </xdr:from>
    <xdr:to>
      <xdr:col>15</xdr:col>
      <xdr:colOff>50800</xdr:colOff>
      <xdr:row>98</xdr:row>
      <xdr:rowOff>36199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90764"/>
          <a:ext cx="889000" cy="1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60114</xdr:rowOff>
    </xdr:from>
    <xdr:to>
      <xdr:col>10</xdr:col>
      <xdr:colOff>114300</xdr:colOff>
      <xdr:row>98</xdr:row>
      <xdr:rowOff>130925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90764"/>
          <a:ext cx="889000" cy="24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94256</xdr:rowOff>
    </xdr:from>
    <xdr:to>
      <xdr:col>6</xdr:col>
      <xdr:colOff>38100</xdr:colOff>
      <xdr:row>96</xdr:row>
      <xdr:rowOff>24406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38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40933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15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21486</xdr:rowOff>
    </xdr:from>
    <xdr:to>
      <xdr:col>24</xdr:col>
      <xdr:colOff>114300</xdr:colOff>
      <xdr:row>97</xdr:row>
      <xdr:rowOff>123086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5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171363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3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110007</xdr:rowOff>
    </xdr:from>
    <xdr:to>
      <xdr:col>20</xdr:col>
      <xdr:colOff>38100</xdr:colOff>
      <xdr:row>98</xdr:row>
      <xdr:rowOff>40157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31284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156849</xdr:rowOff>
    </xdr:from>
    <xdr:to>
      <xdr:col>15</xdr:col>
      <xdr:colOff>101600</xdr:colOff>
      <xdr:row>98</xdr:row>
      <xdr:rowOff>86999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78126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8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9314</xdr:rowOff>
    </xdr:from>
    <xdr:to>
      <xdr:col>10</xdr:col>
      <xdr:colOff>165100</xdr:colOff>
      <xdr:row>97</xdr:row>
      <xdr:rowOff>110914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102041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3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80125</xdr:rowOff>
    </xdr:from>
    <xdr:to>
      <xdr:col>6</xdr:col>
      <xdr:colOff>38100</xdr:colOff>
      <xdr:row>99</xdr:row>
      <xdr:rowOff>10275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1402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88242</xdr:rowOff>
    </xdr:from>
    <xdr:to>
      <xdr:col>55</xdr:col>
      <xdr:colOff>0</xdr:colOff>
      <xdr:row>35</xdr:row>
      <xdr:rowOff>90772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88992"/>
          <a:ext cx="8382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18336</xdr:rowOff>
    </xdr:from>
    <xdr:to>
      <xdr:col>50</xdr:col>
      <xdr:colOff>114300</xdr:colOff>
      <xdr:row>35</xdr:row>
      <xdr:rowOff>90772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19086"/>
          <a:ext cx="889000" cy="7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18336</xdr:rowOff>
    </xdr:from>
    <xdr:to>
      <xdr:col>45</xdr:col>
      <xdr:colOff>177800</xdr:colOff>
      <xdr:row>35</xdr:row>
      <xdr:rowOff>19914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19086"/>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168671</xdr:rowOff>
    </xdr:from>
    <xdr:to>
      <xdr:col>41</xdr:col>
      <xdr:colOff>50800</xdr:colOff>
      <xdr:row>35</xdr:row>
      <xdr:rowOff>19914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40721"/>
          <a:ext cx="889000" cy="87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71702</xdr:rowOff>
    </xdr:from>
    <xdr:to>
      <xdr:col>36</xdr:col>
      <xdr:colOff>165100</xdr:colOff>
      <xdr:row>31</xdr:row>
      <xdr:rowOff>1852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164429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0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37442</xdr:rowOff>
    </xdr:from>
    <xdr:to>
      <xdr:col>55</xdr:col>
      <xdr:colOff>50800</xdr:colOff>
      <xdr:row>35</xdr:row>
      <xdr:rowOff>139042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15869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1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39972</xdr:rowOff>
    </xdr:from>
    <xdr:to>
      <xdr:col>50</xdr:col>
      <xdr:colOff>165100</xdr:colOff>
      <xdr:row>35</xdr:row>
      <xdr:rowOff>141572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132699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3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138986</xdr:rowOff>
    </xdr:from>
    <xdr:to>
      <xdr:col>46</xdr:col>
      <xdr:colOff>38100</xdr:colOff>
      <xdr:row>35</xdr:row>
      <xdr:rowOff>69136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85663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140564</xdr:rowOff>
    </xdr:from>
    <xdr:to>
      <xdr:col>41</xdr:col>
      <xdr:colOff>101600</xdr:colOff>
      <xdr:row>35</xdr:row>
      <xdr:rowOff>70714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6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87241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4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117871</xdr:rowOff>
    </xdr:from>
    <xdr:to>
      <xdr:col>36</xdr:col>
      <xdr:colOff>165100</xdr:colOff>
      <xdr:row>30</xdr:row>
      <xdr:rowOff>48021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8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64548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6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140416</xdr:rowOff>
    </xdr:from>
    <xdr:to>
      <xdr:col>55</xdr:col>
      <xdr:colOff>0</xdr:colOff>
      <xdr:row>54</xdr:row>
      <xdr:rowOff>146299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55816"/>
          <a:ext cx="838200" cy="3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104861</xdr:rowOff>
    </xdr:from>
    <xdr:to>
      <xdr:col>50</xdr:col>
      <xdr:colOff>114300</xdr:colOff>
      <xdr:row>54</xdr:row>
      <xdr:rowOff>146299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63161"/>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80553</xdr:rowOff>
    </xdr:from>
    <xdr:to>
      <xdr:col>45</xdr:col>
      <xdr:colOff>177800</xdr:colOff>
      <xdr:row>54</xdr:row>
      <xdr:rowOff>104861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95953"/>
          <a:ext cx="889000" cy="3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80553</xdr:rowOff>
    </xdr:from>
    <xdr:to>
      <xdr:col>41</xdr:col>
      <xdr:colOff>50800</xdr:colOff>
      <xdr:row>54</xdr:row>
      <xdr:rowOff>161653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995953"/>
          <a:ext cx="889000" cy="4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32040</xdr:rowOff>
    </xdr:from>
    <xdr:to>
      <xdr:col>36</xdr:col>
      <xdr:colOff>165100</xdr:colOff>
      <xdr:row>55</xdr:row>
      <xdr:rowOff>133640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6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124767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89616</xdr:rowOff>
    </xdr:from>
    <xdr:to>
      <xdr:col>55</xdr:col>
      <xdr:colOff>50800</xdr:colOff>
      <xdr:row>53</xdr:row>
      <xdr:rowOff>19766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112493</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5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95499</xdr:rowOff>
    </xdr:from>
    <xdr:to>
      <xdr:col>50</xdr:col>
      <xdr:colOff>165100</xdr:colOff>
      <xdr:row>55</xdr:row>
      <xdr:rowOff>25649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42176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54061</xdr:rowOff>
    </xdr:from>
    <xdr:to>
      <xdr:col>46</xdr:col>
      <xdr:colOff>38100</xdr:colOff>
      <xdr:row>54</xdr:row>
      <xdr:rowOff>155661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738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8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29753</xdr:rowOff>
    </xdr:from>
    <xdr:to>
      <xdr:col>41</xdr:col>
      <xdr:colOff>101600</xdr:colOff>
      <xdr:row>52</xdr:row>
      <xdr:rowOff>131353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9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147880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72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110853</xdr:rowOff>
    </xdr:from>
    <xdr:to>
      <xdr:col>36</xdr:col>
      <xdr:colOff>165100</xdr:colOff>
      <xdr:row>55</xdr:row>
      <xdr:rowOff>41003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57530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4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103592</xdr:rowOff>
    </xdr:from>
    <xdr:to>
      <xdr:col>55</xdr:col>
      <xdr:colOff>0</xdr:colOff>
      <xdr:row>78</xdr:row>
      <xdr:rowOff>23473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05242"/>
          <a:ext cx="838200" cy="9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23473</xdr:rowOff>
    </xdr:from>
    <xdr:to>
      <xdr:col>50</xdr:col>
      <xdr:colOff>114300</xdr:colOff>
      <xdr:row>78</xdr:row>
      <xdr:rowOff>89179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96573"/>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7590</xdr:rowOff>
    </xdr:from>
    <xdr:to>
      <xdr:col>45</xdr:col>
      <xdr:colOff>177800</xdr:colOff>
      <xdr:row>78</xdr:row>
      <xdr:rowOff>89179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80690"/>
          <a:ext cx="889000" cy="8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7590</xdr:rowOff>
    </xdr:from>
    <xdr:to>
      <xdr:col>41</xdr:col>
      <xdr:colOff>50800</xdr:colOff>
      <xdr:row>78</xdr:row>
      <xdr:rowOff>125985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80690"/>
          <a:ext cx="889000" cy="1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18839</xdr:rowOff>
    </xdr:from>
    <xdr:to>
      <xdr:col>36</xdr:col>
      <xdr:colOff>165100</xdr:colOff>
      <xdr:row>78</xdr:row>
      <xdr:rowOff>120439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136966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52792</xdr:rowOff>
    </xdr:from>
    <xdr:to>
      <xdr:col>55</xdr:col>
      <xdr:colOff>50800</xdr:colOff>
      <xdr:row>77</xdr:row>
      <xdr:rowOff>154392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75669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0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144123</xdr:rowOff>
    </xdr:from>
    <xdr:to>
      <xdr:col>50</xdr:col>
      <xdr:colOff>165100</xdr:colOff>
      <xdr:row>78</xdr:row>
      <xdr:rowOff>74273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90800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1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38379</xdr:rowOff>
    </xdr:from>
    <xdr:to>
      <xdr:col>46</xdr:col>
      <xdr:colOff>38100</xdr:colOff>
      <xdr:row>78</xdr:row>
      <xdr:rowOff>139979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131106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128240</xdr:rowOff>
    </xdr:from>
    <xdr:to>
      <xdr:col>41</xdr:col>
      <xdr:colOff>101600</xdr:colOff>
      <xdr:row>78</xdr:row>
      <xdr:rowOff>58390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74917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75185</xdr:rowOff>
    </xdr:from>
    <xdr:to>
      <xdr:col>36</xdr:col>
      <xdr:colOff>165100</xdr:colOff>
      <xdr:row>79</xdr:row>
      <xdr:rowOff>5335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167912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4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117081</xdr:rowOff>
    </xdr:from>
    <xdr:to>
      <xdr:col>55</xdr:col>
      <xdr:colOff>0</xdr:colOff>
      <xdr:row>94</xdr:row>
      <xdr:rowOff>77939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719031"/>
          <a:ext cx="838200" cy="47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97041</xdr:rowOff>
    </xdr:from>
    <xdr:to>
      <xdr:col>50</xdr:col>
      <xdr:colOff>114300</xdr:colOff>
      <xdr:row>94</xdr:row>
      <xdr:rowOff>77939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041891"/>
          <a:ext cx="889000" cy="15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125361</xdr:rowOff>
    </xdr:from>
    <xdr:to>
      <xdr:col>45</xdr:col>
      <xdr:colOff>177800</xdr:colOff>
      <xdr:row>93</xdr:row>
      <xdr:rowOff>97041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555861"/>
          <a:ext cx="889000" cy="4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125361</xdr:rowOff>
    </xdr:from>
    <xdr:to>
      <xdr:col>41</xdr:col>
      <xdr:colOff>50800</xdr:colOff>
      <xdr:row>94</xdr:row>
      <xdr:rowOff>25997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555861"/>
          <a:ext cx="889000" cy="5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130290</xdr:rowOff>
    </xdr:from>
    <xdr:to>
      <xdr:col>36</xdr:col>
      <xdr:colOff>165100</xdr:colOff>
      <xdr:row>95</xdr:row>
      <xdr:rowOff>60440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2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51567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66281</xdr:rowOff>
    </xdr:from>
    <xdr:to>
      <xdr:col>55</xdr:col>
      <xdr:colOff>50800</xdr:colOff>
      <xdr:row>91</xdr:row>
      <xdr:rowOff>167881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6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89158</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51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27139</xdr:rowOff>
    </xdr:from>
    <xdr:to>
      <xdr:col>50</xdr:col>
      <xdr:colOff>165100</xdr:colOff>
      <xdr:row>94</xdr:row>
      <xdr:rowOff>128739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4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145266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46241</xdr:rowOff>
    </xdr:from>
    <xdr:to>
      <xdr:col>46</xdr:col>
      <xdr:colOff>38100</xdr:colOff>
      <xdr:row>93</xdr:row>
      <xdr:rowOff>147841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9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164368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76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74561</xdr:rowOff>
    </xdr:from>
    <xdr:to>
      <xdr:col>41</xdr:col>
      <xdr:colOff>101600</xdr:colOff>
      <xdr:row>91</xdr:row>
      <xdr:rowOff>4711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5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21238</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528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146647</xdr:rowOff>
    </xdr:from>
    <xdr:to>
      <xdr:col>36</xdr:col>
      <xdr:colOff>165100</xdr:colOff>
      <xdr:row>94</xdr:row>
      <xdr:rowOff>76797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93324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86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36792</xdr:rowOff>
    </xdr:from>
    <xdr:to>
      <xdr:col>85</xdr:col>
      <xdr:colOff>127000</xdr:colOff>
      <xdr:row>38</xdr:row>
      <xdr:rowOff>66357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51892"/>
          <a:ext cx="8382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149492</xdr:rowOff>
    </xdr:from>
    <xdr:to>
      <xdr:col>81</xdr:col>
      <xdr:colOff>50800</xdr:colOff>
      <xdr:row>38</xdr:row>
      <xdr:rowOff>36792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807342"/>
          <a:ext cx="889000" cy="7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142862</xdr:rowOff>
    </xdr:from>
    <xdr:to>
      <xdr:col>76</xdr:col>
      <xdr:colOff>114300</xdr:colOff>
      <xdr:row>33</xdr:row>
      <xdr:rowOff>149492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5457812"/>
          <a:ext cx="889000" cy="3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142786</xdr:rowOff>
    </xdr:from>
    <xdr:to>
      <xdr:col>71</xdr:col>
      <xdr:colOff>177800</xdr:colOff>
      <xdr:row>31</xdr:row>
      <xdr:rowOff>142862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114836"/>
          <a:ext cx="889000" cy="3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151041</xdr:rowOff>
    </xdr:from>
    <xdr:to>
      <xdr:col>67</xdr:col>
      <xdr:colOff>101600</xdr:colOff>
      <xdr:row>36</xdr:row>
      <xdr:rowOff>81191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72318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7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15557</xdr:rowOff>
    </xdr:from>
    <xdr:to>
      <xdr:col>85</xdr:col>
      <xdr:colOff>177800</xdr:colOff>
      <xdr:row>38</xdr:row>
      <xdr:rowOff>117157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165434</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157442</xdr:rowOff>
    </xdr:from>
    <xdr:to>
      <xdr:col>81</xdr:col>
      <xdr:colOff>101600</xdr:colOff>
      <xdr:row>38</xdr:row>
      <xdr:rowOff>87592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104119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98692</xdr:rowOff>
    </xdr:from>
    <xdr:to>
      <xdr:col>76</xdr:col>
      <xdr:colOff>165100</xdr:colOff>
      <xdr:row>34</xdr:row>
      <xdr:rowOff>28842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75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45369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53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92062</xdr:rowOff>
    </xdr:from>
    <xdr:to>
      <xdr:col>72</xdr:col>
      <xdr:colOff>38100</xdr:colOff>
      <xdr:row>32</xdr:row>
      <xdr:rowOff>22212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4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38739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1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91986</xdr:rowOff>
    </xdr:from>
    <xdr:to>
      <xdr:col>67</xdr:col>
      <xdr:colOff>101600</xdr:colOff>
      <xdr:row>30</xdr:row>
      <xdr:rowOff>22136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0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38663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4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71838</xdr:rowOff>
    </xdr:from>
    <xdr:to>
      <xdr:col>85</xdr:col>
      <xdr:colOff>127000</xdr:colOff>
      <xdr:row>73</xdr:row>
      <xdr:rowOff>73243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587688"/>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40977</xdr:rowOff>
    </xdr:from>
    <xdr:to>
      <xdr:col>81</xdr:col>
      <xdr:colOff>50800</xdr:colOff>
      <xdr:row>73</xdr:row>
      <xdr:rowOff>71838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556827"/>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163426</xdr:rowOff>
    </xdr:from>
    <xdr:to>
      <xdr:col>76</xdr:col>
      <xdr:colOff>114300</xdr:colOff>
      <xdr:row>73</xdr:row>
      <xdr:rowOff>40977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507826"/>
          <a:ext cx="889000" cy="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130393</xdr:rowOff>
    </xdr:from>
    <xdr:to>
      <xdr:col>71</xdr:col>
      <xdr:colOff>177800</xdr:colOff>
      <xdr:row>72</xdr:row>
      <xdr:rowOff>163426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474793"/>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74254</xdr:rowOff>
    </xdr:from>
    <xdr:to>
      <xdr:col>67</xdr:col>
      <xdr:colOff>101600</xdr:colOff>
      <xdr:row>76</xdr:row>
      <xdr:rowOff>4403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330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166980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2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22443</xdr:rowOff>
    </xdr:from>
    <xdr:to>
      <xdr:col>85</xdr:col>
      <xdr:colOff>177800</xdr:colOff>
      <xdr:row>73</xdr:row>
      <xdr:rowOff>124043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5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45320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3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21038</xdr:rowOff>
    </xdr:from>
    <xdr:to>
      <xdr:col>81</xdr:col>
      <xdr:colOff>101600</xdr:colOff>
      <xdr:row>73</xdr:row>
      <xdr:rowOff>122638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5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139165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31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161627</xdr:rowOff>
    </xdr:from>
    <xdr:to>
      <xdr:col>76</xdr:col>
      <xdr:colOff>165100</xdr:colOff>
      <xdr:row>73</xdr:row>
      <xdr:rowOff>91777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108304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2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112626</xdr:rowOff>
    </xdr:from>
    <xdr:to>
      <xdr:col>72</xdr:col>
      <xdr:colOff>38100</xdr:colOff>
      <xdr:row>73</xdr:row>
      <xdr:rowOff>42776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4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59303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23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79593</xdr:rowOff>
    </xdr:from>
    <xdr:to>
      <xdr:col>67</xdr:col>
      <xdr:colOff>101600</xdr:colOff>
      <xdr:row>73</xdr:row>
      <xdr:rowOff>9743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4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26270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1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146228</xdr:rowOff>
    </xdr:from>
    <xdr:to>
      <xdr:col>85</xdr:col>
      <xdr:colOff>127000</xdr:colOff>
      <xdr:row>95</xdr:row>
      <xdr:rowOff>73076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5919628"/>
          <a:ext cx="838200" cy="4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146228</xdr:rowOff>
    </xdr:from>
    <xdr:to>
      <xdr:col>81</xdr:col>
      <xdr:colOff>50800</xdr:colOff>
      <xdr:row>93</xdr:row>
      <xdr:rowOff>152181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5919628"/>
          <a:ext cx="889000" cy="17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152181</xdr:rowOff>
    </xdr:from>
    <xdr:to>
      <xdr:col>76</xdr:col>
      <xdr:colOff>114300</xdr:colOff>
      <xdr:row>94</xdr:row>
      <xdr:rowOff>49549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097031"/>
          <a:ext cx="889000" cy="6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49549</xdr:rowOff>
    </xdr:from>
    <xdr:to>
      <xdr:col>71</xdr:col>
      <xdr:colOff>177800</xdr:colOff>
      <xdr:row>97</xdr:row>
      <xdr:rowOff>79404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165849"/>
          <a:ext cx="889000" cy="54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162711</xdr:rowOff>
    </xdr:from>
    <xdr:to>
      <xdr:col>67</xdr:col>
      <xdr:colOff>101600</xdr:colOff>
      <xdr:row>97</xdr:row>
      <xdr:rowOff>92861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109388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39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22276</xdr:rowOff>
    </xdr:from>
    <xdr:to>
      <xdr:col>85</xdr:col>
      <xdr:colOff>177800</xdr:colOff>
      <xdr:row>95</xdr:row>
      <xdr:rowOff>123876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45153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16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95428</xdr:rowOff>
    </xdr:from>
    <xdr:to>
      <xdr:col>81</xdr:col>
      <xdr:colOff>101600</xdr:colOff>
      <xdr:row>93</xdr:row>
      <xdr:rowOff>25578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58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42105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564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101381</xdr:rowOff>
    </xdr:from>
    <xdr:to>
      <xdr:col>76</xdr:col>
      <xdr:colOff>165100</xdr:colOff>
      <xdr:row>94</xdr:row>
      <xdr:rowOff>31531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04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48058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82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170199</xdr:rowOff>
    </xdr:from>
    <xdr:to>
      <xdr:col>72</xdr:col>
      <xdr:colOff>38100</xdr:colOff>
      <xdr:row>94</xdr:row>
      <xdr:rowOff>100349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1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116876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8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28604</xdr:rowOff>
    </xdr:from>
    <xdr:to>
      <xdr:col>67</xdr:col>
      <xdr:colOff>101600</xdr:colOff>
      <xdr:row>97</xdr:row>
      <xdr:rowOff>130204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5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121331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75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52146</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709996"/>
          <a:ext cx="1269" cy="107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170273</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48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52146</xdr:rowOff>
    </xdr:from>
    <xdr:to>
      <xdr:col>116</xdr:col>
      <xdr:colOff>152400</xdr:colOff>
      <xdr:row>33</xdr:row>
      <xdr:rowOff>52146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70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10214</xdr:rowOff>
    </xdr:from>
    <xdr:to>
      <xdr:col>116</xdr:col>
      <xdr:colOff>63500</xdr:colOff>
      <xdr:row>33</xdr:row>
      <xdr:rowOff>52146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5496614"/>
          <a:ext cx="838200" cy="21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31273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46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52846</xdr:rowOff>
    </xdr:from>
    <xdr:to>
      <xdr:col>116</xdr:col>
      <xdr:colOff>114300</xdr:colOff>
      <xdr:row>38</xdr:row>
      <xdr:rowOff>154446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6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17824</xdr:rowOff>
    </xdr:from>
    <xdr:to>
      <xdr:col>111</xdr:col>
      <xdr:colOff>177800</xdr:colOff>
      <xdr:row>32</xdr:row>
      <xdr:rowOff>10214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161324"/>
          <a:ext cx="889000" cy="33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34722</xdr:rowOff>
    </xdr:from>
    <xdr:to>
      <xdr:col>112</xdr:col>
      <xdr:colOff>38100</xdr:colOff>
      <xdr:row>38</xdr:row>
      <xdr:rowOff>136322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127449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17824</xdr:rowOff>
    </xdr:from>
    <xdr:to>
      <xdr:col>107</xdr:col>
      <xdr:colOff>50800</xdr:colOff>
      <xdr:row>32</xdr:row>
      <xdr:rowOff>30854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161324"/>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36844</xdr:rowOff>
    </xdr:from>
    <xdr:to>
      <xdr:col>107</xdr:col>
      <xdr:colOff>101600</xdr:colOff>
      <xdr:row>38</xdr:row>
      <xdr:rowOff>138444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129571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30854</xdr:rowOff>
    </xdr:from>
    <xdr:to>
      <xdr:col>102</xdr:col>
      <xdr:colOff>114300</xdr:colOff>
      <xdr:row>36</xdr:row>
      <xdr:rowOff>13807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517254"/>
          <a:ext cx="889000" cy="66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53239</xdr:rowOff>
    </xdr:from>
    <xdr:to>
      <xdr:col>102</xdr:col>
      <xdr:colOff>165100</xdr:colOff>
      <xdr:row>38</xdr:row>
      <xdr:rowOff>154839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145966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80834</xdr:rowOff>
    </xdr:from>
    <xdr:to>
      <xdr:col>98</xdr:col>
      <xdr:colOff>38100</xdr:colOff>
      <xdr:row>39</xdr:row>
      <xdr:rowOff>10984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2111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8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1346</xdr:rowOff>
    </xdr:from>
    <xdr:to>
      <xdr:col>116</xdr:col>
      <xdr:colOff>114300</xdr:colOff>
      <xdr:row>33</xdr:row>
      <xdr:rowOff>102946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6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125823</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6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130864</xdr:rowOff>
    </xdr:from>
    <xdr:to>
      <xdr:col>112</xdr:col>
      <xdr:colOff>38100</xdr:colOff>
      <xdr:row>32</xdr:row>
      <xdr:rowOff>61014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44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77541</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2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138474</xdr:rowOff>
    </xdr:from>
    <xdr:to>
      <xdr:col>107</xdr:col>
      <xdr:colOff>101600</xdr:colOff>
      <xdr:row>30</xdr:row>
      <xdr:rowOff>68624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1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85151</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48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151504</xdr:rowOff>
    </xdr:from>
    <xdr:to>
      <xdr:col>102</xdr:col>
      <xdr:colOff>165100</xdr:colOff>
      <xdr:row>32</xdr:row>
      <xdr:rowOff>81654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4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98181</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24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134457</xdr:rowOff>
    </xdr:from>
    <xdr:to>
      <xdr:col>98</xdr:col>
      <xdr:colOff>38100</xdr:colOff>
      <xdr:row>36</xdr:row>
      <xdr:rowOff>64607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1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81134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591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2463</xdr:rowOff>
    </xdr:from>
    <xdr:to>
      <xdr:col>116</xdr:col>
      <xdr:colOff>63500</xdr:colOff>
      <xdr:row>57</xdr:row>
      <xdr:rowOff>13094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775113"/>
          <a:ext cx="8382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2463</xdr:rowOff>
    </xdr:from>
    <xdr:to>
      <xdr:col>111</xdr:col>
      <xdr:colOff>177800</xdr:colOff>
      <xdr:row>57</xdr:row>
      <xdr:rowOff>7188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775113"/>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158141</xdr:rowOff>
    </xdr:from>
    <xdr:to>
      <xdr:col>107</xdr:col>
      <xdr:colOff>50800</xdr:colOff>
      <xdr:row>57</xdr:row>
      <xdr:rowOff>7188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759341"/>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30544</xdr:rowOff>
    </xdr:from>
    <xdr:to>
      <xdr:col>102</xdr:col>
      <xdr:colOff>114300</xdr:colOff>
      <xdr:row>56</xdr:row>
      <xdr:rowOff>158141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631744"/>
          <a:ext cx="889000" cy="1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69431</xdr:rowOff>
    </xdr:from>
    <xdr:to>
      <xdr:col>98</xdr:col>
      <xdr:colOff>38100</xdr:colOff>
      <xdr:row>57</xdr:row>
      <xdr:rowOff>171031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4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162158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3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133744</xdr:rowOff>
    </xdr:from>
    <xdr:to>
      <xdr:col>116</xdr:col>
      <xdr:colOff>114300</xdr:colOff>
      <xdr:row>57</xdr:row>
      <xdr:rowOff>63894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7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156621</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58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123113</xdr:rowOff>
    </xdr:from>
    <xdr:to>
      <xdr:col>112</xdr:col>
      <xdr:colOff>38100</xdr:colOff>
      <xdr:row>57</xdr:row>
      <xdr:rowOff>53263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7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69790</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4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127838</xdr:rowOff>
    </xdr:from>
    <xdr:to>
      <xdr:col>107</xdr:col>
      <xdr:colOff>101600</xdr:colOff>
      <xdr:row>57</xdr:row>
      <xdr:rowOff>57988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7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74515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50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107341</xdr:rowOff>
    </xdr:from>
    <xdr:to>
      <xdr:col>102</xdr:col>
      <xdr:colOff>165100</xdr:colOff>
      <xdr:row>57</xdr:row>
      <xdr:rowOff>37491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54018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94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151194</xdr:rowOff>
    </xdr:from>
    <xdr:to>
      <xdr:col>98</xdr:col>
      <xdr:colOff>38100</xdr:colOff>
      <xdr:row>56</xdr:row>
      <xdr:rowOff>81344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5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97871</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93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116108</xdr:rowOff>
    </xdr:from>
    <xdr:to>
      <xdr:col>116</xdr:col>
      <xdr:colOff>63500</xdr:colOff>
      <xdr:row>74</xdr:row>
      <xdr:rowOff>13490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31958"/>
          <a:ext cx="838200" cy="6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13490</xdr:rowOff>
    </xdr:from>
    <xdr:to>
      <xdr:col>111</xdr:col>
      <xdr:colOff>177800</xdr:colOff>
      <xdr:row>74</xdr:row>
      <xdr:rowOff>15501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007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15501</xdr:rowOff>
    </xdr:from>
    <xdr:to>
      <xdr:col>107</xdr:col>
      <xdr:colOff>50800</xdr:colOff>
      <xdr:row>74</xdr:row>
      <xdr:rowOff>51209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02801"/>
          <a:ext cx="8890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51209</xdr:rowOff>
    </xdr:from>
    <xdr:to>
      <xdr:col>102</xdr:col>
      <xdr:colOff>114300</xdr:colOff>
      <xdr:row>74</xdr:row>
      <xdr:rowOff>79395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8509"/>
          <a:ext cx="889000" cy="2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34151</xdr:rowOff>
    </xdr:from>
    <xdr:to>
      <xdr:col>98</xdr:col>
      <xdr:colOff>38100</xdr:colOff>
      <xdr:row>74</xdr:row>
      <xdr:rowOff>135751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7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126878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65308</xdr:rowOff>
    </xdr:from>
    <xdr:to>
      <xdr:col>116</xdr:col>
      <xdr:colOff>114300</xdr:colOff>
      <xdr:row>73</xdr:row>
      <xdr:rowOff>166908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88185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3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134140</xdr:rowOff>
    </xdr:from>
    <xdr:to>
      <xdr:col>112</xdr:col>
      <xdr:colOff>38100</xdr:colOff>
      <xdr:row>74</xdr:row>
      <xdr:rowOff>64290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80817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136151</xdr:rowOff>
    </xdr:from>
    <xdr:to>
      <xdr:col>107</xdr:col>
      <xdr:colOff>101600</xdr:colOff>
      <xdr:row>74</xdr:row>
      <xdr:rowOff>66301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82828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409</xdr:rowOff>
    </xdr:from>
    <xdr:to>
      <xdr:col>102</xdr:col>
      <xdr:colOff>165100</xdr:colOff>
      <xdr:row>74</xdr:row>
      <xdr:rowOff>102009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118536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6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28595</xdr:rowOff>
    </xdr:from>
    <xdr:to>
      <xdr:col>98</xdr:col>
      <xdr:colOff>38100</xdr:colOff>
      <xdr:row>74</xdr:row>
      <xdr:rowOff>130195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146722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9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前年度と比較して、主に物件費、普通建設事業費が増加し、投資及び出資金、積立金が減少となった。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物件費は、ふるさと寄附が増加したことによる返礼品の増や除雪に伴う委託料の増などにより増加となった。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普通建設事業費は、し尿処理施設の基幹的設備の改良事業を実施したことや、指令システム整備事業の増などにより増加となった。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投資及び出資金は、水道会計や下水道会計への出資金が減となったことなどにより減少となった。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積立金は、地域振興基金の積立額が減となったことなどにより減少となった。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28,915
27,974
851.21
26,874,620
25,538,522
981,685
13,653,176
21,860,946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102172</xdr:rowOff>
    </xdr:from>
    <xdr:to>
      <xdr:col>24</xdr:col>
      <xdr:colOff>63500</xdr:colOff>
      <xdr:row>36</xdr:row>
      <xdr:rowOff>168847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4372"/>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168847</xdr:rowOff>
    </xdr:from>
    <xdr:to>
      <xdr:col>19</xdr:col>
      <xdr:colOff>177800</xdr:colOff>
      <xdr:row>37</xdr:row>
      <xdr:rowOff>41402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1047"/>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41402</xdr:rowOff>
    </xdr:from>
    <xdr:to>
      <xdr:col>15</xdr:col>
      <xdr:colOff>50800</xdr:colOff>
      <xdr:row>37</xdr:row>
      <xdr:rowOff>49403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505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49403</xdr:rowOff>
    </xdr:from>
    <xdr:to>
      <xdr:col>10</xdr:col>
      <xdr:colOff>114300</xdr:colOff>
      <xdr:row>37</xdr:row>
      <xdr:rowOff>83884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3053"/>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104330</xdr:rowOff>
    </xdr:from>
    <xdr:to>
      <xdr:col>6</xdr:col>
      <xdr:colOff>38100</xdr:colOff>
      <xdr:row>36</xdr:row>
      <xdr:rowOff>34480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51007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51372</xdr:rowOff>
    </xdr:from>
    <xdr:to>
      <xdr:col>24</xdr:col>
      <xdr:colOff>114300</xdr:colOff>
      <xdr:row>36</xdr:row>
      <xdr:rowOff>152972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29799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118047</xdr:rowOff>
    </xdr:from>
    <xdr:to>
      <xdr:col>20</xdr:col>
      <xdr:colOff>38100</xdr:colOff>
      <xdr:row>37</xdr:row>
      <xdr:rowOff>48197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39324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162052</xdr:rowOff>
    </xdr:from>
    <xdr:to>
      <xdr:col>15</xdr:col>
      <xdr:colOff>101600</xdr:colOff>
      <xdr:row>37</xdr:row>
      <xdr:rowOff>92202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83329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170053</xdr:rowOff>
    </xdr:from>
    <xdr:to>
      <xdr:col>10</xdr:col>
      <xdr:colOff>165100</xdr:colOff>
      <xdr:row>37</xdr:row>
      <xdr:rowOff>100203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91330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33084</xdr:rowOff>
    </xdr:from>
    <xdr:to>
      <xdr:col>6</xdr:col>
      <xdr:colOff>38100</xdr:colOff>
      <xdr:row>37</xdr:row>
      <xdr:rowOff>134684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125810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143579</xdr:rowOff>
    </xdr:from>
    <xdr:to>
      <xdr:col>24</xdr:col>
      <xdr:colOff>63500</xdr:colOff>
      <xdr:row>55</xdr:row>
      <xdr:rowOff>40118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01879"/>
          <a:ext cx="838200" cy="6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143579</xdr:rowOff>
    </xdr:from>
    <xdr:to>
      <xdr:col>19</xdr:col>
      <xdr:colOff>177800</xdr:colOff>
      <xdr:row>55</xdr:row>
      <xdr:rowOff>55350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01879"/>
          <a:ext cx="889000" cy="8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55350</xdr:rowOff>
    </xdr:from>
    <xdr:to>
      <xdr:col>15</xdr:col>
      <xdr:colOff>50800</xdr:colOff>
      <xdr:row>55</xdr:row>
      <xdr:rowOff>109510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85100"/>
          <a:ext cx="889000" cy="5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125687</xdr:rowOff>
    </xdr:from>
    <xdr:to>
      <xdr:col>10</xdr:col>
      <xdr:colOff>114300</xdr:colOff>
      <xdr:row>55</xdr:row>
      <xdr:rowOff>109510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83987"/>
          <a:ext cx="889000" cy="15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71187</xdr:rowOff>
    </xdr:from>
    <xdr:to>
      <xdr:col>6</xdr:col>
      <xdr:colOff>38100</xdr:colOff>
      <xdr:row>55</xdr:row>
      <xdr:rowOff>1337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17864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0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160768</xdr:rowOff>
    </xdr:from>
    <xdr:to>
      <xdr:col>24</xdr:col>
      <xdr:colOff>114300</xdr:colOff>
      <xdr:row>55</xdr:row>
      <xdr:rowOff>90918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12195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7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92779</xdr:rowOff>
    </xdr:from>
    <xdr:to>
      <xdr:col>20</xdr:col>
      <xdr:colOff>38100</xdr:colOff>
      <xdr:row>55</xdr:row>
      <xdr:rowOff>22929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39456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2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4550</xdr:rowOff>
    </xdr:from>
    <xdr:to>
      <xdr:col>15</xdr:col>
      <xdr:colOff>101600</xdr:colOff>
      <xdr:row>55</xdr:row>
      <xdr:rowOff>106150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3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122677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0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58710</xdr:rowOff>
    </xdr:from>
    <xdr:to>
      <xdr:col>10</xdr:col>
      <xdr:colOff>165100</xdr:colOff>
      <xdr:row>55</xdr:row>
      <xdr:rowOff>160310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5387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74887</xdr:rowOff>
    </xdr:from>
    <xdr:to>
      <xdr:col>6</xdr:col>
      <xdr:colOff>38100</xdr:colOff>
      <xdr:row>55</xdr:row>
      <xdr:rowOff>5037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167614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130784</xdr:rowOff>
    </xdr:from>
    <xdr:to>
      <xdr:col>24</xdr:col>
      <xdr:colOff>63500</xdr:colOff>
      <xdr:row>76</xdr:row>
      <xdr:rowOff>126267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9534"/>
          <a:ext cx="838200" cy="16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126267</xdr:rowOff>
    </xdr:from>
    <xdr:to>
      <xdr:col>19</xdr:col>
      <xdr:colOff>177800</xdr:colOff>
      <xdr:row>77</xdr:row>
      <xdr:rowOff>113466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6467"/>
          <a:ext cx="889000" cy="15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156094</xdr:rowOff>
    </xdr:from>
    <xdr:to>
      <xdr:col>15</xdr:col>
      <xdr:colOff>50800</xdr:colOff>
      <xdr:row>77</xdr:row>
      <xdr:rowOff>113466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86294"/>
          <a:ext cx="889000" cy="1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156094</xdr:rowOff>
    </xdr:from>
    <xdr:to>
      <xdr:col>10</xdr:col>
      <xdr:colOff>114300</xdr:colOff>
      <xdr:row>78</xdr:row>
      <xdr:rowOff>40934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6294"/>
          <a:ext cx="889000" cy="22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154519</xdr:rowOff>
    </xdr:from>
    <xdr:to>
      <xdr:col>6</xdr:col>
      <xdr:colOff>38100</xdr:colOff>
      <xdr:row>76</xdr:row>
      <xdr:rowOff>84669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101196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8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79984</xdr:rowOff>
    </xdr:from>
    <xdr:to>
      <xdr:col>24</xdr:col>
      <xdr:colOff>114300</xdr:colOff>
      <xdr:row>76</xdr:row>
      <xdr:rowOff>10134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102861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75467</xdr:rowOff>
    </xdr:from>
    <xdr:to>
      <xdr:col>20</xdr:col>
      <xdr:colOff>38100</xdr:colOff>
      <xdr:row>77</xdr:row>
      <xdr:rowOff>5617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22144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62666</xdr:rowOff>
    </xdr:from>
    <xdr:to>
      <xdr:col>15</xdr:col>
      <xdr:colOff>101600</xdr:colOff>
      <xdr:row>77</xdr:row>
      <xdr:rowOff>164266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3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105294</xdr:rowOff>
    </xdr:from>
    <xdr:to>
      <xdr:col>10</xdr:col>
      <xdr:colOff>165100</xdr:colOff>
      <xdr:row>77</xdr:row>
      <xdr:rowOff>35444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51971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161584</xdr:rowOff>
    </xdr:from>
    <xdr:to>
      <xdr:col>6</xdr:col>
      <xdr:colOff>38100</xdr:colOff>
      <xdr:row>78</xdr:row>
      <xdr:rowOff>91734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82861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46470</xdr:rowOff>
    </xdr:from>
    <xdr:to>
      <xdr:col>24</xdr:col>
      <xdr:colOff>63500</xdr:colOff>
      <xdr:row>94</xdr:row>
      <xdr:rowOff>1143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819870"/>
          <a:ext cx="838200" cy="29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1143</xdr:rowOff>
    </xdr:from>
    <xdr:to>
      <xdr:col>19</xdr:col>
      <xdr:colOff>177800</xdr:colOff>
      <xdr:row>95</xdr:row>
      <xdr:rowOff>31965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117443"/>
          <a:ext cx="889000" cy="20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2617</xdr:rowOff>
    </xdr:from>
    <xdr:to>
      <xdr:col>15</xdr:col>
      <xdr:colOff>50800</xdr:colOff>
      <xdr:row>95</xdr:row>
      <xdr:rowOff>31965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947467"/>
          <a:ext cx="889000" cy="37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2617</xdr:rowOff>
    </xdr:from>
    <xdr:to>
      <xdr:col>10</xdr:col>
      <xdr:colOff>114300</xdr:colOff>
      <xdr:row>95</xdr:row>
      <xdr:rowOff>63805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947467"/>
          <a:ext cx="889000" cy="4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89852</xdr:rowOff>
    </xdr:from>
    <xdr:to>
      <xdr:col>6</xdr:col>
      <xdr:colOff>38100</xdr:colOff>
      <xdr:row>97</xdr:row>
      <xdr:rowOff>20002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4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11129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167120</xdr:rowOff>
    </xdr:from>
    <xdr:to>
      <xdr:col>24</xdr:col>
      <xdr:colOff>114300</xdr:colOff>
      <xdr:row>92</xdr:row>
      <xdr:rowOff>97270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7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18547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62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121793</xdr:rowOff>
    </xdr:from>
    <xdr:to>
      <xdr:col>20</xdr:col>
      <xdr:colOff>38100</xdr:colOff>
      <xdr:row>94</xdr:row>
      <xdr:rowOff>51943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68470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8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152615</xdr:rowOff>
    </xdr:from>
    <xdr:to>
      <xdr:col>15</xdr:col>
      <xdr:colOff>101600</xdr:colOff>
      <xdr:row>95</xdr:row>
      <xdr:rowOff>82765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99292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4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123267</xdr:rowOff>
    </xdr:from>
    <xdr:to>
      <xdr:col>10</xdr:col>
      <xdr:colOff>165100</xdr:colOff>
      <xdr:row>93</xdr:row>
      <xdr:rowOff>53417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89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69944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67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13005</xdr:rowOff>
    </xdr:from>
    <xdr:to>
      <xdr:col>6</xdr:col>
      <xdr:colOff>38100</xdr:colOff>
      <xdr:row>95</xdr:row>
      <xdr:rowOff>114605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131132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156355</xdr:rowOff>
    </xdr:from>
    <xdr:to>
      <xdr:col>55</xdr:col>
      <xdr:colOff>0</xdr:colOff>
      <xdr:row>39</xdr:row>
      <xdr:rowOff>3193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71455"/>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3193</xdr:rowOff>
    </xdr:from>
    <xdr:to>
      <xdr:col>50</xdr:col>
      <xdr:colOff>114300</xdr:colOff>
      <xdr:row>39</xdr:row>
      <xdr:rowOff>7112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8974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7112</xdr:rowOff>
    </xdr:from>
    <xdr:to>
      <xdr:col>45</xdr:col>
      <xdr:colOff>177800</xdr:colOff>
      <xdr:row>39</xdr:row>
      <xdr:rowOff>13970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936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13970</xdr:rowOff>
    </xdr:from>
    <xdr:to>
      <xdr:col>41</xdr:col>
      <xdr:colOff>50800</xdr:colOff>
      <xdr:row>39</xdr:row>
      <xdr:rowOff>17235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005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138866</xdr:rowOff>
    </xdr:from>
    <xdr:to>
      <xdr:col>36</xdr:col>
      <xdr:colOff>165100</xdr:colOff>
      <xdr:row>38</xdr:row>
      <xdr:rowOff>69016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85543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5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105555</xdr:rowOff>
    </xdr:from>
    <xdr:to>
      <xdr:col>55</xdr:col>
      <xdr:colOff>50800</xdr:colOff>
      <xdr:row>39</xdr:row>
      <xdr:rowOff>35705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20482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35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123843</xdr:rowOff>
    </xdr:from>
    <xdr:to>
      <xdr:col>50</xdr:col>
      <xdr:colOff>165100</xdr:colOff>
      <xdr:row>39</xdr:row>
      <xdr:rowOff>53993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45120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1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127762</xdr:rowOff>
    </xdr:from>
    <xdr:to>
      <xdr:col>46</xdr:col>
      <xdr:colOff>38100</xdr:colOff>
      <xdr:row>39</xdr:row>
      <xdr:rowOff>57912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49039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134620</xdr:rowOff>
    </xdr:from>
    <xdr:to>
      <xdr:col>41</xdr:col>
      <xdr:colOff>101600</xdr:colOff>
      <xdr:row>39</xdr:row>
      <xdr:rowOff>64770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55897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137885</xdr:rowOff>
    </xdr:from>
    <xdr:to>
      <xdr:col>36</xdr:col>
      <xdr:colOff>165100</xdr:colOff>
      <xdr:row>39</xdr:row>
      <xdr:rowOff>68035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59162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4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79140</xdr:rowOff>
    </xdr:from>
    <xdr:to>
      <xdr:col>55</xdr:col>
      <xdr:colOff>0</xdr:colOff>
      <xdr:row>53</xdr:row>
      <xdr:rowOff>140005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8994540"/>
          <a:ext cx="838200" cy="23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79140</xdr:rowOff>
    </xdr:from>
    <xdr:to>
      <xdr:col>50</xdr:col>
      <xdr:colOff>114300</xdr:colOff>
      <xdr:row>53</xdr:row>
      <xdr:rowOff>1892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8994540"/>
          <a:ext cx="889000" cy="9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1892</xdr:rowOff>
    </xdr:from>
    <xdr:to>
      <xdr:col>45</xdr:col>
      <xdr:colOff>177800</xdr:colOff>
      <xdr:row>53</xdr:row>
      <xdr:rowOff>164732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088742"/>
          <a:ext cx="889000" cy="1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126022</xdr:rowOff>
    </xdr:from>
    <xdr:to>
      <xdr:col>41</xdr:col>
      <xdr:colOff>50800</xdr:colOff>
      <xdr:row>53</xdr:row>
      <xdr:rowOff>164732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212872"/>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89205</xdr:rowOff>
    </xdr:from>
    <xdr:to>
      <xdr:col>55</xdr:col>
      <xdr:colOff>50800</xdr:colOff>
      <xdr:row>54</xdr:row>
      <xdr:rowOff>19355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1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112082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02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28340</xdr:rowOff>
    </xdr:from>
    <xdr:to>
      <xdr:col>50</xdr:col>
      <xdr:colOff>165100</xdr:colOff>
      <xdr:row>52</xdr:row>
      <xdr:rowOff>129940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9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146467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71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122542</xdr:rowOff>
    </xdr:from>
    <xdr:to>
      <xdr:col>46</xdr:col>
      <xdr:colOff>38100</xdr:colOff>
      <xdr:row>53</xdr:row>
      <xdr:rowOff>52692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03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69219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81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113932</xdr:rowOff>
    </xdr:from>
    <xdr:to>
      <xdr:col>41</xdr:col>
      <xdr:colOff>101600</xdr:colOff>
      <xdr:row>54</xdr:row>
      <xdr:rowOff>44082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2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60609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7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75222</xdr:rowOff>
    </xdr:from>
    <xdr:to>
      <xdr:col>36</xdr:col>
      <xdr:colOff>165100</xdr:colOff>
      <xdr:row>54</xdr:row>
      <xdr:rowOff>5372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21899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3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75254</xdr:rowOff>
    </xdr:from>
    <xdr:to>
      <xdr:col>55</xdr:col>
      <xdr:colOff>0</xdr:colOff>
      <xdr:row>75</xdr:row>
      <xdr:rowOff>130670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934004"/>
          <a:ext cx="838200" cy="5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141357</xdr:rowOff>
    </xdr:from>
    <xdr:to>
      <xdr:col>50</xdr:col>
      <xdr:colOff>114300</xdr:colOff>
      <xdr:row>75</xdr:row>
      <xdr:rowOff>130670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28657"/>
          <a:ext cx="889000" cy="16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112440</xdr:rowOff>
    </xdr:from>
    <xdr:to>
      <xdr:col>45</xdr:col>
      <xdr:colOff>177800</xdr:colOff>
      <xdr:row>74</xdr:row>
      <xdr:rowOff>141357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99740"/>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29781</xdr:rowOff>
    </xdr:from>
    <xdr:to>
      <xdr:col>41</xdr:col>
      <xdr:colOff>50800</xdr:colOff>
      <xdr:row>74</xdr:row>
      <xdr:rowOff>112440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717081"/>
          <a:ext cx="889000" cy="8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120180</xdr:rowOff>
    </xdr:from>
    <xdr:to>
      <xdr:col>36</xdr:col>
      <xdr:colOff>165100</xdr:colOff>
      <xdr:row>76</xdr:row>
      <xdr:rowOff>50330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41457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24454</xdr:rowOff>
    </xdr:from>
    <xdr:to>
      <xdr:col>55</xdr:col>
      <xdr:colOff>50800</xdr:colOff>
      <xdr:row>75</xdr:row>
      <xdr:rowOff>126054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47331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73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79870</xdr:rowOff>
    </xdr:from>
    <xdr:to>
      <xdr:col>50</xdr:col>
      <xdr:colOff>165100</xdr:colOff>
      <xdr:row>76</xdr:row>
      <xdr:rowOff>10021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38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26547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90557</xdr:rowOff>
    </xdr:from>
    <xdr:to>
      <xdr:col>46</xdr:col>
      <xdr:colOff>38100</xdr:colOff>
      <xdr:row>75</xdr:row>
      <xdr:rowOff>20707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7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37234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61640</xdr:rowOff>
    </xdr:from>
    <xdr:to>
      <xdr:col>41</xdr:col>
      <xdr:colOff>101600</xdr:colOff>
      <xdr:row>74</xdr:row>
      <xdr:rowOff>163240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8317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2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150431</xdr:rowOff>
    </xdr:from>
    <xdr:to>
      <xdr:col>36</xdr:col>
      <xdr:colOff>165100</xdr:colOff>
      <xdr:row>74</xdr:row>
      <xdr:rowOff>80581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6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97108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4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45949</xdr:rowOff>
    </xdr:from>
    <xdr:to>
      <xdr:col>55</xdr:col>
      <xdr:colOff>0</xdr:colOff>
      <xdr:row>95</xdr:row>
      <xdr:rowOff>71755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333699"/>
          <a:ext cx="838200" cy="2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83756</xdr:rowOff>
    </xdr:from>
    <xdr:to>
      <xdr:col>50</xdr:col>
      <xdr:colOff>114300</xdr:colOff>
      <xdr:row>95</xdr:row>
      <xdr:rowOff>45949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00056"/>
          <a:ext cx="889000" cy="1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83756</xdr:rowOff>
    </xdr:from>
    <xdr:to>
      <xdr:col>45</xdr:col>
      <xdr:colOff>177800</xdr:colOff>
      <xdr:row>94</xdr:row>
      <xdr:rowOff>137237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00056"/>
          <a:ext cx="889000" cy="5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137237</xdr:rowOff>
    </xdr:from>
    <xdr:to>
      <xdr:col>41</xdr:col>
      <xdr:colOff>50800</xdr:colOff>
      <xdr:row>95</xdr:row>
      <xdr:rowOff>69748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253537"/>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99391</xdr:rowOff>
    </xdr:from>
    <xdr:to>
      <xdr:col>36</xdr:col>
      <xdr:colOff>165100</xdr:colOff>
      <xdr:row>97</xdr:row>
      <xdr:rowOff>29541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5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20668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20955</xdr:rowOff>
    </xdr:from>
    <xdr:to>
      <xdr:col>55</xdr:col>
      <xdr:colOff>50800</xdr:colOff>
      <xdr:row>95</xdr:row>
      <xdr:rowOff>122555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43832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166599</xdr:rowOff>
    </xdr:from>
    <xdr:to>
      <xdr:col>50</xdr:col>
      <xdr:colOff>165100</xdr:colOff>
      <xdr:row>95</xdr:row>
      <xdr:rowOff>96749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113276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32956</xdr:rowOff>
    </xdr:from>
    <xdr:to>
      <xdr:col>46</xdr:col>
      <xdr:colOff>38100</xdr:colOff>
      <xdr:row>94</xdr:row>
      <xdr:rowOff>134556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1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151083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86437</xdr:rowOff>
    </xdr:from>
    <xdr:to>
      <xdr:col>41</xdr:col>
      <xdr:colOff>101600</xdr:colOff>
      <xdr:row>95</xdr:row>
      <xdr:rowOff>16587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33114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7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18948</xdr:rowOff>
    </xdr:from>
    <xdr:to>
      <xdr:col>36</xdr:col>
      <xdr:colOff>165100</xdr:colOff>
      <xdr:row>95</xdr:row>
      <xdr:rowOff>120548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137075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72834</xdr:rowOff>
    </xdr:from>
    <xdr:to>
      <xdr:col>85</xdr:col>
      <xdr:colOff>127000</xdr:colOff>
      <xdr:row>33</xdr:row>
      <xdr:rowOff>77483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387784"/>
          <a:ext cx="838200" cy="3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18352</xdr:rowOff>
    </xdr:from>
    <xdr:to>
      <xdr:col>81</xdr:col>
      <xdr:colOff>50800</xdr:colOff>
      <xdr:row>33</xdr:row>
      <xdr:rowOff>77483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333302"/>
          <a:ext cx="889000" cy="4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18352</xdr:rowOff>
    </xdr:from>
    <xdr:to>
      <xdr:col>76</xdr:col>
      <xdr:colOff>114300</xdr:colOff>
      <xdr:row>32</xdr:row>
      <xdr:rowOff>156388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333302"/>
          <a:ext cx="889000" cy="30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156388</xdr:rowOff>
    </xdr:from>
    <xdr:to>
      <xdr:col>71</xdr:col>
      <xdr:colOff>177800</xdr:colOff>
      <xdr:row>34</xdr:row>
      <xdr:rowOff>73749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642788"/>
          <a:ext cx="889000" cy="26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110007</xdr:rowOff>
    </xdr:from>
    <xdr:to>
      <xdr:col>67</xdr:col>
      <xdr:colOff>101600</xdr:colOff>
      <xdr:row>36</xdr:row>
      <xdr:rowOff>40157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2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22034</xdr:rowOff>
    </xdr:from>
    <xdr:to>
      <xdr:col>85</xdr:col>
      <xdr:colOff>177800</xdr:colOff>
      <xdr:row>31</xdr:row>
      <xdr:rowOff>123634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3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118698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26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26683</xdr:rowOff>
    </xdr:from>
    <xdr:to>
      <xdr:col>81</xdr:col>
      <xdr:colOff>101600</xdr:colOff>
      <xdr:row>33</xdr:row>
      <xdr:rowOff>128283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68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144810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45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139002</xdr:rowOff>
    </xdr:from>
    <xdr:to>
      <xdr:col>76</xdr:col>
      <xdr:colOff>165100</xdr:colOff>
      <xdr:row>31</xdr:row>
      <xdr:rowOff>69152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2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85679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05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105588</xdr:rowOff>
    </xdr:from>
    <xdr:to>
      <xdr:col>72</xdr:col>
      <xdr:colOff>38100</xdr:colOff>
      <xdr:row>33</xdr:row>
      <xdr:rowOff>35738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59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52265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36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22949</xdr:rowOff>
    </xdr:from>
    <xdr:to>
      <xdr:col>67</xdr:col>
      <xdr:colOff>101600</xdr:colOff>
      <xdr:row>34</xdr:row>
      <xdr:rowOff>124549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85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141076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62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72034</xdr:rowOff>
    </xdr:from>
    <xdr:to>
      <xdr:col>85</xdr:col>
      <xdr:colOff>127000</xdr:colOff>
      <xdr:row>57</xdr:row>
      <xdr:rowOff>154886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44684"/>
          <a:ext cx="838200" cy="8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20861</xdr:rowOff>
    </xdr:from>
    <xdr:to>
      <xdr:col>81</xdr:col>
      <xdr:colOff>50800</xdr:colOff>
      <xdr:row>57</xdr:row>
      <xdr:rowOff>154886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793511"/>
          <a:ext cx="889000" cy="1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11836</xdr:rowOff>
    </xdr:from>
    <xdr:to>
      <xdr:col>76</xdr:col>
      <xdr:colOff>114300</xdr:colOff>
      <xdr:row>57</xdr:row>
      <xdr:rowOff>20861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613036"/>
          <a:ext cx="889000" cy="18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11836</xdr:rowOff>
    </xdr:from>
    <xdr:to>
      <xdr:col>71</xdr:col>
      <xdr:colOff>177800</xdr:colOff>
      <xdr:row>57</xdr:row>
      <xdr:rowOff>112202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613036"/>
          <a:ext cx="889000" cy="27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29573</xdr:rowOff>
    </xdr:from>
    <xdr:to>
      <xdr:col>67</xdr:col>
      <xdr:colOff>101600</xdr:colOff>
      <xdr:row>57</xdr:row>
      <xdr:rowOff>131173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0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147700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21234</xdr:rowOff>
    </xdr:from>
    <xdr:to>
      <xdr:col>85</xdr:col>
      <xdr:colOff>177800</xdr:colOff>
      <xdr:row>57</xdr:row>
      <xdr:rowOff>122834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171111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104086</xdr:rowOff>
    </xdr:from>
    <xdr:to>
      <xdr:col>81</xdr:col>
      <xdr:colOff>101600</xdr:colOff>
      <xdr:row>58</xdr:row>
      <xdr:rowOff>34236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25363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6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141511</xdr:rowOff>
    </xdr:from>
    <xdr:to>
      <xdr:col>76</xdr:col>
      <xdr:colOff>165100</xdr:colOff>
      <xdr:row>57</xdr:row>
      <xdr:rowOff>71661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88188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132486</xdr:rowOff>
    </xdr:from>
    <xdr:to>
      <xdr:col>72</xdr:col>
      <xdr:colOff>38100</xdr:colOff>
      <xdr:row>56</xdr:row>
      <xdr:rowOff>62636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5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79163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61402</xdr:rowOff>
    </xdr:from>
    <xdr:to>
      <xdr:col>67</xdr:col>
      <xdr:colOff>101600</xdr:colOff>
      <xdr:row>57</xdr:row>
      <xdr:rowOff>163002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154129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2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36792</xdr:rowOff>
    </xdr:from>
    <xdr:to>
      <xdr:col>85</xdr:col>
      <xdr:colOff>127000</xdr:colOff>
      <xdr:row>78</xdr:row>
      <xdr:rowOff>66357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09892"/>
          <a:ext cx="8382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149492</xdr:rowOff>
    </xdr:from>
    <xdr:to>
      <xdr:col>81</xdr:col>
      <xdr:colOff>50800</xdr:colOff>
      <xdr:row>78</xdr:row>
      <xdr:rowOff>36792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2665342"/>
          <a:ext cx="889000" cy="7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142863</xdr:rowOff>
    </xdr:from>
    <xdr:to>
      <xdr:col>76</xdr:col>
      <xdr:colOff>114300</xdr:colOff>
      <xdr:row>73</xdr:row>
      <xdr:rowOff>149492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315813"/>
          <a:ext cx="889000" cy="3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142786</xdr:rowOff>
    </xdr:from>
    <xdr:to>
      <xdr:col>71</xdr:col>
      <xdr:colOff>177800</xdr:colOff>
      <xdr:row>71</xdr:row>
      <xdr:rowOff>142863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1972836"/>
          <a:ext cx="889000" cy="3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151040</xdr:rowOff>
    </xdr:from>
    <xdr:to>
      <xdr:col>67</xdr:col>
      <xdr:colOff>101600</xdr:colOff>
      <xdr:row>76</xdr:row>
      <xdr:rowOff>81190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72317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15557</xdr:rowOff>
    </xdr:from>
    <xdr:to>
      <xdr:col>85</xdr:col>
      <xdr:colOff>177800</xdr:colOff>
      <xdr:row>78</xdr:row>
      <xdr:rowOff>117157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8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165434</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6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157442</xdr:rowOff>
    </xdr:from>
    <xdr:to>
      <xdr:col>81</xdr:col>
      <xdr:colOff>101600</xdr:colOff>
      <xdr:row>78</xdr:row>
      <xdr:rowOff>87592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104119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98692</xdr:rowOff>
    </xdr:from>
    <xdr:to>
      <xdr:col>76</xdr:col>
      <xdr:colOff>165100</xdr:colOff>
      <xdr:row>74</xdr:row>
      <xdr:rowOff>28842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6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45369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38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92063</xdr:rowOff>
    </xdr:from>
    <xdr:to>
      <xdr:col>72</xdr:col>
      <xdr:colOff>38100</xdr:colOff>
      <xdr:row>72</xdr:row>
      <xdr:rowOff>22213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2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38740</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0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91986</xdr:rowOff>
    </xdr:from>
    <xdr:to>
      <xdr:col>67</xdr:col>
      <xdr:colOff>101600</xdr:colOff>
      <xdr:row>70</xdr:row>
      <xdr:rowOff>22136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19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38663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16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71839</xdr:rowOff>
    </xdr:from>
    <xdr:to>
      <xdr:col>85</xdr:col>
      <xdr:colOff>127000</xdr:colOff>
      <xdr:row>93</xdr:row>
      <xdr:rowOff>73242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016689"/>
          <a:ext cx="8382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40977</xdr:rowOff>
    </xdr:from>
    <xdr:to>
      <xdr:col>81</xdr:col>
      <xdr:colOff>50800</xdr:colOff>
      <xdr:row>93</xdr:row>
      <xdr:rowOff>71839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985827"/>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163426</xdr:rowOff>
    </xdr:from>
    <xdr:to>
      <xdr:col>76</xdr:col>
      <xdr:colOff>114300</xdr:colOff>
      <xdr:row>93</xdr:row>
      <xdr:rowOff>40977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936826"/>
          <a:ext cx="889000" cy="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130392</xdr:rowOff>
    </xdr:from>
    <xdr:to>
      <xdr:col>71</xdr:col>
      <xdr:colOff>177800</xdr:colOff>
      <xdr:row>92</xdr:row>
      <xdr:rowOff>163426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5903792"/>
          <a:ext cx="889000" cy="3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74253</xdr:rowOff>
    </xdr:from>
    <xdr:to>
      <xdr:col>67</xdr:col>
      <xdr:colOff>101600</xdr:colOff>
      <xdr:row>96</xdr:row>
      <xdr:rowOff>4403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36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166980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45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22442</xdr:rowOff>
    </xdr:from>
    <xdr:to>
      <xdr:col>85</xdr:col>
      <xdr:colOff>177800</xdr:colOff>
      <xdr:row>93</xdr:row>
      <xdr:rowOff>124042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96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45319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21039</xdr:rowOff>
    </xdr:from>
    <xdr:to>
      <xdr:col>81</xdr:col>
      <xdr:colOff>101600</xdr:colOff>
      <xdr:row>93</xdr:row>
      <xdr:rowOff>122639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9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139166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74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161627</xdr:rowOff>
    </xdr:from>
    <xdr:to>
      <xdr:col>76</xdr:col>
      <xdr:colOff>165100</xdr:colOff>
      <xdr:row>93</xdr:row>
      <xdr:rowOff>91777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9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108304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71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112626</xdr:rowOff>
    </xdr:from>
    <xdr:to>
      <xdr:col>72</xdr:col>
      <xdr:colOff>38100</xdr:colOff>
      <xdr:row>93</xdr:row>
      <xdr:rowOff>42776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8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59303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6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79592</xdr:rowOff>
    </xdr:from>
    <xdr:to>
      <xdr:col>67</xdr:col>
      <xdr:colOff>101600</xdr:colOff>
      <xdr:row>93</xdr:row>
      <xdr:rowOff>9742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5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26269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62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31750</xdr:rowOff>
    </xdr:from>
    <xdr:to>
      <xdr:col>98</xdr:col>
      <xdr:colOff>38100</xdr:colOff>
      <xdr:row>39</xdr:row>
      <xdr:rowOff>133350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149877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99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は山間部に位置し、古くから農林業振興施策を積極的に行っていることから、農林水産業費が全国・県・類似団体平均と比較して高い水準にある。また、小口融資制度や経営安定資金事業の実施や、当市の基幹産業である観光業振興施策を積極的に行っていることから商工費も高い水準にあ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年度はし尿処理施設の基幹的設備の改良事業を実施したことで衛生費が、新子育て支援施設の整備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繰越分）や後期高齢特別会計繰出金が増となったことにより民生費が、指令システム整備をおこなったことから消防費がそれぞれ前年度から大きく増加している。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年度から財政調整基金の中長期的な見通しのもと計画的な取り崩しをしているが、令和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年度は取り崩し額を歳計剰余金の積み立てが上回り、基金残高は増となった。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○実質収支額・実質単年度収支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し尿処理施設の基幹的設備の改良事業や指令システム整備等の大型事業を実施したが、計画的な財政調整基金の取り崩しにより実質収支額・実質単年度収支ともに黒字となっている。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対象となる一般会計、特別会計、公営企業会計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金山病院会計以外）の実質収支は資金剰余金が生じている。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金山病院に関しては実質赤字となったが、機器保守点検費用見直し等の経費削減により黒字転換を目指している。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今後も各会計において健全な財政運営に努めていくとともに、公営企業会計においては、料金の適正化などにより独立採算制がとれるよう勧めていく。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 Id="rId1" Type="http://schemas.openxmlformats.org/officeDocument/2006/relationships/printerSettings" Target="../printerSettings/printerSettings10.bin"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 Id="rId1" Type="http://schemas.openxmlformats.org/officeDocument/2006/relationships/printerSettings" Target="../printerSettings/printerSettings11.bin"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 Id="rId1" Type="http://schemas.openxmlformats.org/officeDocument/2006/relationships/printerSettings" Target="../printerSettings/printerSettings12.bin"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 Id="rId1" Type="http://schemas.openxmlformats.org/officeDocument/2006/relationships/printerSettings" Target="../printerSettings/printerSettings13.bin" /></Relationships>
</file>

<file path=xl/worksheets/_rels/sheet14.xml.rels>&#65279;<?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2.bin" /></Relationships>
</file>

<file path=xl/worksheets/_rels/sheet3.xml.rels>&#65279;<?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 Id="rId1" Type="http://schemas.openxmlformats.org/officeDocument/2006/relationships/printerSettings" Target="../printerSettings/printerSettings4.bin"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 Id="rId1" Type="http://schemas.openxmlformats.org/officeDocument/2006/relationships/printerSettings" Target="../printerSettings/printerSettings5.bin"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 Id="rId1" Type="http://schemas.openxmlformats.org/officeDocument/2006/relationships/printerSettings" Target="../printerSettings/printerSettings6.bin"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 Id="rId1" Type="http://schemas.openxmlformats.org/officeDocument/2006/relationships/printerSettings" Target="../printerSettings/printerSettings7.bin"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 Id="rId1" Type="http://schemas.openxmlformats.org/officeDocument/2006/relationships/printerSettings" Target="../printerSettings/printerSettings8.bin"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26874620</v>
      </c>
      <c r="BO4" s="828"/>
      <c r="BP4" s="828"/>
      <c r="BQ4" s="828"/>
      <c r="BR4" s="828"/>
      <c r="BS4" s="828"/>
      <c r="BT4" s="828"/>
      <c r="BU4" s="829"/>
      <c r="BV4" s="827">
        <v>26512445</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7.2</v>
      </c>
      <c r="CU4" s="968"/>
      <c r="CV4" s="968"/>
      <c r="CW4" s="968"/>
      <c r="CX4" s="968"/>
      <c r="CY4" s="968"/>
      <c r="CZ4" s="968"/>
      <c r="DA4" s="969"/>
      <c r="DB4" s="967">
        <v>7.6</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25538522</v>
      </c>
      <c r="BO5" s="799"/>
      <c r="BP5" s="799"/>
      <c r="BQ5" s="799"/>
      <c r="BR5" s="799"/>
      <c r="BS5" s="799"/>
      <c r="BT5" s="799"/>
      <c r="BU5" s="800"/>
      <c r="BV5" s="798">
        <v>25287434</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92</v>
      </c>
      <c r="CU5" s="796"/>
      <c r="CV5" s="796"/>
      <c r="CW5" s="796"/>
      <c r="CX5" s="796"/>
      <c r="CY5" s="796"/>
      <c r="CZ5" s="796"/>
      <c r="DA5" s="797"/>
      <c r="DB5" s="795">
        <v>93.1</v>
      </c>
      <c r="DC5" s="796"/>
      <c r="DD5" s="796"/>
      <c r="DE5" s="796"/>
      <c r="DF5" s="796"/>
      <c r="DG5" s="796"/>
      <c r="DH5" s="796"/>
      <c r="DI5" s="797"/>
    </row>
    <row r="6" spans="1:119" ht="18.75" customHeight="1" x14ac:dyDescent="0.2">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1336098</v>
      </c>
      <c r="BO6" s="799"/>
      <c r="BP6" s="799"/>
      <c r="BQ6" s="799"/>
      <c r="BR6" s="799"/>
      <c r="BS6" s="799"/>
      <c r="BT6" s="799"/>
      <c r="BU6" s="800"/>
      <c r="BV6" s="798">
        <v>1225011</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92.2</v>
      </c>
      <c r="CU6" s="942"/>
      <c r="CV6" s="942"/>
      <c r="CW6" s="942"/>
      <c r="CX6" s="942"/>
      <c r="CY6" s="942"/>
      <c r="CZ6" s="942"/>
      <c r="DA6" s="943"/>
      <c r="DB6" s="941">
        <v>93.1</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354413</v>
      </c>
      <c r="BO7" s="799"/>
      <c r="BP7" s="799"/>
      <c r="BQ7" s="799"/>
      <c r="BR7" s="799"/>
      <c r="BS7" s="799"/>
      <c r="BT7" s="799"/>
      <c r="BU7" s="800"/>
      <c r="BV7" s="798">
        <v>192033</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13653176</v>
      </c>
      <c r="CU7" s="799"/>
      <c r="CV7" s="799"/>
      <c r="CW7" s="799"/>
      <c r="CX7" s="799"/>
      <c r="CY7" s="799"/>
      <c r="CZ7" s="799"/>
      <c r="DA7" s="800"/>
      <c r="DB7" s="798">
        <v>13653569</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981685</v>
      </c>
      <c r="BO8" s="799"/>
      <c r="BP8" s="799"/>
      <c r="BQ8" s="799"/>
      <c r="BR8" s="799"/>
      <c r="BS8" s="799"/>
      <c r="BT8" s="799"/>
      <c r="BU8" s="800"/>
      <c r="BV8" s="798">
        <v>1032978</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0.34</v>
      </c>
      <c r="CU8" s="902"/>
      <c r="CV8" s="902"/>
      <c r="CW8" s="902"/>
      <c r="CX8" s="902"/>
      <c r="CY8" s="902"/>
      <c r="CZ8" s="902"/>
      <c r="DA8" s="903"/>
      <c r="DB8" s="901">
        <v>0.33</v>
      </c>
      <c r="DC8" s="902"/>
      <c r="DD8" s="902"/>
      <c r="DE8" s="902"/>
      <c r="DF8" s="902"/>
      <c r="DG8" s="902"/>
      <c r="DH8" s="902"/>
      <c r="DI8" s="903"/>
    </row>
    <row r="9" spans="1:119" ht="18.75" customHeight="1" thickBot="1" x14ac:dyDescent="0.25">
      <c r="A9" s="163"/>
      <c r="B9" s="930" t="s">
        <v>106</v>
      </c>
      <c r="C9" s="931"/>
      <c r="D9" s="931"/>
      <c r="E9" s="931"/>
      <c r="F9" s="931"/>
      <c r="G9" s="931"/>
      <c r="H9" s="931"/>
      <c r="I9" s="931"/>
      <c r="J9" s="931"/>
      <c r="K9" s="849"/>
      <c r="L9" s="932" t="s">
        <v>107</v>
      </c>
      <c r="M9" s="933"/>
      <c r="N9" s="933"/>
      <c r="O9" s="933"/>
      <c r="P9" s="933"/>
      <c r="Q9" s="934"/>
      <c r="R9" s="935">
        <v>30428</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110</v>
      </c>
      <c r="AV9" s="857"/>
      <c r="AW9" s="857"/>
      <c r="AX9" s="857"/>
      <c r="AY9" s="812" t="s">
        <v>111</v>
      </c>
      <c r="AZ9" s="813"/>
      <c r="BA9" s="813"/>
      <c r="BB9" s="813"/>
      <c r="BC9" s="813"/>
      <c r="BD9" s="813"/>
      <c r="BE9" s="813"/>
      <c r="BF9" s="813"/>
      <c r="BG9" s="813"/>
      <c r="BH9" s="813"/>
      <c r="BI9" s="813"/>
      <c r="BJ9" s="813"/>
      <c r="BK9" s="813"/>
      <c r="BL9" s="813"/>
      <c r="BM9" s="814"/>
      <c r="BN9" s="798">
        <v>-51293</v>
      </c>
      <c r="BO9" s="799"/>
      <c r="BP9" s="799"/>
      <c r="BQ9" s="799"/>
      <c r="BR9" s="799"/>
      <c r="BS9" s="799"/>
      <c r="BT9" s="799"/>
      <c r="BU9" s="800"/>
      <c r="BV9" s="798">
        <v>-344742</v>
      </c>
      <c r="BW9" s="799"/>
      <c r="BX9" s="799"/>
      <c r="BY9" s="799"/>
      <c r="BZ9" s="799"/>
      <c r="CA9" s="799"/>
      <c r="CB9" s="799"/>
      <c r="CC9" s="800"/>
      <c r="CD9" s="838" t="s">
        <v>112</v>
      </c>
      <c r="CE9" s="758"/>
      <c r="CF9" s="758"/>
      <c r="CG9" s="758"/>
      <c r="CH9" s="758"/>
      <c r="CI9" s="758"/>
      <c r="CJ9" s="758"/>
      <c r="CK9" s="758"/>
      <c r="CL9" s="758"/>
      <c r="CM9" s="758"/>
      <c r="CN9" s="758"/>
      <c r="CO9" s="758"/>
      <c r="CP9" s="758"/>
      <c r="CQ9" s="758"/>
      <c r="CR9" s="758"/>
      <c r="CS9" s="839"/>
      <c r="CT9" s="795">
        <v>13.6</v>
      </c>
      <c r="CU9" s="796"/>
      <c r="CV9" s="796"/>
      <c r="CW9" s="796"/>
      <c r="CX9" s="796"/>
      <c r="CY9" s="796"/>
      <c r="CZ9" s="796"/>
      <c r="DA9" s="797"/>
      <c r="DB9" s="795">
        <v>13.7</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113</v>
      </c>
      <c r="M10" s="755"/>
      <c r="N10" s="755"/>
      <c r="O10" s="755"/>
      <c r="P10" s="755"/>
      <c r="Q10" s="756"/>
      <c r="R10" s="751">
        <v>33585</v>
      </c>
      <c r="S10" s="752"/>
      <c r="T10" s="752"/>
      <c r="U10" s="752"/>
      <c r="V10" s="811"/>
      <c r="W10" s="939"/>
      <c r="X10" s="749"/>
      <c r="Y10" s="749"/>
      <c r="Z10" s="749"/>
      <c r="AA10" s="749"/>
      <c r="AB10" s="749"/>
      <c r="AC10" s="749"/>
      <c r="AD10" s="749"/>
      <c r="AE10" s="749"/>
      <c r="AF10" s="749"/>
      <c r="AG10" s="749"/>
      <c r="AH10" s="749"/>
      <c r="AI10" s="749"/>
      <c r="AJ10" s="749"/>
      <c r="AK10" s="749"/>
      <c r="AL10" s="940"/>
      <c r="AM10" s="855" t="s">
        <v>114</v>
      </c>
      <c r="AN10" s="755"/>
      <c r="AO10" s="755"/>
      <c r="AP10" s="755"/>
      <c r="AQ10" s="755"/>
      <c r="AR10" s="755"/>
      <c r="AS10" s="755"/>
      <c r="AT10" s="756"/>
      <c r="AU10" s="856" t="s">
        <v>110</v>
      </c>
      <c r="AV10" s="857"/>
      <c r="AW10" s="857"/>
      <c r="AX10" s="857"/>
      <c r="AY10" s="812" t="s">
        <v>115</v>
      </c>
      <c r="AZ10" s="813"/>
      <c r="BA10" s="813"/>
      <c r="BB10" s="813"/>
      <c r="BC10" s="813"/>
      <c r="BD10" s="813"/>
      <c r="BE10" s="813"/>
      <c r="BF10" s="813"/>
      <c r="BG10" s="813"/>
      <c r="BH10" s="813"/>
      <c r="BI10" s="813"/>
      <c r="BJ10" s="813"/>
      <c r="BK10" s="813"/>
      <c r="BL10" s="813"/>
      <c r="BM10" s="814"/>
      <c r="BN10" s="798">
        <v>674303</v>
      </c>
      <c r="BO10" s="799"/>
      <c r="BP10" s="799"/>
      <c r="BQ10" s="799"/>
      <c r="BR10" s="799"/>
      <c r="BS10" s="799"/>
      <c r="BT10" s="799"/>
      <c r="BU10" s="800"/>
      <c r="BV10" s="798">
        <v>870611</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110</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28915</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561000</v>
      </c>
      <c r="BO12" s="799"/>
      <c r="BP12" s="799"/>
      <c r="BQ12" s="799"/>
      <c r="BR12" s="799"/>
      <c r="BS12" s="799"/>
      <c r="BT12" s="799"/>
      <c r="BU12" s="800"/>
      <c r="BV12" s="798">
        <v>642000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8"/>
      <c r="M13" s="882" t="s">
        <v>130</v>
      </c>
      <c r="N13" s="883"/>
      <c r="O13" s="883"/>
      <c r="P13" s="883"/>
      <c r="Q13" s="884"/>
      <c r="R13" s="885">
        <v>27974</v>
      </c>
      <c r="S13" s="886"/>
      <c r="T13" s="886"/>
      <c r="U13" s="886"/>
      <c r="V13" s="887"/>
      <c r="W13" s="888" t="s">
        <v>131</v>
      </c>
      <c r="X13" s="784"/>
      <c r="Y13" s="784"/>
      <c r="Z13" s="784"/>
      <c r="AA13" s="784"/>
      <c r="AB13" s="785"/>
      <c r="AC13" s="751">
        <v>809</v>
      </c>
      <c r="AD13" s="752"/>
      <c r="AE13" s="752"/>
      <c r="AF13" s="752"/>
      <c r="AG13" s="753"/>
      <c r="AH13" s="751">
        <v>893</v>
      </c>
      <c r="AI13" s="752"/>
      <c r="AJ13" s="752"/>
      <c r="AK13" s="752"/>
      <c r="AL13" s="811"/>
      <c r="AM13" s="855" t="s">
        <v>132</v>
      </c>
      <c r="AN13" s="755"/>
      <c r="AO13" s="755"/>
      <c r="AP13" s="755"/>
      <c r="AQ13" s="755"/>
      <c r="AR13" s="755"/>
      <c r="AS13" s="755"/>
      <c r="AT13" s="756"/>
      <c r="AU13" s="856" t="s">
        <v>110</v>
      </c>
      <c r="AV13" s="857"/>
      <c r="AW13" s="857"/>
      <c r="AX13" s="857"/>
      <c r="AY13" s="812" t="s">
        <v>133</v>
      </c>
      <c r="AZ13" s="813"/>
      <c r="BA13" s="813"/>
      <c r="BB13" s="813"/>
      <c r="BC13" s="813"/>
      <c r="BD13" s="813"/>
      <c r="BE13" s="813"/>
      <c r="BF13" s="813"/>
      <c r="BG13" s="813"/>
      <c r="BH13" s="813"/>
      <c r="BI13" s="813"/>
      <c r="BJ13" s="813"/>
      <c r="BK13" s="813"/>
      <c r="BL13" s="813"/>
      <c r="BM13" s="814"/>
      <c r="BN13" s="798">
        <v>62010</v>
      </c>
      <c r="BO13" s="799"/>
      <c r="BP13" s="799"/>
      <c r="BQ13" s="799"/>
      <c r="BR13" s="799"/>
      <c r="BS13" s="799"/>
      <c r="BT13" s="799"/>
      <c r="BU13" s="800"/>
      <c r="BV13" s="798">
        <v>-116131</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10.7</v>
      </c>
      <c r="CU13" s="796"/>
      <c r="CV13" s="796"/>
      <c r="CW13" s="796"/>
      <c r="CX13" s="796"/>
      <c r="CY13" s="796"/>
      <c r="CZ13" s="796"/>
      <c r="DA13" s="797"/>
      <c r="DB13" s="795">
        <v>11</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135</v>
      </c>
      <c r="M14" s="925"/>
      <c r="N14" s="925"/>
      <c r="O14" s="925"/>
      <c r="P14" s="925"/>
      <c r="Q14" s="926"/>
      <c r="R14" s="885">
        <v>29495</v>
      </c>
      <c r="S14" s="886"/>
      <c r="T14" s="886"/>
      <c r="U14" s="886"/>
      <c r="V14" s="887"/>
      <c r="W14" s="889"/>
      <c r="X14" s="787"/>
      <c r="Y14" s="787"/>
      <c r="Z14" s="787"/>
      <c r="AA14" s="787"/>
      <c r="AB14" s="788"/>
      <c r="AC14" s="878">
        <v>5.2</v>
      </c>
      <c r="AD14" s="879"/>
      <c r="AE14" s="879"/>
      <c r="AF14" s="879"/>
      <c r="AG14" s="880"/>
      <c r="AH14" s="878">
        <v>5.3</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v>1.9</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8"/>
      <c r="M15" s="882" t="s">
        <v>130</v>
      </c>
      <c r="N15" s="883"/>
      <c r="O15" s="883"/>
      <c r="P15" s="883"/>
      <c r="Q15" s="884"/>
      <c r="R15" s="885">
        <v>28730</v>
      </c>
      <c r="S15" s="886"/>
      <c r="T15" s="886"/>
      <c r="U15" s="886"/>
      <c r="V15" s="887"/>
      <c r="W15" s="888" t="s">
        <v>137</v>
      </c>
      <c r="X15" s="784"/>
      <c r="Y15" s="784"/>
      <c r="Z15" s="784"/>
      <c r="AA15" s="784"/>
      <c r="AB15" s="785"/>
      <c r="AC15" s="751">
        <v>4488</v>
      </c>
      <c r="AD15" s="752"/>
      <c r="AE15" s="752"/>
      <c r="AF15" s="752"/>
      <c r="AG15" s="753"/>
      <c r="AH15" s="751">
        <v>4938</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4352213</v>
      </c>
      <c r="BO15" s="828"/>
      <c r="BP15" s="828"/>
      <c r="BQ15" s="828"/>
      <c r="BR15" s="828"/>
      <c r="BS15" s="828"/>
      <c r="BT15" s="828"/>
      <c r="BU15" s="829"/>
      <c r="BV15" s="827">
        <v>4278203</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29</v>
      </c>
      <c r="AD16" s="879"/>
      <c r="AE16" s="879"/>
      <c r="AF16" s="879"/>
      <c r="AG16" s="880"/>
      <c r="AH16" s="878">
        <v>29.1</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12557151</v>
      </c>
      <c r="BO16" s="799"/>
      <c r="BP16" s="799"/>
      <c r="BQ16" s="799"/>
      <c r="BR16" s="799"/>
      <c r="BS16" s="799"/>
      <c r="BT16" s="799"/>
      <c r="BU16" s="800"/>
      <c r="BV16" s="798">
        <v>12525392</v>
      </c>
      <c r="BW16" s="799"/>
      <c r="BX16" s="799"/>
      <c r="BY16" s="799"/>
      <c r="BZ16" s="799"/>
      <c r="CA16" s="799"/>
      <c r="CB16" s="799"/>
      <c r="CC16" s="800"/>
      <c r="CD16" s="172"/>
      <c r="CE16" s="830" t="s">
        <v>143</v>
      </c>
      <c r="CF16" s="830"/>
      <c r="CG16" s="830"/>
      <c r="CH16" s="830"/>
      <c r="CI16" s="830"/>
      <c r="CJ16" s="830"/>
      <c r="CK16" s="830"/>
      <c r="CL16" s="830"/>
      <c r="CM16" s="830"/>
      <c r="CN16" s="830"/>
      <c r="CO16" s="830"/>
      <c r="CP16" s="830"/>
      <c r="CQ16" s="830"/>
      <c r="CR16" s="830"/>
      <c r="CS16" s="831"/>
      <c r="CT16" s="795">
        <v>1.5</v>
      </c>
      <c r="CU16" s="796"/>
      <c r="CV16" s="796"/>
      <c r="CW16" s="796"/>
      <c r="CX16" s="796"/>
      <c r="CY16" s="796"/>
      <c r="CZ16" s="796"/>
      <c r="DA16" s="797"/>
      <c r="DB16" s="795" t="s">
        <v>122</v>
      </c>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82"/>
      <c r="M17" s="891" t="s">
        <v>144</v>
      </c>
      <c r="N17" s="892"/>
      <c r="O17" s="892"/>
      <c r="P17" s="892"/>
      <c r="Q17" s="893"/>
      <c r="R17" s="875" t="s">
        <v>145</v>
      </c>
      <c r="S17" s="876"/>
      <c r="T17" s="876"/>
      <c r="U17" s="876"/>
      <c r="V17" s="877"/>
      <c r="W17" s="888" t="s">
        <v>146</v>
      </c>
      <c r="X17" s="784"/>
      <c r="Y17" s="784"/>
      <c r="Z17" s="784"/>
      <c r="AA17" s="784"/>
      <c r="AB17" s="785"/>
      <c r="AC17" s="751">
        <v>10154</v>
      </c>
      <c r="AD17" s="752"/>
      <c r="AE17" s="752"/>
      <c r="AF17" s="752"/>
      <c r="AG17" s="753"/>
      <c r="AH17" s="751">
        <v>11145</v>
      </c>
      <c r="AI17" s="752"/>
      <c r="AJ17" s="752"/>
      <c r="AK17" s="752"/>
      <c r="AL17" s="811"/>
      <c r="AM17" s="855"/>
      <c r="AN17" s="755"/>
      <c r="AO17" s="755"/>
      <c r="AP17" s="755"/>
      <c r="AQ17" s="755"/>
      <c r="AR17" s="755"/>
      <c r="AS17" s="755"/>
      <c r="AT17" s="756"/>
      <c r="AU17" s="856"/>
      <c r="AV17" s="857"/>
      <c r="AW17" s="857"/>
      <c r="AX17" s="857"/>
      <c r="AY17" s="812" t="s">
        <v>147</v>
      </c>
      <c r="AZ17" s="813"/>
      <c r="BA17" s="813"/>
      <c r="BB17" s="813"/>
      <c r="BC17" s="813"/>
      <c r="BD17" s="813"/>
      <c r="BE17" s="813"/>
      <c r="BF17" s="813"/>
      <c r="BG17" s="813"/>
      <c r="BH17" s="813"/>
      <c r="BI17" s="813"/>
      <c r="BJ17" s="813"/>
      <c r="BK17" s="813"/>
      <c r="BL17" s="813"/>
      <c r="BM17" s="814"/>
      <c r="BN17" s="798">
        <v>5416993</v>
      </c>
      <c r="BO17" s="799"/>
      <c r="BP17" s="799"/>
      <c r="BQ17" s="799"/>
      <c r="BR17" s="799"/>
      <c r="BS17" s="799"/>
      <c r="BT17" s="799"/>
      <c r="BU17" s="800"/>
      <c r="BV17" s="798">
        <v>5338104</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148</v>
      </c>
      <c r="C18" s="849"/>
      <c r="D18" s="849"/>
      <c r="E18" s="850"/>
      <c r="F18" s="850"/>
      <c r="G18" s="850"/>
      <c r="H18" s="850"/>
      <c r="I18" s="850"/>
      <c r="J18" s="850"/>
      <c r="K18" s="850"/>
      <c r="L18" s="851">
        <v>851.21</v>
      </c>
      <c r="M18" s="851"/>
      <c r="N18" s="851"/>
      <c r="O18" s="851"/>
      <c r="P18" s="851"/>
      <c r="Q18" s="851"/>
      <c r="R18" s="852"/>
      <c r="S18" s="852"/>
      <c r="T18" s="852"/>
      <c r="U18" s="852"/>
      <c r="V18" s="853"/>
      <c r="W18" s="869"/>
      <c r="X18" s="870"/>
      <c r="Y18" s="870"/>
      <c r="Z18" s="870"/>
      <c r="AA18" s="870"/>
      <c r="AB18" s="894"/>
      <c r="AC18" s="768">
        <v>65.7</v>
      </c>
      <c r="AD18" s="769"/>
      <c r="AE18" s="769"/>
      <c r="AF18" s="769"/>
      <c r="AG18" s="854"/>
      <c r="AH18" s="768">
        <v>65.7</v>
      </c>
      <c r="AI18" s="769"/>
      <c r="AJ18" s="769"/>
      <c r="AK18" s="769"/>
      <c r="AL18" s="770"/>
      <c r="AM18" s="855"/>
      <c r="AN18" s="755"/>
      <c r="AO18" s="755"/>
      <c r="AP18" s="755"/>
      <c r="AQ18" s="755"/>
      <c r="AR18" s="755"/>
      <c r="AS18" s="755"/>
      <c r="AT18" s="756"/>
      <c r="AU18" s="856"/>
      <c r="AV18" s="857"/>
      <c r="AW18" s="857"/>
      <c r="AX18" s="857"/>
      <c r="AY18" s="812" t="s">
        <v>149</v>
      </c>
      <c r="AZ18" s="813"/>
      <c r="BA18" s="813"/>
      <c r="BB18" s="813"/>
      <c r="BC18" s="813"/>
      <c r="BD18" s="813"/>
      <c r="BE18" s="813"/>
      <c r="BF18" s="813"/>
      <c r="BG18" s="813"/>
      <c r="BH18" s="813"/>
      <c r="BI18" s="813"/>
      <c r="BJ18" s="813"/>
      <c r="BK18" s="813"/>
      <c r="BL18" s="813"/>
      <c r="BM18" s="814"/>
      <c r="BN18" s="798">
        <v>13117205</v>
      </c>
      <c r="BO18" s="799"/>
      <c r="BP18" s="799"/>
      <c r="BQ18" s="799"/>
      <c r="BR18" s="799"/>
      <c r="BS18" s="799"/>
      <c r="BT18" s="799"/>
      <c r="BU18" s="800"/>
      <c r="BV18" s="798">
        <v>13114820</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150</v>
      </c>
      <c r="C19" s="849"/>
      <c r="D19" s="849"/>
      <c r="E19" s="850"/>
      <c r="F19" s="850"/>
      <c r="G19" s="850"/>
      <c r="H19" s="850"/>
      <c r="I19" s="850"/>
      <c r="J19" s="850"/>
      <c r="K19" s="850"/>
      <c r="L19" s="858">
        <v>36</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151</v>
      </c>
      <c r="AZ19" s="813"/>
      <c r="BA19" s="813"/>
      <c r="BB19" s="813"/>
      <c r="BC19" s="813"/>
      <c r="BD19" s="813"/>
      <c r="BE19" s="813"/>
      <c r="BF19" s="813"/>
      <c r="BG19" s="813"/>
      <c r="BH19" s="813"/>
      <c r="BI19" s="813"/>
      <c r="BJ19" s="813"/>
      <c r="BK19" s="813"/>
      <c r="BL19" s="813"/>
      <c r="BM19" s="814"/>
      <c r="BN19" s="798">
        <v>17819121</v>
      </c>
      <c r="BO19" s="799"/>
      <c r="BP19" s="799"/>
      <c r="BQ19" s="799"/>
      <c r="BR19" s="799"/>
      <c r="BS19" s="799"/>
      <c r="BT19" s="799"/>
      <c r="BU19" s="800"/>
      <c r="BV19" s="798">
        <v>18049603</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152</v>
      </c>
      <c r="C20" s="849"/>
      <c r="D20" s="849"/>
      <c r="E20" s="850"/>
      <c r="F20" s="850"/>
      <c r="G20" s="850"/>
      <c r="H20" s="850"/>
      <c r="I20" s="850"/>
      <c r="J20" s="850"/>
      <c r="K20" s="850"/>
      <c r="L20" s="858">
        <v>11686</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153</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154</v>
      </c>
      <c r="C22" s="775"/>
      <c r="D22" s="776"/>
      <c r="E22" s="783" t="s">
        <v>1</v>
      </c>
      <c r="F22" s="784"/>
      <c r="G22" s="784"/>
      <c r="H22" s="784"/>
      <c r="I22" s="784"/>
      <c r="J22" s="784"/>
      <c r="K22" s="785"/>
      <c r="L22" s="783" t="s">
        <v>155</v>
      </c>
      <c r="M22" s="784"/>
      <c r="N22" s="784"/>
      <c r="O22" s="784"/>
      <c r="P22" s="785"/>
      <c r="Q22" s="789" t="s">
        <v>156</v>
      </c>
      <c r="R22" s="790"/>
      <c r="S22" s="790"/>
      <c r="T22" s="790"/>
      <c r="U22" s="790"/>
      <c r="V22" s="791"/>
      <c r="W22" s="840" t="s">
        <v>157</v>
      </c>
      <c r="X22" s="775"/>
      <c r="Y22" s="776"/>
      <c r="Z22" s="783" t="s">
        <v>1</v>
      </c>
      <c r="AA22" s="784"/>
      <c r="AB22" s="784"/>
      <c r="AC22" s="784"/>
      <c r="AD22" s="784"/>
      <c r="AE22" s="784"/>
      <c r="AF22" s="784"/>
      <c r="AG22" s="785"/>
      <c r="AH22" s="801" t="s">
        <v>158</v>
      </c>
      <c r="AI22" s="784"/>
      <c r="AJ22" s="784"/>
      <c r="AK22" s="784"/>
      <c r="AL22" s="785"/>
      <c r="AM22" s="801" t="s">
        <v>159</v>
      </c>
      <c r="AN22" s="802"/>
      <c r="AO22" s="802"/>
      <c r="AP22" s="802"/>
      <c r="AQ22" s="802"/>
      <c r="AR22" s="803"/>
      <c r="AS22" s="789" t="s">
        <v>156</v>
      </c>
      <c r="AT22" s="790"/>
      <c r="AU22" s="790"/>
      <c r="AV22" s="790"/>
      <c r="AW22" s="790"/>
      <c r="AX22" s="807"/>
      <c r="AY22" s="824" t="s">
        <v>160</v>
      </c>
      <c r="AZ22" s="825"/>
      <c r="BA22" s="825"/>
      <c r="BB22" s="825"/>
      <c r="BC22" s="825"/>
      <c r="BD22" s="825"/>
      <c r="BE22" s="825"/>
      <c r="BF22" s="825"/>
      <c r="BG22" s="825"/>
      <c r="BH22" s="825"/>
      <c r="BI22" s="825"/>
      <c r="BJ22" s="825"/>
      <c r="BK22" s="825"/>
      <c r="BL22" s="825"/>
      <c r="BM22" s="826"/>
      <c r="BN22" s="827">
        <v>21860946</v>
      </c>
      <c r="BO22" s="828"/>
      <c r="BP22" s="828"/>
      <c r="BQ22" s="828"/>
      <c r="BR22" s="828"/>
      <c r="BS22" s="828"/>
      <c r="BT22" s="828"/>
      <c r="BU22" s="829"/>
      <c r="BV22" s="827">
        <v>22026034</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161</v>
      </c>
      <c r="AZ23" s="813"/>
      <c r="BA23" s="813"/>
      <c r="BB23" s="813"/>
      <c r="BC23" s="813"/>
      <c r="BD23" s="813"/>
      <c r="BE23" s="813"/>
      <c r="BF23" s="813"/>
      <c r="BG23" s="813"/>
      <c r="BH23" s="813"/>
      <c r="BI23" s="813"/>
      <c r="BJ23" s="813"/>
      <c r="BK23" s="813"/>
      <c r="BL23" s="813"/>
      <c r="BM23" s="814"/>
      <c r="BN23" s="798">
        <v>8623038</v>
      </c>
      <c r="BO23" s="799"/>
      <c r="BP23" s="799"/>
      <c r="BQ23" s="799"/>
      <c r="BR23" s="799"/>
      <c r="BS23" s="799"/>
      <c r="BT23" s="799"/>
      <c r="BU23" s="800"/>
      <c r="BV23" s="798">
        <v>8362759</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162</v>
      </c>
      <c r="F24" s="755"/>
      <c r="G24" s="755"/>
      <c r="H24" s="755"/>
      <c r="I24" s="755"/>
      <c r="J24" s="755"/>
      <c r="K24" s="756"/>
      <c r="L24" s="751">
        <v>1</v>
      </c>
      <c r="M24" s="752"/>
      <c r="N24" s="752"/>
      <c r="O24" s="752"/>
      <c r="P24" s="753"/>
      <c r="Q24" s="751">
        <v>8500</v>
      </c>
      <c r="R24" s="752"/>
      <c r="S24" s="752"/>
      <c r="T24" s="752"/>
      <c r="U24" s="752"/>
      <c r="V24" s="753"/>
      <c r="W24" s="841"/>
      <c r="X24" s="778"/>
      <c r="Y24" s="779"/>
      <c r="Z24" s="754" t="s">
        <v>163</v>
      </c>
      <c r="AA24" s="755"/>
      <c r="AB24" s="755"/>
      <c r="AC24" s="755"/>
      <c r="AD24" s="755"/>
      <c r="AE24" s="755"/>
      <c r="AF24" s="755"/>
      <c r="AG24" s="756"/>
      <c r="AH24" s="751">
        <v>461</v>
      </c>
      <c r="AI24" s="752"/>
      <c r="AJ24" s="752"/>
      <c r="AK24" s="752"/>
      <c r="AL24" s="753"/>
      <c r="AM24" s="751">
        <v>1403284</v>
      </c>
      <c r="AN24" s="752"/>
      <c r="AO24" s="752"/>
      <c r="AP24" s="752"/>
      <c r="AQ24" s="752"/>
      <c r="AR24" s="753"/>
      <c r="AS24" s="751">
        <v>3044</v>
      </c>
      <c r="AT24" s="752"/>
      <c r="AU24" s="752"/>
      <c r="AV24" s="752"/>
      <c r="AW24" s="752"/>
      <c r="AX24" s="811"/>
      <c r="AY24" s="771" t="s">
        <v>164</v>
      </c>
      <c r="AZ24" s="772"/>
      <c r="BA24" s="772"/>
      <c r="BB24" s="772"/>
      <c r="BC24" s="772"/>
      <c r="BD24" s="772"/>
      <c r="BE24" s="772"/>
      <c r="BF24" s="772"/>
      <c r="BG24" s="772"/>
      <c r="BH24" s="772"/>
      <c r="BI24" s="772"/>
      <c r="BJ24" s="772"/>
      <c r="BK24" s="772"/>
      <c r="BL24" s="772"/>
      <c r="BM24" s="773"/>
      <c r="BN24" s="798">
        <v>17592585</v>
      </c>
      <c r="BO24" s="799"/>
      <c r="BP24" s="799"/>
      <c r="BQ24" s="799"/>
      <c r="BR24" s="799"/>
      <c r="BS24" s="799"/>
      <c r="BT24" s="799"/>
      <c r="BU24" s="800"/>
      <c r="BV24" s="798">
        <v>17027942</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165</v>
      </c>
      <c r="F25" s="755"/>
      <c r="G25" s="755"/>
      <c r="H25" s="755"/>
      <c r="I25" s="755"/>
      <c r="J25" s="755"/>
      <c r="K25" s="756"/>
      <c r="L25" s="751">
        <v>1</v>
      </c>
      <c r="M25" s="752"/>
      <c r="N25" s="752"/>
      <c r="O25" s="752"/>
      <c r="P25" s="753"/>
      <c r="Q25" s="751">
        <v>7000</v>
      </c>
      <c r="R25" s="752"/>
      <c r="S25" s="752"/>
      <c r="T25" s="752"/>
      <c r="U25" s="752"/>
      <c r="V25" s="753"/>
      <c r="W25" s="841"/>
      <c r="X25" s="778"/>
      <c r="Y25" s="779"/>
      <c r="Z25" s="754" t="s">
        <v>166</v>
      </c>
      <c r="AA25" s="755"/>
      <c r="AB25" s="755"/>
      <c r="AC25" s="755"/>
      <c r="AD25" s="755"/>
      <c r="AE25" s="755"/>
      <c r="AF25" s="755"/>
      <c r="AG25" s="756"/>
      <c r="AH25" s="751">
        <v>90</v>
      </c>
      <c r="AI25" s="752"/>
      <c r="AJ25" s="752"/>
      <c r="AK25" s="752"/>
      <c r="AL25" s="753"/>
      <c r="AM25" s="751">
        <v>245250</v>
      </c>
      <c r="AN25" s="752"/>
      <c r="AO25" s="752"/>
      <c r="AP25" s="752"/>
      <c r="AQ25" s="752"/>
      <c r="AR25" s="753"/>
      <c r="AS25" s="751">
        <v>2725</v>
      </c>
      <c r="AT25" s="752"/>
      <c r="AU25" s="752"/>
      <c r="AV25" s="752"/>
      <c r="AW25" s="752"/>
      <c r="AX25" s="811"/>
      <c r="AY25" s="824" t="s">
        <v>167</v>
      </c>
      <c r="AZ25" s="825"/>
      <c r="BA25" s="825"/>
      <c r="BB25" s="825"/>
      <c r="BC25" s="825"/>
      <c r="BD25" s="825"/>
      <c r="BE25" s="825"/>
      <c r="BF25" s="825"/>
      <c r="BG25" s="825"/>
      <c r="BH25" s="825"/>
      <c r="BI25" s="825"/>
      <c r="BJ25" s="825"/>
      <c r="BK25" s="825"/>
      <c r="BL25" s="825"/>
      <c r="BM25" s="826"/>
      <c r="BN25" s="827">
        <v>2320939</v>
      </c>
      <c r="BO25" s="828"/>
      <c r="BP25" s="828"/>
      <c r="BQ25" s="828"/>
      <c r="BR25" s="828"/>
      <c r="BS25" s="828"/>
      <c r="BT25" s="828"/>
      <c r="BU25" s="829"/>
      <c r="BV25" s="827">
        <v>4226270</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168</v>
      </c>
      <c r="F26" s="755"/>
      <c r="G26" s="755"/>
      <c r="H26" s="755"/>
      <c r="I26" s="755"/>
      <c r="J26" s="755"/>
      <c r="K26" s="756"/>
      <c r="L26" s="751">
        <v>1</v>
      </c>
      <c r="M26" s="752"/>
      <c r="N26" s="752"/>
      <c r="O26" s="752"/>
      <c r="P26" s="753"/>
      <c r="Q26" s="751">
        <v>6100</v>
      </c>
      <c r="R26" s="752"/>
      <c r="S26" s="752"/>
      <c r="T26" s="752"/>
      <c r="U26" s="752"/>
      <c r="V26" s="753"/>
      <c r="W26" s="841"/>
      <c r="X26" s="778"/>
      <c r="Y26" s="779"/>
      <c r="Z26" s="754" t="s">
        <v>169</v>
      </c>
      <c r="AA26" s="809"/>
      <c r="AB26" s="809"/>
      <c r="AC26" s="809"/>
      <c r="AD26" s="809"/>
      <c r="AE26" s="809"/>
      <c r="AF26" s="809"/>
      <c r="AG26" s="810"/>
      <c r="AH26" s="751">
        <v>35</v>
      </c>
      <c r="AI26" s="752"/>
      <c r="AJ26" s="752"/>
      <c r="AK26" s="752"/>
      <c r="AL26" s="753"/>
      <c r="AM26" s="751">
        <v>95130</v>
      </c>
      <c r="AN26" s="752"/>
      <c r="AO26" s="752"/>
      <c r="AP26" s="752"/>
      <c r="AQ26" s="752"/>
      <c r="AR26" s="753"/>
      <c r="AS26" s="751">
        <v>2718</v>
      </c>
      <c r="AT26" s="752"/>
      <c r="AU26" s="752"/>
      <c r="AV26" s="752"/>
      <c r="AW26" s="752"/>
      <c r="AX26" s="811"/>
      <c r="AY26" s="838" t="s">
        <v>170</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171</v>
      </c>
      <c r="F27" s="755"/>
      <c r="G27" s="755"/>
      <c r="H27" s="755"/>
      <c r="I27" s="755"/>
      <c r="J27" s="755"/>
      <c r="K27" s="756"/>
      <c r="L27" s="751">
        <v>1</v>
      </c>
      <c r="M27" s="752"/>
      <c r="N27" s="752"/>
      <c r="O27" s="752"/>
      <c r="P27" s="753"/>
      <c r="Q27" s="751">
        <v>4000</v>
      </c>
      <c r="R27" s="752"/>
      <c r="S27" s="752"/>
      <c r="T27" s="752"/>
      <c r="U27" s="752"/>
      <c r="V27" s="753"/>
      <c r="W27" s="841"/>
      <c r="X27" s="778"/>
      <c r="Y27" s="779"/>
      <c r="Z27" s="754" t="s">
        <v>172</v>
      </c>
      <c r="AA27" s="755"/>
      <c r="AB27" s="755"/>
      <c r="AC27" s="755"/>
      <c r="AD27" s="755"/>
      <c r="AE27" s="755"/>
      <c r="AF27" s="755"/>
      <c r="AG27" s="756"/>
      <c r="AH27" s="751" t="s">
        <v>122</v>
      </c>
      <c r="AI27" s="752"/>
      <c r="AJ27" s="752"/>
      <c r="AK27" s="752"/>
      <c r="AL27" s="753"/>
      <c r="AM27" s="751" t="s">
        <v>122</v>
      </c>
      <c r="AN27" s="752"/>
      <c r="AO27" s="752"/>
      <c r="AP27" s="752"/>
      <c r="AQ27" s="752"/>
      <c r="AR27" s="753"/>
      <c r="AS27" s="751" t="s">
        <v>122</v>
      </c>
      <c r="AT27" s="752"/>
      <c r="AU27" s="752"/>
      <c r="AV27" s="752"/>
      <c r="AW27" s="752"/>
      <c r="AX27" s="811"/>
      <c r="AY27" s="835" t="s">
        <v>173</v>
      </c>
      <c r="AZ27" s="836"/>
      <c r="BA27" s="836"/>
      <c r="BB27" s="836"/>
      <c r="BC27" s="836"/>
      <c r="BD27" s="836"/>
      <c r="BE27" s="836"/>
      <c r="BF27" s="836"/>
      <c r="BG27" s="836"/>
      <c r="BH27" s="836"/>
      <c r="BI27" s="836"/>
      <c r="BJ27" s="836"/>
      <c r="BK27" s="836"/>
      <c r="BL27" s="836"/>
      <c r="BM27" s="837"/>
      <c r="BN27" s="832" t="s">
        <v>122</v>
      </c>
      <c r="BO27" s="833"/>
      <c r="BP27" s="833"/>
      <c r="BQ27" s="833"/>
      <c r="BR27" s="833"/>
      <c r="BS27" s="833"/>
      <c r="BT27" s="833"/>
      <c r="BU27" s="834"/>
      <c r="BV27" s="832" t="s">
        <v>122</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174</v>
      </c>
      <c r="F28" s="755"/>
      <c r="G28" s="755"/>
      <c r="H28" s="755"/>
      <c r="I28" s="755"/>
      <c r="J28" s="755"/>
      <c r="K28" s="756"/>
      <c r="L28" s="751">
        <v>1</v>
      </c>
      <c r="M28" s="752"/>
      <c r="N28" s="752"/>
      <c r="O28" s="752"/>
      <c r="P28" s="753"/>
      <c r="Q28" s="751">
        <v>3300</v>
      </c>
      <c r="R28" s="752"/>
      <c r="S28" s="752"/>
      <c r="T28" s="752"/>
      <c r="U28" s="752"/>
      <c r="V28" s="753"/>
      <c r="W28" s="841"/>
      <c r="X28" s="778"/>
      <c r="Y28" s="779"/>
      <c r="Z28" s="754" t="s">
        <v>175</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176</v>
      </c>
      <c r="AZ28" s="816"/>
      <c r="BA28" s="816"/>
      <c r="BB28" s="817"/>
      <c r="BC28" s="824" t="s">
        <v>46</v>
      </c>
      <c r="BD28" s="825"/>
      <c r="BE28" s="825"/>
      <c r="BF28" s="825"/>
      <c r="BG28" s="825"/>
      <c r="BH28" s="825"/>
      <c r="BI28" s="825"/>
      <c r="BJ28" s="825"/>
      <c r="BK28" s="825"/>
      <c r="BL28" s="825"/>
      <c r="BM28" s="826"/>
      <c r="BN28" s="827">
        <v>4904547</v>
      </c>
      <c r="BO28" s="828"/>
      <c r="BP28" s="828"/>
      <c r="BQ28" s="828"/>
      <c r="BR28" s="828"/>
      <c r="BS28" s="828"/>
      <c r="BT28" s="828"/>
      <c r="BU28" s="829"/>
      <c r="BV28" s="827">
        <v>4791244</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177</v>
      </c>
      <c r="F29" s="755"/>
      <c r="G29" s="755"/>
      <c r="H29" s="755"/>
      <c r="I29" s="755"/>
      <c r="J29" s="755"/>
      <c r="K29" s="756"/>
      <c r="L29" s="751">
        <v>12</v>
      </c>
      <c r="M29" s="752"/>
      <c r="N29" s="752"/>
      <c r="O29" s="752"/>
      <c r="P29" s="753"/>
      <c r="Q29" s="751">
        <v>3300</v>
      </c>
      <c r="R29" s="752"/>
      <c r="S29" s="752"/>
      <c r="T29" s="752"/>
      <c r="U29" s="752"/>
      <c r="V29" s="753"/>
      <c r="W29" s="842"/>
      <c r="X29" s="843"/>
      <c r="Y29" s="844"/>
      <c r="Z29" s="754" t="s">
        <v>178</v>
      </c>
      <c r="AA29" s="755"/>
      <c r="AB29" s="755"/>
      <c r="AC29" s="755"/>
      <c r="AD29" s="755"/>
      <c r="AE29" s="755"/>
      <c r="AF29" s="755"/>
      <c r="AG29" s="756"/>
      <c r="AH29" s="751">
        <v>461</v>
      </c>
      <c r="AI29" s="752"/>
      <c r="AJ29" s="752"/>
      <c r="AK29" s="752"/>
      <c r="AL29" s="753"/>
      <c r="AM29" s="751">
        <v>1403284</v>
      </c>
      <c r="AN29" s="752"/>
      <c r="AO29" s="752"/>
      <c r="AP29" s="752"/>
      <c r="AQ29" s="752"/>
      <c r="AR29" s="753"/>
      <c r="AS29" s="751">
        <v>3044</v>
      </c>
      <c r="AT29" s="752"/>
      <c r="AU29" s="752"/>
      <c r="AV29" s="752"/>
      <c r="AW29" s="752"/>
      <c r="AX29" s="811"/>
      <c r="AY29" s="818"/>
      <c r="AZ29" s="819"/>
      <c r="BA29" s="819"/>
      <c r="BB29" s="820"/>
      <c r="BC29" s="812" t="s">
        <v>179</v>
      </c>
      <c r="BD29" s="813"/>
      <c r="BE29" s="813"/>
      <c r="BF29" s="813"/>
      <c r="BG29" s="813"/>
      <c r="BH29" s="813"/>
      <c r="BI29" s="813"/>
      <c r="BJ29" s="813"/>
      <c r="BK29" s="813"/>
      <c r="BL29" s="813"/>
      <c r="BM29" s="814"/>
      <c r="BN29" s="798">
        <v>852046</v>
      </c>
      <c r="BO29" s="799"/>
      <c r="BP29" s="799"/>
      <c r="BQ29" s="799"/>
      <c r="BR29" s="799"/>
      <c r="BS29" s="799"/>
      <c r="BT29" s="799"/>
      <c r="BU29" s="800"/>
      <c r="BV29" s="798">
        <v>851455</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180</v>
      </c>
      <c r="X30" s="766"/>
      <c r="Y30" s="766"/>
      <c r="Z30" s="766"/>
      <c r="AA30" s="766"/>
      <c r="AB30" s="766"/>
      <c r="AC30" s="766"/>
      <c r="AD30" s="766"/>
      <c r="AE30" s="766"/>
      <c r="AF30" s="766"/>
      <c r="AG30" s="767"/>
      <c r="AH30" s="768">
        <v>97</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7569539</v>
      </c>
      <c r="BO30" s="833"/>
      <c r="BP30" s="833"/>
      <c r="BQ30" s="833"/>
      <c r="BR30" s="833"/>
      <c r="BS30" s="833"/>
      <c r="BT30" s="833"/>
      <c r="BU30" s="834"/>
      <c r="BV30" s="832">
        <v>7510152</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757" t="s">
        <v>181</v>
      </c>
      <c r="D32" s="757"/>
      <c r="E32" s="757"/>
      <c r="F32" s="757"/>
      <c r="G32" s="757"/>
      <c r="H32" s="757"/>
      <c r="I32" s="757"/>
      <c r="J32" s="757"/>
      <c r="K32" s="757"/>
      <c r="L32" s="757"/>
      <c r="M32" s="757"/>
      <c r="N32" s="757"/>
      <c r="O32" s="757"/>
      <c r="P32" s="757"/>
      <c r="Q32" s="757"/>
      <c r="R32" s="757"/>
      <c r="S32" s="757"/>
      <c r="U32" s="758" t="s">
        <v>182</v>
      </c>
      <c r="V32" s="758"/>
      <c r="W32" s="758"/>
      <c r="X32" s="758"/>
      <c r="Y32" s="758"/>
      <c r="Z32" s="758"/>
      <c r="AA32" s="758"/>
      <c r="AB32" s="758"/>
      <c r="AC32" s="758"/>
      <c r="AD32" s="758"/>
      <c r="AE32" s="758"/>
      <c r="AF32" s="758"/>
      <c r="AG32" s="758"/>
      <c r="AH32" s="758"/>
      <c r="AI32" s="758"/>
      <c r="AJ32" s="758"/>
      <c r="AK32" s="758"/>
      <c r="AM32" s="758" t="s">
        <v>183</v>
      </c>
      <c r="AN32" s="758"/>
      <c r="AO32" s="758"/>
      <c r="AP32" s="758"/>
      <c r="AQ32" s="758"/>
      <c r="AR32" s="758"/>
      <c r="AS32" s="758"/>
      <c r="AT32" s="758"/>
      <c r="AU32" s="758"/>
      <c r="AV32" s="758"/>
      <c r="AW32" s="758"/>
      <c r="AX32" s="758"/>
      <c r="AY32" s="758"/>
      <c r="AZ32" s="758"/>
      <c r="BA32" s="758"/>
      <c r="BB32" s="758"/>
      <c r="BC32" s="758"/>
      <c r="BE32" s="758" t="s">
        <v>184</v>
      </c>
      <c r="BF32" s="758"/>
      <c r="BG32" s="758"/>
      <c r="BH32" s="758"/>
      <c r="BI32" s="758"/>
      <c r="BJ32" s="758"/>
      <c r="BK32" s="758"/>
      <c r="BL32" s="758"/>
      <c r="BM32" s="758"/>
      <c r="BN32" s="758"/>
      <c r="BO32" s="758"/>
      <c r="BP32" s="758"/>
      <c r="BQ32" s="758"/>
      <c r="BR32" s="758"/>
      <c r="BS32" s="758"/>
      <c r="BT32" s="758"/>
      <c r="BU32" s="758"/>
      <c r="BW32" s="758" t="s">
        <v>185</v>
      </c>
      <c r="BX32" s="758"/>
      <c r="BY32" s="758"/>
      <c r="BZ32" s="758"/>
      <c r="CA32" s="758"/>
      <c r="CB32" s="758"/>
      <c r="CC32" s="758"/>
      <c r="CD32" s="758"/>
      <c r="CE32" s="758"/>
      <c r="CF32" s="758"/>
      <c r="CG32" s="758"/>
      <c r="CH32" s="758"/>
      <c r="CI32" s="758"/>
      <c r="CJ32" s="758"/>
      <c r="CK32" s="758"/>
      <c r="CL32" s="758"/>
      <c r="CM32" s="758"/>
      <c r="CO32" s="758" t="s">
        <v>186</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2">
      <c r="A33" s="163"/>
      <c r="B33" s="190"/>
      <c r="C33" s="750" t="s">
        <v>187</v>
      </c>
      <c r="D33" s="750"/>
      <c r="E33" s="749" t="s">
        <v>188</v>
      </c>
      <c r="F33" s="749"/>
      <c r="G33" s="749"/>
      <c r="H33" s="749"/>
      <c r="I33" s="749"/>
      <c r="J33" s="749"/>
      <c r="K33" s="749"/>
      <c r="L33" s="749"/>
      <c r="M33" s="749"/>
      <c r="N33" s="749"/>
      <c r="O33" s="749"/>
      <c r="P33" s="749"/>
      <c r="Q33" s="749"/>
      <c r="R33" s="749"/>
      <c r="S33" s="749"/>
      <c r="T33" s="167"/>
      <c r="U33" s="750" t="s">
        <v>187</v>
      </c>
      <c r="V33" s="750"/>
      <c r="W33" s="749" t="s">
        <v>188</v>
      </c>
      <c r="X33" s="749"/>
      <c r="Y33" s="749"/>
      <c r="Z33" s="749"/>
      <c r="AA33" s="749"/>
      <c r="AB33" s="749"/>
      <c r="AC33" s="749"/>
      <c r="AD33" s="749"/>
      <c r="AE33" s="749"/>
      <c r="AF33" s="749"/>
      <c r="AG33" s="749"/>
      <c r="AH33" s="749"/>
      <c r="AI33" s="749"/>
      <c r="AJ33" s="749"/>
      <c r="AK33" s="749"/>
      <c r="AL33" s="167"/>
      <c r="AM33" s="750" t="s">
        <v>187</v>
      </c>
      <c r="AN33" s="750"/>
      <c r="AO33" s="749" t="s">
        <v>188</v>
      </c>
      <c r="AP33" s="749"/>
      <c r="AQ33" s="749"/>
      <c r="AR33" s="749"/>
      <c r="AS33" s="749"/>
      <c r="AT33" s="749"/>
      <c r="AU33" s="749"/>
      <c r="AV33" s="749"/>
      <c r="AW33" s="749"/>
      <c r="AX33" s="749"/>
      <c r="AY33" s="749"/>
      <c r="AZ33" s="749"/>
      <c r="BA33" s="749"/>
      <c r="BB33" s="749"/>
      <c r="BC33" s="749"/>
      <c r="BD33" s="173"/>
      <c r="BE33" s="749" t="s">
        <v>189</v>
      </c>
      <c r="BF33" s="749"/>
      <c r="BG33" s="749" t="s">
        <v>190</v>
      </c>
      <c r="BH33" s="749"/>
      <c r="BI33" s="749"/>
      <c r="BJ33" s="749"/>
      <c r="BK33" s="749"/>
      <c r="BL33" s="749"/>
      <c r="BM33" s="749"/>
      <c r="BN33" s="749"/>
      <c r="BO33" s="749"/>
      <c r="BP33" s="749"/>
      <c r="BQ33" s="749"/>
      <c r="BR33" s="749"/>
      <c r="BS33" s="749"/>
      <c r="BT33" s="749"/>
      <c r="BU33" s="749"/>
      <c r="BV33" s="173"/>
      <c r="BW33" s="750" t="s">
        <v>189</v>
      </c>
      <c r="BX33" s="750"/>
      <c r="BY33" s="749" t="s">
        <v>191</v>
      </c>
      <c r="BZ33" s="749"/>
      <c r="CA33" s="749"/>
      <c r="CB33" s="749"/>
      <c r="CC33" s="749"/>
      <c r="CD33" s="749"/>
      <c r="CE33" s="749"/>
      <c r="CF33" s="749"/>
      <c r="CG33" s="749"/>
      <c r="CH33" s="749"/>
      <c r="CI33" s="749"/>
      <c r="CJ33" s="749"/>
      <c r="CK33" s="749"/>
      <c r="CL33" s="749"/>
      <c r="CM33" s="749"/>
      <c r="CN33" s="167"/>
      <c r="CO33" s="750" t="s">
        <v>187</v>
      </c>
      <c r="CP33" s="750"/>
      <c r="CQ33" s="749" t="s">
        <v>192</v>
      </c>
      <c r="CR33" s="749"/>
      <c r="CS33" s="749"/>
      <c r="CT33" s="749"/>
      <c r="CU33" s="749"/>
      <c r="CV33" s="749"/>
      <c r="CW33" s="749"/>
      <c r="CX33" s="749"/>
      <c r="CY33" s="749"/>
      <c r="CZ33" s="749"/>
      <c r="DA33" s="749"/>
      <c r="DB33" s="749"/>
      <c r="DC33" s="749"/>
      <c r="DD33" s="749"/>
      <c r="DE33" s="749"/>
      <c r="DF33" s="167"/>
      <c r="DG33" s="748" t="s">
        <v>193</v>
      </c>
      <c r="DH33" s="748"/>
      <c r="DI33" s="168"/>
    </row>
    <row r="34" spans="1:113" ht="32.25" customHeight="1" x14ac:dyDescent="0.2">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3</v>
      </c>
      <c r="V34" s="746"/>
      <c r="W34" s="747" t="str">
        <f>IF('各会計、関係団体の財政状況及び健全化判断比率'!B28="","",'各会計、関係団体の財政状況及び健全化判断比率'!B28)</f>
        <v>国民健康保険事業特別会計（事業勘定）</v>
      </c>
      <c r="X34" s="747"/>
      <c r="Y34" s="747"/>
      <c r="Z34" s="747"/>
      <c r="AA34" s="747"/>
      <c r="AB34" s="747"/>
      <c r="AC34" s="747"/>
      <c r="AD34" s="747"/>
      <c r="AE34" s="747"/>
      <c r="AF34" s="747"/>
      <c r="AG34" s="747"/>
      <c r="AH34" s="747"/>
      <c r="AI34" s="747"/>
      <c r="AJ34" s="747"/>
      <c r="AK34" s="747"/>
      <c r="AL34" s="163"/>
      <c r="AM34" s="746">
        <f>IF(AO34="","",MAX(C34:D43,U34:V43)+1)</f>
        <v>8</v>
      </c>
      <c r="AN34" s="746"/>
      <c r="AO34" s="747" t="str">
        <f>IF('各会計、関係団体の財政状況及び健全化判断比率'!B33="","",'各会計、関係団体の財政状況及び健全化判断比率'!B33)</f>
        <v>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12</v>
      </c>
      <c r="BX34" s="746"/>
      <c r="BY34" s="747" t="str">
        <f>IF('各会計、関係団体の財政状況及び健全化判断比率'!B68="","",'各会計、関係団体の財政状況及び健全化判断比率'!B68)</f>
        <v>岐阜県市町村会館組合</v>
      </c>
      <c r="BZ34" s="747"/>
      <c r="CA34" s="747"/>
      <c r="CB34" s="747"/>
      <c r="CC34" s="747"/>
      <c r="CD34" s="747"/>
      <c r="CE34" s="747"/>
      <c r="CF34" s="747"/>
      <c r="CG34" s="747"/>
      <c r="CH34" s="747"/>
      <c r="CI34" s="747"/>
      <c r="CJ34" s="747"/>
      <c r="CK34" s="747"/>
      <c r="CL34" s="747"/>
      <c r="CM34" s="747"/>
      <c r="CN34" s="163"/>
      <c r="CO34" s="746">
        <f>IF(CQ34="","",MAX(C34:D43,U34:V43,AM34:AN43,BE34:BF43,BW34:BX43)+1)</f>
        <v>16</v>
      </c>
      <c r="CP34" s="746"/>
      <c r="CQ34" s="747" t="str">
        <f>IF('各会計、関係団体の財政状況及び健全化判断比率'!BS7="","",'各会計、関係団体の財政状況及び健全化判断比率'!BS7)</f>
        <v>ホリスティック南飛騨</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2">
      <c r="A35" s="163"/>
      <c r="B35" s="190"/>
      <c r="C35" s="746">
        <f>IF(E35="","",C34+1)</f>
        <v>2</v>
      </c>
      <c r="D35" s="746"/>
      <c r="E35" s="747" t="str">
        <f>IF('各会計、関係団体の財政状況及び健全化判断比率'!B8="","",'各会計、関係団体の財政状況及び健全化判断比率'!B8)</f>
        <v>学校給食費特別会計</v>
      </c>
      <c r="F35" s="747"/>
      <c r="G35" s="747"/>
      <c r="H35" s="747"/>
      <c r="I35" s="747"/>
      <c r="J35" s="747"/>
      <c r="K35" s="747"/>
      <c r="L35" s="747"/>
      <c r="M35" s="747"/>
      <c r="N35" s="747"/>
      <c r="O35" s="747"/>
      <c r="P35" s="747"/>
      <c r="Q35" s="747"/>
      <c r="R35" s="747"/>
      <c r="S35" s="747"/>
      <c r="T35" s="163"/>
      <c r="U35" s="746">
        <f>IF(W35="","",U34+1)</f>
        <v>4</v>
      </c>
      <c r="V35" s="746"/>
      <c r="W35" s="747" t="str">
        <f>IF('各会計、関係団体の財政状況及び健全化判断比率'!B29="","",'各会計、関係団体の財政状況及び健全化判断比率'!B29)</f>
        <v>後期高齢者医療特別会計</v>
      </c>
      <c r="X35" s="747"/>
      <c r="Y35" s="747"/>
      <c r="Z35" s="747"/>
      <c r="AA35" s="747"/>
      <c r="AB35" s="747"/>
      <c r="AC35" s="747"/>
      <c r="AD35" s="747"/>
      <c r="AE35" s="747"/>
      <c r="AF35" s="747"/>
      <c r="AG35" s="747"/>
      <c r="AH35" s="747"/>
      <c r="AI35" s="747"/>
      <c r="AJ35" s="747"/>
      <c r="AK35" s="747"/>
      <c r="AL35" s="163"/>
      <c r="AM35" s="746">
        <f t="shared" ref="AM35:AM43" si="0">IF(AO35="","",AM34+1)</f>
        <v>9</v>
      </c>
      <c r="AN35" s="746"/>
      <c r="AO35" s="747" t="str">
        <f>IF('各会計、関係団体の財政状況及び健全化判断比率'!B34="","",'各会計、関係団体の財政状況及び健全化判断比率'!B34)</f>
        <v>下水道事業会計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13</v>
      </c>
      <c r="BX35" s="746"/>
      <c r="BY35" s="747" t="str">
        <f>IF('各会計、関係団体の財政状況及び健全化判断比率'!B69="","",'各会計、関係団体の財政状況及び健全化判断比率'!B69)</f>
        <v>岐阜県市町村職員退職手当組合</v>
      </c>
      <c r="BZ35" s="747"/>
      <c r="CA35" s="747"/>
      <c r="CB35" s="747"/>
      <c r="CC35" s="747"/>
      <c r="CD35" s="747"/>
      <c r="CE35" s="747"/>
      <c r="CF35" s="747"/>
      <c r="CG35" s="747"/>
      <c r="CH35" s="747"/>
      <c r="CI35" s="747"/>
      <c r="CJ35" s="747"/>
      <c r="CK35" s="747"/>
      <c r="CL35" s="747"/>
      <c r="CM35" s="747"/>
      <c r="CN35" s="163"/>
      <c r="CO35" s="746">
        <f t="shared" ref="CO35:CO43" si="3">IF(CQ35="","",CO34+1)</f>
        <v>17</v>
      </c>
      <c r="CP35" s="746"/>
      <c r="CQ35" s="747" t="str">
        <f>IF('各会計、関係団体の財政状況及び健全化判断比率'!BS8="","",'各会計、関係団体の財政状況及び健全化判断比率'!BS8)</f>
        <v>飛騨小坂観光</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〇</v>
      </c>
      <c r="DH35" s="744"/>
      <c r="DI35" s="168"/>
    </row>
    <row r="36" spans="1:113" ht="32.25" customHeight="1" x14ac:dyDescent="0.2">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5</v>
      </c>
      <c r="V36" s="746"/>
      <c r="W36" s="747" t="str">
        <f>IF('各会計、関係団体の財政状況及び健全化判断比率'!B30="","",'各会計、関係団体の財政状況及び健全化判断比率'!B30)</f>
        <v>介護保険特別会計（介護サービス事業勘定）</v>
      </c>
      <c r="X36" s="747"/>
      <c r="Y36" s="747"/>
      <c r="Z36" s="747"/>
      <c r="AA36" s="747"/>
      <c r="AB36" s="747"/>
      <c r="AC36" s="747"/>
      <c r="AD36" s="747"/>
      <c r="AE36" s="747"/>
      <c r="AF36" s="747"/>
      <c r="AG36" s="747"/>
      <c r="AH36" s="747"/>
      <c r="AI36" s="747"/>
      <c r="AJ36" s="747"/>
      <c r="AK36" s="747"/>
      <c r="AL36" s="163"/>
      <c r="AM36" s="746">
        <f t="shared" si="0"/>
        <v>10</v>
      </c>
      <c r="AN36" s="746"/>
      <c r="AO36" s="747" t="str">
        <f>IF('各会計、関係団体の財政状況及び健全化判断比率'!B35="","",'各会計、関係団体の財政状況及び健全化判断比率'!B35)</f>
        <v>下呂温泉合掌村事業会計</v>
      </c>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14</v>
      </c>
      <c r="BX36" s="746"/>
      <c r="BY36" s="747" t="str">
        <f>IF('各会計、関係団体の財政状況及び健全化判断比率'!B70="","",'各会計、関係団体の財政状況及び健全化判断比率'!B70)</f>
        <v>後期高齢者医療連合(一般会計分)</v>
      </c>
      <c r="BZ36" s="747"/>
      <c r="CA36" s="747"/>
      <c r="CB36" s="747"/>
      <c r="CC36" s="747"/>
      <c r="CD36" s="747"/>
      <c r="CE36" s="747"/>
      <c r="CF36" s="747"/>
      <c r="CG36" s="747"/>
      <c r="CH36" s="747"/>
      <c r="CI36" s="747"/>
      <c r="CJ36" s="747"/>
      <c r="CK36" s="747"/>
      <c r="CL36" s="747"/>
      <c r="CM36" s="747"/>
      <c r="CN36" s="163"/>
      <c r="CO36" s="746">
        <f t="shared" si="3"/>
        <v>18</v>
      </c>
      <c r="CP36" s="746"/>
      <c r="CQ36" s="747" t="str">
        <f>IF('各会計、関係団体の財政状況及び健全化判断比率'!BS9="","",'各会計、関係団体の財政状況及び健全化判断比率'!BS9)</f>
        <v>下呂ふるさと文化財団</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2">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f t="shared" si="4"/>
        <v>6</v>
      </c>
      <c r="V37" s="746"/>
      <c r="W37" s="747" t="str">
        <f>IF('各会計、関係団体の財政状況及び健全化判断比率'!B31="","",'各会計、関係団体の財政状況及び健全化判断比率'!B31)</f>
        <v>介護保険特別会計（保険事業勘定）</v>
      </c>
      <c r="X37" s="747"/>
      <c r="Y37" s="747"/>
      <c r="Z37" s="747"/>
      <c r="AA37" s="747"/>
      <c r="AB37" s="747"/>
      <c r="AC37" s="747"/>
      <c r="AD37" s="747"/>
      <c r="AE37" s="747"/>
      <c r="AF37" s="747"/>
      <c r="AG37" s="747"/>
      <c r="AH37" s="747"/>
      <c r="AI37" s="747"/>
      <c r="AJ37" s="747"/>
      <c r="AK37" s="747"/>
      <c r="AL37" s="163"/>
      <c r="AM37" s="746">
        <f t="shared" si="0"/>
        <v>11</v>
      </c>
      <c r="AN37" s="746"/>
      <c r="AO37" s="747" t="str">
        <f>IF('各会計、関係団体の財政状況及び健全化判断比率'!B36="","",'各会計、関係団体の財政状況及び健全化判断比率'!B36)</f>
        <v>金山病院事業会計</v>
      </c>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15</v>
      </c>
      <c r="BX37" s="746"/>
      <c r="BY37" s="747" t="str">
        <f>IF('各会計、関係団体の財政状況及び健全化判断比率'!B71="","",'各会計、関係団体の財政状況及び健全化判断比率'!B71)</f>
        <v>後期高齢者医療連合(特別会計分)</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2">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f t="shared" si="4"/>
        <v>7</v>
      </c>
      <c r="V38" s="746"/>
      <c r="W38" s="747" t="str">
        <f>IF('各会計、関係団体の財政状況及び健全化判断比率'!B32="","",'各会計、関係団体の財政状況及び健全化判断比率'!B32)</f>
        <v>国民健康保険事業特別会計（診療施設勘定）</v>
      </c>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t="str">
        <f t="shared" si="2"/>
        <v/>
      </c>
      <c r="BX38" s="746"/>
      <c r="BY38" s="747" t="str">
        <f>IF('各会計、関係団体の財政状況及び健全化判断比率'!B72="","",'各会計、関係団体の財政状況及び健全化判断比率'!B72)</f>
        <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2">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t="str">
        <f t="shared" si="2"/>
        <v/>
      </c>
      <c r="BX39" s="746"/>
      <c r="BY39" s="747" t="str">
        <f>IF('各会計、関係団体の財政状況及び健全化判断比率'!B73="","",'各会計、関係団体の財政状況及び健全化判断比率'!B73)</f>
        <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2">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t="str">
        <f t="shared" si="2"/>
        <v/>
      </c>
      <c r="BX40" s="746"/>
      <c r="BY40" s="747" t="str">
        <f>IF('各会計、関係団体の財政状況及び健全化判断比率'!B74="","",'各会計、関係団体の財政状況及び健全化判断比率'!B74)</f>
        <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2">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t="str">
        <f t="shared" si="2"/>
        <v/>
      </c>
      <c r="BX41" s="746"/>
      <c r="BY41" s="747" t="str">
        <f>IF('各会計、関係団体の財政状況及び健全化判断比率'!B75="","",'各会計、関係団体の財政状況及び健全化判断比率'!B75)</f>
        <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2">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t="str">
        <f t="shared" si="2"/>
        <v/>
      </c>
      <c r="BX42" s="746"/>
      <c r="BY42" s="747" t="str">
        <f>IF('各会計、関係団体の財政状況及び健全化判断比率'!B76="","",'各会計、関係団体の財政状況及び健全化判断比率'!B76)</f>
        <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2">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743" t="s">
        <v>195</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196</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197</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198</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199</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200</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201</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202</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qey4kyybz2w3g1L0uXuivONXObZAoh4Mme00ZUJ/7M4ZmGKBkagEhErbG55nHIMEqoP9tkumkjSbNTkjQU4/9w==" saltValue="R/Z0J/Za3qBASUK8VFmh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537</v>
      </c>
      <c r="D34" s="1136"/>
      <c r="E34" s="1137"/>
      <c r="F34" s="32">
        <v>0</v>
      </c>
      <c r="G34" s="33">
        <v>0</v>
      </c>
      <c r="H34" s="33">
        <v>0</v>
      </c>
      <c r="I34" s="33">
        <v>0</v>
      </c>
      <c r="J34" s="34" t="s">
        <v>538</v>
      </c>
      <c r="K34" s="22"/>
      <c r="L34" s="22"/>
      <c r="M34" s="22"/>
      <c r="N34" s="22"/>
      <c r="O34" s="22"/>
      <c r="P34" s="22"/>
    </row>
    <row r="35" spans="1:16" ht="39" customHeight="1" x14ac:dyDescent="0.2">
      <c r="A35" s="22"/>
      <c r="B35" s="35"/>
      <c r="C35" s="1132" t="s">
        <v>539</v>
      </c>
      <c r="D35" s="1132"/>
      <c r="E35" s="1133"/>
      <c r="F35" s="36">
        <v>8.8699999999999992</v>
      </c>
      <c r="G35" s="37">
        <v>8.89</v>
      </c>
      <c r="H35" s="37">
        <v>9.99</v>
      </c>
      <c r="I35" s="37">
        <v>7.56</v>
      </c>
      <c r="J35" s="38">
        <v>7.18</v>
      </c>
      <c r="K35" s="22"/>
      <c r="L35" s="22"/>
      <c r="M35" s="22"/>
      <c r="N35" s="22"/>
      <c r="O35" s="22"/>
      <c r="P35" s="22"/>
    </row>
    <row r="36" spans="1:16" ht="39" customHeight="1" x14ac:dyDescent="0.2">
      <c r="A36" s="22"/>
      <c r="B36" s="35"/>
      <c r="C36" s="1132" t="s">
        <v>540</v>
      </c>
      <c r="D36" s="1132"/>
      <c r="E36" s="1133"/>
      <c r="F36" s="36">
        <v>7.82</v>
      </c>
      <c r="G36" s="37">
        <v>7.03</v>
      </c>
      <c r="H36" s="37">
        <v>7.11</v>
      </c>
      <c r="I36" s="37">
        <v>6.15</v>
      </c>
      <c r="J36" s="38">
        <v>4.8</v>
      </c>
      <c r="K36" s="22"/>
      <c r="L36" s="22"/>
      <c r="M36" s="22"/>
      <c r="N36" s="22"/>
      <c r="O36" s="22"/>
      <c r="P36" s="22"/>
    </row>
    <row r="37" spans="1:16" ht="39" customHeight="1" x14ac:dyDescent="0.2">
      <c r="A37" s="22"/>
      <c r="B37" s="35"/>
      <c r="C37" s="1132" t="s">
        <v>541</v>
      </c>
      <c r="D37" s="1132"/>
      <c r="E37" s="1133"/>
      <c r="F37" s="36">
        <v>0.5</v>
      </c>
      <c r="G37" s="37">
        <v>1.32</v>
      </c>
      <c r="H37" s="37">
        <v>2.02</v>
      </c>
      <c r="I37" s="37">
        <v>2.11</v>
      </c>
      <c r="J37" s="38">
        <v>2.73</v>
      </c>
      <c r="K37" s="22"/>
      <c r="L37" s="22"/>
      <c r="M37" s="22"/>
      <c r="N37" s="22"/>
      <c r="O37" s="22"/>
      <c r="P37" s="22"/>
    </row>
    <row r="38" spans="1:16" ht="39" customHeight="1" x14ac:dyDescent="0.2">
      <c r="A38" s="22"/>
      <c r="B38" s="35"/>
      <c r="C38" s="1132" t="s">
        <v>542</v>
      </c>
      <c r="D38" s="1132"/>
      <c r="E38" s="1133"/>
      <c r="F38" s="36">
        <v>0.09</v>
      </c>
      <c r="G38" s="37" t="s">
        <v>543</v>
      </c>
      <c r="H38" s="37">
        <v>0.27</v>
      </c>
      <c r="I38" s="37">
        <v>0.85</v>
      </c>
      <c r="J38" s="38">
        <v>1.1000000000000001</v>
      </c>
      <c r="K38" s="22"/>
      <c r="L38" s="22"/>
      <c r="M38" s="22"/>
      <c r="N38" s="22"/>
      <c r="O38" s="22"/>
      <c r="P38" s="22"/>
    </row>
    <row r="39" spans="1:16" ht="39" customHeight="1" x14ac:dyDescent="0.2">
      <c r="A39" s="22"/>
      <c r="B39" s="35"/>
      <c r="C39" s="1132" t="s">
        <v>544</v>
      </c>
      <c r="D39" s="1132"/>
      <c r="E39" s="1133"/>
      <c r="F39" s="36">
        <v>0.73</v>
      </c>
      <c r="G39" s="37">
        <v>1.1299999999999999</v>
      </c>
      <c r="H39" s="37">
        <v>1.49</v>
      </c>
      <c r="I39" s="37">
        <v>1.1100000000000001</v>
      </c>
      <c r="J39" s="38">
        <v>0.86</v>
      </c>
      <c r="K39" s="22"/>
      <c r="L39" s="22"/>
      <c r="M39" s="22"/>
      <c r="N39" s="22"/>
      <c r="O39" s="22"/>
      <c r="P39" s="22"/>
    </row>
    <row r="40" spans="1:16" ht="39" customHeight="1" x14ac:dyDescent="0.2">
      <c r="A40" s="22"/>
      <c r="B40" s="35"/>
      <c r="C40" s="1132" t="s">
        <v>545</v>
      </c>
      <c r="D40" s="1132"/>
      <c r="E40" s="1133"/>
      <c r="F40" s="36">
        <v>0.71</v>
      </c>
      <c r="G40" s="37">
        <v>0.79</v>
      </c>
      <c r="H40" s="37">
        <v>0.76</v>
      </c>
      <c r="I40" s="37">
        <v>0.55000000000000004</v>
      </c>
      <c r="J40" s="38">
        <v>0.48</v>
      </c>
      <c r="K40" s="22"/>
      <c r="L40" s="22"/>
      <c r="M40" s="22"/>
      <c r="N40" s="22"/>
      <c r="O40" s="22"/>
      <c r="P40" s="22"/>
    </row>
    <row r="41" spans="1:16" ht="39" customHeight="1" x14ac:dyDescent="0.2">
      <c r="A41" s="22"/>
      <c r="B41" s="35"/>
      <c r="C41" s="1132" t="s">
        <v>546</v>
      </c>
      <c r="D41" s="1132"/>
      <c r="E41" s="1133"/>
      <c r="F41" s="36">
        <v>0.05</v>
      </c>
      <c r="G41" s="37">
        <v>0.08</v>
      </c>
      <c r="H41" s="37">
        <v>0.14000000000000001</v>
      </c>
      <c r="I41" s="37">
        <v>0.16</v>
      </c>
      <c r="J41" s="38">
        <v>0.23</v>
      </c>
      <c r="K41" s="22"/>
      <c r="L41" s="22"/>
      <c r="M41" s="22"/>
      <c r="N41" s="22"/>
      <c r="O41" s="22"/>
      <c r="P41" s="22"/>
    </row>
    <row r="42" spans="1:16" ht="39" customHeight="1" x14ac:dyDescent="0.2">
      <c r="A42" s="22"/>
      <c r="B42" s="39"/>
      <c r="C42" s="1132" t="s">
        <v>547</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548</v>
      </c>
      <c r="D43" s="1134"/>
      <c r="E43" s="1135"/>
      <c r="F43" s="41">
        <v>0.2</v>
      </c>
      <c r="G43" s="42">
        <v>0.2</v>
      </c>
      <c r="H43" s="42">
        <v>0.33</v>
      </c>
      <c r="I43" s="42">
        <v>0.2</v>
      </c>
      <c r="J43" s="43">
        <v>0.27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4fVowvPXNiSEdhpv1SRcW7SgMfhbmR4rqvsfRztzc8uynN/ecVEsUlHS2C6T+0qvBtJ7vhqQbpsBWYd2ExEpA==" saltValue="qGfWj70LLx6ydqWcsRhr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2874</v>
      </c>
      <c r="L45" s="58">
        <v>2752</v>
      </c>
      <c r="M45" s="58">
        <v>2607</v>
      </c>
      <c r="N45" s="58">
        <v>2497</v>
      </c>
      <c r="O45" s="59">
        <v>2445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1666</v>
      </c>
      <c r="L48" s="62">
        <v>1582</v>
      </c>
      <c r="M48" s="62">
        <v>1620</v>
      </c>
      <c r="N48" s="62">
        <v>1319</v>
      </c>
      <c r="O48" s="63">
        <v>1139</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490</v>
      </c>
      <c r="L49" s="62" t="s">
        <v>490</v>
      </c>
      <c r="M49" s="62" t="s">
        <v>490</v>
      </c>
      <c r="N49" s="62" t="s">
        <v>490</v>
      </c>
      <c r="O49" s="63" t="s">
        <v>490</v>
      </c>
      <c r="P49" s="46"/>
      <c r="Q49" s="46"/>
      <c r="R49" s="46"/>
      <c r="S49" s="46"/>
      <c r="T49" s="46"/>
      <c r="U49" s="46"/>
    </row>
    <row r="50" spans="1:21" ht="30.75" customHeight="1" x14ac:dyDescent="0.2">
      <c r="A50" s="46"/>
      <c r="B50" s="1163"/>
      <c r="C50" s="1164"/>
      <c r="D50" s="60"/>
      <c r="E50" s="1140" t="s">
        <v>15</v>
      </c>
      <c r="F50" s="1140"/>
      <c r="G50" s="1140"/>
      <c r="H50" s="1140"/>
      <c r="I50" s="1140"/>
      <c r="J50" s="1141"/>
      <c r="K50" s="61">
        <v>17</v>
      </c>
      <c r="L50" s="62">
        <v>16</v>
      </c>
      <c r="M50" s="62">
        <v>8</v>
      </c>
      <c r="N50" s="62">
        <v>8</v>
      </c>
      <c r="O50" s="63">
        <v>8</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3264</v>
      </c>
      <c r="L52" s="62">
        <v>3151</v>
      </c>
      <c r="M52" s="62">
        <v>2908</v>
      </c>
      <c r="N52" s="62">
        <v>2692</v>
      </c>
      <c r="O52" s="63">
        <v>2490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1293</v>
      </c>
      <c r="L53" s="67">
        <v>1199</v>
      </c>
      <c r="M53" s="67">
        <v>1327</v>
      </c>
      <c r="N53" s="67">
        <v>1132</v>
      </c>
      <c r="O53" s="68">
        <v>1102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490</v>
      </c>
      <c r="L58" s="82" t="s">
        <v>490</v>
      </c>
      <c r="M58" s="82" t="s">
        <v>490</v>
      </c>
      <c r="N58" s="82" t="s">
        <v>490</v>
      </c>
      <c r="O58" s="83" t="s">
        <v>490</v>
      </c>
    </row>
    <row r="59" spans="1:21" ht="31.5" customHeight="1" x14ac:dyDescent="0.2">
      <c r="B59" s="1148"/>
      <c r="C59" s="1149"/>
      <c r="D59" s="1155" t="s">
        <v>26</v>
      </c>
      <c r="E59" s="1156"/>
      <c r="F59" s="1156"/>
      <c r="G59" s="1156"/>
      <c r="H59" s="1156"/>
      <c r="I59" s="1156"/>
      <c r="J59" s="1157"/>
      <c r="K59" s="84" t="s">
        <v>490</v>
      </c>
      <c r="L59" s="85" t="s">
        <v>490</v>
      </c>
      <c r="M59" s="85" t="s">
        <v>490</v>
      </c>
      <c r="N59" s="85" t="s">
        <v>490</v>
      </c>
      <c r="O59" s="86" t="s">
        <v>490</v>
      </c>
    </row>
    <row r="60" spans="1:21" ht="31.5" customHeight="1" thickBot="1" x14ac:dyDescent="0.25">
      <c r="B60" s="1150"/>
      <c r="C60" s="1151"/>
      <c r="D60" s="1158" t="s">
        <v>27</v>
      </c>
      <c r="E60" s="1159"/>
      <c r="F60" s="1159"/>
      <c r="G60" s="1159"/>
      <c r="H60" s="1159"/>
      <c r="I60" s="1159"/>
      <c r="J60" s="1160"/>
      <c r="K60" s="87" t="s">
        <v>490</v>
      </c>
      <c r="L60" s="88" t="s">
        <v>490</v>
      </c>
      <c r="M60" s="88" t="s">
        <v>490</v>
      </c>
      <c r="N60" s="88" t="s">
        <v>490</v>
      </c>
      <c r="O60" s="89" t="s">
        <v>490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aTO1vs2XgLPDUduHQtkBZYnX+Xjybrv+d3WqBR2zxp7AmgP/27bFiBvoUwVo3AxFoD+yKNhpcmAvTIQpaGEHw==" saltValue="sNAjstfquKQcw/odqlos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21003</v>
      </c>
      <c r="J41" s="331">
        <v>22168</v>
      </c>
      <c r="K41" s="331">
        <v>22299</v>
      </c>
      <c r="L41" s="331">
        <v>22026</v>
      </c>
      <c r="M41" s="332">
        <v>21861</v>
      </c>
    </row>
    <row r="42" spans="2:13" ht="27.75" customHeight="1" x14ac:dyDescent="0.2">
      <c r="B42" s="1171"/>
      <c r="C42" s="1172"/>
      <c r="D42" s="104"/>
      <c r="E42" s="1175" t="s">
        <v>32</v>
      </c>
      <c r="F42" s="1175"/>
      <c r="G42" s="1175"/>
      <c r="H42" s="1176"/>
      <c r="I42" s="333">
        <v>63</v>
      </c>
      <c r="J42" s="334">
        <v>47</v>
      </c>
      <c r="K42" s="334">
        <v>39</v>
      </c>
      <c r="L42" s="334">
        <v>31</v>
      </c>
      <c r="M42" s="335">
        <v>23</v>
      </c>
    </row>
    <row r="43" spans="2:13" ht="27.75" customHeight="1" x14ac:dyDescent="0.2">
      <c r="B43" s="1171"/>
      <c r="C43" s="1172"/>
      <c r="D43" s="104"/>
      <c r="E43" s="1175" t="s">
        <v>33</v>
      </c>
      <c r="F43" s="1175"/>
      <c r="G43" s="1175"/>
      <c r="H43" s="1176"/>
      <c r="I43" s="333">
        <v>13146</v>
      </c>
      <c r="J43" s="334">
        <v>11725</v>
      </c>
      <c r="K43" s="334">
        <v>10599</v>
      </c>
      <c r="L43" s="334">
        <v>9316</v>
      </c>
      <c r="M43" s="335">
        <v>8312</v>
      </c>
    </row>
    <row r="44" spans="2:13" ht="27.75" customHeight="1" x14ac:dyDescent="0.2">
      <c r="B44" s="1171"/>
      <c r="C44" s="1172"/>
      <c r="D44" s="104"/>
      <c r="E44" s="1175" t="s">
        <v>34</v>
      </c>
      <c r="F44" s="1175"/>
      <c r="G44" s="1175"/>
      <c r="H44" s="1176"/>
      <c r="I44" s="333" t="s">
        <v>490</v>
      </c>
      <c r="J44" s="334" t="s">
        <v>490</v>
      </c>
      <c r="K44" s="334" t="s">
        <v>490</v>
      </c>
      <c r="L44" s="334" t="s">
        <v>490</v>
      </c>
      <c r="M44" s="335" t="s">
        <v>490</v>
      </c>
    </row>
    <row r="45" spans="2:13" ht="27.75" customHeight="1" x14ac:dyDescent="0.2">
      <c r="B45" s="1171"/>
      <c r="C45" s="1172"/>
      <c r="D45" s="104"/>
      <c r="E45" s="1175" t="s">
        <v>35</v>
      </c>
      <c r="F45" s="1175"/>
      <c r="G45" s="1175"/>
      <c r="H45" s="1176"/>
      <c r="I45" s="333">
        <v>3976</v>
      </c>
      <c r="J45" s="334">
        <v>3783</v>
      </c>
      <c r="K45" s="334">
        <v>3597</v>
      </c>
      <c r="L45" s="334">
        <v>3996</v>
      </c>
      <c r="M45" s="335">
        <v>4104</v>
      </c>
    </row>
    <row r="46" spans="2:13" ht="27.75" customHeight="1" x14ac:dyDescent="0.2">
      <c r="B46" s="1171"/>
      <c r="C46" s="1172"/>
      <c r="D46" s="105"/>
      <c r="E46" s="1175" t="s">
        <v>36</v>
      </c>
      <c r="F46" s="1175"/>
      <c r="G46" s="1175"/>
      <c r="H46" s="1176"/>
      <c r="I46" s="333" t="s">
        <v>490</v>
      </c>
      <c r="J46" s="334" t="s">
        <v>490</v>
      </c>
      <c r="K46" s="334" t="s">
        <v>490</v>
      </c>
      <c r="L46" s="334" t="s">
        <v>490</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10360</v>
      </c>
      <c r="J50" s="334">
        <v>10767</v>
      </c>
      <c r="K50" s="334">
        <v>10560</v>
      </c>
      <c r="L50" s="334">
        <v>11389</v>
      </c>
      <c r="M50" s="335">
        <v>11565</v>
      </c>
    </row>
    <row r="51" spans="2:13" ht="27.75" customHeight="1" x14ac:dyDescent="0.2">
      <c r="B51" s="1171"/>
      <c r="C51" s="1172"/>
      <c r="D51" s="104"/>
      <c r="E51" s="1175" t="s">
        <v>42</v>
      </c>
      <c r="F51" s="1175"/>
      <c r="G51" s="1175"/>
      <c r="H51" s="1176"/>
      <c r="I51" s="333">
        <v>127</v>
      </c>
      <c r="J51" s="334">
        <v>85</v>
      </c>
      <c r="K51" s="334">
        <v>53</v>
      </c>
      <c r="L51" s="334">
        <v>34</v>
      </c>
      <c r="M51" s="335">
        <v>15</v>
      </c>
    </row>
    <row r="52" spans="2:13" ht="27.75" customHeight="1" x14ac:dyDescent="0.2">
      <c r="B52" s="1173"/>
      <c r="C52" s="1174"/>
      <c r="D52" s="104"/>
      <c r="E52" s="1175" t="s">
        <v>43</v>
      </c>
      <c r="F52" s="1175"/>
      <c r="G52" s="1175"/>
      <c r="H52" s="1176"/>
      <c r="I52" s="333">
        <v>25901</v>
      </c>
      <c r="J52" s="334">
        <v>25724</v>
      </c>
      <c r="K52" s="334">
        <v>24846</v>
      </c>
      <c r="L52" s="334">
        <v>23735</v>
      </c>
      <c r="M52" s="335">
        <v>22787</v>
      </c>
    </row>
    <row r="53" spans="2:13" ht="27.75" customHeight="1" thickBot="1" x14ac:dyDescent="0.25">
      <c r="B53" s="1177" t="s">
        <v>19</v>
      </c>
      <c r="C53" s="1178"/>
      <c r="D53" s="108"/>
      <c r="E53" s="1179" t="s">
        <v>44</v>
      </c>
      <c r="F53" s="1179"/>
      <c r="G53" s="1179"/>
      <c r="H53" s="1180"/>
      <c r="I53" s="336">
        <v>1800</v>
      </c>
      <c r="J53" s="337">
        <v>1147</v>
      </c>
      <c r="K53" s="337">
        <v>1074</v>
      </c>
      <c r="L53" s="337">
        <v>211</v>
      </c>
      <c r="M53" s="338">
        <v>-66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iv4daB5f6eKG9AspwybvohFkw3wYgochcLR8B299HnLrpXjpSQZIz+FjIvP8kuw8HURWFQlRZ2yG/xnit7gsA==" saltValue="z8eWrRsWOk4DyXo5A7dX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04857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339">
        <v>4563</v>
      </c>
      <c r="G55" s="339">
        <v>4791</v>
      </c>
      <c r="H55" s="340">
        <v>4905</v>
      </c>
    </row>
    <row r="56" spans="2:8" ht="52.5" customHeight="1" x14ac:dyDescent="0.2">
      <c r="B56" s="120"/>
      <c r="C56" s="1198" t="s">
        <v>47</v>
      </c>
      <c r="D56" s="1198"/>
      <c r="E56" s="1199"/>
      <c r="F56" s="341">
        <v>851</v>
      </c>
      <c r="G56" s="341">
        <v>851</v>
      </c>
      <c r="H56" s="342">
        <v>852</v>
      </c>
    </row>
    <row r="57" spans="2:8" ht="53.25" customHeight="1" x14ac:dyDescent="0.2">
      <c r="B57" s="120"/>
      <c r="C57" s="1200" t="s">
        <v>48</v>
      </c>
      <c r="D57" s="1200"/>
      <c r="E57" s="1201"/>
      <c r="F57" s="343">
        <v>5923</v>
      </c>
      <c r="G57" s="343">
        <v>7510</v>
      </c>
      <c r="H57" s="344">
        <v>7570</v>
      </c>
    </row>
    <row r="58" spans="2:8" ht="45.75" customHeight="1" x14ac:dyDescent="0.2">
      <c r="B58" s="121"/>
      <c r="C58" s="1188" t="s">
        <v>566</v>
      </c>
      <c r="D58" s="1189"/>
      <c r="E58" s="1190"/>
      <c r="F58" s="345">
        <v>1953</v>
      </c>
      <c r="G58" s="345">
        <v>2930</v>
      </c>
      <c r="H58" s="346">
        <v>2832</v>
      </c>
    </row>
    <row r="59" spans="2:8" ht="45.75" customHeight="1" x14ac:dyDescent="0.2">
      <c r="B59" s="121"/>
      <c r="C59" s="1188" t="s">
        <v>567</v>
      </c>
      <c r="D59" s="1189"/>
      <c r="E59" s="1190"/>
      <c r="F59" s="345">
        <v>775</v>
      </c>
      <c r="G59" s="345">
        <v>1001</v>
      </c>
      <c r="H59" s="346">
        <v>971</v>
      </c>
    </row>
    <row r="60" spans="2:8" ht="45.75" customHeight="1" x14ac:dyDescent="0.2">
      <c r="B60" s="121"/>
      <c r="C60" s="1188" t="s">
        <v>568</v>
      </c>
      <c r="D60" s="1189"/>
      <c r="E60" s="1190"/>
      <c r="F60" s="345">
        <v>698</v>
      </c>
      <c r="G60" s="345">
        <v>850</v>
      </c>
      <c r="H60" s="346">
        <v>768</v>
      </c>
    </row>
    <row r="61" spans="2:8" ht="45.75" customHeight="1" x14ac:dyDescent="0.2">
      <c r="B61" s="121"/>
      <c r="C61" s="1188" t="s">
        <v>569</v>
      </c>
      <c r="D61" s="1189"/>
      <c r="E61" s="1190"/>
      <c r="F61" s="345">
        <v>704</v>
      </c>
      <c r="G61" s="345">
        <v>678</v>
      </c>
      <c r="H61" s="346">
        <v>654</v>
      </c>
    </row>
    <row r="62" spans="2:8" ht="45.75" customHeight="1" thickBot="1" x14ac:dyDescent="0.25">
      <c r="B62" s="122"/>
      <c r="C62" s="1191" t="s">
        <v>570</v>
      </c>
      <c r="D62" s="1192"/>
      <c r="E62" s="1193"/>
      <c r="F62" s="347">
        <v>406</v>
      </c>
      <c r="G62" s="347">
        <v>506</v>
      </c>
      <c r="H62" s="348">
        <v>449</v>
      </c>
    </row>
    <row r="63" spans="2:8" ht="52.5" customHeight="1" thickBot="1" x14ac:dyDescent="0.25">
      <c r="B63" s="123"/>
      <c r="C63" s="1194" t="s">
        <v>49</v>
      </c>
      <c r="D63" s="1194"/>
      <c r="E63" s="1195"/>
      <c r="F63" s="349">
        <v>11336</v>
      </c>
      <c r="G63" s="349">
        <v>13153</v>
      </c>
      <c r="H63" s="350">
        <v>13326</v>
      </c>
    </row>
    <row r="64" spans="2:8" ht="13.2" x14ac:dyDescent="0.2"/>
  </sheetData>
  <sheetProtection algorithmName="SHA-512" hashValue="mhc17BEKEBuzY+ALsPE7NHOHCjTBD+qcT8lvXy4a8TobMOLYvxPyiv7buwxsQCNYh4ynvmRkWqVtf5xHEKcKDA==" saltValue="/TOguvtXeVhsJhL63W+O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97119</v>
      </c>
      <c r="E3" s="142"/>
      <c r="F3" s="143">
        <v>84962</v>
      </c>
      <c r="G3" s="144"/>
      <c r="H3" s="145"/>
    </row>
    <row r="4" spans="1:8" x14ac:dyDescent="0.2">
      <c r="A4" s="146"/>
      <c r="B4" s="147"/>
      <c r="C4" s="148"/>
      <c r="D4" s="149">
        <v>34602</v>
      </c>
      <c r="E4" s="150"/>
      <c r="F4" s="151">
        <v>42793</v>
      </c>
      <c r="G4" s="152"/>
      <c r="H4" s="153"/>
    </row>
    <row r="5" spans="1:8" x14ac:dyDescent="0.2">
      <c r="A5" s="134" t="s">
        <v>523</v>
      </c>
      <c r="B5" s="139"/>
      <c r="C5" s="140"/>
      <c r="D5" s="141">
        <v>152762</v>
      </c>
      <c r="E5" s="142"/>
      <c r="F5" s="143">
        <v>69604</v>
      </c>
      <c r="G5" s="144"/>
      <c r="H5" s="145"/>
    </row>
    <row r="6" spans="1:8" x14ac:dyDescent="0.2">
      <c r="A6" s="146"/>
      <c r="B6" s="147"/>
      <c r="C6" s="148"/>
      <c r="D6" s="149">
        <v>64980</v>
      </c>
      <c r="E6" s="150"/>
      <c r="F6" s="151">
        <v>36247</v>
      </c>
      <c r="G6" s="152"/>
      <c r="H6" s="153"/>
    </row>
    <row r="7" spans="1:8" x14ac:dyDescent="0.2">
      <c r="A7" s="134" t="s">
        <v>524</v>
      </c>
      <c r="B7" s="139"/>
      <c r="C7" s="140"/>
      <c r="D7" s="141">
        <v>104572</v>
      </c>
      <c r="E7" s="142"/>
      <c r="F7" s="143">
        <v>68410</v>
      </c>
      <c r="G7" s="144"/>
      <c r="H7" s="145"/>
    </row>
    <row r="8" spans="1:8" x14ac:dyDescent="0.2">
      <c r="A8" s="146"/>
      <c r="B8" s="147"/>
      <c r="C8" s="148"/>
      <c r="D8" s="149">
        <v>34458</v>
      </c>
      <c r="E8" s="150"/>
      <c r="F8" s="151">
        <v>35086</v>
      </c>
      <c r="G8" s="152"/>
      <c r="H8" s="153"/>
    </row>
    <row r="9" spans="1:8" x14ac:dyDescent="0.2">
      <c r="A9" s="134" t="s">
        <v>525</v>
      </c>
      <c r="B9" s="139"/>
      <c r="C9" s="140"/>
      <c r="D9" s="141">
        <v>99134</v>
      </c>
      <c r="E9" s="142"/>
      <c r="F9" s="143">
        <v>73019</v>
      </c>
      <c r="G9" s="144"/>
      <c r="H9" s="145"/>
    </row>
    <row r="10" spans="1:8" x14ac:dyDescent="0.2">
      <c r="A10" s="146"/>
      <c r="B10" s="147"/>
      <c r="C10" s="148"/>
      <c r="D10" s="149">
        <v>45203</v>
      </c>
      <c r="E10" s="150"/>
      <c r="F10" s="151">
        <v>39427</v>
      </c>
      <c r="G10" s="152"/>
      <c r="H10" s="153"/>
    </row>
    <row r="11" spans="1:8" x14ac:dyDescent="0.2">
      <c r="A11" s="134" t="s">
        <v>526</v>
      </c>
      <c r="B11" s="139"/>
      <c r="C11" s="140"/>
      <c r="D11" s="141">
        <v>144906</v>
      </c>
      <c r="E11" s="142"/>
      <c r="F11" s="143">
        <v>76590</v>
      </c>
      <c r="G11" s="144"/>
      <c r="H11" s="145"/>
    </row>
    <row r="12" spans="1:8" x14ac:dyDescent="0.2">
      <c r="A12" s="146"/>
      <c r="B12" s="147"/>
      <c r="C12" s="154"/>
      <c r="D12" s="149">
        <v>31573</v>
      </c>
      <c r="E12" s="150"/>
      <c r="F12" s="151">
        <v>42387</v>
      </c>
      <c r="G12" s="152"/>
      <c r="H12" s="153"/>
    </row>
    <row r="13" spans="1:8" x14ac:dyDescent="0.2">
      <c r="A13" s="134"/>
      <c r="B13" s="139"/>
      <c r="C13" s="140"/>
      <c r="D13" s="141">
        <v>119699</v>
      </c>
      <c r="E13" s="142"/>
      <c r="F13" s="143">
        <v>74517</v>
      </c>
      <c r="G13" s="155"/>
      <c r="H13" s="145"/>
    </row>
    <row r="14" spans="1:8" x14ac:dyDescent="0.2">
      <c r="A14" s="146"/>
      <c r="B14" s="147"/>
      <c r="C14" s="148"/>
      <c r="D14" s="149">
        <v>42163</v>
      </c>
      <c r="E14" s="150"/>
      <c r="F14" s="151">
        <v>39188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8.9</v>
      </c>
      <c r="C19" s="156">
        <f>ROUND(VALUE(SUBSTITUTE(実質収支比率等に係る経年分析!G$48,"▲","-")),2)</f>
        <v>8.9</v>
      </c>
      <c r="D19" s="156">
        <f>ROUND(VALUE(SUBSTITUTE(実質収支比率等に係る経年分析!H$48,"▲","-")),2)</f>
        <v>10</v>
      </c>
      <c r="E19" s="156">
        <f>ROUND(VALUE(SUBSTITUTE(実質収支比率等に係る経年分析!I$48,"▲","-")),2)</f>
        <v>7.57</v>
      </c>
      <c r="F19" s="156">
        <f>ROUND(VALUE(SUBSTITUTE(実質収支比率等に係る経年分析!J$48,"▲","-")),2)</f>
        <v>7.19</v>
      </c>
    </row>
    <row r="20" spans="1:11" x14ac:dyDescent="0.2">
      <c r="A20" s="156" t="s">
        <v>53</v>
      </c>
      <c r="B20" s="156">
        <f>ROUND(VALUE(SUBSTITUTE(実質収支比率等に係る経年分析!F$47,"▲","-")),2)</f>
        <v>31.97</v>
      </c>
      <c r="C20" s="156">
        <f>ROUND(VALUE(SUBSTITUTE(実質収支比率等に係る経年分析!G$47,"▲","-")),2)</f>
        <v>33.270000000000003</v>
      </c>
      <c r="D20" s="156">
        <f>ROUND(VALUE(SUBSTITUTE(実質収支比率等に係る経年分析!H$47,"▲","-")),2)</f>
        <v>33.119999999999997</v>
      </c>
      <c r="E20" s="156">
        <f>ROUND(VALUE(SUBSTITUTE(実質収支比率等に係る経年分析!I$47,"▲","-")),2)</f>
        <v>35.090000000000003</v>
      </c>
      <c r="F20" s="156">
        <f>ROUND(VALUE(SUBSTITUTE(実質収支比率等に係る経年分析!J$47,"▲","-")),2)</f>
        <v>35.92</v>
      </c>
    </row>
    <row r="21" spans="1:11" x14ac:dyDescent="0.2">
      <c r="A21" s="156" t="s">
        <v>54</v>
      </c>
      <c r="B21" s="156">
        <f>IF(ISNUMBER(VALUE(SUBSTITUTE(実質収支比率等に係る経年分析!F$49,"▲","-"))),ROUND(VALUE(SUBSTITUTE(実質収支比率等に係る経年分析!F$49,"▲","-")),2),NA())</f>
        <v>-3.07</v>
      </c>
      <c r="C21" s="156">
        <f>IF(ISNUMBER(VALUE(SUBSTITUTE(実質収支比率等に係る経年分析!G$49,"▲","-"))),ROUND(VALUE(SUBSTITUTE(実質収支比率等に係る経年分析!G$49,"▲","-")),2),NA())</f>
        <v>2.4300000000000002</v>
      </c>
      <c r="D21" s="156">
        <f>IF(ISNUMBER(VALUE(SUBSTITUTE(実質収支比率等に係る経年分析!H$49,"▲","-"))),ROUND(VALUE(SUBSTITUTE(実質収支比率等に係る経年分析!H$49,"▲","-")),2),NA())</f>
        <v>-0.9</v>
      </c>
      <c r="E21" s="156">
        <f>IF(ISNUMBER(VALUE(SUBSTITUTE(実質収支比率等に係る経年分析!I$49,"▲","-"))),ROUND(VALUE(SUBSTITUTE(実質収支比率等に係る経年分析!I$49,"▲","-")),2),NA())</f>
        <v>-0.85</v>
      </c>
      <c r="F21" s="156">
        <f>IF(ISNUMBER(VALUE(SUBSTITUTE(実質収支比率等に係る経年分析!J$49,"▲","-"))),ROUND(VALUE(SUBSTITUTE(実質収支比率等に係る経年分析!J$49,"▲","-")),2),NA())</f>
        <v>0.45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0.27</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国民健康保険事業特別会計（診療施設勘定）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0.14000000000000001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0.23</v>
      </c>
    </row>
    <row r="30" spans="1:11" x14ac:dyDescent="0.2">
      <c r="A30" s="157" t="str">
        <f>IF(連結実質赤字比率に係る赤字・黒字の構成分析!C$40="",NA(),連結実質赤字比率に係る赤字・黒字の構成分析!C$40)</f>
        <v>国民健康保険事業特別会計（事業勘定）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0.76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0.55000000000000004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0.48</v>
      </c>
    </row>
    <row r="31" spans="1:11" x14ac:dyDescent="0.2">
      <c r="A31" s="157" t="str">
        <f>IF(連結実質赤字比率に係る赤字・黒字の構成分析!C$39="",NA(),連結実質赤字比率に係る赤字・黒字の構成分析!C$39)</f>
        <v>介護保険特別会計（保険事業勘定）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1.1299999999999999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1.49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1.1100000000000001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0.86</v>
      </c>
    </row>
    <row r="32" spans="1:11" x14ac:dyDescent="0.2">
      <c r="A32" s="157" t="str">
        <f>IF(連結実質赤字比率に係る赤字・黒字の構成分析!C$38="",NA(),連結実質赤字比率に係る赤字・黒字の構成分析!C$38)</f>
        <v>下呂温泉合掌村事業会計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0.09</v>
      </c>
      <c r="D32" s="157">
        <f>IF(ROUND(VALUE(SUBSTITUTE(連結実質赤字比率に係る赤字・黒字の構成分析!G$38,"▲", "-")), 2) &lt; 0, ABS(ROUND(VALUE(SUBSTITUTE(連結実質赤字比率に係る赤字・黒字の構成分析!G$38,"▲", "-")), 2)), NA())</f>
        <v>0.04</v>
      </c>
      <c r="E32" s="157" t="e">
        <f>IF(ROUND(VALUE(SUBSTITUTE(連結実質赤字比率に係る赤字・黒字の構成分析!G$38,"▲", "-")), 2) &gt;= 0, ABS(ROUND(VALUE(SUBSTITUTE(連結実質赤字比率に係る赤字・黒字の構成分析!G$38,"▲", "-")), 2)), NA())</f>
        <v>#N/A</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1.1000000000000001</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2.73</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7.82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8.8699999999999992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7.18</v>
      </c>
    </row>
    <row r="36" spans="1:16" x14ac:dyDescent="0.2">
      <c r="A36" s="157" t="str">
        <f>IF(連結実質赤字比率に係る赤字・黒字の構成分析!C$34="",NA(),連結実質赤字比率に係る赤字・黒字の構成分析!C$34)</f>
        <v>金山病院事業会計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v>
      </c>
      <c r="J36" s="157">
        <f>IF(ROUND(VALUE(SUBSTITUTE(連結実質赤字比率に係る赤字・黒字の構成分析!J$34,"▲", "-")), 2) &lt; 0, ABS(ROUND(VALUE(SUBSTITUTE(連結実質赤字比率に係る赤字・黒字の構成分析!J$34,"▲", "-")), 2)), NA())</f>
        <v>0.08</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3264</v>
      </c>
      <c r="E42" s="158"/>
      <c r="F42" s="158"/>
      <c r="G42" s="158">
        <f>'実質公債費比率（分子）の構造'!L$52</f>
        <v>3151</v>
      </c>
      <c r="H42" s="158"/>
      <c r="I42" s="158"/>
      <c r="J42" s="158">
        <f>'実質公債費比率（分子）の構造'!M$52</f>
        <v>2908</v>
      </c>
      <c r="K42" s="158"/>
      <c r="L42" s="158"/>
      <c r="M42" s="158">
        <f>'実質公債費比率（分子）の構造'!N$52</f>
        <v>2692</v>
      </c>
      <c r="N42" s="158"/>
      <c r="O42" s="158"/>
      <c r="P42" s="158">
        <f>'実質公債費比率（分子）の構造'!O$52</f>
        <v>2490</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17</v>
      </c>
      <c r="C44" s="158"/>
      <c r="D44" s="158"/>
      <c r="E44" s="158">
        <f>'実質公債費比率（分子）の構造'!L$50</f>
        <v>16</v>
      </c>
      <c r="F44" s="158"/>
      <c r="G44" s="158"/>
      <c r="H44" s="158">
        <f>'実質公債費比率（分子）の構造'!M$50</f>
        <v>8</v>
      </c>
      <c r="I44" s="158"/>
      <c r="J44" s="158"/>
      <c r="K44" s="158">
        <f>'実質公債費比率（分子）の構造'!N$50</f>
        <v>8</v>
      </c>
      <c r="L44" s="158"/>
      <c r="M44" s="158"/>
      <c r="N44" s="158">
        <f>'実質公債費比率（分子）の構造'!O$50</f>
        <v>8</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1666</v>
      </c>
      <c r="C46" s="158"/>
      <c r="D46" s="158"/>
      <c r="E46" s="158">
        <f>'実質公債費比率（分子）の構造'!L$48</f>
        <v>1582</v>
      </c>
      <c r="F46" s="158"/>
      <c r="G46" s="158"/>
      <c r="H46" s="158">
        <f>'実質公債費比率（分子）の構造'!M$48</f>
        <v>1620</v>
      </c>
      <c r="I46" s="158"/>
      <c r="J46" s="158"/>
      <c r="K46" s="158">
        <f>'実質公債費比率（分子）の構造'!N$48</f>
        <v>1319</v>
      </c>
      <c r="L46" s="158"/>
      <c r="M46" s="158"/>
      <c r="N46" s="158">
        <f>'実質公債費比率（分子）の構造'!O$48</f>
        <v>1139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2874</v>
      </c>
      <c r="C49" s="158"/>
      <c r="D49" s="158"/>
      <c r="E49" s="158">
        <f>'実質公債費比率（分子）の構造'!L$45</f>
        <v>2752</v>
      </c>
      <c r="F49" s="158"/>
      <c r="G49" s="158"/>
      <c r="H49" s="158">
        <f>'実質公債費比率（分子）の構造'!M$45</f>
        <v>2607</v>
      </c>
      <c r="I49" s="158"/>
      <c r="J49" s="158"/>
      <c r="K49" s="158">
        <f>'実質公債費比率（分子）の構造'!N$45</f>
        <v>2497</v>
      </c>
      <c r="L49" s="158"/>
      <c r="M49" s="158"/>
      <c r="N49" s="158">
        <f>'実質公債費比率（分子）の構造'!O$45</f>
        <v>2445</v>
      </c>
      <c r="O49" s="158"/>
      <c r="P49" s="158"/>
    </row>
    <row r="50" spans="1:16" x14ac:dyDescent="0.2">
      <c r="A50" s="158" t="s">
        <v>67</v>
      </c>
      <c r="B50" s="158" t="e">
        <f>NA()</f>
        <v>#N/A</v>
      </c>
      <c r="C50" s="158">
        <f>IF(ISNUMBER('実質公債費比率（分子）の構造'!K$53),'実質公債費比率（分子）の構造'!K$53,NA())</f>
        <v>1293</v>
      </c>
      <c r="D50" s="158" t="e">
        <f>NA()</f>
        <v>#N/A</v>
      </c>
      <c r="E50" s="158" t="e">
        <f>NA()</f>
        <v>#N/A</v>
      </c>
      <c r="F50" s="158">
        <f>IF(ISNUMBER('実質公債費比率（分子）の構造'!L$53),'実質公債費比率（分子）の構造'!L$53,NA())</f>
        <v>1199</v>
      </c>
      <c r="G50" s="158" t="e">
        <f>NA()</f>
        <v>#N/A</v>
      </c>
      <c r="H50" s="158" t="e">
        <f>NA()</f>
        <v>#N/A</v>
      </c>
      <c r="I50" s="158">
        <f>IF(ISNUMBER('実質公債費比率（分子）の構造'!M$53),'実質公債費比率（分子）の構造'!M$53,NA())</f>
        <v>1327</v>
      </c>
      <c r="J50" s="158" t="e">
        <f>NA()</f>
        <v>#N/A</v>
      </c>
      <c r="K50" s="158" t="e">
        <f>NA()</f>
        <v>#N/A</v>
      </c>
      <c r="L50" s="158">
        <f>IF(ISNUMBER('実質公債費比率（分子）の構造'!N$53),'実質公債費比率（分子）の構造'!N$53,NA())</f>
        <v>1132</v>
      </c>
      <c r="M50" s="158" t="e">
        <f>NA()</f>
        <v>#N/A</v>
      </c>
      <c r="N50" s="158" t="e">
        <f>NA()</f>
        <v>#N/A</v>
      </c>
      <c r="O50" s="158">
        <f>IF(ISNUMBER('実質公債費比率（分子）の構造'!O$53),'実質公債費比率（分子）の構造'!O$53,NA())</f>
        <v>1102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25901</v>
      </c>
      <c r="E56" s="157"/>
      <c r="F56" s="157"/>
      <c r="G56" s="157">
        <f>'将来負担比率（分子）の構造'!J$52</f>
        <v>25724</v>
      </c>
      <c r="H56" s="157"/>
      <c r="I56" s="157"/>
      <c r="J56" s="157">
        <f>'将来負担比率（分子）の構造'!K$52</f>
        <v>24846</v>
      </c>
      <c r="K56" s="157"/>
      <c r="L56" s="157"/>
      <c r="M56" s="157">
        <f>'将来負担比率（分子）の構造'!L$52</f>
        <v>23735</v>
      </c>
      <c r="N56" s="157"/>
      <c r="O56" s="157"/>
      <c r="P56" s="157">
        <f>'将来負担比率（分子）の構造'!M$52</f>
        <v>22787</v>
      </c>
    </row>
    <row r="57" spans="1:16" x14ac:dyDescent="0.2">
      <c r="A57" s="157" t="s">
        <v>42</v>
      </c>
      <c r="B57" s="157"/>
      <c r="C57" s="157"/>
      <c r="D57" s="157">
        <f>'将来負担比率（分子）の構造'!I$51</f>
        <v>127</v>
      </c>
      <c r="E57" s="157"/>
      <c r="F57" s="157"/>
      <c r="G57" s="157">
        <f>'将来負担比率（分子）の構造'!J$51</f>
        <v>85</v>
      </c>
      <c r="H57" s="157"/>
      <c r="I57" s="157"/>
      <c r="J57" s="157">
        <f>'将来負担比率（分子）の構造'!K$51</f>
        <v>53</v>
      </c>
      <c r="K57" s="157"/>
      <c r="L57" s="157"/>
      <c r="M57" s="157">
        <f>'将来負担比率（分子）の構造'!L$51</f>
        <v>34</v>
      </c>
      <c r="N57" s="157"/>
      <c r="O57" s="157"/>
      <c r="P57" s="157">
        <f>'将来負担比率（分子）の構造'!M$51</f>
        <v>15</v>
      </c>
    </row>
    <row r="58" spans="1:16" x14ac:dyDescent="0.2">
      <c r="A58" s="157" t="s">
        <v>41</v>
      </c>
      <c r="B58" s="157"/>
      <c r="C58" s="157"/>
      <c r="D58" s="157">
        <f>'将来負担比率（分子）の構造'!I$50</f>
        <v>10360</v>
      </c>
      <c r="E58" s="157"/>
      <c r="F58" s="157"/>
      <c r="G58" s="157">
        <f>'将来負担比率（分子）の構造'!J$50</f>
        <v>10767</v>
      </c>
      <c r="H58" s="157"/>
      <c r="I58" s="157"/>
      <c r="J58" s="157">
        <f>'将来負担比率（分子）の構造'!K$50</f>
        <v>10560</v>
      </c>
      <c r="K58" s="157"/>
      <c r="L58" s="157"/>
      <c r="M58" s="157">
        <f>'将来負担比率（分子）の構造'!L$50</f>
        <v>11389</v>
      </c>
      <c r="N58" s="157"/>
      <c r="O58" s="157"/>
      <c r="P58" s="157">
        <f>'将来負担比率（分子）の構造'!M$50</f>
        <v>11565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3976</v>
      </c>
      <c r="C62" s="157"/>
      <c r="D62" s="157"/>
      <c r="E62" s="157">
        <f>'将来負担比率（分子）の構造'!J$45</f>
        <v>3783</v>
      </c>
      <c r="F62" s="157"/>
      <c r="G62" s="157"/>
      <c r="H62" s="157">
        <f>'将来負担比率（分子）の構造'!K$45</f>
        <v>3597</v>
      </c>
      <c r="I62" s="157"/>
      <c r="J62" s="157"/>
      <c r="K62" s="157">
        <f>'将来負担比率（分子）の構造'!L$45</f>
        <v>3996</v>
      </c>
      <c r="L62" s="157"/>
      <c r="M62" s="157"/>
      <c r="N62" s="157">
        <f>'将来負担比率（分子）の構造'!M$45</f>
        <v>4104</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13146</v>
      </c>
      <c r="C64" s="157"/>
      <c r="D64" s="157"/>
      <c r="E64" s="157">
        <f>'将来負担比率（分子）の構造'!J$43</f>
        <v>11725</v>
      </c>
      <c r="F64" s="157"/>
      <c r="G64" s="157"/>
      <c r="H64" s="157">
        <f>'将来負担比率（分子）の構造'!K$43</f>
        <v>10599</v>
      </c>
      <c r="I64" s="157"/>
      <c r="J64" s="157"/>
      <c r="K64" s="157">
        <f>'将来負担比率（分子）の構造'!L$43</f>
        <v>9316</v>
      </c>
      <c r="L64" s="157"/>
      <c r="M64" s="157"/>
      <c r="N64" s="157">
        <f>'将来負担比率（分子）の構造'!M$43</f>
        <v>8312</v>
      </c>
      <c r="O64" s="157"/>
      <c r="P64" s="157"/>
    </row>
    <row r="65" spans="1:16" x14ac:dyDescent="0.2">
      <c r="A65" s="157" t="s">
        <v>32</v>
      </c>
      <c r="B65" s="157">
        <f>'将来負担比率（分子）の構造'!I$42</f>
        <v>63</v>
      </c>
      <c r="C65" s="157"/>
      <c r="D65" s="157"/>
      <c r="E65" s="157">
        <f>'将来負担比率（分子）の構造'!J$42</f>
        <v>47</v>
      </c>
      <c r="F65" s="157"/>
      <c r="G65" s="157"/>
      <c r="H65" s="157">
        <f>'将来負担比率（分子）の構造'!K$42</f>
        <v>39</v>
      </c>
      <c r="I65" s="157"/>
      <c r="J65" s="157"/>
      <c r="K65" s="157">
        <f>'将来負担比率（分子）の構造'!L$42</f>
        <v>31</v>
      </c>
      <c r="L65" s="157"/>
      <c r="M65" s="157"/>
      <c r="N65" s="157">
        <f>'将来負担比率（分子）の構造'!M$42</f>
        <v>23</v>
      </c>
      <c r="O65" s="157"/>
      <c r="P65" s="157"/>
    </row>
    <row r="66" spans="1:16" x14ac:dyDescent="0.2">
      <c r="A66" s="157" t="s">
        <v>31</v>
      </c>
      <c r="B66" s="157">
        <f>'将来負担比率（分子）の構造'!I$41</f>
        <v>21003</v>
      </c>
      <c r="C66" s="157"/>
      <c r="D66" s="157"/>
      <c r="E66" s="157">
        <f>'将来負担比率（分子）の構造'!J$41</f>
        <v>22168</v>
      </c>
      <c r="F66" s="157"/>
      <c r="G66" s="157"/>
      <c r="H66" s="157">
        <f>'将来負担比率（分子）の構造'!K$41</f>
        <v>22299</v>
      </c>
      <c r="I66" s="157"/>
      <c r="J66" s="157"/>
      <c r="K66" s="157">
        <f>'将来負担比率（分子）の構造'!L$41</f>
        <v>22026</v>
      </c>
      <c r="L66" s="157"/>
      <c r="M66" s="157"/>
      <c r="N66" s="157">
        <f>'将来負担比率（分子）の構造'!M$41</f>
        <v>21861</v>
      </c>
      <c r="O66" s="157"/>
      <c r="P66" s="157"/>
    </row>
    <row r="67" spans="1:16" x14ac:dyDescent="0.2">
      <c r="A67" s="157" t="s">
        <v>71</v>
      </c>
      <c r="B67" s="157" t="e">
        <f>NA()</f>
        <v>#N/A</v>
      </c>
      <c r="C67" s="157">
        <f>IF(ISNUMBER('将来負担比率（分子）の構造'!I$53), IF('将来負担比率（分子）の構造'!I$53 &lt; 0, 0, '将来負担比率（分子）の構造'!I$53), NA())</f>
        <v>1800</v>
      </c>
      <c r="D67" s="157" t="e">
        <f>NA()</f>
        <v>#N/A</v>
      </c>
      <c r="E67" s="157" t="e">
        <f>NA()</f>
        <v>#N/A</v>
      </c>
      <c r="F67" s="157">
        <f>IF(ISNUMBER('将来負担比率（分子）の構造'!J$53), IF('将来負担比率（分子）の構造'!J$53 &lt; 0, 0, '将来負担比率（分子）の構造'!J$53), NA())</f>
        <v>1147</v>
      </c>
      <c r="G67" s="157" t="e">
        <f>NA()</f>
        <v>#N/A</v>
      </c>
      <c r="H67" s="157" t="e">
        <f>NA()</f>
        <v>#N/A</v>
      </c>
      <c r="I67" s="157">
        <f>IF(ISNUMBER('将来負担比率（分子）の構造'!K$53), IF('将来負担比率（分子）の構造'!K$53 &lt; 0, 0, '将来負担比率（分子）の構造'!K$53), NA())</f>
        <v>1074</v>
      </c>
      <c r="J67" s="157" t="e">
        <f>NA()</f>
        <v>#N/A</v>
      </c>
      <c r="K67" s="157" t="e">
        <f>NA()</f>
        <v>#N/A</v>
      </c>
      <c r="L67" s="157">
        <f>IF(ISNUMBER('将来負担比率（分子）の構造'!L$53), IF('将来負担比率（分子）の構造'!L$53 &lt; 0, 0, '将来負担比率（分子）の構造'!L$53), NA())</f>
        <v>211</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4563</v>
      </c>
      <c r="C72" s="161">
        <f>基金残高に係る経年分析!G55</f>
        <v>4791</v>
      </c>
      <c r="D72" s="161">
        <f>基金残高に係る経年分析!H55</f>
        <v>4905</v>
      </c>
    </row>
    <row r="73" spans="1:16" x14ac:dyDescent="0.2">
      <c r="A73" s="160" t="s">
        <v>74</v>
      </c>
      <c r="B73" s="161">
        <f>基金残高に係る経年分析!F56</f>
        <v>851</v>
      </c>
      <c r="C73" s="161">
        <f>基金残高に係る経年分析!G56</f>
        <v>851</v>
      </c>
      <c r="D73" s="161">
        <f>基金残高に係る経年分析!H56</f>
        <v>852</v>
      </c>
    </row>
    <row r="74" spans="1:16" x14ac:dyDescent="0.2">
      <c r="A74" s="160" t="s">
        <v>75</v>
      </c>
      <c r="B74" s="161">
        <f>基金残高に係る経年分析!F57</f>
        <v>5923</v>
      </c>
      <c r="C74" s="161">
        <f>基金残高に係る経年分析!G57</f>
        <v>7510</v>
      </c>
      <c r="D74" s="161">
        <f>基金残高に係る経年分析!H57</f>
        <v>7570</v>
      </c>
    </row>
  </sheetData>
  <sheetProtection algorithmName="SHA-512" hashValue="7r+LS9xz7S0gO8Ff7PCxjico782ywexDjJ47ZOPKD5Y0FhmwQ/JH5khaIfBjrb4WJhL6T5fSdWR9qw0LfrGbMw==" saltValue="TxZus0MiXFlen4Kiv/Isw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203</v>
      </c>
      <c r="DI1" s="1097"/>
      <c r="DJ1" s="1097"/>
      <c r="DK1" s="1097"/>
      <c r="DL1" s="1097"/>
      <c r="DM1" s="1097"/>
      <c r="DN1" s="1098"/>
      <c r="DO1" s="196"/>
      <c r="DP1" s="1096" t="s">
        <v>204</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2" t="s">
        <v>206</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207</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208</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
      <c r="B4" s="1052" t="s">
        <v>1</v>
      </c>
      <c r="C4" s="1053"/>
      <c r="D4" s="1053"/>
      <c r="E4" s="1053"/>
      <c r="F4" s="1053"/>
      <c r="G4" s="1053"/>
      <c r="H4" s="1053"/>
      <c r="I4" s="1053"/>
      <c r="J4" s="1053"/>
      <c r="K4" s="1053"/>
      <c r="L4" s="1053"/>
      <c r="M4" s="1053"/>
      <c r="N4" s="1053"/>
      <c r="O4" s="1053"/>
      <c r="P4" s="1053"/>
      <c r="Q4" s="1054"/>
      <c r="R4" s="1052" t="s">
        <v>209</v>
      </c>
      <c r="S4" s="1053"/>
      <c r="T4" s="1053"/>
      <c r="U4" s="1053"/>
      <c r="V4" s="1053"/>
      <c r="W4" s="1053"/>
      <c r="X4" s="1053"/>
      <c r="Y4" s="1054"/>
      <c r="Z4" s="1052" t="s">
        <v>210</v>
      </c>
      <c r="AA4" s="1053"/>
      <c r="AB4" s="1053"/>
      <c r="AC4" s="1054"/>
      <c r="AD4" s="1052" t="s">
        <v>211</v>
      </c>
      <c r="AE4" s="1053"/>
      <c r="AF4" s="1053"/>
      <c r="AG4" s="1053"/>
      <c r="AH4" s="1053"/>
      <c r="AI4" s="1053"/>
      <c r="AJ4" s="1053"/>
      <c r="AK4" s="1054"/>
      <c r="AL4" s="1052" t="s">
        <v>210</v>
      </c>
      <c r="AM4" s="1053"/>
      <c r="AN4" s="1053"/>
      <c r="AO4" s="1054"/>
      <c r="AP4" s="1099" t="s">
        <v>212</v>
      </c>
      <c r="AQ4" s="1099"/>
      <c r="AR4" s="1099"/>
      <c r="AS4" s="1099"/>
      <c r="AT4" s="1099"/>
      <c r="AU4" s="1099"/>
      <c r="AV4" s="1099"/>
      <c r="AW4" s="1099"/>
      <c r="AX4" s="1099"/>
      <c r="AY4" s="1099"/>
      <c r="AZ4" s="1099"/>
      <c r="BA4" s="1099"/>
      <c r="BB4" s="1099"/>
      <c r="BC4" s="1099"/>
      <c r="BD4" s="1099"/>
      <c r="BE4" s="1099"/>
      <c r="BF4" s="1099"/>
      <c r="BG4" s="1099" t="s">
        <v>213</v>
      </c>
      <c r="BH4" s="1099"/>
      <c r="BI4" s="1099"/>
      <c r="BJ4" s="1099"/>
      <c r="BK4" s="1099"/>
      <c r="BL4" s="1099"/>
      <c r="BM4" s="1099"/>
      <c r="BN4" s="1099"/>
      <c r="BO4" s="1099" t="s">
        <v>210</v>
      </c>
      <c r="BP4" s="1099"/>
      <c r="BQ4" s="1099"/>
      <c r="BR4" s="1099"/>
      <c r="BS4" s="1099" t="s">
        <v>214</v>
      </c>
      <c r="BT4" s="1099"/>
      <c r="BU4" s="1099"/>
      <c r="BV4" s="1099"/>
      <c r="BW4" s="1099"/>
      <c r="BX4" s="1099"/>
      <c r="BY4" s="1099"/>
      <c r="BZ4" s="1099"/>
      <c r="CA4" s="1099"/>
      <c r="CB4" s="1099"/>
      <c r="CD4" s="1052" t="s">
        <v>215</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
      <c r="B5" s="1058" t="s">
        <v>216</v>
      </c>
      <c r="C5" s="1059"/>
      <c r="D5" s="1059"/>
      <c r="E5" s="1059"/>
      <c r="F5" s="1059"/>
      <c r="G5" s="1059"/>
      <c r="H5" s="1059"/>
      <c r="I5" s="1059"/>
      <c r="J5" s="1059"/>
      <c r="K5" s="1059"/>
      <c r="L5" s="1059"/>
      <c r="M5" s="1059"/>
      <c r="N5" s="1059"/>
      <c r="O5" s="1059"/>
      <c r="P5" s="1059"/>
      <c r="Q5" s="1060"/>
      <c r="R5" s="1055">
        <v>4411165</v>
      </c>
      <c r="S5" s="1056"/>
      <c r="T5" s="1056"/>
      <c r="U5" s="1056"/>
      <c r="V5" s="1056"/>
      <c r="W5" s="1056"/>
      <c r="X5" s="1056"/>
      <c r="Y5" s="1081"/>
      <c r="Z5" s="1094">
        <v>16.399999999999999</v>
      </c>
      <c r="AA5" s="1094"/>
      <c r="AB5" s="1094"/>
      <c r="AC5" s="1094"/>
      <c r="AD5" s="1095">
        <v>4411165</v>
      </c>
      <c r="AE5" s="1095"/>
      <c r="AF5" s="1095"/>
      <c r="AG5" s="1095"/>
      <c r="AH5" s="1095"/>
      <c r="AI5" s="1095"/>
      <c r="AJ5" s="1095"/>
      <c r="AK5" s="1095"/>
      <c r="AL5" s="1082">
        <v>31</v>
      </c>
      <c r="AM5" s="1064"/>
      <c r="AN5" s="1064"/>
      <c r="AO5" s="1083"/>
      <c r="AP5" s="1058" t="s">
        <v>217</v>
      </c>
      <c r="AQ5" s="1059"/>
      <c r="AR5" s="1059"/>
      <c r="AS5" s="1059"/>
      <c r="AT5" s="1059"/>
      <c r="AU5" s="1059"/>
      <c r="AV5" s="1059"/>
      <c r="AW5" s="1059"/>
      <c r="AX5" s="1059"/>
      <c r="AY5" s="1059"/>
      <c r="AZ5" s="1059"/>
      <c r="BA5" s="1059"/>
      <c r="BB5" s="1059"/>
      <c r="BC5" s="1059"/>
      <c r="BD5" s="1059"/>
      <c r="BE5" s="1059"/>
      <c r="BF5" s="1060"/>
      <c r="BG5" s="1000">
        <v>4257616</v>
      </c>
      <c r="BH5" s="1001"/>
      <c r="BI5" s="1001"/>
      <c r="BJ5" s="1001"/>
      <c r="BK5" s="1001"/>
      <c r="BL5" s="1001"/>
      <c r="BM5" s="1001"/>
      <c r="BN5" s="1002"/>
      <c r="BO5" s="1038">
        <v>96.5</v>
      </c>
      <c r="BP5" s="1038"/>
      <c r="BQ5" s="1038"/>
      <c r="BR5" s="1038"/>
      <c r="BS5" s="1039">
        <v>310896</v>
      </c>
      <c r="BT5" s="1039"/>
      <c r="BU5" s="1039"/>
      <c r="BV5" s="1039"/>
      <c r="BW5" s="1039"/>
      <c r="BX5" s="1039"/>
      <c r="BY5" s="1039"/>
      <c r="BZ5" s="1039"/>
      <c r="CA5" s="1039"/>
      <c r="CB5" s="1074"/>
      <c r="CD5" s="1052" t="s">
        <v>212</v>
      </c>
      <c r="CE5" s="1053"/>
      <c r="CF5" s="1053"/>
      <c r="CG5" s="1053"/>
      <c r="CH5" s="1053"/>
      <c r="CI5" s="1053"/>
      <c r="CJ5" s="1053"/>
      <c r="CK5" s="1053"/>
      <c r="CL5" s="1053"/>
      <c r="CM5" s="1053"/>
      <c r="CN5" s="1053"/>
      <c r="CO5" s="1053"/>
      <c r="CP5" s="1053"/>
      <c r="CQ5" s="1054"/>
      <c r="CR5" s="1052" t="s">
        <v>218</v>
      </c>
      <c r="CS5" s="1053"/>
      <c r="CT5" s="1053"/>
      <c r="CU5" s="1053"/>
      <c r="CV5" s="1053"/>
      <c r="CW5" s="1053"/>
      <c r="CX5" s="1053"/>
      <c r="CY5" s="1054"/>
      <c r="CZ5" s="1052" t="s">
        <v>210</v>
      </c>
      <c r="DA5" s="1053"/>
      <c r="DB5" s="1053"/>
      <c r="DC5" s="1054"/>
      <c r="DD5" s="1052" t="s">
        <v>219</v>
      </c>
      <c r="DE5" s="1053"/>
      <c r="DF5" s="1053"/>
      <c r="DG5" s="1053"/>
      <c r="DH5" s="1053"/>
      <c r="DI5" s="1053"/>
      <c r="DJ5" s="1053"/>
      <c r="DK5" s="1053"/>
      <c r="DL5" s="1053"/>
      <c r="DM5" s="1053"/>
      <c r="DN5" s="1053"/>
      <c r="DO5" s="1053"/>
      <c r="DP5" s="1054"/>
      <c r="DQ5" s="1052" t="s">
        <v>220</v>
      </c>
      <c r="DR5" s="1053"/>
      <c r="DS5" s="1053"/>
      <c r="DT5" s="1053"/>
      <c r="DU5" s="1053"/>
      <c r="DV5" s="1053"/>
      <c r="DW5" s="1053"/>
      <c r="DX5" s="1053"/>
      <c r="DY5" s="1053"/>
      <c r="DZ5" s="1053"/>
      <c r="EA5" s="1053"/>
      <c r="EB5" s="1053"/>
      <c r="EC5" s="1054"/>
    </row>
    <row r="6" spans="2:143" ht="11.25" customHeight="1" x14ac:dyDescent="0.2">
      <c r="B6" s="997" t="s">
        <v>221</v>
      </c>
      <c r="C6" s="998"/>
      <c r="D6" s="998"/>
      <c r="E6" s="998"/>
      <c r="F6" s="998"/>
      <c r="G6" s="998"/>
      <c r="H6" s="998"/>
      <c r="I6" s="998"/>
      <c r="J6" s="998"/>
      <c r="K6" s="998"/>
      <c r="L6" s="998"/>
      <c r="M6" s="998"/>
      <c r="N6" s="998"/>
      <c r="O6" s="998"/>
      <c r="P6" s="998"/>
      <c r="Q6" s="999"/>
      <c r="R6" s="1000">
        <v>416140</v>
      </c>
      <c r="S6" s="1001"/>
      <c r="T6" s="1001"/>
      <c r="U6" s="1001"/>
      <c r="V6" s="1001"/>
      <c r="W6" s="1001"/>
      <c r="X6" s="1001"/>
      <c r="Y6" s="1002"/>
      <c r="Z6" s="1038">
        <v>1.5</v>
      </c>
      <c r="AA6" s="1038"/>
      <c r="AB6" s="1038"/>
      <c r="AC6" s="1038"/>
      <c r="AD6" s="1039">
        <v>416140</v>
      </c>
      <c r="AE6" s="1039"/>
      <c r="AF6" s="1039"/>
      <c r="AG6" s="1039"/>
      <c r="AH6" s="1039"/>
      <c r="AI6" s="1039"/>
      <c r="AJ6" s="1039"/>
      <c r="AK6" s="1039"/>
      <c r="AL6" s="1003">
        <v>2.9</v>
      </c>
      <c r="AM6" s="1004"/>
      <c r="AN6" s="1004"/>
      <c r="AO6" s="1040"/>
      <c r="AP6" s="997" t="s">
        <v>222</v>
      </c>
      <c r="AQ6" s="998"/>
      <c r="AR6" s="998"/>
      <c r="AS6" s="998"/>
      <c r="AT6" s="998"/>
      <c r="AU6" s="998"/>
      <c r="AV6" s="998"/>
      <c r="AW6" s="998"/>
      <c r="AX6" s="998"/>
      <c r="AY6" s="998"/>
      <c r="AZ6" s="998"/>
      <c r="BA6" s="998"/>
      <c r="BB6" s="998"/>
      <c r="BC6" s="998"/>
      <c r="BD6" s="998"/>
      <c r="BE6" s="998"/>
      <c r="BF6" s="999"/>
      <c r="BG6" s="1000">
        <v>4257616</v>
      </c>
      <c r="BH6" s="1001"/>
      <c r="BI6" s="1001"/>
      <c r="BJ6" s="1001"/>
      <c r="BK6" s="1001"/>
      <c r="BL6" s="1001"/>
      <c r="BM6" s="1001"/>
      <c r="BN6" s="1002"/>
      <c r="BO6" s="1038">
        <v>96.5</v>
      </c>
      <c r="BP6" s="1038"/>
      <c r="BQ6" s="1038"/>
      <c r="BR6" s="1038"/>
      <c r="BS6" s="1039">
        <v>310896</v>
      </c>
      <c r="BT6" s="1039"/>
      <c r="BU6" s="1039"/>
      <c r="BV6" s="1039"/>
      <c r="BW6" s="1039"/>
      <c r="BX6" s="1039"/>
      <c r="BY6" s="1039"/>
      <c r="BZ6" s="1039"/>
      <c r="CA6" s="1039"/>
      <c r="CB6" s="1074"/>
      <c r="CD6" s="1058" t="s">
        <v>223</v>
      </c>
      <c r="CE6" s="1059"/>
      <c r="CF6" s="1059"/>
      <c r="CG6" s="1059"/>
      <c r="CH6" s="1059"/>
      <c r="CI6" s="1059"/>
      <c r="CJ6" s="1059"/>
      <c r="CK6" s="1059"/>
      <c r="CL6" s="1059"/>
      <c r="CM6" s="1059"/>
      <c r="CN6" s="1059"/>
      <c r="CO6" s="1059"/>
      <c r="CP6" s="1059"/>
      <c r="CQ6" s="1060"/>
      <c r="CR6" s="1000">
        <v>127142</v>
      </c>
      <c r="CS6" s="1001"/>
      <c r="CT6" s="1001"/>
      <c r="CU6" s="1001"/>
      <c r="CV6" s="1001"/>
      <c r="CW6" s="1001"/>
      <c r="CX6" s="1001"/>
      <c r="CY6" s="1002"/>
      <c r="CZ6" s="1082">
        <v>0.5</v>
      </c>
      <c r="DA6" s="1064"/>
      <c r="DB6" s="1064"/>
      <c r="DC6" s="1084"/>
      <c r="DD6" s="1006" t="s">
        <v>122</v>
      </c>
      <c r="DE6" s="1001"/>
      <c r="DF6" s="1001"/>
      <c r="DG6" s="1001"/>
      <c r="DH6" s="1001"/>
      <c r="DI6" s="1001"/>
      <c r="DJ6" s="1001"/>
      <c r="DK6" s="1001"/>
      <c r="DL6" s="1001"/>
      <c r="DM6" s="1001"/>
      <c r="DN6" s="1001"/>
      <c r="DO6" s="1001"/>
      <c r="DP6" s="1002"/>
      <c r="DQ6" s="1006">
        <v>127142</v>
      </c>
      <c r="DR6" s="1001"/>
      <c r="DS6" s="1001"/>
      <c r="DT6" s="1001"/>
      <c r="DU6" s="1001"/>
      <c r="DV6" s="1001"/>
      <c r="DW6" s="1001"/>
      <c r="DX6" s="1001"/>
      <c r="DY6" s="1001"/>
      <c r="DZ6" s="1001"/>
      <c r="EA6" s="1001"/>
      <c r="EB6" s="1001"/>
      <c r="EC6" s="1037"/>
    </row>
    <row r="7" spans="2:143" ht="11.25" customHeight="1" x14ac:dyDescent="0.2">
      <c r="B7" s="997" t="s">
        <v>224</v>
      </c>
      <c r="C7" s="998"/>
      <c r="D7" s="998"/>
      <c r="E7" s="998"/>
      <c r="F7" s="998"/>
      <c r="G7" s="998"/>
      <c r="H7" s="998"/>
      <c r="I7" s="998"/>
      <c r="J7" s="998"/>
      <c r="K7" s="998"/>
      <c r="L7" s="998"/>
      <c r="M7" s="998"/>
      <c r="N7" s="998"/>
      <c r="O7" s="998"/>
      <c r="P7" s="998"/>
      <c r="Q7" s="999"/>
      <c r="R7" s="1000">
        <v>1522</v>
      </c>
      <c r="S7" s="1001"/>
      <c r="T7" s="1001"/>
      <c r="U7" s="1001"/>
      <c r="V7" s="1001"/>
      <c r="W7" s="1001"/>
      <c r="X7" s="1001"/>
      <c r="Y7" s="1002"/>
      <c r="Z7" s="1038">
        <v>0</v>
      </c>
      <c r="AA7" s="1038"/>
      <c r="AB7" s="1038"/>
      <c r="AC7" s="1038"/>
      <c r="AD7" s="1039">
        <v>1522</v>
      </c>
      <c r="AE7" s="1039"/>
      <c r="AF7" s="1039"/>
      <c r="AG7" s="1039"/>
      <c r="AH7" s="1039"/>
      <c r="AI7" s="1039"/>
      <c r="AJ7" s="1039"/>
      <c r="AK7" s="1039"/>
      <c r="AL7" s="1003">
        <v>0</v>
      </c>
      <c r="AM7" s="1004"/>
      <c r="AN7" s="1004"/>
      <c r="AO7" s="1040"/>
      <c r="AP7" s="997" t="s">
        <v>225</v>
      </c>
      <c r="AQ7" s="998"/>
      <c r="AR7" s="998"/>
      <c r="AS7" s="998"/>
      <c r="AT7" s="998"/>
      <c r="AU7" s="998"/>
      <c r="AV7" s="998"/>
      <c r="AW7" s="998"/>
      <c r="AX7" s="998"/>
      <c r="AY7" s="998"/>
      <c r="AZ7" s="998"/>
      <c r="BA7" s="998"/>
      <c r="BB7" s="998"/>
      <c r="BC7" s="998"/>
      <c r="BD7" s="998"/>
      <c r="BE7" s="998"/>
      <c r="BF7" s="999"/>
      <c r="BG7" s="1000">
        <v>1399724</v>
      </c>
      <c r="BH7" s="1001"/>
      <c r="BI7" s="1001"/>
      <c r="BJ7" s="1001"/>
      <c r="BK7" s="1001"/>
      <c r="BL7" s="1001"/>
      <c r="BM7" s="1001"/>
      <c r="BN7" s="1002"/>
      <c r="BO7" s="1038">
        <v>31.7</v>
      </c>
      <c r="BP7" s="1038"/>
      <c r="BQ7" s="1038"/>
      <c r="BR7" s="1038"/>
      <c r="BS7" s="1039" t="s">
        <v>122</v>
      </c>
      <c r="BT7" s="1039"/>
      <c r="BU7" s="1039"/>
      <c r="BV7" s="1039"/>
      <c r="BW7" s="1039"/>
      <c r="BX7" s="1039"/>
      <c r="BY7" s="1039"/>
      <c r="BZ7" s="1039"/>
      <c r="CA7" s="1039"/>
      <c r="CB7" s="1074"/>
      <c r="CD7" s="997" t="s">
        <v>226</v>
      </c>
      <c r="CE7" s="998"/>
      <c r="CF7" s="998"/>
      <c r="CG7" s="998"/>
      <c r="CH7" s="998"/>
      <c r="CI7" s="998"/>
      <c r="CJ7" s="998"/>
      <c r="CK7" s="998"/>
      <c r="CL7" s="998"/>
      <c r="CM7" s="998"/>
      <c r="CN7" s="998"/>
      <c r="CO7" s="998"/>
      <c r="CP7" s="998"/>
      <c r="CQ7" s="999"/>
      <c r="CR7" s="1000">
        <v>5237572</v>
      </c>
      <c r="CS7" s="1001"/>
      <c r="CT7" s="1001"/>
      <c r="CU7" s="1001"/>
      <c r="CV7" s="1001"/>
      <c r="CW7" s="1001"/>
      <c r="CX7" s="1001"/>
      <c r="CY7" s="1002"/>
      <c r="CZ7" s="1038">
        <v>20.5</v>
      </c>
      <c r="DA7" s="1038"/>
      <c r="DB7" s="1038"/>
      <c r="DC7" s="1038"/>
      <c r="DD7" s="1006">
        <v>389240</v>
      </c>
      <c r="DE7" s="1001"/>
      <c r="DF7" s="1001"/>
      <c r="DG7" s="1001"/>
      <c r="DH7" s="1001"/>
      <c r="DI7" s="1001"/>
      <c r="DJ7" s="1001"/>
      <c r="DK7" s="1001"/>
      <c r="DL7" s="1001"/>
      <c r="DM7" s="1001"/>
      <c r="DN7" s="1001"/>
      <c r="DO7" s="1001"/>
      <c r="DP7" s="1002"/>
      <c r="DQ7" s="1006">
        <v>3155260</v>
      </c>
      <c r="DR7" s="1001"/>
      <c r="DS7" s="1001"/>
      <c r="DT7" s="1001"/>
      <c r="DU7" s="1001"/>
      <c r="DV7" s="1001"/>
      <c r="DW7" s="1001"/>
      <c r="DX7" s="1001"/>
      <c r="DY7" s="1001"/>
      <c r="DZ7" s="1001"/>
      <c r="EA7" s="1001"/>
      <c r="EB7" s="1001"/>
      <c r="EC7" s="1037"/>
    </row>
    <row r="8" spans="2:143" ht="11.25" customHeight="1" x14ac:dyDescent="0.2">
      <c r="B8" s="997" t="s">
        <v>227</v>
      </c>
      <c r="C8" s="998"/>
      <c r="D8" s="998"/>
      <c r="E8" s="998"/>
      <c r="F8" s="998"/>
      <c r="G8" s="998"/>
      <c r="H8" s="998"/>
      <c r="I8" s="998"/>
      <c r="J8" s="998"/>
      <c r="K8" s="998"/>
      <c r="L8" s="998"/>
      <c r="M8" s="998"/>
      <c r="N8" s="998"/>
      <c r="O8" s="998"/>
      <c r="P8" s="998"/>
      <c r="Q8" s="999"/>
      <c r="R8" s="1000">
        <v>32403</v>
      </c>
      <c r="S8" s="1001"/>
      <c r="T8" s="1001"/>
      <c r="U8" s="1001"/>
      <c r="V8" s="1001"/>
      <c r="W8" s="1001"/>
      <c r="X8" s="1001"/>
      <c r="Y8" s="1002"/>
      <c r="Z8" s="1038">
        <v>0.1</v>
      </c>
      <c r="AA8" s="1038"/>
      <c r="AB8" s="1038"/>
      <c r="AC8" s="1038"/>
      <c r="AD8" s="1039">
        <v>32403</v>
      </c>
      <c r="AE8" s="1039"/>
      <c r="AF8" s="1039"/>
      <c r="AG8" s="1039"/>
      <c r="AH8" s="1039"/>
      <c r="AI8" s="1039"/>
      <c r="AJ8" s="1039"/>
      <c r="AK8" s="1039"/>
      <c r="AL8" s="1003">
        <v>0.2</v>
      </c>
      <c r="AM8" s="1004"/>
      <c r="AN8" s="1004"/>
      <c r="AO8" s="1040"/>
      <c r="AP8" s="997" t="s">
        <v>228</v>
      </c>
      <c r="AQ8" s="998"/>
      <c r="AR8" s="998"/>
      <c r="AS8" s="998"/>
      <c r="AT8" s="998"/>
      <c r="AU8" s="998"/>
      <c r="AV8" s="998"/>
      <c r="AW8" s="998"/>
      <c r="AX8" s="998"/>
      <c r="AY8" s="998"/>
      <c r="AZ8" s="998"/>
      <c r="BA8" s="998"/>
      <c r="BB8" s="998"/>
      <c r="BC8" s="998"/>
      <c r="BD8" s="998"/>
      <c r="BE8" s="998"/>
      <c r="BF8" s="999"/>
      <c r="BG8" s="1000">
        <v>49487</v>
      </c>
      <c r="BH8" s="1001"/>
      <c r="BI8" s="1001"/>
      <c r="BJ8" s="1001"/>
      <c r="BK8" s="1001"/>
      <c r="BL8" s="1001"/>
      <c r="BM8" s="1001"/>
      <c r="BN8" s="1002"/>
      <c r="BO8" s="1038">
        <v>1.1000000000000001</v>
      </c>
      <c r="BP8" s="1038"/>
      <c r="BQ8" s="1038"/>
      <c r="BR8" s="1038"/>
      <c r="BS8" s="1039" t="s">
        <v>122</v>
      </c>
      <c r="BT8" s="1039"/>
      <c r="BU8" s="1039"/>
      <c r="BV8" s="1039"/>
      <c r="BW8" s="1039"/>
      <c r="BX8" s="1039"/>
      <c r="BY8" s="1039"/>
      <c r="BZ8" s="1039"/>
      <c r="CA8" s="1039"/>
      <c r="CB8" s="1074"/>
      <c r="CD8" s="997" t="s">
        <v>229</v>
      </c>
      <c r="CE8" s="998"/>
      <c r="CF8" s="998"/>
      <c r="CG8" s="998"/>
      <c r="CH8" s="998"/>
      <c r="CI8" s="998"/>
      <c r="CJ8" s="998"/>
      <c r="CK8" s="998"/>
      <c r="CL8" s="998"/>
      <c r="CM8" s="998"/>
      <c r="CN8" s="998"/>
      <c r="CO8" s="998"/>
      <c r="CP8" s="998"/>
      <c r="CQ8" s="999"/>
      <c r="CR8" s="1000">
        <v>6074156</v>
      </c>
      <c r="CS8" s="1001"/>
      <c r="CT8" s="1001"/>
      <c r="CU8" s="1001"/>
      <c r="CV8" s="1001"/>
      <c r="CW8" s="1001"/>
      <c r="CX8" s="1001"/>
      <c r="CY8" s="1002"/>
      <c r="CZ8" s="1038">
        <v>23.8</v>
      </c>
      <c r="DA8" s="1038"/>
      <c r="DB8" s="1038"/>
      <c r="DC8" s="1038"/>
      <c r="DD8" s="1006">
        <v>275113</v>
      </c>
      <c r="DE8" s="1001"/>
      <c r="DF8" s="1001"/>
      <c r="DG8" s="1001"/>
      <c r="DH8" s="1001"/>
      <c r="DI8" s="1001"/>
      <c r="DJ8" s="1001"/>
      <c r="DK8" s="1001"/>
      <c r="DL8" s="1001"/>
      <c r="DM8" s="1001"/>
      <c r="DN8" s="1001"/>
      <c r="DO8" s="1001"/>
      <c r="DP8" s="1002"/>
      <c r="DQ8" s="1006">
        <v>3943757</v>
      </c>
      <c r="DR8" s="1001"/>
      <c r="DS8" s="1001"/>
      <c r="DT8" s="1001"/>
      <c r="DU8" s="1001"/>
      <c r="DV8" s="1001"/>
      <c r="DW8" s="1001"/>
      <c r="DX8" s="1001"/>
      <c r="DY8" s="1001"/>
      <c r="DZ8" s="1001"/>
      <c r="EA8" s="1001"/>
      <c r="EB8" s="1001"/>
      <c r="EC8" s="1037"/>
    </row>
    <row r="9" spans="2:143" ht="11.25" customHeight="1" x14ac:dyDescent="0.2">
      <c r="B9" s="997" t="s">
        <v>230</v>
      </c>
      <c r="C9" s="998"/>
      <c r="D9" s="998"/>
      <c r="E9" s="998"/>
      <c r="F9" s="998"/>
      <c r="G9" s="998"/>
      <c r="H9" s="998"/>
      <c r="I9" s="998"/>
      <c r="J9" s="998"/>
      <c r="K9" s="998"/>
      <c r="L9" s="998"/>
      <c r="M9" s="998"/>
      <c r="N9" s="998"/>
      <c r="O9" s="998"/>
      <c r="P9" s="998"/>
      <c r="Q9" s="999"/>
      <c r="R9" s="1000">
        <v>41551</v>
      </c>
      <c r="S9" s="1001"/>
      <c r="T9" s="1001"/>
      <c r="U9" s="1001"/>
      <c r="V9" s="1001"/>
      <c r="W9" s="1001"/>
      <c r="X9" s="1001"/>
      <c r="Y9" s="1002"/>
      <c r="Z9" s="1038">
        <v>0.2</v>
      </c>
      <c r="AA9" s="1038"/>
      <c r="AB9" s="1038"/>
      <c r="AC9" s="1038"/>
      <c r="AD9" s="1039">
        <v>41551</v>
      </c>
      <c r="AE9" s="1039"/>
      <c r="AF9" s="1039"/>
      <c r="AG9" s="1039"/>
      <c r="AH9" s="1039"/>
      <c r="AI9" s="1039"/>
      <c r="AJ9" s="1039"/>
      <c r="AK9" s="1039"/>
      <c r="AL9" s="1003">
        <v>0.3</v>
      </c>
      <c r="AM9" s="1004"/>
      <c r="AN9" s="1004"/>
      <c r="AO9" s="1040"/>
      <c r="AP9" s="997" t="s">
        <v>231</v>
      </c>
      <c r="AQ9" s="998"/>
      <c r="AR9" s="998"/>
      <c r="AS9" s="998"/>
      <c r="AT9" s="998"/>
      <c r="AU9" s="998"/>
      <c r="AV9" s="998"/>
      <c r="AW9" s="998"/>
      <c r="AX9" s="998"/>
      <c r="AY9" s="998"/>
      <c r="AZ9" s="998"/>
      <c r="BA9" s="998"/>
      <c r="BB9" s="998"/>
      <c r="BC9" s="998"/>
      <c r="BD9" s="998"/>
      <c r="BE9" s="998"/>
      <c r="BF9" s="999"/>
      <c r="BG9" s="1000">
        <v>1170917</v>
      </c>
      <c r="BH9" s="1001"/>
      <c r="BI9" s="1001"/>
      <c r="BJ9" s="1001"/>
      <c r="BK9" s="1001"/>
      <c r="BL9" s="1001"/>
      <c r="BM9" s="1001"/>
      <c r="BN9" s="1002"/>
      <c r="BO9" s="1038">
        <v>26.5</v>
      </c>
      <c r="BP9" s="1038"/>
      <c r="BQ9" s="1038"/>
      <c r="BR9" s="1038"/>
      <c r="BS9" s="1039" t="s">
        <v>122</v>
      </c>
      <c r="BT9" s="1039"/>
      <c r="BU9" s="1039"/>
      <c r="BV9" s="1039"/>
      <c r="BW9" s="1039"/>
      <c r="BX9" s="1039"/>
      <c r="BY9" s="1039"/>
      <c r="BZ9" s="1039"/>
      <c r="CA9" s="1039"/>
      <c r="CB9" s="1074"/>
      <c r="CD9" s="997" t="s">
        <v>232</v>
      </c>
      <c r="CE9" s="998"/>
      <c r="CF9" s="998"/>
      <c r="CG9" s="998"/>
      <c r="CH9" s="998"/>
      <c r="CI9" s="998"/>
      <c r="CJ9" s="998"/>
      <c r="CK9" s="998"/>
      <c r="CL9" s="998"/>
      <c r="CM9" s="998"/>
      <c r="CN9" s="998"/>
      <c r="CO9" s="998"/>
      <c r="CP9" s="998"/>
      <c r="CQ9" s="999"/>
      <c r="CR9" s="1000">
        <v>3595331</v>
      </c>
      <c r="CS9" s="1001"/>
      <c r="CT9" s="1001"/>
      <c r="CU9" s="1001"/>
      <c r="CV9" s="1001"/>
      <c r="CW9" s="1001"/>
      <c r="CX9" s="1001"/>
      <c r="CY9" s="1002"/>
      <c r="CZ9" s="1038">
        <v>14.1</v>
      </c>
      <c r="DA9" s="1038"/>
      <c r="DB9" s="1038"/>
      <c r="DC9" s="1038"/>
      <c r="DD9" s="1006">
        <v>1403953</v>
      </c>
      <c r="DE9" s="1001"/>
      <c r="DF9" s="1001"/>
      <c r="DG9" s="1001"/>
      <c r="DH9" s="1001"/>
      <c r="DI9" s="1001"/>
      <c r="DJ9" s="1001"/>
      <c r="DK9" s="1001"/>
      <c r="DL9" s="1001"/>
      <c r="DM9" s="1001"/>
      <c r="DN9" s="1001"/>
      <c r="DO9" s="1001"/>
      <c r="DP9" s="1002"/>
      <c r="DQ9" s="1006">
        <v>2060472</v>
      </c>
      <c r="DR9" s="1001"/>
      <c r="DS9" s="1001"/>
      <c r="DT9" s="1001"/>
      <c r="DU9" s="1001"/>
      <c r="DV9" s="1001"/>
      <c r="DW9" s="1001"/>
      <c r="DX9" s="1001"/>
      <c r="DY9" s="1001"/>
      <c r="DZ9" s="1001"/>
      <c r="EA9" s="1001"/>
      <c r="EB9" s="1001"/>
      <c r="EC9" s="1037"/>
    </row>
    <row r="10" spans="2:143" ht="11.25" customHeight="1" x14ac:dyDescent="0.2">
      <c r="B10" s="997" t="s">
        <v>233</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234</v>
      </c>
      <c r="AQ10" s="998"/>
      <c r="AR10" s="998"/>
      <c r="AS10" s="998"/>
      <c r="AT10" s="998"/>
      <c r="AU10" s="998"/>
      <c r="AV10" s="998"/>
      <c r="AW10" s="998"/>
      <c r="AX10" s="998"/>
      <c r="AY10" s="998"/>
      <c r="AZ10" s="998"/>
      <c r="BA10" s="998"/>
      <c r="BB10" s="998"/>
      <c r="BC10" s="998"/>
      <c r="BD10" s="998"/>
      <c r="BE10" s="998"/>
      <c r="BF10" s="999"/>
      <c r="BG10" s="1000">
        <v>92979</v>
      </c>
      <c r="BH10" s="1001"/>
      <c r="BI10" s="1001"/>
      <c r="BJ10" s="1001"/>
      <c r="BK10" s="1001"/>
      <c r="BL10" s="1001"/>
      <c r="BM10" s="1001"/>
      <c r="BN10" s="1002"/>
      <c r="BO10" s="1038">
        <v>2.1</v>
      </c>
      <c r="BP10" s="1038"/>
      <c r="BQ10" s="1038"/>
      <c r="BR10" s="1038"/>
      <c r="BS10" s="1039" t="s">
        <v>122</v>
      </c>
      <c r="BT10" s="1039"/>
      <c r="BU10" s="1039"/>
      <c r="BV10" s="1039"/>
      <c r="BW10" s="1039"/>
      <c r="BX10" s="1039"/>
      <c r="BY10" s="1039"/>
      <c r="BZ10" s="1039"/>
      <c r="CA10" s="1039"/>
      <c r="CB10" s="1074"/>
      <c r="CD10" s="997" t="s">
        <v>235</v>
      </c>
      <c r="CE10" s="998"/>
      <c r="CF10" s="998"/>
      <c r="CG10" s="998"/>
      <c r="CH10" s="998"/>
      <c r="CI10" s="998"/>
      <c r="CJ10" s="998"/>
      <c r="CK10" s="998"/>
      <c r="CL10" s="998"/>
      <c r="CM10" s="998"/>
      <c r="CN10" s="998"/>
      <c r="CO10" s="998"/>
      <c r="CP10" s="998"/>
      <c r="CQ10" s="999"/>
      <c r="CR10" s="1000">
        <v>10079</v>
      </c>
      <c r="CS10" s="1001"/>
      <c r="CT10" s="1001"/>
      <c r="CU10" s="1001"/>
      <c r="CV10" s="1001"/>
      <c r="CW10" s="1001"/>
      <c r="CX10" s="1001"/>
      <c r="CY10" s="1002"/>
      <c r="CZ10" s="1038">
        <v>0</v>
      </c>
      <c r="DA10" s="1038"/>
      <c r="DB10" s="1038"/>
      <c r="DC10" s="1038"/>
      <c r="DD10" s="1006" t="s">
        <v>122</v>
      </c>
      <c r="DE10" s="1001"/>
      <c r="DF10" s="1001"/>
      <c r="DG10" s="1001"/>
      <c r="DH10" s="1001"/>
      <c r="DI10" s="1001"/>
      <c r="DJ10" s="1001"/>
      <c r="DK10" s="1001"/>
      <c r="DL10" s="1001"/>
      <c r="DM10" s="1001"/>
      <c r="DN10" s="1001"/>
      <c r="DO10" s="1001"/>
      <c r="DP10" s="1002"/>
      <c r="DQ10" s="1006">
        <v>2306</v>
      </c>
      <c r="DR10" s="1001"/>
      <c r="DS10" s="1001"/>
      <c r="DT10" s="1001"/>
      <c r="DU10" s="1001"/>
      <c r="DV10" s="1001"/>
      <c r="DW10" s="1001"/>
      <c r="DX10" s="1001"/>
      <c r="DY10" s="1001"/>
      <c r="DZ10" s="1001"/>
      <c r="EA10" s="1001"/>
      <c r="EB10" s="1001"/>
      <c r="EC10" s="1037"/>
    </row>
    <row r="11" spans="2:143" ht="11.25" customHeight="1" x14ac:dyDescent="0.2">
      <c r="B11" s="997" t="s">
        <v>236</v>
      </c>
      <c r="C11" s="998"/>
      <c r="D11" s="998"/>
      <c r="E11" s="998"/>
      <c r="F11" s="998"/>
      <c r="G11" s="998"/>
      <c r="H11" s="998"/>
      <c r="I11" s="998"/>
      <c r="J11" s="998"/>
      <c r="K11" s="998"/>
      <c r="L11" s="998"/>
      <c r="M11" s="998"/>
      <c r="N11" s="998"/>
      <c r="O11" s="998"/>
      <c r="P11" s="998"/>
      <c r="Q11" s="999"/>
      <c r="R11" s="1000">
        <v>814054</v>
      </c>
      <c r="S11" s="1001"/>
      <c r="T11" s="1001"/>
      <c r="U11" s="1001"/>
      <c r="V11" s="1001"/>
      <c r="W11" s="1001"/>
      <c r="X11" s="1001"/>
      <c r="Y11" s="1002"/>
      <c r="Z11" s="1003">
        <v>3</v>
      </c>
      <c r="AA11" s="1004"/>
      <c r="AB11" s="1004"/>
      <c r="AC11" s="1005"/>
      <c r="AD11" s="1006">
        <v>814054</v>
      </c>
      <c r="AE11" s="1001"/>
      <c r="AF11" s="1001"/>
      <c r="AG11" s="1001"/>
      <c r="AH11" s="1001"/>
      <c r="AI11" s="1001"/>
      <c r="AJ11" s="1001"/>
      <c r="AK11" s="1002"/>
      <c r="AL11" s="1003">
        <v>5.7</v>
      </c>
      <c r="AM11" s="1004"/>
      <c r="AN11" s="1004"/>
      <c r="AO11" s="1040"/>
      <c r="AP11" s="997" t="s">
        <v>237</v>
      </c>
      <c r="AQ11" s="998"/>
      <c r="AR11" s="998"/>
      <c r="AS11" s="998"/>
      <c r="AT11" s="998"/>
      <c r="AU11" s="998"/>
      <c r="AV11" s="998"/>
      <c r="AW11" s="998"/>
      <c r="AX11" s="998"/>
      <c r="AY11" s="998"/>
      <c r="AZ11" s="998"/>
      <c r="BA11" s="998"/>
      <c r="BB11" s="998"/>
      <c r="BC11" s="998"/>
      <c r="BD11" s="998"/>
      <c r="BE11" s="998"/>
      <c r="BF11" s="999"/>
      <c r="BG11" s="1000">
        <v>86341</v>
      </c>
      <c r="BH11" s="1001"/>
      <c r="BI11" s="1001"/>
      <c r="BJ11" s="1001"/>
      <c r="BK11" s="1001"/>
      <c r="BL11" s="1001"/>
      <c r="BM11" s="1001"/>
      <c r="BN11" s="1002"/>
      <c r="BO11" s="1038">
        <v>2</v>
      </c>
      <c r="BP11" s="1038"/>
      <c r="BQ11" s="1038"/>
      <c r="BR11" s="1038"/>
      <c r="BS11" s="1039" t="s">
        <v>122</v>
      </c>
      <c r="BT11" s="1039"/>
      <c r="BU11" s="1039"/>
      <c r="BV11" s="1039"/>
      <c r="BW11" s="1039"/>
      <c r="BX11" s="1039"/>
      <c r="BY11" s="1039"/>
      <c r="BZ11" s="1039"/>
      <c r="CA11" s="1039"/>
      <c r="CB11" s="1074"/>
      <c r="CD11" s="997" t="s">
        <v>238</v>
      </c>
      <c r="CE11" s="998"/>
      <c r="CF11" s="998"/>
      <c r="CG11" s="998"/>
      <c r="CH11" s="998"/>
      <c r="CI11" s="998"/>
      <c r="CJ11" s="998"/>
      <c r="CK11" s="998"/>
      <c r="CL11" s="998"/>
      <c r="CM11" s="998"/>
      <c r="CN11" s="998"/>
      <c r="CO11" s="998"/>
      <c r="CP11" s="998"/>
      <c r="CQ11" s="999"/>
      <c r="CR11" s="1000">
        <v>1416367</v>
      </c>
      <c r="CS11" s="1001"/>
      <c r="CT11" s="1001"/>
      <c r="CU11" s="1001"/>
      <c r="CV11" s="1001"/>
      <c r="CW11" s="1001"/>
      <c r="CX11" s="1001"/>
      <c r="CY11" s="1002"/>
      <c r="CZ11" s="1038">
        <v>5.5</v>
      </c>
      <c r="DA11" s="1038"/>
      <c r="DB11" s="1038"/>
      <c r="DC11" s="1038"/>
      <c r="DD11" s="1006">
        <v>279998</v>
      </c>
      <c r="DE11" s="1001"/>
      <c r="DF11" s="1001"/>
      <c r="DG11" s="1001"/>
      <c r="DH11" s="1001"/>
      <c r="DI11" s="1001"/>
      <c r="DJ11" s="1001"/>
      <c r="DK11" s="1001"/>
      <c r="DL11" s="1001"/>
      <c r="DM11" s="1001"/>
      <c r="DN11" s="1001"/>
      <c r="DO11" s="1001"/>
      <c r="DP11" s="1002"/>
      <c r="DQ11" s="1006">
        <v>890173</v>
      </c>
      <c r="DR11" s="1001"/>
      <c r="DS11" s="1001"/>
      <c r="DT11" s="1001"/>
      <c r="DU11" s="1001"/>
      <c r="DV11" s="1001"/>
      <c r="DW11" s="1001"/>
      <c r="DX11" s="1001"/>
      <c r="DY11" s="1001"/>
      <c r="DZ11" s="1001"/>
      <c r="EA11" s="1001"/>
      <c r="EB11" s="1001"/>
      <c r="EC11" s="1037"/>
    </row>
    <row r="12" spans="2:143" ht="11.25" customHeight="1" x14ac:dyDescent="0.2">
      <c r="B12" s="997" t="s">
        <v>239</v>
      </c>
      <c r="C12" s="998"/>
      <c r="D12" s="998"/>
      <c r="E12" s="998"/>
      <c r="F12" s="998"/>
      <c r="G12" s="998"/>
      <c r="H12" s="998"/>
      <c r="I12" s="998"/>
      <c r="J12" s="998"/>
      <c r="K12" s="998"/>
      <c r="L12" s="998"/>
      <c r="M12" s="998"/>
      <c r="N12" s="998"/>
      <c r="O12" s="998"/>
      <c r="P12" s="998"/>
      <c r="Q12" s="999"/>
      <c r="R12" s="1000">
        <v>3177</v>
      </c>
      <c r="S12" s="1001"/>
      <c r="T12" s="1001"/>
      <c r="U12" s="1001"/>
      <c r="V12" s="1001"/>
      <c r="W12" s="1001"/>
      <c r="X12" s="1001"/>
      <c r="Y12" s="1002"/>
      <c r="Z12" s="1038">
        <v>0</v>
      </c>
      <c r="AA12" s="1038"/>
      <c r="AB12" s="1038"/>
      <c r="AC12" s="1038"/>
      <c r="AD12" s="1039">
        <v>3177</v>
      </c>
      <c r="AE12" s="1039"/>
      <c r="AF12" s="1039"/>
      <c r="AG12" s="1039"/>
      <c r="AH12" s="1039"/>
      <c r="AI12" s="1039"/>
      <c r="AJ12" s="1039"/>
      <c r="AK12" s="1039"/>
      <c r="AL12" s="1003">
        <v>0</v>
      </c>
      <c r="AM12" s="1004"/>
      <c r="AN12" s="1004"/>
      <c r="AO12" s="1040"/>
      <c r="AP12" s="997" t="s">
        <v>240</v>
      </c>
      <c r="AQ12" s="998"/>
      <c r="AR12" s="998"/>
      <c r="AS12" s="998"/>
      <c r="AT12" s="998"/>
      <c r="AU12" s="998"/>
      <c r="AV12" s="998"/>
      <c r="AW12" s="998"/>
      <c r="AX12" s="998"/>
      <c r="AY12" s="998"/>
      <c r="AZ12" s="998"/>
      <c r="BA12" s="998"/>
      <c r="BB12" s="998"/>
      <c r="BC12" s="998"/>
      <c r="BD12" s="998"/>
      <c r="BE12" s="998"/>
      <c r="BF12" s="999"/>
      <c r="BG12" s="1000">
        <v>2531546</v>
      </c>
      <c r="BH12" s="1001"/>
      <c r="BI12" s="1001"/>
      <c r="BJ12" s="1001"/>
      <c r="BK12" s="1001"/>
      <c r="BL12" s="1001"/>
      <c r="BM12" s="1001"/>
      <c r="BN12" s="1002"/>
      <c r="BO12" s="1038">
        <v>57.4</v>
      </c>
      <c r="BP12" s="1038"/>
      <c r="BQ12" s="1038"/>
      <c r="BR12" s="1038"/>
      <c r="BS12" s="1039">
        <v>310896</v>
      </c>
      <c r="BT12" s="1039"/>
      <c r="BU12" s="1039"/>
      <c r="BV12" s="1039"/>
      <c r="BW12" s="1039"/>
      <c r="BX12" s="1039"/>
      <c r="BY12" s="1039"/>
      <c r="BZ12" s="1039"/>
      <c r="CA12" s="1039"/>
      <c r="CB12" s="1074"/>
      <c r="CD12" s="997" t="s">
        <v>241</v>
      </c>
      <c r="CE12" s="998"/>
      <c r="CF12" s="998"/>
      <c r="CG12" s="998"/>
      <c r="CH12" s="998"/>
      <c r="CI12" s="998"/>
      <c r="CJ12" s="998"/>
      <c r="CK12" s="998"/>
      <c r="CL12" s="998"/>
      <c r="CM12" s="998"/>
      <c r="CN12" s="998"/>
      <c r="CO12" s="998"/>
      <c r="CP12" s="998"/>
      <c r="CQ12" s="999"/>
      <c r="CR12" s="1000">
        <v>994173</v>
      </c>
      <c r="CS12" s="1001"/>
      <c r="CT12" s="1001"/>
      <c r="CU12" s="1001"/>
      <c r="CV12" s="1001"/>
      <c r="CW12" s="1001"/>
      <c r="CX12" s="1001"/>
      <c r="CY12" s="1002"/>
      <c r="CZ12" s="1038">
        <v>3.9</v>
      </c>
      <c r="DA12" s="1038"/>
      <c r="DB12" s="1038"/>
      <c r="DC12" s="1038"/>
      <c r="DD12" s="1006">
        <v>167711</v>
      </c>
      <c r="DE12" s="1001"/>
      <c r="DF12" s="1001"/>
      <c r="DG12" s="1001"/>
      <c r="DH12" s="1001"/>
      <c r="DI12" s="1001"/>
      <c r="DJ12" s="1001"/>
      <c r="DK12" s="1001"/>
      <c r="DL12" s="1001"/>
      <c r="DM12" s="1001"/>
      <c r="DN12" s="1001"/>
      <c r="DO12" s="1001"/>
      <c r="DP12" s="1002"/>
      <c r="DQ12" s="1006">
        <v>483643</v>
      </c>
      <c r="DR12" s="1001"/>
      <c r="DS12" s="1001"/>
      <c r="DT12" s="1001"/>
      <c r="DU12" s="1001"/>
      <c r="DV12" s="1001"/>
      <c r="DW12" s="1001"/>
      <c r="DX12" s="1001"/>
      <c r="DY12" s="1001"/>
      <c r="DZ12" s="1001"/>
      <c r="EA12" s="1001"/>
      <c r="EB12" s="1001"/>
      <c r="EC12" s="1037"/>
    </row>
    <row r="13" spans="2:143" ht="11.25" customHeight="1" x14ac:dyDescent="0.2">
      <c r="B13" s="997" t="s">
        <v>242</v>
      </c>
      <c r="C13" s="998"/>
      <c r="D13" s="998"/>
      <c r="E13" s="998"/>
      <c r="F13" s="998"/>
      <c r="G13" s="998"/>
      <c r="H13" s="998"/>
      <c r="I13" s="998"/>
      <c r="J13" s="998"/>
      <c r="K13" s="998"/>
      <c r="L13" s="998"/>
      <c r="M13" s="998"/>
      <c r="N13" s="998"/>
      <c r="O13" s="998"/>
      <c r="P13" s="998"/>
      <c r="Q13" s="999"/>
      <c r="R13" s="1000">
        <v>1912</v>
      </c>
      <c r="S13" s="1001"/>
      <c r="T13" s="1001"/>
      <c r="U13" s="1001"/>
      <c r="V13" s="1001"/>
      <c r="W13" s="1001"/>
      <c r="X13" s="1001"/>
      <c r="Y13" s="1002"/>
      <c r="Z13" s="1038">
        <v>0</v>
      </c>
      <c r="AA13" s="1038"/>
      <c r="AB13" s="1038"/>
      <c r="AC13" s="1038"/>
      <c r="AD13" s="1039">
        <v>1912</v>
      </c>
      <c r="AE13" s="1039"/>
      <c r="AF13" s="1039"/>
      <c r="AG13" s="1039"/>
      <c r="AH13" s="1039"/>
      <c r="AI13" s="1039"/>
      <c r="AJ13" s="1039"/>
      <c r="AK13" s="1039"/>
      <c r="AL13" s="1003">
        <v>0</v>
      </c>
      <c r="AM13" s="1004"/>
      <c r="AN13" s="1004"/>
      <c r="AO13" s="1040"/>
      <c r="AP13" s="997" t="s">
        <v>243</v>
      </c>
      <c r="AQ13" s="998"/>
      <c r="AR13" s="998"/>
      <c r="AS13" s="998"/>
      <c r="AT13" s="998"/>
      <c r="AU13" s="998"/>
      <c r="AV13" s="998"/>
      <c r="AW13" s="998"/>
      <c r="AX13" s="998"/>
      <c r="AY13" s="998"/>
      <c r="AZ13" s="998"/>
      <c r="BA13" s="998"/>
      <c r="BB13" s="998"/>
      <c r="BC13" s="998"/>
      <c r="BD13" s="998"/>
      <c r="BE13" s="998"/>
      <c r="BF13" s="999"/>
      <c r="BG13" s="1000">
        <v>2514773</v>
      </c>
      <c r="BH13" s="1001"/>
      <c r="BI13" s="1001"/>
      <c r="BJ13" s="1001"/>
      <c r="BK13" s="1001"/>
      <c r="BL13" s="1001"/>
      <c r="BM13" s="1001"/>
      <c r="BN13" s="1002"/>
      <c r="BO13" s="1038">
        <v>57</v>
      </c>
      <c r="BP13" s="1038"/>
      <c r="BQ13" s="1038"/>
      <c r="BR13" s="1038"/>
      <c r="BS13" s="1039">
        <v>310896</v>
      </c>
      <c r="BT13" s="1039"/>
      <c r="BU13" s="1039"/>
      <c r="BV13" s="1039"/>
      <c r="BW13" s="1039"/>
      <c r="BX13" s="1039"/>
      <c r="BY13" s="1039"/>
      <c r="BZ13" s="1039"/>
      <c r="CA13" s="1039"/>
      <c r="CB13" s="1074"/>
      <c r="CD13" s="997" t="s">
        <v>244</v>
      </c>
      <c r="CE13" s="998"/>
      <c r="CF13" s="998"/>
      <c r="CG13" s="998"/>
      <c r="CH13" s="998"/>
      <c r="CI13" s="998"/>
      <c r="CJ13" s="998"/>
      <c r="CK13" s="998"/>
      <c r="CL13" s="998"/>
      <c r="CM13" s="998"/>
      <c r="CN13" s="998"/>
      <c r="CO13" s="998"/>
      <c r="CP13" s="998"/>
      <c r="CQ13" s="999"/>
      <c r="CR13" s="1000">
        <v>2366706</v>
      </c>
      <c r="CS13" s="1001"/>
      <c r="CT13" s="1001"/>
      <c r="CU13" s="1001"/>
      <c r="CV13" s="1001"/>
      <c r="CW13" s="1001"/>
      <c r="CX13" s="1001"/>
      <c r="CY13" s="1002"/>
      <c r="CZ13" s="1038">
        <v>9.3000000000000007</v>
      </c>
      <c r="DA13" s="1038"/>
      <c r="DB13" s="1038"/>
      <c r="DC13" s="1038"/>
      <c r="DD13" s="1006">
        <v>1053491</v>
      </c>
      <c r="DE13" s="1001"/>
      <c r="DF13" s="1001"/>
      <c r="DG13" s="1001"/>
      <c r="DH13" s="1001"/>
      <c r="DI13" s="1001"/>
      <c r="DJ13" s="1001"/>
      <c r="DK13" s="1001"/>
      <c r="DL13" s="1001"/>
      <c r="DM13" s="1001"/>
      <c r="DN13" s="1001"/>
      <c r="DO13" s="1001"/>
      <c r="DP13" s="1002"/>
      <c r="DQ13" s="1006">
        <v>1220317</v>
      </c>
      <c r="DR13" s="1001"/>
      <c r="DS13" s="1001"/>
      <c r="DT13" s="1001"/>
      <c r="DU13" s="1001"/>
      <c r="DV13" s="1001"/>
      <c r="DW13" s="1001"/>
      <c r="DX13" s="1001"/>
      <c r="DY13" s="1001"/>
      <c r="DZ13" s="1001"/>
      <c r="EA13" s="1001"/>
      <c r="EB13" s="1001"/>
      <c r="EC13" s="1037"/>
    </row>
    <row r="14" spans="2:143" ht="11.25" customHeight="1" x14ac:dyDescent="0.2">
      <c r="B14" s="997" t="s">
        <v>245</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246</v>
      </c>
      <c r="AQ14" s="998"/>
      <c r="AR14" s="998"/>
      <c r="AS14" s="998"/>
      <c r="AT14" s="998"/>
      <c r="AU14" s="998"/>
      <c r="AV14" s="998"/>
      <c r="AW14" s="998"/>
      <c r="AX14" s="998"/>
      <c r="AY14" s="998"/>
      <c r="AZ14" s="998"/>
      <c r="BA14" s="998"/>
      <c r="BB14" s="998"/>
      <c r="BC14" s="998"/>
      <c r="BD14" s="998"/>
      <c r="BE14" s="998"/>
      <c r="BF14" s="999"/>
      <c r="BG14" s="1000">
        <v>121215</v>
      </c>
      <c r="BH14" s="1001"/>
      <c r="BI14" s="1001"/>
      <c r="BJ14" s="1001"/>
      <c r="BK14" s="1001"/>
      <c r="BL14" s="1001"/>
      <c r="BM14" s="1001"/>
      <c r="BN14" s="1002"/>
      <c r="BO14" s="1038">
        <v>2.7</v>
      </c>
      <c r="BP14" s="1038"/>
      <c r="BQ14" s="1038"/>
      <c r="BR14" s="1038"/>
      <c r="BS14" s="1039" t="s">
        <v>122</v>
      </c>
      <c r="BT14" s="1039"/>
      <c r="BU14" s="1039"/>
      <c r="BV14" s="1039"/>
      <c r="BW14" s="1039"/>
      <c r="BX14" s="1039"/>
      <c r="BY14" s="1039"/>
      <c r="BZ14" s="1039"/>
      <c r="CA14" s="1039"/>
      <c r="CB14" s="1074"/>
      <c r="CD14" s="997" t="s">
        <v>247</v>
      </c>
      <c r="CE14" s="998"/>
      <c r="CF14" s="998"/>
      <c r="CG14" s="998"/>
      <c r="CH14" s="998"/>
      <c r="CI14" s="998"/>
      <c r="CJ14" s="998"/>
      <c r="CK14" s="998"/>
      <c r="CL14" s="998"/>
      <c r="CM14" s="998"/>
      <c r="CN14" s="998"/>
      <c r="CO14" s="998"/>
      <c r="CP14" s="998"/>
      <c r="CQ14" s="999"/>
      <c r="CR14" s="1000">
        <v>1308557</v>
      </c>
      <c r="CS14" s="1001"/>
      <c r="CT14" s="1001"/>
      <c r="CU14" s="1001"/>
      <c r="CV14" s="1001"/>
      <c r="CW14" s="1001"/>
      <c r="CX14" s="1001"/>
      <c r="CY14" s="1002"/>
      <c r="CZ14" s="1038">
        <v>5.0999999999999996</v>
      </c>
      <c r="DA14" s="1038"/>
      <c r="DB14" s="1038"/>
      <c r="DC14" s="1038"/>
      <c r="DD14" s="1006">
        <v>418462</v>
      </c>
      <c r="DE14" s="1001"/>
      <c r="DF14" s="1001"/>
      <c r="DG14" s="1001"/>
      <c r="DH14" s="1001"/>
      <c r="DI14" s="1001"/>
      <c r="DJ14" s="1001"/>
      <c r="DK14" s="1001"/>
      <c r="DL14" s="1001"/>
      <c r="DM14" s="1001"/>
      <c r="DN14" s="1001"/>
      <c r="DO14" s="1001"/>
      <c r="DP14" s="1002"/>
      <c r="DQ14" s="1006">
        <v>803495</v>
      </c>
      <c r="DR14" s="1001"/>
      <c r="DS14" s="1001"/>
      <c r="DT14" s="1001"/>
      <c r="DU14" s="1001"/>
      <c r="DV14" s="1001"/>
      <c r="DW14" s="1001"/>
      <c r="DX14" s="1001"/>
      <c r="DY14" s="1001"/>
      <c r="DZ14" s="1001"/>
      <c r="EA14" s="1001"/>
      <c r="EB14" s="1001"/>
      <c r="EC14" s="1037"/>
    </row>
    <row r="15" spans="2:143" ht="11.25" customHeight="1" x14ac:dyDescent="0.2">
      <c r="B15" s="997" t="s">
        <v>248</v>
      </c>
      <c r="C15" s="998"/>
      <c r="D15" s="998"/>
      <c r="E15" s="998"/>
      <c r="F15" s="998"/>
      <c r="G15" s="998"/>
      <c r="H15" s="998"/>
      <c r="I15" s="998"/>
      <c r="J15" s="998"/>
      <c r="K15" s="998"/>
      <c r="L15" s="998"/>
      <c r="M15" s="998"/>
      <c r="N15" s="998"/>
      <c r="O15" s="998"/>
      <c r="P15" s="998"/>
      <c r="Q15" s="999"/>
      <c r="R15" s="1000">
        <v>32472</v>
      </c>
      <c r="S15" s="1001"/>
      <c r="T15" s="1001"/>
      <c r="U15" s="1001"/>
      <c r="V15" s="1001"/>
      <c r="W15" s="1001"/>
      <c r="X15" s="1001"/>
      <c r="Y15" s="1002"/>
      <c r="Z15" s="1038">
        <v>0.1</v>
      </c>
      <c r="AA15" s="1038"/>
      <c r="AB15" s="1038"/>
      <c r="AC15" s="1038"/>
      <c r="AD15" s="1039">
        <v>32472</v>
      </c>
      <c r="AE15" s="1039"/>
      <c r="AF15" s="1039"/>
      <c r="AG15" s="1039"/>
      <c r="AH15" s="1039"/>
      <c r="AI15" s="1039"/>
      <c r="AJ15" s="1039"/>
      <c r="AK15" s="1039"/>
      <c r="AL15" s="1003">
        <v>0.2</v>
      </c>
      <c r="AM15" s="1004"/>
      <c r="AN15" s="1004"/>
      <c r="AO15" s="1040"/>
      <c r="AP15" s="997" t="s">
        <v>249</v>
      </c>
      <c r="AQ15" s="998"/>
      <c r="AR15" s="998"/>
      <c r="AS15" s="998"/>
      <c r="AT15" s="998"/>
      <c r="AU15" s="998"/>
      <c r="AV15" s="998"/>
      <c r="AW15" s="998"/>
      <c r="AX15" s="998"/>
      <c r="AY15" s="998"/>
      <c r="AZ15" s="998"/>
      <c r="BA15" s="998"/>
      <c r="BB15" s="998"/>
      <c r="BC15" s="998"/>
      <c r="BD15" s="998"/>
      <c r="BE15" s="998"/>
      <c r="BF15" s="999"/>
      <c r="BG15" s="1000">
        <v>205131</v>
      </c>
      <c r="BH15" s="1001"/>
      <c r="BI15" s="1001"/>
      <c r="BJ15" s="1001"/>
      <c r="BK15" s="1001"/>
      <c r="BL15" s="1001"/>
      <c r="BM15" s="1001"/>
      <c r="BN15" s="1002"/>
      <c r="BO15" s="1038">
        <v>4.7</v>
      </c>
      <c r="BP15" s="1038"/>
      <c r="BQ15" s="1038"/>
      <c r="BR15" s="1038"/>
      <c r="BS15" s="1039" t="s">
        <v>122</v>
      </c>
      <c r="BT15" s="1039"/>
      <c r="BU15" s="1039"/>
      <c r="BV15" s="1039"/>
      <c r="BW15" s="1039"/>
      <c r="BX15" s="1039"/>
      <c r="BY15" s="1039"/>
      <c r="BZ15" s="1039"/>
      <c r="CA15" s="1039"/>
      <c r="CB15" s="1074"/>
      <c r="CD15" s="997" t="s">
        <v>250</v>
      </c>
      <c r="CE15" s="998"/>
      <c r="CF15" s="998"/>
      <c r="CG15" s="998"/>
      <c r="CH15" s="998"/>
      <c r="CI15" s="998"/>
      <c r="CJ15" s="998"/>
      <c r="CK15" s="998"/>
      <c r="CL15" s="998"/>
      <c r="CM15" s="998"/>
      <c r="CN15" s="998"/>
      <c r="CO15" s="998"/>
      <c r="CP15" s="998"/>
      <c r="CQ15" s="999"/>
      <c r="CR15" s="1000">
        <v>1849585</v>
      </c>
      <c r="CS15" s="1001"/>
      <c r="CT15" s="1001"/>
      <c r="CU15" s="1001"/>
      <c r="CV15" s="1001"/>
      <c r="CW15" s="1001"/>
      <c r="CX15" s="1001"/>
      <c r="CY15" s="1002"/>
      <c r="CZ15" s="1038">
        <v>7.2</v>
      </c>
      <c r="DA15" s="1038"/>
      <c r="DB15" s="1038"/>
      <c r="DC15" s="1038"/>
      <c r="DD15" s="1006">
        <v>201975</v>
      </c>
      <c r="DE15" s="1001"/>
      <c r="DF15" s="1001"/>
      <c r="DG15" s="1001"/>
      <c r="DH15" s="1001"/>
      <c r="DI15" s="1001"/>
      <c r="DJ15" s="1001"/>
      <c r="DK15" s="1001"/>
      <c r="DL15" s="1001"/>
      <c r="DM15" s="1001"/>
      <c r="DN15" s="1001"/>
      <c r="DO15" s="1001"/>
      <c r="DP15" s="1002"/>
      <c r="DQ15" s="1006">
        <v>1366526</v>
      </c>
      <c r="DR15" s="1001"/>
      <c r="DS15" s="1001"/>
      <c r="DT15" s="1001"/>
      <c r="DU15" s="1001"/>
      <c r="DV15" s="1001"/>
      <c r="DW15" s="1001"/>
      <c r="DX15" s="1001"/>
      <c r="DY15" s="1001"/>
      <c r="DZ15" s="1001"/>
      <c r="EA15" s="1001"/>
      <c r="EB15" s="1001"/>
      <c r="EC15" s="1037"/>
    </row>
    <row r="16" spans="2:143" ht="11.25" customHeight="1" x14ac:dyDescent="0.2">
      <c r="B16" s="997" t="s">
        <v>251</v>
      </c>
      <c r="C16" s="998"/>
      <c r="D16" s="998"/>
      <c r="E16" s="998"/>
      <c r="F16" s="998"/>
      <c r="G16" s="998"/>
      <c r="H16" s="998"/>
      <c r="I16" s="998"/>
      <c r="J16" s="998"/>
      <c r="K16" s="998"/>
      <c r="L16" s="998"/>
      <c r="M16" s="998"/>
      <c r="N16" s="998"/>
      <c r="O16" s="998"/>
      <c r="P16" s="998"/>
      <c r="Q16" s="999"/>
      <c r="R16" s="1000">
        <v>79053</v>
      </c>
      <c r="S16" s="1001"/>
      <c r="T16" s="1001"/>
      <c r="U16" s="1001"/>
      <c r="V16" s="1001"/>
      <c r="W16" s="1001"/>
      <c r="X16" s="1001"/>
      <c r="Y16" s="1002"/>
      <c r="Z16" s="1038">
        <v>0.3</v>
      </c>
      <c r="AA16" s="1038"/>
      <c r="AB16" s="1038"/>
      <c r="AC16" s="1038"/>
      <c r="AD16" s="1039">
        <v>79053</v>
      </c>
      <c r="AE16" s="1039"/>
      <c r="AF16" s="1039"/>
      <c r="AG16" s="1039"/>
      <c r="AH16" s="1039"/>
      <c r="AI16" s="1039"/>
      <c r="AJ16" s="1039"/>
      <c r="AK16" s="1039"/>
      <c r="AL16" s="1003">
        <v>0.6</v>
      </c>
      <c r="AM16" s="1004"/>
      <c r="AN16" s="1004"/>
      <c r="AO16" s="1040"/>
      <c r="AP16" s="997" t="s">
        <v>252</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4"/>
      <c r="CD16" s="997" t="s">
        <v>253</v>
      </c>
      <c r="CE16" s="998"/>
      <c r="CF16" s="998"/>
      <c r="CG16" s="998"/>
      <c r="CH16" s="998"/>
      <c r="CI16" s="998"/>
      <c r="CJ16" s="998"/>
      <c r="CK16" s="998"/>
      <c r="CL16" s="998"/>
      <c r="CM16" s="998"/>
      <c r="CN16" s="998"/>
      <c r="CO16" s="998"/>
      <c r="CP16" s="998"/>
      <c r="CQ16" s="999"/>
      <c r="CR16" s="1000">
        <v>113501</v>
      </c>
      <c r="CS16" s="1001"/>
      <c r="CT16" s="1001"/>
      <c r="CU16" s="1001"/>
      <c r="CV16" s="1001"/>
      <c r="CW16" s="1001"/>
      <c r="CX16" s="1001"/>
      <c r="CY16" s="1002"/>
      <c r="CZ16" s="1038">
        <v>0.4</v>
      </c>
      <c r="DA16" s="1038"/>
      <c r="DB16" s="1038"/>
      <c r="DC16" s="1038"/>
      <c r="DD16" s="1006" t="s">
        <v>122</v>
      </c>
      <c r="DE16" s="1001"/>
      <c r="DF16" s="1001"/>
      <c r="DG16" s="1001"/>
      <c r="DH16" s="1001"/>
      <c r="DI16" s="1001"/>
      <c r="DJ16" s="1001"/>
      <c r="DK16" s="1001"/>
      <c r="DL16" s="1001"/>
      <c r="DM16" s="1001"/>
      <c r="DN16" s="1001"/>
      <c r="DO16" s="1001"/>
      <c r="DP16" s="1002"/>
      <c r="DQ16" s="1006">
        <v>3838</v>
      </c>
      <c r="DR16" s="1001"/>
      <c r="DS16" s="1001"/>
      <c r="DT16" s="1001"/>
      <c r="DU16" s="1001"/>
      <c r="DV16" s="1001"/>
      <c r="DW16" s="1001"/>
      <c r="DX16" s="1001"/>
      <c r="DY16" s="1001"/>
      <c r="DZ16" s="1001"/>
      <c r="EA16" s="1001"/>
      <c r="EB16" s="1001"/>
      <c r="EC16" s="1037"/>
    </row>
    <row r="17" spans="2:133" ht="11.25" customHeight="1" x14ac:dyDescent="0.2">
      <c r="B17" s="997" t="s">
        <v>254</v>
      </c>
      <c r="C17" s="998"/>
      <c r="D17" s="998"/>
      <c r="E17" s="998"/>
      <c r="F17" s="998"/>
      <c r="G17" s="998"/>
      <c r="H17" s="998"/>
      <c r="I17" s="998"/>
      <c r="J17" s="998"/>
      <c r="K17" s="998"/>
      <c r="L17" s="998"/>
      <c r="M17" s="998"/>
      <c r="N17" s="998"/>
      <c r="O17" s="998"/>
      <c r="P17" s="998"/>
      <c r="Q17" s="999"/>
      <c r="R17" s="1000">
        <v>147002</v>
      </c>
      <c r="S17" s="1001"/>
      <c r="T17" s="1001"/>
      <c r="U17" s="1001"/>
      <c r="V17" s="1001"/>
      <c r="W17" s="1001"/>
      <c r="X17" s="1001"/>
      <c r="Y17" s="1002"/>
      <c r="Z17" s="1038">
        <v>0.5</v>
      </c>
      <c r="AA17" s="1038"/>
      <c r="AB17" s="1038"/>
      <c r="AC17" s="1038"/>
      <c r="AD17" s="1039">
        <v>147002</v>
      </c>
      <c r="AE17" s="1039"/>
      <c r="AF17" s="1039"/>
      <c r="AG17" s="1039"/>
      <c r="AH17" s="1039"/>
      <c r="AI17" s="1039"/>
      <c r="AJ17" s="1039"/>
      <c r="AK17" s="1039"/>
      <c r="AL17" s="1003">
        <v>1</v>
      </c>
      <c r="AM17" s="1004"/>
      <c r="AN17" s="1004"/>
      <c r="AO17" s="1040"/>
      <c r="AP17" s="997" t="s">
        <v>255</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4"/>
      <c r="CD17" s="997" t="s">
        <v>256</v>
      </c>
      <c r="CE17" s="998"/>
      <c r="CF17" s="998"/>
      <c r="CG17" s="998"/>
      <c r="CH17" s="998"/>
      <c r="CI17" s="998"/>
      <c r="CJ17" s="998"/>
      <c r="CK17" s="998"/>
      <c r="CL17" s="998"/>
      <c r="CM17" s="998"/>
      <c r="CN17" s="998"/>
      <c r="CO17" s="998"/>
      <c r="CP17" s="998"/>
      <c r="CQ17" s="999"/>
      <c r="CR17" s="1000">
        <v>2445353</v>
      </c>
      <c r="CS17" s="1001"/>
      <c r="CT17" s="1001"/>
      <c r="CU17" s="1001"/>
      <c r="CV17" s="1001"/>
      <c r="CW17" s="1001"/>
      <c r="CX17" s="1001"/>
      <c r="CY17" s="1002"/>
      <c r="CZ17" s="1038">
        <v>9.6</v>
      </c>
      <c r="DA17" s="1038"/>
      <c r="DB17" s="1038"/>
      <c r="DC17" s="1038"/>
      <c r="DD17" s="1006" t="s">
        <v>122</v>
      </c>
      <c r="DE17" s="1001"/>
      <c r="DF17" s="1001"/>
      <c r="DG17" s="1001"/>
      <c r="DH17" s="1001"/>
      <c r="DI17" s="1001"/>
      <c r="DJ17" s="1001"/>
      <c r="DK17" s="1001"/>
      <c r="DL17" s="1001"/>
      <c r="DM17" s="1001"/>
      <c r="DN17" s="1001"/>
      <c r="DO17" s="1001"/>
      <c r="DP17" s="1002"/>
      <c r="DQ17" s="1006">
        <v>2426094</v>
      </c>
      <c r="DR17" s="1001"/>
      <c r="DS17" s="1001"/>
      <c r="DT17" s="1001"/>
      <c r="DU17" s="1001"/>
      <c r="DV17" s="1001"/>
      <c r="DW17" s="1001"/>
      <c r="DX17" s="1001"/>
      <c r="DY17" s="1001"/>
      <c r="DZ17" s="1001"/>
      <c r="EA17" s="1001"/>
      <c r="EB17" s="1001"/>
      <c r="EC17" s="1037"/>
    </row>
    <row r="18" spans="2:133" ht="11.25" customHeight="1" x14ac:dyDescent="0.2">
      <c r="B18" s="997" t="s">
        <v>257</v>
      </c>
      <c r="C18" s="998"/>
      <c r="D18" s="998"/>
      <c r="E18" s="998"/>
      <c r="F18" s="998"/>
      <c r="G18" s="998"/>
      <c r="H18" s="998"/>
      <c r="I18" s="998"/>
      <c r="J18" s="998"/>
      <c r="K18" s="998"/>
      <c r="L18" s="998"/>
      <c r="M18" s="998"/>
      <c r="N18" s="998"/>
      <c r="O18" s="998"/>
      <c r="P18" s="998"/>
      <c r="Q18" s="999"/>
      <c r="R18" s="1000">
        <v>17269</v>
      </c>
      <c r="S18" s="1001"/>
      <c r="T18" s="1001"/>
      <c r="U18" s="1001"/>
      <c r="V18" s="1001"/>
      <c r="W18" s="1001"/>
      <c r="X18" s="1001"/>
      <c r="Y18" s="1002"/>
      <c r="Z18" s="1038">
        <v>0.1</v>
      </c>
      <c r="AA18" s="1038"/>
      <c r="AB18" s="1038"/>
      <c r="AC18" s="1038"/>
      <c r="AD18" s="1039">
        <v>17269</v>
      </c>
      <c r="AE18" s="1039"/>
      <c r="AF18" s="1039"/>
      <c r="AG18" s="1039"/>
      <c r="AH18" s="1039"/>
      <c r="AI18" s="1039"/>
      <c r="AJ18" s="1039"/>
      <c r="AK18" s="1039"/>
      <c r="AL18" s="1003">
        <v>0.1</v>
      </c>
      <c r="AM18" s="1004"/>
      <c r="AN18" s="1004"/>
      <c r="AO18" s="1040"/>
      <c r="AP18" s="997" t="s">
        <v>258</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4"/>
      <c r="CD18" s="997" t="s">
        <v>259</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
      <c r="B19" s="997" t="s">
        <v>260</v>
      </c>
      <c r="C19" s="998"/>
      <c r="D19" s="998"/>
      <c r="E19" s="998"/>
      <c r="F19" s="998"/>
      <c r="G19" s="998"/>
      <c r="H19" s="998"/>
      <c r="I19" s="998"/>
      <c r="J19" s="998"/>
      <c r="K19" s="998"/>
      <c r="L19" s="998"/>
      <c r="M19" s="998"/>
      <c r="N19" s="998"/>
      <c r="O19" s="998"/>
      <c r="P19" s="998"/>
      <c r="Q19" s="999"/>
      <c r="R19" s="1000">
        <v>128310</v>
      </c>
      <c r="S19" s="1001"/>
      <c r="T19" s="1001"/>
      <c r="U19" s="1001"/>
      <c r="V19" s="1001"/>
      <c r="W19" s="1001"/>
      <c r="X19" s="1001"/>
      <c r="Y19" s="1002"/>
      <c r="Z19" s="1038">
        <v>0.5</v>
      </c>
      <c r="AA19" s="1038"/>
      <c r="AB19" s="1038"/>
      <c r="AC19" s="1038"/>
      <c r="AD19" s="1039">
        <v>128310</v>
      </c>
      <c r="AE19" s="1039"/>
      <c r="AF19" s="1039"/>
      <c r="AG19" s="1039"/>
      <c r="AH19" s="1039"/>
      <c r="AI19" s="1039"/>
      <c r="AJ19" s="1039"/>
      <c r="AK19" s="1039"/>
      <c r="AL19" s="1003">
        <v>0.9</v>
      </c>
      <c r="AM19" s="1004"/>
      <c r="AN19" s="1004"/>
      <c r="AO19" s="1040"/>
      <c r="AP19" s="997" t="s">
        <v>261</v>
      </c>
      <c r="AQ19" s="998"/>
      <c r="AR19" s="998"/>
      <c r="AS19" s="998"/>
      <c r="AT19" s="998"/>
      <c r="AU19" s="998"/>
      <c r="AV19" s="998"/>
      <c r="AW19" s="998"/>
      <c r="AX19" s="998"/>
      <c r="AY19" s="998"/>
      <c r="AZ19" s="998"/>
      <c r="BA19" s="998"/>
      <c r="BB19" s="998"/>
      <c r="BC19" s="998"/>
      <c r="BD19" s="998"/>
      <c r="BE19" s="998"/>
      <c r="BF19" s="999"/>
      <c r="BG19" s="1000">
        <v>153549</v>
      </c>
      <c r="BH19" s="1001"/>
      <c r="BI19" s="1001"/>
      <c r="BJ19" s="1001"/>
      <c r="BK19" s="1001"/>
      <c r="BL19" s="1001"/>
      <c r="BM19" s="1001"/>
      <c r="BN19" s="1002"/>
      <c r="BO19" s="1038">
        <v>3.5</v>
      </c>
      <c r="BP19" s="1038"/>
      <c r="BQ19" s="1038"/>
      <c r="BR19" s="1038"/>
      <c r="BS19" s="1039" t="s">
        <v>122</v>
      </c>
      <c r="BT19" s="1039"/>
      <c r="BU19" s="1039"/>
      <c r="BV19" s="1039"/>
      <c r="BW19" s="1039"/>
      <c r="BX19" s="1039"/>
      <c r="BY19" s="1039"/>
      <c r="BZ19" s="1039"/>
      <c r="CA19" s="1039"/>
      <c r="CB19" s="1074"/>
      <c r="CD19" s="997" t="s">
        <v>262</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
      <c r="B20" s="1075" t="s">
        <v>263</v>
      </c>
      <c r="C20" s="1076"/>
      <c r="D20" s="1076"/>
      <c r="E20" s="1076"/>
      <c r="F20" s="1076"/>
      <c r="G20" s="1076"/>
      <c r="H20" s="1076"/>
      <c r="I20" s="1076"/>
      <c r="J20" s="1076"/>
      <c r="K20" s="1076"/>
      <c r="L20" s="1076"/>
      <c r="M20" s="1076"/>
      <c r="N20" s="1076"/>
      <c r="O20" s="1076"/>
      <c r="P20" s="1076"/>
      <c r="Q20" s="1077"/>
      <c r="R20" s="1000">
        <v>1423</v>
      </c>
      <c r="S20" s="1001"/>
      <c r="T20" s="1001"/>
      <c r="U20" s="1001"/>
      <c r="V20" s="1001"/>
      <c r="W20" s="1001"/>
      <c r="X20" s="1001"/>
      <c r="Y20" s="1002"/>
      <c r="Z20" s="1038">
        <v>0</v>
      </c>
      <c r="AA20" s="1038"/>
      <c r="AB20" s="1038"/>
      <c r="AC20" s="1038"/>
      <c r="AD20" s="1039">
        <v>1423</v>
      </c>
      <c r="AE20" s="1039"/>
      <c r="AF20" s="1039"/>
      <c r="AG20" s="1039"/>
      <c r="AH20" s="1039"/>
      <c r="AI20" s="1039"/>
      <c r="AJ20" s="1039"/>
      <c r="AK20" s="1039"/>
      <c r="AL20" s="1003">
        <v>0</v>
      </c>
      <c r="AM20" s="1004"/>
      <c r="AN20" s="1004"/>
      <c r="AO20" s="1040"/>
      <c r="AP20" s="997" t="s">
        <v>264</v>
      </c>
      <c r="AQ20" s="998"/>
      <c r="AR20" s="998"/>
      <c r="AS20" s="998"/>
      <c r="AT20" s="998"/>
      <c r="AU20" s="998"/>
      <c r="AV20" s="998"/>
      <c r="AW20" s="998"/>
      <c r="AX20" s="998"/>
      <c r="AY20" s="998"/>
      <c r="AZ20" s="998"/>
      <c r="BA20" s="998"/>
      <c r="BB20" s="998"/>
      <c r="BC20" s="998"/>
      <c r="BD20" s="998"/>
      <c r="BE20" s="998"/>
      <c r="BF20" s="999"/>
      <c r="BG20" s="1000">
        <v>153549</v>
      </c>
      <c r="BH20" s="1001"/>
      <c r="BI20" s="1001"/>
      <c r="BJ20" s="1001"/>
      <c r="BK20" s="1001"/>
      <c r="BL20" s="1001"/>
      <c r="BM20" s="1001"/>
      <c r="BN20" s="1002"/>
      <c r="BO20" s="1038">
        <v>3.5</v>
      </c>
      <c r="BP20" s="1038"/>
      <c r="BQ20" s="1038"/>
      <c r="BR20" s="1038"/>
      <c r="BS20" s="1039" t="s">
        <v>122</v>
      </c>
      <c r="BT20" s="1039"/>
      <c r="BU20" s="1039"/>
      <c r="BV20" s="1039"/>
      <c r="BW20" s="1039"/>
      <c r="BX20" s="1039"/>
      <c r="BY20" s="1039"/>
      <c r="BZ20" s="1039"/>
      <c r="CA20" s="1039"/>
      <c r="CB20" s="1074"/>
      <c r="CD20" s="997" t="s">
        <v>265</v>
      </c>
      <c r="CE20" s="998"/>
      <c r="CF20" s="998"/>
      <c r="CG20" s="998"/>
      <c r="CH20" s="998"/>
      <c r="CI20" s="998"/>
      <c r="CJ20" s="998"/>
      <c r="CK20" s="998"/>
      <c r="CL20" s="998"/>
      <c r="CM20" s="998"/>
      <c r="CN20" s="998"/>
      <c r="CO20" s="998"/>
      <c r="CP20" s="998"/>
      <c r="CQ20" s="999"/>
      <c r="CR20" s="1000">
        <v>25538522</v>
      </c>
      <c r="CS20" s="1001"/>
      <c r="CT20" s="1001"/>
      <c r="CU20" s="1001"/>
      <c r="CV20" s="1001"/>
      <c r="CW20" s="1001"/>
      <c r="CX20" s="1001"/>
      <c r="CY20" s="1002"/>
      <c r="CZ20" s="1038">
        <v>100</v>
      </c>
      <c r="DA20" s="1038"/>
      <c r="DB20" s="1038"/>
      <c r="DC20" s="1038"/>
      <c r="DD20" s="1006">
        <v>4189943</v>
      </c>
      <c r="DE20" s="1001"/>
      <c r="DF20" s="1001"/>
      <c r="DG20" s="1001"/>
      <c r="DH20" s="1001"/>
      <c r="DI20" s="1001"/>
      <c r="DJ20" s="1001"/>
      <c r="DK20" s="1001"/>
      <c r="DL20" s="1001"/>
      <c r="DM20" s="1001"/>
      <c r="DN20" s="1001"/>
      <c r="DO20" s="1001"/>
      <c r="DP20" s="1002"/>
      <c r="DQ20" s="1006">
        <v>16483023</v>
      </c>
      <c r="DR20" s="1001"/>
      <c r="DS20" s="1001"/>
      <c r="DT20" s="1001"/>
      <c r="DU20" s="1001"/>
      <c r="DV20" s="1001"/>
      <c r="DW20" s="1001"/>
      <c r="DX20" s="1001"/>
      <c r="DY20" s="1001"/>
      <c r="DZ20" s="1001"/>
      <c r="EA20" s="1001"/>
      <c r="EB20" s="1001"/>
      <c r="EC20" s="1037"/>
    </row>
    <row r="21" spans="2:133" ht="11.25" customHeight="1" x14ac:dyDescent="0.2">
      <c r="B21" s="997" t="s">
        <v>266</v>
      </c>
      <c r="C21" s="998"/>
      <c r="D21" s="998"/>
      <c r="E21" s="998"/>
      <c r="F21" s="998"/>
      <c r="G21" s="998"/>
      <c r="H21" s="998"/>
      <c r="I21" s="998"/>
      <c r="J21" s="998"/>
      <c r="K21" s="998"/>
      <c r="L21" s="998"/>
      <c r="M21" s="998"/>
      <c r="N21" s="998"/>
      <c r="O21" s="998"/>
      <c r="P21" s="998"/>
      <c r="Q21" s="999"/>
      <c r="R21" s="1000">
        <v>8999746</v>
      </c>
      <c r="S21" s="1001"/>
      <c r="T21" s="1001"/>
      <c r="U21" s="1001"/>
      <c r="V21" s="1001"/>
      <c r="W21" s="1001"/>
      <c r="X21" s="1001"/>
      <c r="Y21" s="1002"/>
      <c r="Z21" s="1038">
        <v>33.5</v>
      </c>
      <c r="AA21" s="1038"/>
      <c r="AB21" s="1038"/>
      <c r="AC21" s="1038"/>
      <c r="AD21" s="1039">
        <v>8204938</v>
      </c>
      <c r="AE21" s="1039"/>
      <c r="AF21" s="1039"/>
      <c r="AG21" s="1039"/>
      <c r="AH21" s="1039"/>
      <c r="AI21" s="1039"/>
      <c r="AJ21" s="1039"/>
      <c r="AK21" s="1039"/>
      <c r="AL21" s="1003">
        <v>57.7</v>
      </c>
      <c r="AM21" s="1004"/>
      <c r="AN21" s="1004"/>
      <c r="AO21" s="1040"/>
      <c r="AP21" s="997" t="s">
        <v>267</v>
      </c>
      <c r="AQ21" s="1078"/>
      <c r="AR21" s="1078"/>
      <c r="AS21" s="1078"/>
      <c r="AT21" s="1078"/>
      <c r="AU21" s="1078"/>
      <c r="AV21" s="1078"/>
      <c r="AW21" s="1078"/>
      <c r="AX21" s="1078"/>
      <c r="AY21" s="1078"/>
      <c r="AZ21" s="1078"/>
      <c r="BA21" s="1078"/>
      <c r="BB21" s="1078"/>
      <c r="BC21" s="1078"/>
      <c r="BD21" s="1078"/>
      <c r="BE21" s="1078"/>
      <c r="BF21" s="1079"/>
      <c r="BG21" s="1000">
        <v>153549</v>
      </c>
      <c r="BH21" s="1001"/>
      <c r="BI21" s="1001"/>
      <c r="BJ21" s="1001"/>
      <c r="BK21" s="1001"/>
      <c r="BL21" s="1001"/>
      <c r="BM21" s="1001"/>
      <c r="BN21" s="1002"/>
      <c r="BO21" s="1038">
        <v>3.5</v>
      </c>
      <c r="BP21" s="1038"/>
      <c r="BQ21" s="1038"/>
      <c r="BR21" s="1038"/>
      <c r="BS21" s="1039" t="s">
        <v>122</v>
      </c>
      <c r="BT21" s="1039"/>
      <c r="BU21" s="1039"/>
      <c r="BV21" s="1039"/>
      <c r="BW21" s="1039"/>
      <c r="BX21" s="1039"/>
      <c r="BY21" s="1039"/>
      <c r="BZ21" s="1039"/>
      <c r="CA21" s="1039"/>
      <c r="CB21" s="1074"/>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268</v>
      </c>
      <c r="C22" s="998"/>
      <c r="D22" s="998"/>
      <c r="E22" s="998"/>
      <c r="F22" s="998"/>
      <c r="G22" s="998"/>
      <c r="H22" s="998"/>
      <c r="I22" s="998"/>
      <c r="J22" s="998"/>
      <c r="K22" s="998"/>
      <c r="L22" s="998"/>
      <c r="M22" s="998"/>
      <c r="N22" s="998"/>
      <c r="O22" s="998"/>
      <c r="P22" s="998"/>
      <c r="Q22" s="999"/>
      <c r="R22" s="1000">
        <v>8204938</v>
      </c>
      <c r="S22" s="1001"/>
      <c r="T22" s="1001"/>
      <c r="U22" s="1001"/>
      <c r="V22" s="1001"/>
      <c r="W22" s="1001"/>
      <c r="X22" s="1001"/>
      <c r="Y22" s="1002"/>
      <c r="Z22" s="1038">
        <v>30.5</v>
      </c>
      <c r="AA22" s="1038"/>
      <c r="AB22" s="1038"/>
      <c r="AC22" s="1038"/>
      <c r="AD22" s="1039">
        <v>8204938</v>
      </c>
      <c r="AE22" s="1039"/>
      <c r="AF22" s="1039"/>
      <c r="AG22" s="1039"/>
      <c r="AH22" s="1039"/>
      <c r="AI22" s="1039"/>
      <c r="AJ22" s="1039"/>
      <c r="AK22" s="1039"/>
      <c r="AL22" s="1003">
        <v>57.7</v>
      </c>
      <c r="AM22" s="1004"/>
      <c r="AN22" s="1004"/>
      <c r="AO22" s="1040"/>
      <c r="AP22" s="997" t="s">
        <v>269</v>
      </c>
      <c r="AQ22" s="1078"/>
      <c r="AR22" s="1078"/>
      <c r="AS22" s="1078"/>
      <c r="AT22" s="1078"/>
      <c r="AU22" s="1078"/>
      <c r="AV22" s="1078"/>
      <c r="AW22" s="1078"/>
      <c r="AX22" s="1078"/>
      <c r="AY22" s="1078"/>
      <c r="AZ22" s="1078"/>
      <c r="BA22" s="1078"/>
      <c r="BB22" s="1078"/>
      <c r="BC22" s="1078"/>
      <c r="BD22" s="1078"/>
      <c r="BE22" s="1078"/>
      <c r="BF22" s="1079"/>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4"/>
      <c r="CD22" s="1052" t="s">
        <v>270</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
      <c r="B23" s="997" t="s">
        <v>271</v>
      </c>
      <c r="C23" s="998"/>
      <c r="D23" s="998"/>
      <c r="E23" s="998"/>
      <c r="F23" s="998"/>
      <c r="G23" s="998"/>
      <c r="H23" s="998"/>
      <c r="I23" s="998"/>
      <c r="J23" s="998"/>
      <c r="K23" s="998"/>
      <c r="L23" s="998"/>
      <c r="M23" s="998"/>
      <c r="N23" s="998"/>
      <c r="O23" s="998"/>
      <c r="P23" s="998"/>
      <c r="Q23" s="999"/>
      <c r="R23" s="1000">
        <v>794808</v>
      </c>
      <c r="S23" s="1001"/>
      <c r="T23" s="1001"/>
      <c r="U23" s="1001"/>
      <c r="V23" s="1001"/>
      <c r="W23" s="1001"/>
      <c r="X23" s="1001"/>
      <c r="Y23" s="1002"/>
      <c r="Z23" s="1038">
        <v>3</v>
      </c>
      <c r="AA23" s="1038"/>
      <c r="AB23" s="1038"/>
      <c r="AC23" s="1038"/>
      <c r="AD23" s="1039" t="s">
        <v>122</v>
      </c>
      <c r="AE23" s="1039"/>
      <c r="AF23" s="1039"/>
      <c r="AG23" s="1039"/>
      <c r="AH23" s="1039"/>
      <c r="AI23" s="1039"/>
      <c r="AJ23" s="1039"/>
      <c r="AK23" s="1039"/>
      <c r="AL23" s="1003" t="s">
        <v>122</v>
      </c>
      <c r="AM23" s="1004"/>
      <c r="AN23" s="1004"/>
      <c r="AO23" s="1040"/>
      <c r="AP23" s="997" t="s">
        <v>272</v>
      </c>
      <c r="AQ23" s="1078"/>
      <c r="AR23" s="1078"/>
      <c r="AS23" s="1078"/>
      <c r="AT23" s="1078"/>
      <c r="AU23" s="1078"/>
      <c r="AV23" s="1078"/>
      <c r="AW23" s="1078"/>
      <c r="AX23" s="1078"/>
      <c r="AY23" s="1078"/>
      <c r="AZ23" s="1078"/>
      <c r="BA23" s="1078"/>
      <c r="BB23" s="1078"/>
      <c r="BC23" s="1078"/>
      <c r="BD23" s="1078"/>
      <c r="BE23" s="1078"/>
      <c r="BF23" s="1079"/>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4"/>
      <c r="CD23" s="1052" t="s">
        <v>212</v>
      </c>
      <c r="CE23" s="1053"/>
      <c r="CF23" s="1053"/>
      <c r="CG23" s="1053"/>
      <c r="CH23" s="1053"/>
      <c r="CI23" s="1053"/>
      <c r="CJ23" s="1053"/>
      <c r="CK23" s="1053"/>
      <c r="CL23" s="1053"/>
      <c r="CM23" s="1053"/>
      <c r="CN23" s="1053"/>
      <c r="CO23" s="1053"/>
      <c r="CP23" s="1053"/>
      <c r="CQ23" s="1054"/>
      <c r="CR23" s="1052" t="s">
        <v>273</v>
      </c>
      <c r="CS23" s="1053"/>
      <c r="CT23" s="1053"/>
      <c r="CU23" s="1053"/>
      <c r="CV23" s="1053"/>
      <c r="CW23" s="1053"/>
      <c r="CX23" s="1053"/>
      <c r="CY23" s="1054"/>
      <c r="CZ23" s="1052" t="s">
        <v>274</v>
      </c>
      <c r="DA23" s="1053"/>
      <c r="DB23" s="1053"/>
      <c r="DC23" s="1054"/>
      <c r="DD23" s="1052" t="s">
        <v>275</v>
      </c>
      <c r="DE23" s="1053"/>
      <c r="DF23" s="1053"/>
      <c r="DG23" s="1053"/>
      <c r="DH23" s="1053"/>
      <c r="DI23" s="1053"/>
      <c r="DJ23" s="1053"/>
      <c r="DK23" s="1054"/>
      <c r="DL23" s="1090" t="s">
        <v>276</v>
      </c>
      <c r="DM23" s="1091"/>
      <c r="DN23" s="1091"/>
      <c r="DO23" s="1091"/>
      <c r="DP23" s="1091"/>
      <c r="DQ23" s="1091"/>
      <c r="DR23" s="1091"/>
      <c r="DS23" s="1091"/>
      <c r="DT23" s="1091"/>
      <c r="DU23" s="1091"/>
      <c r="DV23" s="1092"/>
      <c r="DW23" s="1052" t="s">
        <v>277</v>
      </c>
      <c r="DX23" s="1053"/>
      <c r="DY23" s="1053"/>
      <c r="DZ23" s="1053"/>
      <c r="EA23" s="1053"/>
      <c r="EB23" s="1053"/>
      <c r="EC23" s="1054"/>
    </row>
    <row r="24" spans="2:133" ht="11.25" customHeight="1" x14ac:dyDescent="0.2">
      <c r="B24" s="997" t="s">
        <v>278</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279</v>
      </c>
      <c r="AQ24" s="1078"/>
      <c r="AR24" s="1078"/>
      <c r="AS24" s="1078"/>
      <c r="AT24" s="1078"/>
      <c r="AU24" s="1078"/>
      <c r="AV24" s="1078"/>
      <c r="AW24" s="1078"/>
      <c r="AX24" s="1078"/>
      <c r="AY24" s="1078"/>
      <c r="AZ24" s="1078"/>
      <c r="BA24" s="1078"/>
      <c r="BB24" s="1078"/>
      <c r="BC24" s="1078"/>
      <c r="BD24" s="1078"/>
      <c r="BE24" s="1078"/>
      <c r="BF24" s="1079"/>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4"/>
      <c r="CD24" s="1058" t="s">
        <v>280</v>
      </c>
      <c r="CE24" s="1059"/>
      <c r="CF24" s="1059"/>
      <c r="CG24" s="1059"/>
      <c r="CH24" s="1059"/>
      <c r="CI24" s="1059"/>
      <c r="CJ24" s="1059"/>
      <c r="CK24" s="1059"/>
      <c r="CL24" s="1059"/>
      <c r="CM24" s="1059"/>
      <c r="CN24" s="1059"/>
      <c r="CO24" s="1059"/>
      <c r="CP24" s="1059"/>
      <c r="CQ24" s="1060"/>
      <c r="CR24" s="1055">
        <v>9330432</v>
      </c>
      <c r="CS24" s="1056"/>
      <c r="CT24" s="1056"/>
      <c r="CU24" s="1056"/>
      <c r="CV24" s="1056"/>
      <c r="CW24" s="1056"/>
      <c r="CX24" s="1056"/>
      <c r="CY24" s="1081"/>
      <c r="CZ24" s="1082">
        <v>36.5</v>
      </c>
      <c r="DA24" s="1064"/>
      <c r="DB24" s="1064"/>
      <c r="DC24" s="1084"/>
      <c r="DD24" s="1080">
        <v>7735284</v>
      </c>
      <c r="DE24" s="1056"/>
      <c r="DF24" s="1056"/>
      <c r="DG24" s="1056"/>
      <c r="DH24" s="1056"/>
      <c r="DI24" s="1056"/>
      <c r="DJ24" s="1056"/>
      <c r="DK24" s="1081"/>
      <c r="DL24" s="1080">
        <v>7228098</v>
      </c>
      <c r="DM24" s="1056"/>
      <c r="DN24" s="1056"/>
      <c r="DO24" s="1056"/>
      <c r="DP24" s="1056"/>
      <c r="DQ24" s="1056"/>
      <c r="DR24" s="1056"/>
      <c r="DS24" s="1056"/>
      <c r="DT24" s="1056"/>
      <c r="DU24" s="1056"/>
      <c r="DV24" s="1081"/>
      <c r="DW24" s="1082">
        <v>50.7</v>
      </c>
      <c r="DX24" s="1064"/>
      <c r="DY24" s="1064"/>
      <c r="DZ24" s="1064"/>
      <c r="EA24" s="1064"/>
      <c r="EB24" s="1064"/>
      <c r="EC24" s="1083"/>
    </row>
    <row r="25" spans="2:133" ht="11.25" customHeight="1" x14ac:dyDescent="0.2">
      <c r="B25" s="997" t="s">
        <v>281</v>
      </c>
      <c r="C25" s="998"/>
      <c r="D25" s="998"/>
      <c r="E25" s="998"/>
      <c r="F25" s="998"/>
      <c r="G25" s="998"/>
      <c r="H25" s="998"/>
      <c r="I25" s="998"/>
      <c r="J25" s="998"/>
      <c r="K25" s="998"/>
      <c r="L25" s="998"/>
      <c r="M25" s="998"/>
      <c r="N25" s="998"/>
      <c r="O25" s="998"/>
      <c r="P25" s="998"/>
      <c r="Q25" s="999"/>
      <c r="R25" s="1000">
        <v>14980197</v>
      </c>
      <c r="S25" s="1001"/>
      <c r="T25" s="1001"/>
      <c r="U25" s="1001"/>
      <c r="V25" s="1001"/>
      <c r="W25" s="1001"/>
      <c r="X25" s="1001"/>
      <c r="Y25" s="1002"/>
      <c r="Z25" s="1038">
        <v>55.7</v>
      </c>
      <c r="AA25" s="1038"/>
      <c r="AB25" s="1038"/>
      <c r="AC25" s="1038"/>
      <c r="AD25" s="1039">
        <v>14185389</v>
      </c>
      <c r="AE25" s="1039"/>
      <c r="AF25" s="1039"/>
      <c r="AG25" s="1039"/>
      <c r="AH25" s="1039"/>
      <c r="AI25" s="1039"/>
      <c r="AJ25" s="1039"/>
      <c r="AK25" s="1039"/>
      <c r="AL25" s="1003">
        <v>99.7</v>
      </c>
      <c r="AM25" s="1004"/>
      <c r="AN25" s="1004"/>
      <c r="AO25" s="1040"/>
      <c r="AP25" s="997" t="s">
        <v>282</v>
      </c>
      <c r="AQ25" s="1078"/>
      <c r="AR25" s="1078"/>
      <c r="AS25" s="1078"/>
      <c r="AT25" s="1078"/>
      <c r="AU25" s="1078"/>
      <c r="AV25" s="1078"/>
      <c r="AW25" s="1078"/>
      <c r="AX25" s="1078"/>
      <c r="AY25" s="1078"/>
      <c r="AZ25" s="1078"/>
      <c r="BA25" s="1078"/>
      <c r="BB25" s="1078"/>
      <c r="BC25" s="1078"/>
      <c r="BD25" s="1078"/>
      <c r="BE25" s="1078"/>
      <c r="BF25" s="1079"/>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4"/>
      <c r="CD25" s="997" t="s">
        <v>283</v>
      </c>
      <c r="CE25" s="998"/>
      <c r="CF25" s="998"/>
      <c r="CG25" s="998"/>
      <c r="CH25" s="998"/>
      <c r="CI25" s="998"/>
      <c r="CJ25" s="998"/>
      <c r="CK25" s="998"/>
      <c r="CL25" s="998"/>
      <c r="CM25" s="998"/>
      <c r="CN25" s="998"/>
      <c r="CO25" s="998"/>
      <c r="CP25" s="998"/>
      <c r="CQ25" s="999"/>
      <c r="CR25" s="1000">
        <v>4168723</v>
      </c>
      <c r="CS25" s="1013"/>
      <c r="CT25" s="1013"/>
      <c r="CU25" s="1013"/>
      <c r="CV25" s="1013"/>
      <c r="CW25" s="1013"/>
      <c r="CX25" s="1013"/>
      <c r="CY25" s="1014"/>
      <c r="CZ25" s="1003">
        <v>16.3</v>
      </c>
      <c r="DA25" s="1015"/>
      <c r="DB25" s="1015"/>
      <c r="DC25" s="1016"/>
      <c r="DD25" s="1006">
        <v>3870574</v>
      </c>
      <c r="DE25" s="1013"/>
      <c r="DF25" s="1013"/>
      <c r="DG25" s="1013"/>
      <c r="DH25" s="1013"/>
      <c r="DI25" s="1013"/>
      <c r="DJ25" s="1013"/>
      <c r="DK25" s="1014"/>
      <c r="DL25" s="1006">
        <v>3718107</v>
      </c>
      <c r="DM25" s="1013"/>
      <c r="DN25" s="1013"/>
      <c r="DO25" s="1013"/>
      <c r="DP25" s="1013"/>
      <c r="DQ25" s="1013"/>
      <c r="DR25" s="1013"/>
      <c r="DS25" s="1013"/>
      <c r="DT25" s="1013"/>
      <c r="DU25" s="1013"/>
      <c r="DV25" s="1014"/>
      <c r="DW25" s="1003">
        <v>26.1</v>
      </c>
      <c r="DX25" s="1015"/>
      <c r="DY25" s="1015"/>
      <c r="DZ25" s="1015"/>
      <c r="EA25" s="1015"/>
      <c r="EB25" s="1015"/>
      <c r="EC25" s="1027"/>
    </row>
    <row r="26" spans="2:133" ht="11.25" customHeight="1" x14ac:dyDescent="0.2">
      <c r="B26" s="997" t="s">
        <v>284</v>
      </c>
      <c r="C26" s="998"/>
      <c r="D26" s="998"/>
      <c r="E26" s="998"/>
      <c r="F26" s="998"/>
      <c r="G26" s="998"/>
      <c r="H26" s="998"/>
      <c r="I26" s="998"/>
      <c r="J26" s="998"/>
      <c r="K26" s="998"/>
      <c r="L26" s="998"/>
      <c r="M26" s="998"/>
      <c r="N26" s="998"/>
      <c r="O26" s="998"/>
      <c r="P26" s="998"/>
      <c r="Q26" s="999"/>
      <c r="R26" s="1000">
        <v>1864</v>
      </c>
      <c r="S26" s="1001"/>
      <c r="T26" s="1001"/>
      <c r="U26" s="1001"/>
      <c r="V26" s="1001"/>
      <c r="W26" s="1001"/>
      <c r="X26" s="1001"/>
      <c r="Y26" s="1002"/>
      <c r="Z26" s="1038">
        <v>0</v>
      </c>
      <c r="AA26" s="1038"/>
      <c r="AB26" s="1038"/>
      <c r="AC26" s="1038"/>
      <c r="AD26" s="1039">
        <v>1864</v>
      </c>
      <c r="AE26" s="1039"/>
      <c r="AF26" s="1039"/>
      <c r="AG26" s="1039"/>
      <c r="AH26" s="1039"/>
      <c r="AI26" s="1039"/>
      <c r="AJ26" s="1039"/>
      <c r="AK26" s="1039"/>
      <c r="AL26" s="1003">
        <v>0</v>
      </c>
      <c r="AM26" s="1004"/>
      <c r="AN26" s="1004"/>
      <c r="AO26" s="1040"/>
      <c r="AP26" s="997" t="s">
        <v>285</v>
      </c>
      <c r="AQ26" s="1078"/>
      <c r="AR26" s="1078"/>
      <c r="AS26" s="1078"/>
      <c r="AT26" s="1078"/>
      <c r="AU26" s="1078"/>
      <c r="AV26" s="1078"/>
      <c r="AW26" s="1078"/>
      <c r="AX26" s="1078"/>
      <c r="AY26" s="1078"/>
      <c r="AZ26" s="1078"/>
      <c r="BA26" s="1078"/>
      <c r="BB26" s="1078"/>
      <c r="BC26" s="1078"/>
      <c r="BD26" s="1078"/>
      <c r="BE26" s="1078"/>
      <c r="BF26" s="1079"/>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4"/>
      <c r="CD26" s="997" t="s">
        <v>286</v>
      </c>
      <c r="CE26" s="998"/>
      <c r="CF26" s="998"/>
      <c r="CG26" s="998"/>
      <c r="CH26" s="998"/>
      <c r="CI26" s="998"/>
      <c r="CJ26" s="998"/>
      <c r="CK26" s="998"/>
      <c r="CL26" s="998"/>
      <c r="CM26" s="998"/>
      <c r="CN26" s="998"/>
      <c r="CO26" s="998"/>
      <c r="CP26" s="998"/>
      <c r="CQ26" s="999"/>
      <c r="CR26" s="1000">
        <v>2711844</v>
      </c>
      <c r="CS26" s="1001"/>
      <c r="CT26" s="1001"/>
      <c r="CU26" s="1001"/>
      <c r="CV26" s="1001"/>
      <c r="CW26" s="1001"/>
      <c r="CX26" s="1001"/>
      <c r="CY26" s="1002"/>
      <c r="CZ26" s="1003">
        <v>10.6</v>
      </c>
      <c r="DA26" s="1015"/>
      <c r="DB26" s="1015"/>
      <c r="DC26" s="1016"/>
      <c r="DD26" s="1006">
        <v>2522387</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
      <c r="B27" s="997" t="s">
        <v>287</v>
      </c>
      <c r="C27" s="998"/>
      <c r="D27" s="998"/>
      <c r="E27" s="998"/>
      <c r="F27" s="998"/>
      <c r="G27" s="998"/>
      <c r="H27" s="998"/>
      <c r="I27" s="998"/>
      <c r="J27" s="998"/>
      <c r="K27" s="998"/>
      <c r="L27" s="998"/>
      <c r="M27" s="998"/>
      <c r="N27" s="998"/>
      <c r="O27" s="998"/>
      <c r="P27" s="998"/>
      <c r="Q27" s="999"/>
      <c r="R27" s="1000">
        <v>71427</v>
      </c>
      <c r="S27" s="1001"/>
      <c r="T27" s="1001"/>
      <c r="U27" s="1001"/>
      <c r="V27" s="1001"/>
      <c r="W27" s="1001"/>
      <c r="X27" s="1001"/>
      <c r="Y27" s="1002"/>
      <c r="Z27" s="1038">
        <v>0.3</v>
      </c>
      <c r="AA27" s="1038"/>
      <c r="AB27" s="1038"/>
      <c r="AC27" s="1038"/>
      <c r="AD27" s="1039" t="s">
        <v>122</v>
      </c>
      <c r="AE27" s="1039"/>
      <c r="AF27" s="1039"/>
      <c r="AG27" s="1039"/>
      <c r="AH27" s="1039"/>
      <c r="AI27" s="1039"/>
      <c r="AJ27" s="1039"/>
      <c r="AK27" s="1039"/>
      <c r="AL27" s="1003" t="s">
        <v>122</v>
      </c>
      <c r="AM27" s="1004"/>
      <c r="AN27" s="1004"/>
      <c r="AO27" s="1040"/>
      <c r="AP27" s="997" t="s">
        <v>288</v>
      </c>
      <c r="AQ27" s="998"/>
      <c r="AR27" s="998"/>
      <c r="AS27" s="998"/>
      <c r="AT27" s="998"/>
      <c r="AU27" s="998"/>
      <c r="AV27" s="998"/>
      <c r="AW27" s="998"/>
      <c r="AX27" s="998"/>
      <c r="AY27" s="998"/>
      <c r="AZ27" s="998"/>
      <c r="BA27" s="998"/>
      <c r="BB27" s="998"/>
      <c r="BC27" s="998"/>
      <c r="BD27" s="998"/>
      <c r="BE27" s="998"/>
      <c r="BF27" s="999"/>
      <c r="BG27" s="1000">
        <v>4411165</v>
      </c>
      <c r="BH27" s="1001"/>
      <c r="BI27" s="1001"/>
      <c r="BJ27" s="1001"/>
      <c r="BK27" s="1001"/>
      <c r="BL27" s="1001"/>
      <c r="BM27" s="1001"/>
      <c r="BN27" s="1002"/>
      <c r="BO27" s="1038">
        <v>100</v>
      </c>
      <c r="BP27" s="1038"/>
      <c r="BQ27" s="1038"/>
      <c r="BR27" s="1038"/>
      <c r="BS27" s="1039">
        <v>310896</v>
      </c>
      <c r="BT27" s="1039"/>
      <c r="BU27" s="1039"/>
      <c r="BV27" s="1039"/>
      <c r="BW27" s="1039"/>
      <c r="BX27" s="1039"/>
      <c r="BY27" s="1039"/>
      <c r="BZ27" s="1039"/>
      <c r="CA27" s="1039"/>
      <c r="CB27" s="1074"/>
      <c r="CD27" s="997" t="s">
        <v>289</v>
      </c>
      <c r="CE27" s="998"/>
      <c r="CF27" s="998"/>
      <c r="CG27" s="998"/>
      <c r="CH27" s="998"/>
      <c r="CI27" s="998"/>
      <c r="CJ27" s="998"/>
      <c r="CK27" s="998"/>
      <c r="CL27" s="998"/>
      <c r="CM27" s="998"/>
      <c r="CN27" s="998"/>
      <c r="CO27" s="998"/>
      <c r="CP27" s="998"/>
      <c r="CQ27" s="999"/>
      <c r="CR27" s="1000">
        <v>2716356</v>
      </c>
      <c r="CS27" s="1013"/>
      <c r="CT27" s="1013"/>
      <c r="CU27" s="1013"/>
      <c r="CV27" s="1013"/>
      <c r="CW27" s="1013"/>
      <c r="CX27" s="1013"/>
      <c r="CY27" s="1014"/>
      <c r="CZ27" s="1003">
        <v>10.6</v>
      </c>
      <c r="DA27" s="1015"/>
      <c r="DB27" s="1015"/>
      <c r="DC27" s="1016"/>
      <c r="DD27" s="1006">
        <v>1438616</v>
      </c>
      <c r="DE27" s="1013"/>
      <c r="DF27" s="1013"/>
      <c r="DG27" s="1013"/>
      <c r="DH27" s="1013"/>
      <c r="DI27" s="1013"/>
      <c r="DJ27" s="1013"/>
      <c r="DK27" s="1014"/>
      <c r="DL27" s="1006">
        <v>1083897</v>
      </c>
      <c r="DM27" s="1013"/>
      <c r="DN27" s="1013"/>
      <c r="DO27" s="1013"/>
      <c r="DP27" s="1013"/>
      <c r="DQ27" s="1013"/>
      <c r="DR27" s="1013"/>
      <c r="DS27" s="1013"/>
      <c r="DT27" s="1013"/>
      <c r="DU27" s="1013"/>
      <c r="DV27" s="1014"/>
      <c r="DW27" s="1003">
        <v>7.6</v>
      </c>
      <c r="DX27" s="1015"/>
      <c r="DY27" s="1015"/>
      <c r="DZ27" s="1015"/>
      <c r="EA27" s="1015"/>
      <c r="EB27" s="1015"/>
      <c r="EC27" s="1027"/>
    </row>
    <row r="28" spans="2:133" ht="11.25" customHeight="1" x14ac:dyDescent="0.2">
      <c r="B28" s="997" t="s">
        <v>290</v>
      </c>
      <c r="C28" s="998"/>
      <c r="D28" s="998"/>
      <c r="E28" s="998"/>
      <c r="F28" s="998"/>
      <c r="G28" s="998"/>
      <c r="H28" s="998"/>
      <c r="I28" s="998"/>
      <c r="J28" s="998"/>
      <c r="K28" s="998"/>
      <c r="L28" s="998"/>
      <c r="M28" s="998"/>
      <c r="N28" s="998"/>
      <c r="O28" s="998"/>
      <c r="P28" s="998"/>
      <c r="Q28" s="999"/>
      <c r="R28" s="1000">
        <v>315928</v>
      </c>
      <c r="S28" s="1001"/>
      <c r="T28" s="1001"/>
      <c r="U28" s="1001"/>
      <c r="V28" s="1001"/>
      <c r="W28" s="1001"/>
      <c r="X28" s="1001"/>
      <c r="Y28" s="1002"/>
      <c r="Z28" s="1038">
        <v>1.2</v>
      </c>
      <c r="AA28" s="1038"/>
      <c r="AB28" s="1038"/>
      <c r="AC28" s="1038"/>
      <c r="AD28" s="1039">
        <v>19321</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291</v>
      </c>
      <c r="CE28" s="998"/>
      <c r="CF28" s="998"/>
      <c r="CG28" s="998"/>
      <c r="CH28" s="998"/>
      <c r="CI28" s="998"/>
      <c r="CJ28" s="998"/>
      <c r="CK28" s="998"/>
      <c r="CL28" s="998"/>
      <c r="CM28" s="998"/>
      <c r="CN28" s="998"/>
      <c r="CO28" s="998"/>
      <c r="CP28" s="998"/>
      <c r="CQ28" s="999"/>
      <c r="CR28" s="1000">
        <v>2445353</v>
      </c>
      <c r="CS28" s="1001"/>
      <c r="CT28" s="1001"/>
      <c r="CU28" s="1001"/>
      <c r="CV28" s="1001"/>
      <c r="CW28" s="1001"/>
      <c r="CX28" s="1001"/>
      <c r="CY28" s="1002"/>
      <c r="CZ28" s="1003">
        <v>9.6</v>
      </c>
      <c r="DA28" s="1015"/>
      <c r="DB28" s="1015"/>
      <c r="DC28" s="1016"/>
      <c r="DD28" s="1006">
        <v>2426094</v>
      </c>
      <c r="DE28" s="1001"/>
      <c r="DF28" s="1001"/>
      <c r="DG28" s="1001"/>
      <c r="DH28" s="1001"/>
      <c r="DI28" s="1001"/>
      <c r="DJ28" s="1001"/>
      <c r="DK28" s="1002"/>
      <c r="DL28" s="1006">
        <v>2426094</v>
      </c>
      <c r="DM28" s="1001"/>
      <c r="DN28" s="1001"/>
      <c r="DO28" s="1001"/>
      <c r="DP28" s="1001"/>
      <c r="DQ28" s="1001"/>
      <c r="DR28" s="1001"/>
      <c r="DS28" s="1001"/>
      <c r="DT28" s="1001"/>
      <c r="DU28" s="1001"/>
      <c r="DV28" s="1002"/>
      <c r="DW28" s="1003">
        <v>17</v>
      </c>
      <c r="DX28" s="1015"/>
      <c r="DY28" s="1015"/>
      <c r="DZ28" s="1015"/>
      <c r="EA28" s="1015"/>
      <c r="EB28" s="1015"/>
      <c r="EC28" s="1027"/>
    </row>
    <row r="29" spans="2:133" ht="11.25" customHeight="1" x14ac:dyDescent="0.2">
      <c r="B29" s="997" t="s">
        <v>292</v>
      </c>
      <c r="C29" s="998"/>
      <c r="D29" s="998"/>
      <c r="E29" s="998"/>
      <c r="F29" s="998"/>
      <c r="G29" s="998"/>
      <c r="H29" s="998"/>
      <c r="I29" s="998"/>
      <c r="J29" s="998"/>
      <c r="K29" s="998"/>
      <c r="L29" s="998"/>
      <c r="M29" s="998"/>
      <c r="N29" s="998"/>
      <c r="O29" s="998"/>
      <c r="P29" s="998"/>
      <c r="Q29" s="999"/>
      <c r="R29" s="1000">
        <v>89031</v>
      </c>
      <c r="S29" s="1001"/>
      <c r="T29" s="1001"/>
      <c r="U29" s="1001"/>
      <c r="V29" s="1001"/>
      <c r="W29" s="1001"/>
      <c r="X29" s="1001"/>
      <c r="Y29" s="1002"/>
      <c r="Z29" s="1038">
        <v>0.3</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4"/>
      <c r="CD29" s="1019" t="s">
        <v>293</v>
      </c>
      <c r="CE29" s="1020"/>
      <c r="CF29" s="997" t="s">
        <v>66</v>
      </c>
      <c r="CG29" s="998"/>
      <c r="CH29" s="998"/>
      <c r="CI29" s="998"/>
      <c r="CJ29" s="998"/>
      <c r="CK29" s="998"/>
      <c r="CL29" s="998"/>
      <c r="CM29" s="998"/>
      <c r="CN29" s="998"/>
      <c r="CO29" s="998"/>
      <c r="CP29" s="998"/>
      <c r="CQ29" s="999"/>
      <c r="CR29" s="1000">
        <v>2445353</v>
      </c>
      <c r="CS29" s="1013"/>
      <c r="CT29" s="1013"/>
      <c r="CU29" s="1013"/>
      <c r="CV29" s="1013"/>
      <c r="CW29" s="1013"/>
      <c r="CX29" s="1013"/>
      <c r="CY29" s="1014"/>
      <c r="CZ29" s="1003">
        <v>9.6</v>
      </c>
      <c r="DA29" s="1015"/>
      <c r="DB29" s="1015"/>
      <c r="DC29" s="1016"/>
      <c r="DD29" s="1006">
        <v>2426094</v>
      </c>
      <c r="DE29" s="1013"/>
      <c r="DF29" s="1013"/>
      <c r="DG29" s="1013"/>
      <c r="DH29" s="1013"/>
      <c r="DI29" s="1013"/>
      <c r="DJ29" s="1013"/>
      <c r="DK29" s="1014"/>
      <c r="DL29" s="1006">
        <v>2426094</v>
      </c>
      <c r="DM29" s="1013"/>
      <c r="DN29" s="1013"/>
      <c r="DO29" s="1013"/>
      <c r="DP29" s="1013"/>
      <c r="DQ29" s="1013"/>
      <c r="DR29" s="1013"/>
      <c r="DS29" s="1013"/>
      <c r="DT29" s="1013"/>
      <c r="DU29" s="1013"/>
      <c r="DV29" s="1014"/>
      <c r="DW29" s="1003">
        <v>17</v>
      </c>
      <c r="DX29" s="1015"/>
      <c r="DY29" s="1015"/>
      <c r="DZ29" s="1015"/>
      <c r="EA29" s="1015"/>
      <c r="EB29" s="1015"/>
      <c r="EC29" s="1027"/>
    </row>
    <row r="30" spans="2:133" ht="11.25" customHeight="1" x14ac:dyDescent="0.2">
      <c r="B30" s="997" t="s">
        <v>294</v>
      </c>
      <c r="C30" s="998"/>
      <c r="D30" s="998"/>
      <c r="E30" s="998"/>
      <c r="F30" s="998"/>
      <c r="G30" s="998"/>
      <c r="H30" s="998"/>
      <c r="I30" s="998"/>
      <c r="J30" s="998"/>
      <c r="K30" s="998"/>
      <c r="L30" s="998"/>
      <c r="M30" s="998"/>
      <c r="N30" s="998"/>
      <c r="O30" s="998"/>
      <c r="P30" s="998"/>
      <c r="Q30" s="999"/>
      <c r="R30" s="1000">
        <v>2619215</v>
      </c>
      <c r="S30" s="1001"/>
      <c r="T30" s="1001"/>
      <c r="U30" s="1001"/>
      <c r="V30" s="1001"/>
      <c r="W30" s="1001"/>
      <c r="X30" s="1001"/>
      <c r="Y30" s="1002"/>
      <c r="Z30" s="1038">
        <v>9.6999999999999993</v>
      </c>
      <c r="AA30" s="1038"/>
      <c r="AB30" s="1038"/>
      <c r="AC30" s="1038"/>
      <c r="AD30" s="1039" t="s">
        <v>122</v>
      </c>
      <c r="AE30" s="1039"/>
      <c r="AF30" s="1039"/>
      <c r="AG30" s="1039"/>
      <c r="AH30" s="1039"/>
      <c r="AI30" s="1039"/>
      <c r="AJ30" s="1039"/>
      <c r="AK30" s="1039"/>
      <c r="AL30" s="1003" t="s">
        <v>122</v>
      </c>
      <c r="AM30" s="1004"/>
      <c r="AN30" s="1004"/>
      <c r="AO30" s="1040"/>
      <c r="AP30" s="1052" t="s">
        <v>212</v>
      </c>
      <c r="AQ30" s="1053"/>
      <c r="AR30" s="1053"/>
      <c r="AS30" s="1053"/>
      <c r="AT30" s="1053"/>
      <c r="AU30" s="1053"/>
      <c r="AV30" s="1053"/>
      <c r="AW30" s="1053"/>
      <c r="AX30" s="1053"/>
      <c r="AY30" s="1053"/>
      <c r="AZ30" s="1053"/>
      <c r="BA30" s="1053"/>
      <c r="BB30" s="1053"/>
      <c r="BC30" s="1053"/>
      <c r="BD30" s="1053"/>
      <c r="BE30" s="1053"/>
      <c r="BF30" s="1054"/>
      <c r="BG30" s="1052" t="s">
        <v>295</v>
      </c>
      <c r="BH30" s="1072"/>
      <c r="BI30" s="1072"/>
      <c r="BJ30" s="1072"/>
      <c r="BK30" s="1072"/>
      <c r="BL30" s="1072"/>
      <c r="BM30" s="1072"/>
      <c r="BN30" s="1072"/>
      <c r="BO30" s="1072"/>
      <c r="BP30" s="1072"/>
      <c r="BQ30" s="1073"/>
      <c r="BR30" s="1052" t="s">
        <v>296</v>
      </c>
      <c r="BS30" s="1072"/>
      <c r="BT30" s="1072"/>
      <c r="BU30" s="1072"/>
      <c r="BV30" s="1072"/>
      <c r="BW30" s="1072"/>
      <c r="BX30" s="1072"/>
      <c r="BY30" s="1072"/>
      <c r="BZ30" s="1072"/>
      <c r="CA30" s="1072"/>
      <c r="CB30" s="1073"/>
      <c r="CD30" s="1021"/>
      <c r="CE30" s="1022"/>
      <c r="CF30" s="997" t="s">
        <v>297</v>
      </c>
      <c r="CG30" s="998"/>
      <c r="CH30" s="998"/>
      <c r="CI30" s="998"/>
      <c r="CJ30" s="998"/>
      <c r="CK30" s="998"/>
      <c r="CL30" s="998"/>
      <c r="CM30" s="998"/>
      <c r="CN30" s="998"/>
      <c r="CO30" s="998"/>
      <c r="CP30" s="998"/>
      <c r="CQ30" s="999"/>
      <c r="CR30" s="1000">
        <v>2379388</v>
      </c>
      <c r="CS30" s="1001"/>
      <c r="CT30" s="1001"/>
      <c r="CU30" s="1001"/>
      <c r="CV30" s="1001"/>
      <c r="CW30" s="1001"/>
      <c r="CX30" s="1001"/>
      <c r="CY30" s="1002"/>
      <c r="CZ30" s="1003">
        <v>9.3000000000000007</v>
      </c>
      <c r="DA30" s="1015"/>
      <c r="DB30" s="1015"/>
      <c r="DC30" s="1016"/>
      <c r="DD30" s="1006">
        <v>2360571</v>
      </c>
      <c r="DE30" s="1001"/>
      <c r="DF30" s="1001"/>
      <c r="DG30" s="1001"/>
      <c r="DH30" s="1001"/>
      <c r="DI30" s="1001"/>
      <c r="DJ30" s="1001"/>
      <c r="DK30" s="1002"/>
      <c r="DL30" s="1006">
        <v>2360571</v>
      </c>
      <c r="DM30" s="1001"/>
      <c r="DN30" s="1001"/>
      <c r="DO30" s="1001"/>
      <c r="DP30" s="1001"/>
      <c r="DQ30" s="1001"/>
      <c r="DR30" s="1001"/>
      <c r="DS30" s="1001"/>
      <c r="DT30" s="1001"/>
      <c r="DU30" s="1001"/>
      <c r="DV30" s="1002"/>
      <c r="DW30" s="1003">
        <v>16.600000000000001</v>
      </c>
      <c r="DX30" s="1015"/>
      <c r="DY30" s="1015"/>
      <c r="DZ30" s="1015"/>
      <c r="EA30" s="1015"/>
      <c r="EB30" s="1015"/>
      <c r="EC30" s="1027"/>
    </row>
    <row r="31" spans="2:133" ht="11.25" customHeight="1" x14ac:dyDescent="0.2">
      <c r="B31" s="1075" t="s">
        <v>298</v>
      </c>
      <c r="C31" s="1076"/>
      <c r="D31" s="1076"/>
      <c r="E31" s="1076"/>
      <c r="F31" s="1076"/>
      <c r="G31" s="1076"/>
      <c r="H31" s="1076"/>
      <c r="I31" s="1076"/>
      <c r="J31" s="1076"/>
      <c r="K31" s="1076"/>
      <c r="L31" s="1076"/>
      <c r="M31" s="1076"/>
      <c r="N31" s="1076"/>
      <c r="O31" s="1076"/>
      <c r="P31" s="1076"/>
      <c r="Q31" s="1077"/>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66" t="s">
        <v>299</v>
      </c>
      <c r="AQ31" s="1067"/>
      <c r="AR31" s="1067"/>
      <c r="AS31" s="1067"/>
      <c r="AT31" s="1068" t="s">
        <v>300</v>
      </c>
      <c r="AU31" s="200"/>
      <c r="AV31" s="200"/>
      <c r="AW31" s="200"/>
      <c r="AX31" s="1058" t="s">
        <v>178</v>
      </c>
      <c r="AY31" s="1059"/>
      <c r="AZ31" s="1059"/>
      <c r="BA31" s="1059"/>
      <c r="BB31" s="1059"/>
      <c r="BC31" s="1059"/>
      <c r="BD31" s="1059"/>
      <c r="BE31" s="1059"/>
      <c r="BF31" s="1060"/>
      <c r="BG31" s="1062">
        <v>99.7</v>
      </c>
      <c r="BH31" s="1063"/>
      <c r="BI31" s="1063"/>
      <c r="BJ31" s="1063"/>
      <c r="BK31" s="1063"/>
      <c r="BL31" s="1063"/>
      <c r="BM31" s="1064">
        <v>96.7</v>
      </c>
      <c r="BN31" s="1063"/>
      <c r="BO31" s="1063"/>
      <c r="BP31" s="1063"/>
      <c r="BQ31" s="1065"/>
      <c r="BR31" s="1062">
        <v>99.5</v>
      </c>
      <c r="BS31" s="1063"/>
      <c r="BT31" s="1063"/>
      <c r="BU31" s="1063"/>
      <c r="BV31" s="1063"/>
      <c r="BW31" s="1063"/>
      <c r="BX31" s="1064">
        <v>96</v>
      </c>
      <c r="BY31" s="1063"/>
      <c r="BZ31" s="1063"/>
      <c r="CA31" s="1063"/>
      <c r="CB31" s="1065"/>
      <c r="CD31" s="1021"/>
      <c r="CE31" s="1022"/>
      <c r="CF31" s="997" t="s">
        <v>301</v>
      </c>
      <c r="CG31" s="998"/>
      <c r="CH31" s="998"/>
      <c r="CI31" s="998"/>
      <c r="CJ31" s="998"/>
      <c r="CK31" s="998"/>
      <c r="CL31" s="998"/>
      <c r="CM31" s="998"/>
      <c r="CN31" s="998"/>
      <c r="CO31" s="998"/>
      <c r="CP31" s="998"/>
      <c r="CQ31" s="999"/>
      <c r="CR31" s="1000">
        <v>65965</v>
      </c>
      <c r="CS31" s="1013"/>
      <c r="CT31" s="1013"/>
      <c r="CU31" s="1013"/>
      <c r="CV31" s="1013"/>
      <c r="CW31" s="1013"/>
      <c r="CX31" s="1013"/>
      <c r="CY31" s="1014"/>
      <c r="CZ31" s="1003">
        <v>0.3</v>
      </c>
      <c r="DA31" s="1015"/>
      <c r="DB31" s="1015"/>
      <c r="DC31" s="1016"/>
      <c r="DD31" s="1006">
        <v>65523</v>
      </c>
      <c r="DE31" s="1013"/>
      <c r="DF31" s="1013"/>
      <c r="DG31" s="1013"/>
      <c r="DH31" s="1013"/>
      <c r="DI31" s="1013"/>
      <c r="DJ31" s="1013"/>
      <c r="DK31" s="1014"/>
      <c r="DL31" s="1006">
        <v>65523</v>
      </c>
      <c r="DM31" s="1013"/>
      <c r="DN31" s="1013"/>
      <c r="DO31" s="1013"/>
      <c r="DP31" s="1013"/>
      <c r="DQ31" s="1013"/>
      <c r="DR31" s="1013"/>
      <c r="DS31" s="1013"/>
      <c r="DT31" s="1013"/>
      <c r="DU31" s="1013"/>
      <c r="DV31" s="1014"/>
      <c r="DW31" s="1003">
        <v>0.5</v>
      </c>
      <c r="DX31" s="1015"/>
      <c r="DY31" s="1015"/>
      <c r="DZ31" s="1015"/>
      <c r="EA31" s="1015"/>
      <c r="EB31" s="1015"/>
      <c r="EC31" s="1027"/>
    </row>
    <row r="32" spans="2:133" ht="11.25" customHeight="1" x14ac:dyDescent="0.2">
      <c r="B32" s="997" t="s">
        <v>302</v>
      </c>
      <c r="C32" s="998"/>
      <c r="D32" s="998"/>
      <c r="E32" s="998"/>
      <c r="F32" s="998"/>
      <c r="G32" s="998"/>
      <c r="H32" s="998"/>
      <c r="I32" s="998"/>
      <c r="J32" s="998"/>
      <c r="K32" s="998"/>
      <c r="L32" s="998"/>
      <c r="M32" s="998"/>
      <c r="N32" s="998"/>
      <c r="O32" s="998"/>
      <c r="P32" s="998"/>
      <c r="Q32" s="999"/>
      <c r="R32" s="1000">
        <v>1296528</v>
      </c>
      <c r="S32" s="1001"/>
      <c r="T32" s="1001"/>
      <c r="U32" s="1001"/>
      <c r="V32" s="1001"/>
      <c r="W32" s="1001"/>
      <c r="X32" s="1001"/>
      <c r="Y32" s="1002"/>
      <c r="Z32" s="1038">
        <v>4.8</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69"/>
      <c r="AU32" s="196" t="s">
        <v>303</v>
      </c>
      <c r="AX32" s="997" t="s">
        <v>304</v>
      </c>
      <c r="AY32" s="998"/>
      <c r="AZ32" s="998"/>
      <c r="BA32" s="998"/>
      <c r="BB32" s="998"/>
      <c r="BC32" s="998"/>
      <c r="BD32" s="998"/>
      <c r="BE32" s="998"/>
      <c r="BF32" s="999"/>
      <c r="BG32" s="1071">
        <v>99.6</v>
      </c>
      <c r="BH32" s="1013"/>
      <c r="BI32" s="1013"/>
      <c r="BJ32" s="1013"/>
      <c r="BK32" s="1013"/>
      <c r="BL32" s="1013"/>
      <c r="BM32" s="1004">
        <v>97.9</v>
      </c>
      <c r="BN32" s="1013"/>
      <c r="BO32" s="1013"/>
      <c r="BP32" s="1013"/>
      <c r="BQ32" s="1036"/>
      <c r="BR32" s="1071">
        <v>99.5</v>
      </c>
      <c r="BS32" s="1013"/>
      <c r="BT32" s="1013"/>
      <c r="BU32" s="1013"/>
      <c r="BV32" s="1013"/>
      <c r="BW32" s="1013"/>
      <c r="BX32" s="1004">
        <v>97.5</v>
      </c>
      <c r="BY32" s="1013"/>
      <c r="BZ32" s="1013"/>
      <c r="CA32" s="1013"/>
      <c r="CB32" s="1036"/>
      <c r="CD32" s="1023"/>
      <c r="CE32" s="1024"/>
      <c r="CF32" s="997" t="s">
        <v>305</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2">
      <c r="B33" s="997" t="s">
        <v>306</v>
      </c>
      <c r="C33" s="998"/>
      <c r="D33" s="998"/>
      <c r="E33" s="998"/>
      <c r="F33" s="998"/>
      <c r="G33" s="998"/>
      <c r="H33" s="998"/>
      <c r="I33" s="998"/>
      <c r="J33" s="998"/>
      <c r="K33" s="998"/>
      <c r="L33" s="998"/>
      <c r="M33" s="998"/>
      <c r="N33" s="998"/>
      <c r="O33" s="998"/>
      <c r="P33" s="998"/>
      <c r="Q33" s="999"/>
      <c r="R33" s="1000">
        <v>65151</v>
      </c>
      <c r="S33" s="1001"/>
      <c r="T33" s="1001"/>
      <c r="U33" s="1001"/>
      <c r="V33" s="1001"/>
      <c r="W33" s="1001"/>
      <c r="X33" s="1001"/>
      <c r="Y33" s="1002"/>
      <c r="Z33" s="1038">
        <v>0.2</v>
      </c>
      <c r="AA33" s="1038"/>
      <c r="AB33" s="1038"/>
      <c r="AC33" s="1038"/>
      <c r="AD33" s="1039">
        <v>17410</v>
      </c>
      <c r="AE33" s="1039"/>
      <c r="AF33" s="1039"/>
      <c r="AG33" s="1039"/>
      <c r="AH33" s="1039"/>
      <c r="AI33" s="1039"/>
      <c r="AJ33" s="1039"/>
      <c r="AK33" s="1039"/>
      <c r="AL33" s="1003">
        <v>0.1</v>
      </c>
      <c r="AM33" s="1004"/>
      <c r="AN33" s="1004"/>
      <c r="AO33" s="1040"/>
      <c r="AP33" s="1043"/>
      <c r="AQ33" s="1044"/>
      <c r="AR33" s="1044"/>
      <c r="AS33" s="1044"/>
      <c r="AT33" s="1070"/>
      <c r="AU33" s="201"/>
      <c r="AV33" s="201"/>
      <c r="AW33" s="201"/>
      <c r="AX33" s="981" t="s">
        <v>307</v>
      </c>
      <c r="AY33" s="982"/>
      <c r="AZ33" s="982"/>
      <c r="BA33" s="982"/>
      <c r="BB33" s="982"/>
      <c r="BC33" s="982"/>
      <c r="BD33" s="982"/>
      <c r="BE33" s="982"/>
      <c r="BF33" s="983"/>
      <c r="BG33" s="1061">
        <v>99.6</v>
      </c>
      <c r="BH33" s="985"/>
      <c r="BI33" s="985"/>
      <c r="BJ33" s="985"/>
      <c r="BK33" s="985"/>
      <c r="BL33" s="985"/>
      <c r="BM33" s="1031">
        <v>95.4</v>
      </c>
      <c r="BN33" s="985"/>
      <c r="BO33" s="985"/>
      <c r="BP33" s="985"/>
      <c r="BQ33" s="1048"/>
      <c r="BR33" s="1061">
        <v>99.4</v>
      </c>
      <c r="BS33" s="985"/>
      <c r="BT33" s="985"/>
      <c r="BU33" s="985"/>
      <c r="BV33" s="985"/>
      <c r="BW33" s="985"/>
      <c r="BX33" s="1031">
        <v>94.6</v>
      </c>
      <c r="BY33" s="985"/>
      <c r="BZ33" s="985"/>
      <c r="CA33" s="985"/>
      <c r="CB33" s="1048"/>
      <c r="CD33" s="997" t="s">
        <v>308</v>
      </c>
      <c r="CE33" s="998"/>
      <c r="CF33" s="998"/>
      <c r="CG33" s="998"/>
      <c r="CH33" s="998"/>
      <c r="CI33" s="998"/>
      <c r="CJ33" s="998"/>
      <c r="CK33" s="998"/>
      <c r="CL33" s="998"/>
      <c r="CM33" s="998"/>
      <c r="CN33" s="998"/>
      <c r="CO33" s="998"/>
      <c r="CP33" s="998"/>
      <c r="CQ33" s="999"/>
      <c r="CR33" s="1000">
        <v>11904646</v>
      </c>
      <c r="CS33" s="1013"/>
      <c r="CT33" s="1013"/>
      <c r="CU33" s="1013"/>
      <c r="CV33" s="1013"/>
      <c r="CW33" s="1013"/>
      <c r="CX33" s="1013"/>
      <c r="CY33" s="1014"/>
      <c r="CZ33" s="1003">
        <v>46.6</v>
      </c>
      <c r="DA33" s="1015"/>
      <c r="DB33" s="1015"/>
      <c r="DC33" s="1016"/>
      <c r="DD33" s="1006">
        <v>8225260</v>
      </c>
      <c r="DE33" s="1013"/>
      <c r="DF33" s="1013"/>
      <c r="DG33" s="1013"/>
      <c r="DH33" s="1013"/>
      <c r="DI33" s="1013"/>
      <c r="DJ33" s="1013"/>
      <c r="DK33" s="1014"/>
      <c r="DL33" s="1006">
        <v>5889107</v>
      </c>
      <c r="DM33" s="1013"/>
      <c r="DN33" s="1013"/>
      <c r="DO33" s="1013"/>
      <c r="DP33" s="1013"/>
      <c r="DQ33" s="1013"/>
      <c r="DR33" s="1013"/>
      <c r="DS33" s="1013"/>
      <c r="DT33" s="1013"/>
      <c r="DU33" s="1013"/>
      <c r="DV33" s="1014"/>
      <c r="DW33" s="1003">
        <v>41.3</v>
      </c>
      <c r="DX33" s="1015"/>
      <c r="DY33" s="1015"/>
      <c r="DZ33" s="1015"/>
      <c r="EA33" s="1015"/>
      <c r="EB33" s="1015"/>
      <c r="EC33" s="1027"/>
    </row>
    <row r="34" spans="2:133" ht="11.25" customHeight="1" x14ac:dyDescent="0.2">
      <c r="B34" s="997" t="s">
        <v>309</v>
      </c>
      <c r="C34" s="998"/>
      <c r="D34" s="998"/>
      <c r="E34" s="998"/>
      <c r="F34" s="998"/>
      <c r="G34" s="998"/>
      <c r="H34" s="998"/>
      <c r="I34" s="998"/>
      <c r="J34" s="998"/>
      <c r="K34" s="998"/>
      <c r="L34" s="998"/>
      <c r="M34" s="998"/>
      <c r="N34" s="998"/>
      <c r="O34" s="998"/>
      <c r="P34" s="998"/>
      <c r="Q34" s="999"/>
      <c r="R34" s="1000">
        <v>1292023</v>
      </c>
      <c r="S34" s="1001"/>
      <c r="T34" s="1001"/>
      <c r="U34" s="1001"/>
      <c r="V34" s="1001"/>
      <c r="W34" s="1001"/>
      <c r="X34" s="1001"/>
      <c r="Y34" s="1002"/>
      <c r="Z34" s="1038">
        <v>4.8</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310</v>
      </c>
      <c r="CE34" s="998"/>
      <c r="CF34" s="998"/>
      <c r="CG34" s="998"/>
      <c r="CH34" s="998"/>
      <c r="CI34" s="998"/>
      <c r="CJ34" s="998"/>
      <c r="CK34" s="998"/>
      <c r="CL34" s="998"/>
      <c r="CM34" s="998"/>
      <c r="CN34" s="998"/>
      <c r="CO34" s="998"/>
      <c r="CP34" s="998"/>
      <c r="CQ34" s="999"/>
      <c r="CR34" s="1000">
        <v>4117024</v>
      </c>
      <c r="CS34" s="1001"/>
      <c r="CT34" s="1001"/>
      <c r="CU34" s="1001"/>
      <c r="CV34" s="1001"/>
      <c r="CW34" s="1001"/>
      <c r="CX34" s="1001"/>
      <c r="CY34" s="1002"/>
      <c r="CZ34" s="1003">
        <v>16.100000000000001</v>
      </c>
      <c r="DA34" s="1015"/>
      <c r="DB34" s="1015"/>
      <c r="DC34" s="1016"/>
      <c r="DD34" s="1006">
        <v>2587115</v>
      </c>
      <c r="DE34" s="1001"/>
      <c r="DF34" s="1001"/>
      <c r="DG34" s="1001"/>
      <c r="DH34" s="1001"/>
      <c r="DI34" s="1001"/>
      <c r="DJ34" s="1001"/>
      <c r="DK34" s="1002"/>
      <c r="DL34" s="1006">
        <v>2308530</v>
      </c>
      <c r="DM34" s="1001"/>
      <c r="DN34" s="1001"/>
      <c r="DO34" s="1001"/>
      <c r="DP34" s="1001"/>
      <c r="DQ34" s="1001"/>
      <c r="DR34" s="1001"/>
      <c r="DS34" s="1001"/>
      <c r="DT34" s="1001"/>
      <c r="DU34" s="1001"/>
      <c r="DV34" s="1002"/>
      <c r="DW34" s="1003">
        <v>16.2</v>
      </c>
      <c r="DX34" s="1015"/>
      <c r="DY34" s="1015"/>
      <c r="DZ34" s="1015"/>
      <c r="EA34" s="1015"/>
      <c r="EB34" s="1015"/>
      <c r="EC34" s="1027"/>
    </row>
    <row r="35" spans="2:133" ht="11.25" customHeight="1" x14ac:dyDescent="0.2">
      <c r="B35" s="997" t="s">
        <v>311</v>
      </c>
      <c r="C35" s="998"/>
      <c r="D35" s="998"/>
      <c r="E35" s="998"/>
      <c r="F35" s="998"/>
      <c r="G35" s="998"/>
      <c r="H35" s="998"/>
      <c r="I35" s="998"/>
      <c r="J35" s="998"/>
      <c r="K35" s="998"/>
      <c r="L35" s="998"/>
      <c r="M35" s="998"/>
      <c r="N35" s="998"/>
      <c r="O35" s="998"/>
      <c r="P35" s="998"/>
      <c r="Q35" s="999"/>
      <c r="R35" s="1000">
        <v>1896715</v>
      </c>
      <c r="S35" s="1001"/>
      <c r="T35" s="1001"/>
      <c r="U35" s="1001"/>
      <c r="V35" s="1001"/>
      <c r="W35" s="1001"/>
      <c r="X35" s="1001"/>
      <c r="Y35" s="1002"/>
      <c r="Z35" s="1038">
        <v>7.1</v>
      </c>
      <c r="AA35" s="1038"/>
      <c r="AB35" s="1038"/>
      <c r="AC35" s="1038"/>
      <c r="AD35" s="1039" t="s">
        <v>122</v>
      </c>
      <c r="AE35" s="1039"/>
      <c r="AF35" s="1039"/>
      <c r="AG35" s="1039"/>
      <c r="AH35" s="1039"/>
      <c r="AI35" s="1039"/>
      <c r="AJ35" s="1039"/>
      <c r="AK35" s="1039"/>
      <c r="AL35" s="1003" t="s">
        <v>122</v>
      </c>
      <c r="AM35" s="1004"/>
      <c r="AN35" s="1004"/>
      <c r="AO35" s="1040"/>
      <c r="AP35" s="206"/>
      <c r="AQ35" s="1052" t="s">
        <v>312</v>
      </c>
      <c r="AR35" s="1053"/>
      <c r="AS35" s="1053"/>
      <c r="AT35" s="1053"/>
      <c r="AU35" s="1053"/>
      <c r="AV35" s="1053"/>
      <c r="AW35" s="1053"/>
      <c r="AX35" s="1053"/>
      <c r="AY35" s="1053"/>
      <c r="AZ35" s="1053"/>
      <c r="BA35" s="1053"/>
      <c r="BB35" s="1053"/>
      <c r="BC35" s="1053"/>
      <c r="BD35" s="1053"/>
      <c r="BE35" s="1053"/>
      <c r="BF35" s="1054"/>
      <c r="BG35" s="1052" t="s">
        <v>313</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314</v>
      </c>
      <c r="CE35" s="998"/>
      <c r="CF35" s="998"/>
      <c r="CG35" s="998"/>
      <c r="CH35" s="998"/>
      <c r="CI35" s="998"/>
      <c r="CJ35" s="998"/>
      <c r="CK35" s="998"/>
      <c r="CL35" s="998"/>
      <c r="CM35" s="998"/>
      <c r="CN35" s="998"/>
      <c r="CO35" s="998"/>
      <c r="CP35" s="998"/>
      <c r="CQ35" s="999"/>
      <c r="CR35" s="1000">
        <v>585622</v>
      </c>
      <c r="CS35" s="1013"/>
      <c r="CT35" s="1013"/>
      <c r="CU35" s="1013"/>
      <c r="CV35" s="1013"/>
      <c r="CW35" s="1013"/>
      <c r="CX35" s="1013"/>
      <c r="CY35" s="1014"/>
      <c r="CZ35" s="1003">
        <v>2.2999999999999998</v>
      </c>
      <c r="DA35" s="1015"/>
      <c r="DB35" s="1015"/>
      <c r="DC35" s="1016"/>
      <c r="DD35" s="1006">
        <v>327986</v>
      </c>
      <c r="DE35" s="1013"/>
      <c r="DF35" s="1013"/>
      <c r="DG35" s="1013"/>
      <c r="DH35" s="1013"/>
      <c r="DI35" s="1013"/>
      <c r="DJ35" s="1013"/>
      <c r="DK35" s="1014"/>
      <c r="DL35" s="1006">
        <v>252790</v>
      </c>
      <c r="DM35" s="1013"/>
      <c r="DN35" s="1013"/>
      <c r="DO35" s="1013"/>
      <c r="DP35" s="1013"/>
      <c r="DQ35" s="1013"/>
      <c r="DR35" s="1013"/>
      <c r="DS35" s="1013"/>
      <c r="DT35" s="1013"/>
      <c r="DU35" s="1013"/>
      <c r="DV35" s="1014"/>
      <c r="DW35" s="1003">
        <v>1.8</v>
      </c>
      <c r="DX35" s="1015"/>
      <c r="DY35" s="1015"/>
      <c r="DZ35" s="1015"/>
      <c r="EA35" s="1015"/>
      <c r="EB35" s="1015"/>
      <c r="EC35" s="1027"/>
    </row>
    <row r="36" spans="2:133" ht="11.25" customHeight="1" x14ac:dyDescent="0.2">
      <c r="B36" s="997" t="s">
        <v>315</v>
      </c>
      <c r="C36" s="998"/>
      <c r="D36" s="998"/>
      <c r="E36" s="998"/>
      <c r="F36" s="998"/>
      <c r="G36" s="998"/>
      <c r="H36" s="998"/>
      <c r="I36" s="998"/>
      <c r="J36" s="998"/>
      <c r="K36" s="998"/>
      <c r="L36" s="998"/>
      <c r="M36" s="998"/>
      <c r="N36" s="998"/>
      <c r="O36" s="998"/>
      <c r="P36" s="998"/>
      <c r="Q36" s="999"/>
      <c r="R36" s="1000">
        <v>1225011</v>
      </c>
      <c r="S36" s="1001"/>
      <c r="T36" s="1001"/>
      <c r="U36" s="1001"/>
      <c r="V36" s="1001"/>
      <c r="W36" s="1001"/>
      <c r="X36" s="1001"/>
      <c r="Y36" s="1002"/>
      <c r="Z36" s="1038">
        <v>4.5999999999999996</v>
      </c>
      <c r="AA36" s="1038"/>
      <c r="AB36" s="1038"/>
      <c r="AC36" s="1038"/>
      <c r="AD36" s="1039" t="s">
        <v>122</v>
      </c>
      <c r="AE36" s="1039"/>
      <c r="AF36" s="1039"/>
      <c r="AG36" s="1039"/>
      <c r="AH36" s="1039"/>
      <c r="AI36" s="1039"/>
      <c r="AJ36" s="1039"/>
      <c r="AK36" s="1039"/>
      <c r="AL36" s="1003" t="s">
        <v>122</v>
      </c>
      <c r="AM36" s="1004"/>
      <c r="AN36" s="1004"/>
      <c r="AO36" s="1040"/>
      <c r="AP36" s="206"/>
      <c r="AQ36" s="1049" t="s">
        <v>316</v>
      </c>
      <c r="AR36" s="1050"/>
      <c r="AS36" s="1050"/>
      <c r="AT36" s="1050"/>
      <c r="AU36" s="1050"/>
      <c r="AV36" s="1050"/>
      <c r="AW36" s="1050"/>
      <c r="AX36" s="1050"/>
      <c r="AY36" s="1051"/>
      <c r="AZ36" s="1055">
        <v>3462269</v>
      </c>
      <c r="BA36" s="1056"/>
      <c r="BB36" s="1056"/>
      <c r="BC36" s="1056"/>
      <c r="BD36" s="1056"/>
      <c r="BE36" s="1056"/>
      <c r="BF36" s="1057"/>
      <c r="BG36" s="1058" t="s">
        <v>317</v>
      </c>
      <c r="BH36" s="1059"/>
      <c r="BI36" s="1059"/>
      <c r="BJ36" s="1059"/>
      <c r="BK36" s="1059"/>
      <c r="BL36" s="1059"/>
      <c r="BM36" s="1059"/>
      <c r="BN36" s="1059"/>
      <c r="BO36" s="1059"/>
      <c r="BP36" s="1059"/>
      <c r="BQ36" s="1059"/>
      <c r="BR36" s="1059"/>
      <c r="BS36" s="1059"/>
      <c r="BT36" s="1059"/>
      <c r="BU36" s="1060"/>
      <c r="BV36" s="1055">
        <v>65682</v>
      </c>
      <c r="BW36" s="1056"/>
      <c r="BX36" s="1056"/>
      <c r="BY36" s="1056"/>
      <c r="BZ36" s="1056"/>
      <c r="CA36" s="1056"/>
      <c r="CB36" s="1057"/>
      <c r="CD36" s="997" t="s">
        <v>318</v>
      </c>
      <c r="CE36" s="998"/>
      <c r="CF36" s="998"/>
      <c r="CG36" s="998"/>
      <c r="CH36" s="998"/>
      <c r="CI36" s="998"/>
      <c r="CJ36" s="998"/>
      <c r="CK36" s="998"/>
      <c r="CL36" s="998"/>
      <c r="CM36" s="998"/>
      <c r="CN36" s="998"/>
      <c r="CO36" s="998"/>
      <c r="CP36" s="998"/>
      <c r="CQ36" s="999"/>
      <c r="CR36" s="1000">
        <v>2436175</v>
      </c>
      <c r="CS36" s="1001"/>
      <c r="CT36" s="1001"/>
      <c r="CU36" s="1001"/>
      <c r="CV36" s="1001"/>
      <c r="CW36" s="1001"/>
      <c r="CX36" s="1001"/>
      <c r="CY36" s="1002"/>
      <c r="CZ36" s="1003">
        <v>9.5</v>
      </c>
      <c r="DA36" s="1015"/>
      <c r="DB36" s="1015"/>
      <c r="DC36" s="1016"/>
      <c r="DD36" s="1006">
        <v>1892904</v>
      </c>
      <c r="DE36" s="1001"/>
      <c r="DF36" s="1001"/>
      <c r="DG36" s="1001"/>
      <c r="DH36" s="1001"/>
      <c r="DI36" s="1001"/>
      <c r="DJ36" s="1001"/>
      <c r="DK36" s="1002"/>
      <c r="DL36" s="1006">
        <v>1343866</v>
      </c>
      <c r="DM36" s="1001"/>
      <c r="DN36" s="1001"/>
      <c r="DO36" s="1001"/>
      <c r="DP36" s="1001"/>
      <c r="DQ36" s="1001"/>
      <c r="DR36" s="1001"/>
      <c r="DS36" s="1001"/>
      <c r="DT36" s="1001"/>
      <c r="DU36" s="1001"/>
      <c r="DV36" s="1002"/>
      <c r="DW36" s="1003">
        <v>9.4</v>
      </c>
      <c r="DX36" s="1015"/>
      <c r="DY36" s="1015"/>
      <c r="DZ36" s="1015"/>
      <c r="EA36" s="1015"/>
      <c r="EB36" s="1015"/>
      <c r="EC36" s="1027"/>
    </row>
    <row r="37" spans="2:133" ht="11.25" customHeight="1" x14ac:dyDescent="0.2">
      <c r="B37" s="997" t="s">
        <v>319</v>
      </c>
      <c r="C37" s="998"/>
      <c r="D37" s="998"/>
      <c r="E37" s="998"/>
      <c r="F37" s="998"/>
      <c r="G37" s="998"/>
      <c r="H37" s="998"/>
      <c r="I37" s="998"/>
      <c r="J37" s="998"/>
      <c r="K37" s="998"/>
      <c r="L37" s="998"/>
      <c r="M37" s="998"/>
      <c r="N37" s="998"/>
      <c r="O37" s="998"/>
      <c r="P37" s="998"/>
      <c r="Q37" s="999"/>
      <c r="R37" s="1000">
        <v>807230</v>
      </c>
      <c r="S37" s="1001"/>
      <c r="T37" s="1001"/>
      <c r="U37" s="1001"/>
      <c r="V37" s="1001"/>
      <c r="W37" s="1001"/>
      <c r="X37" s="1001"/>
      <c r="Y37" s="1002"/>
      <c r="Z37" s="1038">
        <v>3</v>
      </c>
      <c r="AA37" s="1038"/>
      <c r="AB37" s="1038"/>
      <c r="AC37" s="1038"/>
      <c r="AD37" s="1039">
        <v>618</v>
      </c>
      <c r="AE37" s="1039"/>
      <c r="AF37" s="1039"/>
      <c r="AG37" s="1039"/>
      <c r="AH37" s="1039"/>
      <c r="AI37" s="1039"/>
      <c r="AJ37" s="1039"/>
      <c r="AK37" s="1039"/>
      <c r="AL37" s="1003">
        <v>0</v>
      </c>
      <c r="AM37" s="1004"/>
      <c r="AN37" s="1004"/>
      <c r="AO37" s="1040"/>
      <c r="AQ37" s="1033" t="s">
        <v>320</v>
      </c>
      <c r="AR37" s="1034"/>
      <c r="AS37" s="1034"/>
      <c r="AT37" s="1034"/>
      <c r="AU37" s="1034"/>
      <c r="AV37" s="1034"/>
      <c r="AW37" s="1034"/>
      <c r="AX37" s="1034"/>
      <c r="AY37" s="1035"/>
      <c r="AZ37" s="1000">
        <v>912996</v>
      </c>
      <c r="BA37" s="1001"/>
      <c r="BB37" s="1001"/>
      <c r="BC37" s="1001"/>
      <c r="BD37" s="1013"/>
      <c r="BE37" s="1013"/>
      <c r="BF37" s="1036"/>
      <c r="BG37" s="997" t="s">
        <v>321</v>
      </c>
      <c r="BH37" s="998"/>
      <c r="BI37" s="998"/>
      <c r="BJ37" s="998"/>
      <c r="BK37" s="998"/>
      <c r="BL37" s="998"/>
      <c r="BM37" s="998"/>
      <c r="BN37" s="998"/>
      <c r="BO37" s="998"/>
      <c r="BP37" s="998"/>
      <c r="BQ37" s="998"/>
      <c r="BR37" s="998"/>
      <c r="BS37" s="998"/>
      <c r="BT37" s="998"/>
      <c r="BU37" s="999"/>
      <c r="BV37" s="1000">
        <v>41207</v>
      </c>
      <c r="BW37" s="1001"/>
      <c r="BX37" s="1001"/>
      <c r="BY37" s="1001"/>
      <c r="BZ37" s="1001"/>
      <c r="CA37" s="1001"/>
      <c r="CB37" s="1037"/>
      <c r="CD37" s="997" t="s">
        <v>322</v>
      </c>
      <c r="CE37" s="998"/>
      <c r="CF37" s="998"/>
      <c r="CG37" s="998"/>
      <c r="CH37" s="998"/>
      <c r="CI37" s="998"/>
      <c r="CJ37" s="998"/>
      <c r="CK37" s="998"/>
      <c r="CL37" s="998"/>
      <c r="CM37" s="998"/>
      <c r="CN37" s="998"/>
      <c r="CO37" s="998"/>
      <c r="CP37" s="998"/>
      <c r="CQ37" s="999"/>
      <c r="CR37" s="1000">
        <v>2775</v>
      </c>
      <c r="CS37" s="1013"/>
      <c r="CT37" s="1013"/>
      <c r="CU37" s="1013"/>
      <c r="CV37" s="1013"/>
      <c r="CW37" s="1013"/>
      <c r="CX37" s="1013"/>
      <c r="CY37" s="1014"/>
      <c r="CZ37" s="1003">
        <v>0</v>
      </c>
      <c r="DA37" s="1015"/>
      <c r="DB37" s="1015"/>
      <c r="DC37" s="1016"/>
      <c r="DD37" s="1006">
        <v>2775</v>
      </c>
      <c r="DE37" s="1013"/>
      <c r="DF37" s="1013"/>
      <c r="DG37" s="1013"/>
      <c r="DH37" s="1013"/>
      <c r="DI37" s="1013"/>
      <c r="DJ37" s="1013"/>
      <c r="DK37" s="1014"/>
      <c r="DL37" s="1006">
        <v>2775</v>
      </c>
      <c r="DM37" s="1013"/>
      <c r="DN37" s="1013"/>
      <c r="DO37" s="1013"/>
      <c r="DP37" s="1013"/>
      <c r="DQ37" s="1013"/>
      <c r="DR37" s="1013"/>
      <c r="DS37" s="1013"/>
      <c r="DT37" s="1013"/>
      <c r="DU37" s="1013"/>
      <c r="DV37" s="1014"/>
      <c r="DW37" s="1003">
        <v>0</v>
      </c>
      <c r="DX37" s="1015"/>
      <c r="DY37" s="1015"/>
      <c r="DZ37" s="1015"/>
      <c r="EA37" s="1015"/>
      <c r="EB37" s="1015"/>
      <c r="EC37" s="1027"/>
    </row>
    <row r="38" spans="2:133" ht="11.25" customHeight="1" x14ac:dyDescent="0.2">
      <c r="B38" s="997" t="s">
        <v>323</v>
      </c>
      <c r="C38" s="998"/>
      <c r="D38" s="998"/>
      <c r="E38" s="998"/>
      <c r="F38" s="998"/>
      <c r="G38" s="998"/>
      <c r="H38" s="998"/>
      <c r="I38" s="998"/>
      <c r="J38" s="998"/>
      <c r="K38" s="998"/>
      <c r="L38" s="998"/>
      <c r="M38" s="998"/>
      <c r="N38" s="998"/>
      <c r="O38" s="998"/>
      <c r="P38" s="998"/>
      <c r="Q38" s="999"/>
      <c r="R38" s="1000">
        <v>2214300</v>
      </c>
      <c r="S38" s="1001"/>
      <c r="T38" s="1001"/>
      <c r="U38" s="1001"/>
      <c r="V38" s="1001"/>
      <c r="W38" s="1001"/>
      <c r="X38" s="1001"/>
      <c r="Y38" s="1002"/>
      <c r="Z38" s="1038">
        <v>8.1999999999999993</v>
      </c>
      <c r="AA38" s="1038"/>
      <c r="AB38" s="1038"/>
      <c r="AC38" s="1038"/>
      <c r="AD38" s="1039" t="s">
        <v>122</v>
      </c>
      <c r="AE38" s="1039"/>
      <c r="AF38" s="1039"/>
      <c r="AG38" s="1039"/>
      <c r="AH38" s="1039"/>
      <c r="AI38" s="1039"/>
      <c r="AJ38" s="1039"/>
      <c r="AK38" s="1039"/>
      <c r="AL38" s="1003" t="s">
        <v>122</v>
      </c>
      <c r="AM38" s="1004"/>
      <c r="AN38" s="1004"/>
      <c r="AO38" s="1040"/>
      <c r="AQ38" s="1033" t="s">
        <v>324</v>
      </c>
      <c r="AR38" s="1034"/>
      <c r="AS38" s="1034"/>
      <c r="AT38" s="1034"/>
      <c r="AU38" s="1034"/>
      <c r="AV38" s="1034"/>
      <c r="AW38" s="1034"/>
      <c r="AX38" s="1034"/>
      <c r="AY38" s="1035"/>
      <c r="AZ38" s="1000">
        <v>564567</v>
      </c>
      <c r="BA38" s="1001"/>
      <c r="BB38" s="1001"/>
      <c r="BC38" s="1001"/>
      <c r="BD38" s="1013"/>
      <c r="BE38" s="1013"/>
      <c r="BF38" s="1036"/>
      <c r="BG38" s="997" t="s">
        <v>325</v>
      </c>
      <c r="BH38" s="998"/>
      <c r="BI38" s="998"/>
      <c r="BJ38" s="998"/>
      <c r="BK38" s="998"/>
      <c r="BL38" s="998"/>
      <c r="BM38" s="998"/>
      <c r="BN38" s="998"/>
      <c r="BO38" s="998"/>
      <c r="BP38" s="998"/>
      <c r="BQ38" s="998"/>
      <c r="BR38" s="998"/>
      <c r="BS38" s="998"/>
      <c r="BT38" s="998"/>
      <c r="BU38" s="999"/>
      <c r="BV38" s="1000">
        <v>3482</v>
      </c>
      <c r="BW38" s="1001"/>
      <c r="BX38" s="1001"/>
      <c r="BY38" s="1001"/>
      <c r="BZ38" s="1001"/>
      <c r="CA38" s="1001"/>
      <c r="CB38" s="1037"/>
      <c r="CD38" s="997" t="s">
        <v>326</v>
      </c>
      <c r="CE38" s="998"/>
      <c r="CF38" s="998"/>
      <c r="CG38" s="998"/>
      <c r="CH38" s="998"/>
      <c r="CI38" s="998"/>
      <c r="CJ38" s="998"/>
      <c r="CK38" s="998"/>
      <c r="CL38" s="998"/>
      <c r="CM38" s="998"/>
      <c r="CN38" s="998"/>
      <c r="CO38" s="998"/>
      <c r="CP38" s="998"/>
      <c r="CQ38" s="999"/>
      <c r="CR38" s="1000">
        <v>1692447</v>
      </c>
      <c r="CS38" s="1001"/>
      <c r="CT38" s="1001"/>
      <c r="CU38" s="1001"/>
      <c r="CV38" s="1001"/>
      <c r="CW38" s="1001"/>
      <c r="CX38" s="1001"/>
      <c r="CY38" s="1002"/>
      <c r="CZ38" s="1003">
        <v>6.6</v>
      </c>
      <c r="DA38" s="1015"/>
      <c r="DB38" s="1015"/>
      <c r="DC38" s="1016"/>
      <c r="DD38" s="1006">
        <v>1474682</v>
      </c>
      <c r="DE38" s="1001"/>
      <c r="DF38" s="1001"/>
      <c r="DG38" s="1001"/>
      <c r="DH38" s="1001"/>
      <c r="DI38" s="1001"/>
      <c r="DJ38" s="1001"/>
      <c r="DK38" s="1002"/>
      <c r="DL38" s="1006">
        <v>1254417</v>
      </c>
      <c r="DM38" s="1001"/>
      <c r="DN38" s="1001"/>
      <c r="DO38" s="1001"/>
      <c r="DP38" s="1001"/>
      <c r="DQ38" s="1001"/>
      <c r="DR38" s="1001"/>
      <c r="DS38" s="1001"/>
      <c r="DT38" s="1001"/>
      <c r="DU38" s="1001"/>
      <c r="DV38" s="1002"/>
      <c r="DW38" s="1003">
        <v>8.8000000000000007</v>
      </c>
      <c r="DX38" s="1015"/>
      <c r="DY38" s="1015"/>
      <c r="DZ38" s="1015"/>
      <c r="EA38" s="1015"/>
      <c r="EB38" s="1015"/>
      <c r="EC38" s="1027"/>
    </row>
    <row r="39" spans="2:133" ht="11.25" customHeight="1" x14ac:dyDescent="0.2">
      <c r="B39" s="997" t="s">
        <v>327</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328</v>
      </c>
      <c r="AR39" s="1034"/>
      <c r="AS39" s="1034"/>
      <c r="AT39" s="1034"/>
      <c r="AU39" s="1034"/>
      <c r="AV39" s="1034"/>
      <c r="AW39" s="1034"/>
      <c r="AX39" s="1034"/>
      <c r="AY39" s="1035"/>
      <c r="AZ39" s="1000">
        <v>292259</v>
      </c>
      <c r="BA39" s="1001"/>
      <c r="BB39" s="1001"/>
      <c r="BC39" s="1001"/>
      <c r="BD39" s="1013"/>
      <c r="BE39" s="1013"/>
      <c r="BF39" s="1036"/>
      <c r="BG39" s="997" t="s">
        <v>329</v>
      </c>
      <c r="BH39" s="998"/>
      <c r="BI39" s="998"/>
      <c r="BJ39" s="998"/>
      <c r="BK39" s="998"/>
      <c r="BL39" s="998"/>
      <c r="BM39" s="998"/>
      <c r="BN39" s="998"/>
      <c r="BO39" s="998"/>
      <c r="BP39" s="998"/>
      <c r="BQ39" s="998"/>
      <c r="BR39" s="998"/>
      <c r="BS39" s="998"/>
      <c r="BT39" s="998"/>
      <c r="BU39" s="999"/>
      <c r="BV39" s="1000">
        <v>5048</v>
      </c>
      <c r="BW39" s="1001"/>
      <c r="BX39" s="1001"/>
      <c r="BY39" s="1001"/>
      <c r="BZ39" s="1001"/>
      <c r="CA39" s="1001"/>
      <c r="CB39" s="1037"/>
      <c r="CD39" s="997" t="s">
        <v>330</v>
      </c>
      <c r="CE39" s="998"/>
      <c r="CF39" s="998"/>
      <c r="CG39" s="998"/>
      <c r="CH39" s="998"/>
      <c r="CI39" s="998"/>
      <c r="CJ39" s="998"/>
      <c r="CK39" s="998"/>
      <c r="CL39" s="998"/>
      <c r="CM39" s="998"/>
      <c r="CN39" s="998"/>
      <c r="CO39" s="998"/>
      <c r="CP39" s="998"/>
      <c r="CQ39" s="999"/>
      <c r="CR39" s="1000">
        <v>1837150</v>
      </c>
      <c r="CS39" s="1013"/>
      <c r="CT39" s="1013"/>
      <c r="CU39" s="1013"/>
      <c r="CV39" s="1013"/>
      <c r="CW39" s="1013"/>
      <c r="CX39" s="1013"/>
      <c r="CY39" s="1014"/>
      <c r="CZ39" s="1003">
        <v>7.2</v>
      </c>
      <c r="DA39" s="1015"/>
      <c r="DB39" s="1015"/>
      <c r="DC39" s="1016"/>
      <c r="DD39" s="1006">
        <v>990368</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
      <c r="B40" s="997" t="s">
        <v>331</v>
      </c>
      <c r="C40" s="998"/>
      <c r="D40" s="998"/>
      <c r="E40" s="998"/>
      <c r="F40" s="998"/>
      <c r="G40" s="998"/>
      <c r="H40" s="998"/>
      <c r="I40" s="998"/>
      <c r="J40" s="998"/>
      <c r="K40" s="998"/>
      <c r="L40" s="998"/>
      <c r="M40" s="998"/>
      <c r="N40" s="998"/>
      <c r="O40" s="998"/>
      <c r="P40" s="998"/>
      <c r="Q40" s="999"/>
      <c r="R40" s="1000">
        <v>31000</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332</v>
      </c>
      <c r="AR40" s="1034"/>
      <c r="AS40" s="1034"/>
      <c r="AT40" s="1034"/>
      <c r="AU40" s="1034"/>
      <c r="AV40" s="1034"/>
      <c r="AW40" s="1034"/>
      <c r="AX40" s="1034"/>
      <c r="AY40" s="1035"/>
      <c r="AZ40" s="1000">
        <v>92413</v>
      </c>
      <c r="BA40" s="1001"/>
      <c r="BB40" s="1001"/>
      <c r="BC40" s="1001"/>
      <c r="BD40" s="1013"/>
      <c r="BE40" s="1013"/>
      <c r="BF40" s="1036"/>
      <c r="BG40" s="1041" t="s">
        <v>333</v>
      </c>
      <c r="BH40" s="1042"/>
      <c r="BI40" s="1042"/>
      <c r="BJ40" s="1042"/>
      <c r="BK40" s="1042"/>
      <c r="BL40" s="202"/>
      <c r="BM40" s="998" t="s">
        <v>334</v>
      </c>
      <c r="BN40" s="998"/>
      <c r="BO40" s="998"/>
      <c r="BP40" s="998"/>
      <c r="BQ40" s="998"/>
      <c r="BR40" s="998"/>
      <c r="BS40" s="998"/>
      <c r="BT40" s="998"/>
      <c r="BU40" s="999"/>
      <c r="BV40" s="1000">
        <v>103</v>
      </c>
      <c r="BW40" s="1001"/>
      <c r="BX40" s="1001"/>
      <c r="BY40" s="1001"/>
      <c r="BZ40" s="1001"/>
      <c r="CA40" s="1001"/>
      <c r="CB40" s="1037"/>
      <c r="CD40" s="997" t="s">
        <v>335</v>
      </c>
      <c r="CE40" s="998"/>
      <c r="CF40" s="998"/>
      <c r="CG40" s="998"/>
      <c r="CH40" s="998"/>
      <c r="CI40" s="998"/>
      <c r="CJ40" s="998"/>
      <c r="CK40" s="998"/>
      <c r="CL40" s="998"/>
      <c r="CM40" s="998"/>
      <c r="CN40" s="998"/>
      <c r="CO40" s="998"/>
      <c r="CP40" s="998"/>
      <c r="CQ40" s="999"/>
      <c r="CR40" s="1000">
        <v>1236228</v>
      </c>
      <c r="CS40" s="1001"/>
      <c r="CT40" s="1001"/>
      <c r="CU40" s="1001"/>
      <c r="CV40" s="1001"/>
      <c r="CW40" s="1001"/>
      <c r="CX40" s="1001"/>
      <c r="CY40" s="1002"/>
      <c r="CZ40" s="1003">
        <v>4.8</v>
      </c>
      <c r="DA40" s="1015"/>
      <c r="DB40" s="1015"/>
      <c r="DC40" s="1016"/>
      <c r="DD40" s="1006">
        <v>952205</v>
      </c>
      <c r="DE40" s="1001"/>
      <c r="DF40" s="1001"/>
      <c r="DG40" s="1001"/>
      <c r="DH40" s="1001"/>
      <c r="DI40" s="1001"/>
      <c r="DJ40" s="1001"/>
      <c r="DK40" s="1002"/>
      <c r="DL40" s="1006">
        <v>729504</v>
      </c>
      <c r="DM40" s="1001"/>
      <c r="DN40" s="1001"/>
      <c r="DO40" s="1001"/>
      <c r="DP40" s="1001"/>
      <c r="DQ40" s="1001"/>
      <c r="DR40" s="1001"/>
      <c r="DS40" s="1001"/>
      <c r="DT40" s="1001"/>
      <c r="DU40" s="1001"/>
      <c r="DV40" s="1002"/>
      <c r="DW40" s="1003">
        <v>5.0999999999999996</v>
      </c>
      <c r="DX40" s="1015"/>
      <c r="DY40" s="1015"/>
      <c r="DZ40" s="1015"/>
      <c r="EA40" s="1015"/>
      <c r="EB40" s="1015"/>
      <c r="EC40" s="1027"/>
    </row>
    <row r="41" spans="2:133" ht="11.25" customHeight="1" x14ac:dyDescent="0.2">
      <c r="B41" s="981" t="s">
        <v>336</v>
      </c>
      <c r="C41" s="982"/>
      <c r="D41" s="982"/>
      <c r="E41" s="982"/>
      <c r="F41" s="982"/>
      <c r="G41" s="982"/>
      <c r="H41" s="982"/>
      <c r="I41" s="982"/>
      <c r="J41" s="982"/>
      <c r="K41" s="982"/>
      <c r="L41" s="982"/>
      <c r="M41" s="982"/>
      <c r="N41" s="982"/>
      <c r="O41" s="982"/>
      <c r="P41" s="982"/>
      <c r="Q41" s="983"/>
      <c r="R41" s="984">
        <v>26874620</v>
      </c>
      <c r="S41" s="1025"/>
      <c r="T41" s="1025"/>
      <c r="U41" s="1025"/>
      <c r="V41" s="1025"/>
      <c r="W41" s="1025"/>
      <c r="X41" s="1025"/>
      <c r="Y41" s="1028"/>
      <c r="Z41" s="1029">
        <v>100</v>
      </c>
      <c r="AA41" s="1029"/>
      <c r="AB41" s="1029"/>
      <c r="AC41" s="1029"/>
      <c r="AD41" s="1030">
        <v>14224602</v>
      </c>
      <c r="AE41" s="1030"/>
      <c r="AF41" s="1030"/>
      <c r="AG41" s="1030"/>
      <c r="AH41" s="1030"/>
      <c r="AI41" s="1030"/>
      <c r="AJ41" s="1030"/>
      <c r="AK41" s="1030"/>
      <c r="AL41" s="987">
        <v>100</v>
      </c>
      <c r="AM41" s="1031"/>
      <c r="AN41" s="1031"/>
      <c r="AO41" s="1032"/>
      <c r="AQ41" s="1033" t="s">
        <v>337</v>
      </c>
      <c r="AR41" s="1034"/>
      <c r="AS41" s="1034"/>
      <c r="AT41" s="1034"/>
      <c r="AU41" s="1034"/>
      <c r="AV41" s="1034"/>
      <c r="AW41" s="1034"/>
      <c r="AX41" s="1034"/>
      <c r="AY41" s="1035"/>
      <c r="AZ41" s="1000">
        <v>319238</v>
      </c>
      <c r="BA41" s="1001"/>
      <c r="BB41" s="1001"/>
      <c r="BC41" s="1001"/>
      <c r="BD41" s="1013"/>
      <c r="BE41" s="1013"/>
      <c r="BF41" s="1036"/>
      <c r="BG41" s="1041"/>
      <c r="BH41" s="1042"/>
      <c r="BI41" s="1042"/>
      <c r="BJ41" s="1042"/>
      <c r="BK41" s="1042"/>
      <c r="BL41" s="202"/>
      <c r="BM41" s="998" t="s">
        <v>338</v>
      </c>
      <c r="BN41" s="998"/>
      <c r="BO41" s="998"/>
      <c r="BP41" s="998"/>
      <c r="BQ41" s="998"/>
      <c r="BR41" s="998"/>
      <c r="BS41" s="998"/>
      <c r="BT41" s="998"/>
      <c r="BU41" s="999"/>
      <c r="BV41" s="1000" t="s">
        <v>122</v>
      </c>
      <c r="BW41" s="1001"/>
      <c r="BX41" s="1001"/>
      <c r="BY41" s="1001"/>
      <c r="BZ41" s="1001"/>
      <c r="CA41" s="1001"/>
      <c r="CB41" s="1037"/>
      <c r="CD41" s="997" t="s">
        <v>339</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340</v>
      </c>
      <c r="AR42" s="1046"/>
      <c r="AS42" s="1046"/>
      <c r="AT42" s="1046"/>
      <c r="AU42" s="1046"/>
      <c r="AV42" s="1046"/>
      <c r="AW42" s="1046"/>
      <c r="AX42" s="1046"/>
      <c r="AY42" s="1047"/>
      <c r="AZ42" s="984">
        <v>1280796</v>
      </c>
      <c r="BA42" s="1025"/>
      <c r="BB42" s="1025"/>
      <c r="BC42" s="1025"/>
      <c r="BD42" s="985"/>
      <c r="BE42" s="985"/>
      <c r="BF42" s="1048"/>
      <c r="BG42" s="1043"/>
      <c r="BH42" s="1044"/>
      <c r="BI42" s="1044"/>
      <c r="BJ42" s="1044"/>
      <c r="BK42" s="1044"/>
      <c r="BL42" s="203"/>
      <c r="BM42" s="982" t="s">
        <v>341</v>
      </c>
      <c r="BN42" s="982"/>
      <c r="BO42" s="982"/>
      <c r="BP42" s="982"/>
      <c r="BQ42" s="982"/>
      <c r="BR42" s="982"/>
      <c r="BS42" s="982"/>
      <c r="BT42" s="982"/>
      <c r="BU42" s="983"/>
      <c r="BV42" s="984">
        <v>421</v>
      </c>
      <c r="BW42" s="1025"/>
      <c r="BX42" s="1025"/>
      <c r="BY42" s="1025"/>
      <c r="BZ42" s="1025"/>
      <c r="CA42" s="1025"/>
      <c r="CB42" s="1026"/>
      <c r="CD42" s="997" t="s">
        <v>342</v>
      </c>
      <c r="CE42" s="998"/>
      <c r="CF42" s="998"/>
      <c r="CG42" s="998"/>
      <c r="CH42" s="998"/>
      <c r="CI42" s="998"/>
      <c r="CJ42" s="998"/>
      <c r="CK42" s="998"/>
      <c r="CL42" s="998"/>
      <c r="CM42" s="998"/>
      <c r="CN42" s="998"/>
      <c r="CO42" s="998"/>
      <c r="CP42" s="998"/>
      <c r="CQ42" s="999"/>
      <c r="CR42" s="1000">
        <v>4303444</v>
      </c>
      <c r="CS42" s="1013"/>
      <c r="CT42" s="1013"/>
      <c r="CU42" s="1013"/>
      <c r="CV42" s="1013"/>
      <c r="CW42" s="1013"/>
      <c r="CX42" s="1013"/>
      <c r="CY42" s="1014"/>
      <c r="CZ42" s="1003">
        <v>16.899999999999999</v>
      </c>
      <c r="DA42" s="1015"/>
      <c r="DB42" s="1015"/>
      <c r="DC42" s="1016"/>
      <c r="DD42" s="1006">
        <v>522479</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343</v>
      </c>
      <c r="CD43" s="997" t="s">
        <v>344</v>
      </c>
      <c r="CE43" s="998"/>
      <c r="CF43" s="998"/>
      <c r="CG43" s="998"/>
      <c r="CH43" s="998"/>
      <c r="CI43" s="998"/>
      <c r="CJ43" s="998"/>
      <c r="CK43" s="998"/>
      <c r="CL43" s="998"/>
      <c r="CM43" s="998"/>
      <c r="CN43" s="998"/>
      <c r="CO43" s="998"/>
      <c r="CP43" s="998"/>
      <c r="CQ43" s="999"/>
      <c r="CR43" s="1000">
        <v>109970</v>
      </c>
      <c r="CS43" s="1013"/>
      <c r="CT43" s="1013"/>
      <c r="CU43" s="1013"/>
      <c r="CV43" s="1013"/>
      <c r="CW43" s="1013"/>
      <c r="CX43" s="1013"/>
      <c r="CY43" s="1014"/>
      <c r="CZ43" s="1003">
        <v>0.4</v>
      </c>
      <c r="DA43" s="1015"/>
      <c r="DB43" s="1015"/>
      <c r="DC43" s="1016"/>
      <c r="DD43" s="1006">
        <v>109970</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345</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293</v>
      </c>
      <c r="CE44" s="1020"/>
      <c r="CF44" s="997" t="s">
        <v>346</v>
      </c>
      <c r="CG44" s="998"/>
      <c r="CH44" s="998"/>
      <c r="CI44" s="998"/>
      <c r="CJ44" s="998"/>
      <c r="CK44" s="998"/>
      <c r="CL44" s="998"/>
      <c r="CM44" s="998"/>
      <c r="CN44" s="998"/>
      <c r="CO44" s="998"/>
      <c r="CP44" s="998"/>
      <c r="CQ44" s="999"/>
      <c r="CR44" s="1000">
        <v>4189943</v>
      </c>
      <c r="CS44" s="1001"/>
      <c r="CT44" s="1001"/>
      <c r="CU44" s="1001"/>
      <c r="CV44" s="1001"/>
      <c r="CW44" s="1001"/>
      <c r="CX44" s="1001"/>
      <c r="CY44" s="1002"/>
      <c r="CZ44" s="1003">
        <v>16.399999999999999</v>
      </c>
      <c r="DA44" s="1004"/>
      <c r="DB44" s="1004"/>
      <c r="DC44" s="1005"/>
      <c r="DD44" s="1006">
        <v>518641</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347</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348</v>
      </c>
      <c r="CG45" s="998"/>
      <c r="CH45" s="998"/>
      <c r="CI45" s="998"/>
      <c r="CJ45" s="998"/>
      <c r="CK45" s="998"/>
      <c r="CL45" s="998"/>
      <c r="CM45" s="998"/>
      <c r="CN45" s="998"/>
      <c r="CO45" s="998"/>
      <c r="CP45" s="998"/>
      <c r="CQ45" s="999"/>
      <c r="CR45" s="1000">
        <v>3105415</v>
      </c>
      <c r="CS45" s="1013"/>
      <c r="CT45" s="1013"/>
      <c r="CU45" s="1013"/>
      <c r="CV45" s="1013"/>
      <c r="CW45" s="1013"/>
      <c r="CX45" s="1013"/>
      <c r="CY45" s="1014"/>
      <c r="CZ45" s="1003">
        <v>12.2</v>
      </c>
      <c r="DA45" s="1015"/>
      <c r="DB45" s="1015"/>
      <c r="DC45" s="1016"/>
      <c r="DD45" s="1006">
        <v>231992</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349</v>
      </c>
      <c r="CG46" s="998"/>
      <c r="CH46" s="998"/>
      <c r="CI46" s="998"/>
      <c r="CJ46" s="998"/>
      <c r="CK46" s="998"/>
      <c r="CL46" s="998"/>
      <c r="CM46" s="998"/>
      <c r="CN46" s="998"/>
      <c r="CO46" s="998"/>
      <c r="CP46" s="998"/>
      <c r="CQ46" s="999"/>
      <c r="CR46" s="1000">
        <v>912947</v>
      </c>
      <c r="CS46" s="1001"/>
      <c r="CT46" s="1001"/>
      <c r="CU46" s="1001"/>
      <c r="CV46" s="1001"/>
      <c r="CW46" s="1001"/>
      <c r="CX46" s="1001"/>
      <c r="CY46" s="1002"/>
      <c r="CZ46" s="1003">
        <v>3.6</v>
      </c>
      <c r="DA46" s="1004"/>
      <c r="DB46" s="1004"/>
      <c r="DC46" s="1005"/>
      <c r="DD46" s="1006">
        <v>222429</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350</v>
      </c>
      <c r="CG47" s="998"/>
      <c r="CH47" s="998"/>
      <c r="CI47" s="998"/>
      <c r="CJ47" s="998"/>
      <c r="CK47" s="998"/>
      <c r="CL47" s="998"/>
      <c r="CM47" s="998"/>
      <c r="CN47" s="998"/>
      <c r="CO47" s="998"/>
      <c r="CP47" s="998"/>
      <c r="CQ47" s="999"/>
      <c r="CR47" s="1000">
        <v>113501</v>
      </c>
      <c r="CS47" s="1013"/>
      <c r="CT47" s="1013"/>
      <c r="CU47" s="1013"/>
      <c r="CV47" s="1013"/>
      <c r="CW47" s="1013"/>
      <c r="CX47" s="1013"/>
      <c r="CY47" s="1014"/>
      <c r="CZ47" s="1003">
        <v>0.4</v>
      </c>
      <c r="DA47" s="1015"/>
      <c r="DB47" s="1015"/>
      <c r="DC47" s="1016"/>
      <c r="DD47" s="1006">
        <v>3838</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0.8" x14ac:dyDescent="0.2">
      <c r="B48" s="207"/>
      <c r="CD48" s="1023"/>
      <c r="CE48" s="1024"/>
      <c r="CF48" s="997" t="s">
        <v>351</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352</v>
      </c>
      <c r="CE49" s="982"/>
      <c r="CF49" s="982"/>
      <c r="CG49" s="982"/>
      <c r="CH49" s="982"/>
      <c r="CI49" s="982"/>
      <c r="CJ49" s="982"/>
      <c r="CK49" s="982"/>
      <c r="CL49" s="982"/>
      <c r="CM49" s="982"/>
      <c r="CN49" s="982"/>
      <c r="CO49" s="982"/>
      <c r="CP49" s="982"/>
      <c r="CQ49" s="983"/>
      <c r="CR49" s="984">
        <v>25538522</v>
      </c>
      <c r="CS49" s="985"/>
      <c r="CT49" s="985"/>
      <c r="CU49" s="985"/>
      <c r="CV49" s="985"/>
      <c r="CW49" s="985"/>
      <c r="CX49" s="985"/>
      <c r="CY49" s="986"/>
      <c r="CZ49" s="987">
        <v>100</v>
      </c>
      <c r="DA49" s="988"/>
      <c r="DB49" s="988"/>
      <c r="DC49" s="989"/>
      <c r="DD49" s="990">
        <v>16483023</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EKnVF7OGhINtFC/iG3yD5ctYsMEIQ9nDR0NcH6HLdRdgXQb46RkKGPTDpfGRZh4P2rOQrBlPpEIN6zUBR7vkjw==" saltValue="tJVRk6DTCoGMwD62yJmI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6" zoomScale="70" zoomScaleNormal="25" zoomScaleSheetLayoutView="70" workbookViewId="0">
      <selection activeCell="BE34" sqref="BE34:BI3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353</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354</v>
      </c>
      <c r="DK2" s="722"/>
      <c r="DL2" s="722"/>
      <c r="DM2" s="722"/>
      <c r="DN2" s="722"/>
      <c r="DO2" s="723"/>
      <c r="DP2" s="210"/>
      <c r="DQ2" s="721" t="s">
        <v>355</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689" t="s">
        <v>356</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357</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2">
      <c r="A5" s="625" t="s">
        <v>358</v>
      </c>
      <c r="B5" s="626"/>
      <c r="C5" s="626"/>
      <c r="D5" s="626"/>
      <c r="E5" s="626"/>
      <c r="F5" s="626"/>
      <c r="G5" s="626"/>
      <c r="H5" s="626"/>
      <c r="I5" s="626"/>
      <c r="J5" s="626"/>
      <c r="K5" s="626"/>
      <c r="L5" s="626"/>
      <c r="M5" s="626"/>
      <c r="N5" s="626"/>
      <c r="O5" s="626"/>
      <c r="P5" s="627"/>
      <c r="Q5" s="631" t="s">
        <v>359</v>
      </c>
      <c r="R5" s="632"/>
      <c r="S5" s="632"/>
      <c r="T5" s="632"/>
      <c r="U5" s="633"/>
      <c r="V5" s="631" t="s">
        <v>360</v>
      </c>
      <c r="W5" s="632"/>
      <c r="X5" s="632"/>
      <c r="Y5" s="632"/>
      <c r="Z5" s="633"/>
      <c r="AA5" s="631" t="s">
        <v>361</v>
      </c>
      <c r="AB5" s="632"/>
      <c r="AC5" s="632"/>
      <c r="AD5" s="632"/>
      <c r="AE5" s="632"/>
      <c r="AF5" s="724" t="s">
        <v>362</v>
      </c>
      <c r="AG5" s="632"/>
      <c r="AH5" s="632"/>
      <c r="AI5" s="632"/>
      <c r="AJ5" s="645"/>
      <c r="AK5" s="632" t="s">
        <v>363</v>
      </c>
      <c r="AL5" s="632"/>
      <c r="AM5" s="632"/>
      <c r="AN5" s="632"/>
      <c r="AO5" s="633"/>
      <c r="AP5" s="631" t="s">
        <v>364</v>
      </c>
      <c r="AQ5" s="632"/>
      <c r="AR5" s="632"/>
      <c r="AS5" s="632"/>
      <c r="AT5" s="633"/>
      <c r="AU5" s="631" t="s">
        <v>365</v>
      </c>
      <c r="AV5" s="632"/>
      <c r="AW5" s="632"/>
      <c r="AX5" s="632"/>
      <c r="AY5" s="645"/>
      <c r="AZ5" s="214"/>
      <c r="BA5" s="214"/>
      <c r="BB5" s="214"/>
      <c r="BC5" s="214"/>
      <c r="BD5" s="214"/>
      <c r="BE5" s="215"/>
      <c r="BF5" s="215"/>
      <c r="BG5" s="215"/>
      <c r="BH5" s="215"/>
      <c r="BI5" s="215"/>
      <c r="BJ5" s="215"/>
      <c r="BK5" s="215"/>
      <c r="BL5" s="215"/>
      <c r="BM5" s="215"/>
      <c r="BN5" s="215"/>
      <c r="BO5" s="215"/>
      <c r="BP5" s="215"/>
      <c r="BQ5" s="625" t="s">
        <v>366</v>
      </c>
      <c r="BR5" s="626"/>
      <c r="BS5" s="626"/>
      <c r="BT5" s="626"/>
      <c r="BU5" s="626"/>
      <c r="BV5" s="626"/>
      <c r="BW5" s="626"/>
      <c r="BX5" s="626"/>
      <c r="BY5" s="626"/>
      <c r="BZ5" s="626"/>
      <c r="CA5" s="626"/>
      <c r="CB5" s="626"/>
      <c r="CC5" s="626"/>
      <c r="CD5" s="626"/>
      <c r="CE5" s="626"/>
      <c r="CF5" s="626"/>
      <c r="CG5" s="627"/>
      <c r="CH5" s="631" t="s">
        <v>367</v>
      </c>
      <c r="CI5" s="632"/>
      <c r="CJ5" s="632"/>
      <c r="CK5" s="632"/>
      <c r="CL5" s="633"/>
      <c r="CM5" s="631" t="s">
        <v>368</v>
      </c>
      <c r="CN5" s="632"/>
      <c r="CO5" s="632"/>
      <c r="CP5" s="632"/>
      <c r="CQ5" s="633"/>
      <c r="CR5" s="631" t="s">
        <v>369</v>
      </c>
      <c r="CS5" s="632"/>
      <c r="CT5" s="632"/>
      <c r="CU5" s="632"/>
      <c r="CV5" s="633"/>
      <c r="CW5" s="631" t="s">
        <v>370</v>
      </c>
      <c r="CX5" s="632"/>
      <c r="CY5" s="632"/>
      <c r="CZ5" s="632"/>
      <c r="DA5" s="633"/>
      <c r="DB5" s="631" t="s">
        <v>371</v>
      </c>
      <c r="DC5" s="632"/>
      <c r="DD5" s="632"/>
      <c r="DE5" s="632"/>
      <c r="DF5" s="633"/>
      <c r="DG5" s="714" t="s">
        <v>372</v>
      </c>
      <c r="DH5" s="715"/>
      <c r="DI5" s="715"/>
      <c r="DJ5" s="715"/>
      <c r="DK5" s="716"/>
      <c r="DL5" s="714" t="s">
        <v>373</v>
      </c>
      <c r="DM5" s="715"/>
      <c r="DN5" s="715"/>
      <c r="DO5" s="715"/>
      <c r="DP5" s="716"/>
      <c r="DQ5" s="631" t="s">
        <v>374</v>
      </c>
      <c r="DR5" s="632"/>
      <c r="DS5" s="632"/>
      <c r="DT5" s="632"/>
      <c r="DU5" s="633"/>
      <c r="DV5" s="631" t="s">
        <v>365</v>
      </c>
      <c r="DW5" s="632"/>
      <c r="DX5" s="632"/>
      <c r="DY5" s="632"/>
      <c r="DZ5" s="645"/>
      <c r="EA5" s="217"/>
    </row>
    <row r="6" spans="1:131" s="218"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2">
      <c r="A7" s="219">
        <v>1</v>
      </c>
      <c r="B7" s="677" t="s">
        <v>375</v>
      </c>
      <c r="C7" s="678"/>
      <c r="D7" s="678"/>
      <c r="E7" s="678"/>
      <c r="F7" s="678"/>
      <c r="G7" s="678"/>
      <c r="H7" s="678"/>
      <c r="I7" s="678"/>
      <c r="J7" s="678"/>
      <c r="K7" s="678"/>
      <c r="L7" s="678"/>
      <c r="M7" s="678"/>
      <c r="N7" s="678"/>
      <c r="O7" s="678"/>
      <c r="P7" s="679"/>
      <c r="Q7" s="732">
        <v>26781</v>
      </c>
      <c r="R7" s="733"/>
      <c r="S7" s="733"/>
      <c r="T7" s="733"/>
      <c r="U7" s="733"/>
      <c r="V7" s="733">
        <v>25446</v>
      </c>
      <c r="W7" s="733"/>
      <c r="X7" s="733"/>
      <c r="Y7" s="733"/>
      <c r="Z7" s="733"/>
      <c r="AA7" s="733">
        <v>1335</v>
      </c>
      <c r="AB7" s="733"/>
      <c r="AC7" s="733"/>
      <c r="AD7" s="733"/>
      <c r="AE7" s="734"/>
      <c r="AF7" s="735">
        <v>981</v>
      </c>
      <c r="AG7" s="736"/>
      <c r="AH7" s="736"/>
      <c r="AI7" s="736"/>
      <c r="AJ7" s="737"/>
      <c r="AK7" s="738">
        <v>1867</v>
      </c>
      <c r="AL7" s="739"/>
      <c r="AM7" s="739"/>
      <c r="AN7" s="739"/>
      <c r="AO7" s="739"/>
      <c r="AP7" s="739">
        <v>21861</v>
      </c>
      <c r="AQ7" s="739"/>
      <c r="AR7" s="739"/>
      <c r="AS7" s="739"/>
      <c r="AT7" s="739"/>
      <c r="AU7" s="740" t="s">
        <v>554</v>
      </c>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562</v>
      </c>
      <c r="BT7" s="730"/>
      <c r="BU7" s="730"/>
      <c r="BV7" s="730"/>
      <c r="BW7" s="730"/>
      <c r="BX7" s="730"/>
      <c r="BY7" s="730"/>
      <c r="BZ7" s="730"/>
      <c r="CA7" s="730"/>
      <c r="CB7" s="730"/>
      <c r="CC7" s="730"/>
      <c r="CD7" s="730"/>
      <c r="CE7" s="730"/>
      <c r="CF7" s="730"/>
      <c r="CG7" s="742"/>
      <c r="CH7" s="726">
        <v>0</v>
      </c>
      <c r="CI7" s="727"/>
      <c r="CJ7" s="727"/>
      <c r="CK7" s="727"/>
      <c r="CL7" s="728"/>
      <c r="CM7" s="726">
        <v>11</v>
      </c>
      <c r="CN7" s="727"/>
      <c r="CO7" s="727"/>
      <c r="CP7" s="727"/>
      <c r="CQ7" s="728"/>
      <c r="CR7" s="726">
        <v>13</v>
      </c>
      <c r="CS7" s="727"/>
      <c r="CT7" s="727"/>
      <c r="CU7" s="727"/>
      <c r="CV7" s="728"/>
      <c r="CW7" s="726" t="s">
        <v>490</v>
      </c>
      <c r="CX7" s="727"/>
      <c r="CY7" s="727"/>
      <c r="CZ7" s="727"/>
      <c r="DA7" s="728"/>
      <c r="DB7" s="726" t="s">
        <v>490</v>
      </c>
      <c r="DC7" s="727"/>
      <c r="DD7" s="727"/>
      <c r="DE7" s="727"/>
      <c r="DF7" s="728"/>
      <c r="DG7" s="726" t="s">
        <v>490</v>
      </c>
      <c r="DH7" s="727"/>
      <c r="DI7" s="727"/>
      <c r="DJ7" s="727"/>
      <c r="DK7" s="728"/>
      <c r="DL7" s="726" t="s">
        <v>490</v>
      </c>
      <c r="DM7" s="727"/>
      <c r="DN7" s="727"/>
      <c r="DO7" s="727"/>
      <c r="DP7" s="728"/>
      <c r="DQ7" s="726" t="s">
        <v>490</v>
      </c>
      <c r="DR7" s="727"/>
      <c r="DS7" s="727"/>
      <c r="DT7" s="727"/>
      <c r="DU7" s="728"/>
      <c r="DV7" s="729"/>
      <c r="DW7" s="730"/>
      <c r="DX7" s="730"/>
      <c r="DY7" s="730"/>
      <c r="DZ7" s="731"/>
      <c r="EA7" s="217"/>
    </row>
    <row r="8" spans="1:131" s="218" customFormat="1" ht="26.25" customHeight="1" x14ac:dyDescent="0.2">
      <c r="A8" s="221">
        <v>2</v>
      </c>
      <c r="B8" s="660" t="s">
        <v>376</v>
      </c>
      <c r="C8" s="661"/>
      <c r="D8" s="661"/>
      <c r="E8" s="661"/>
      <c r="F8" s="661"/>
      <c r="G8" s="661"/>
      <c r="H8" s="661"/>
      <c r="I8" s="661"/>
      <c r="J8" s="661"/>
      <c r="K8" s="661"/>
      <c r="L8" s="661"/>
      <c r="M8" s="661"/>
      <c r="N8" s="661"/>
      <c r="O8" s="661"/>
      <c r="P8" s="662"/>
      <c r="Q8" s="668">
        <v>149</v>
      </c>
      <c r="R8" s="669"/>
      <c r="S8" s="669"/>
      <c r="T8" s="669"/>
      <c r="U8" s="669"/>
      <c r="V8" s="669">
        <v>148</v>
      </c>
      <c r="W8" s="669"/>
      <c r="X8" s="669"/>
      <c r="Y8" s="669"/>
      <c r="Z8" s="669"/>
      <c r="AA8" s="669">
        <v>1</v>
      </c>
      <c r="AB8" s="669"/>
      <c r="AC8" s="669"/>
      <c r="AD8" s="669"/>
      <c r="AE8" s="670"/>
      <c r="AF8" s="665">
        <v>1</v>
      </c>
      <c r="AG8" s="666"/>
      <c r="AH8" s="666"/>
      <c r="AI8" s="666"/>
      <c r="AJ8" s="667"/>
      <c r="AK8" s="710">
        <v>51</v>
      </c>
      <c r="AL8" s="711"/>
      <c r="AM8" s="711"/>
      <c r="AN8" s="711"/>
      <c r="AO8" s="711"/>
      <c r="AP8" s="711">
        <v>0</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t="s">
        <v>565</v>
      </c>
      <c r="BS8" s="622" t="s">
        <v>563</v>
      </c>
      <c r="BT8" s="623"/>
      <c r="BU8" s="623"/>
      <c r="BV8" s="623"/>
      <c r="BW8" s="623"/>
      <c r="BX8" s="623"/>
      <c r="BY8" s="623"/>
      <c r="BZ8" s="623"/>
      <c r="CA8" s="623"/>
      <c r="CB8" s="623"/>
      <c r="CC8" s="623"/>
      <c r="CD8" s="623"/>
      <c r="CE8" s="623"/>
      <c r="CF8" s="623"/>
      <c r="CG8" s="644"/>
      <c r="CH8" s="619">
        <v>1</v>
      </c>
      <c r="CI8" s="620"/>
      <c r="CJ8" s="620"/>
      <c r="CK8" s="620"/>
      <c r="CL8" s="621"/>
      <c r="CM8" s="619">
        <v>-18</v>
      </c>
      <c r="CN8" s="620"/>
      <c r="CO8" s="620"/>
      <c r="CP8" s="620"/>
      <c r="CQ8" s="621"/>
      <c r="CR8" s="619">
        <v>8</v>
      </c>
      <c r="CS8" s="620"/>
      <c r="CT8" s="620"/>
      <c r="CU8" s="620"/>
      <c r="CV8" s="621"/>
      <c r="CW8" s="619" t="s">
        <v>490</v>
      </c>
      <c r="CX8" s="620"/>
      <c r="CY8" s="620"/>
      <c r="CZ8" s="620"/>
      <c r="DA8" s="621"/>
      <c r="DB8" s="619" t="s">
        <v>490</v>
      </c>
      <c r="DC8" s="620"/>
      <c r="DD8" s="620"/>
      <c r="DE8" s="620"/>
      <c r="DF8" s="621"/>
      <c r="DG8" s="619" t="s">
        <v>490</v>
      </c>
      <c r="DH8" s="620"/>
      <c r="DI8" s="620"/>
      <c r="DJ8" s="620"/>
      <c r="DK8" s="621"/>
      <c r="DL8" s="619" t="s">
        <v>490</v>
      </c>
      <c r="DM8" s="620"/>
      <c r="DN8" s="620"/>
      <c r="DO8" s="620"/>
      <c r="DP8" s="621"/>
      <c r="DQ8" s="619" t="s">
        <v>490</v>
      </c>
      <c r="DR8" s="620"/>
      <c r="DS8" s="620"/>
      <c r="DT8" s="620"/>
      <c r="DU8" s="621"/>
      <c r="DV8" s="622"/>
      <c r="DW8" s="623"/>
      <c r="DX8" s="623"/>
      <c r="DY8" s="623"/>
      <c r="DZ8" s="624"/>
      <c r="EA8" s="217"/>
    </row>
    <row r="9" spans="1:131" s="218" customFormat="1" ht="26.25" customHeight="1" x14ac:dyDescent="0.2">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t="s">
        <v>564</v>
      </c>
      <c r="BT9" s="623"/>
      <c r="BU9" s="623"/>
      <c r="BV9" s="623"/>
      <c r="BW9" s="623"/>
      <c r="BX9" s="623"/>
      <c r="BY9" s="623"/>
      <c r="BZ9" s="623"/>
      <c r="CA9" s="623"/>
      <c r="CB9" s="623"/>
      <c r="CC9" s="623"/>
      <c r="CD9" s="623"/>
      <c r="CE9" s="623"/>
      <c r="CF9" s="623"/>
      <c r="CG9" s="644"/>
      <c r="CH9" s="619">
        <v>-1</v>
      </c>
      <c r="CI9" s="620"/>
      <c r="CJ9" s="620"/>
      <c r="CK9" s="620"/>
      <c r="CL9" s="621"/>
      <c r="CM9" s="619">
        <v>105</v>
      </c>
      <c r="CN9" s="620"/>
      <c r="CO9" s="620"/>
      <c r="CP9" s="620"/>
      <c r="CQ9" s="621"/>
      <c r="CR9" s="619">
        <v>100</v>
      </c>
      <c r="CS9" s="620"/>
      <c r="CT9" s="620"/>
      <c r="CU9" s="620"/>
      <c r="CV9" s="621"/>
      <c r="CW9" s="619" t="s">
        <v>490</v>
      </c>
      <c r="CX9" s="620"/>
      <c r="CY9" s="620"/>
      <c r="CZ9" s="620"/>
      <c r="DA9" s="621"/>
      <c r="DB9" s="619" t="s">
        <v>490</v>
      </c>
      <c r="DC9" s="620"/>
      <c r="DD9" s="620"/>
      <c r="DE9" s="620"/>
      <c r="DF9" s="621"/>
      <c r="DG9" s="619" t="s">
        <v>490</v>
      </c>
      <c r="DH9" s="620"/>
      <c r="DI9" s="620"/>
      <c r="DJ9" s="620"/>
      <c r="DK9" s="621"/>
      <c r="DL9" s="619" t="s">
        <v>490</v>
      </c>
      <c r="DM9" s="620"/>
      <c r="DN9" s="620"/>
      <c r="DO9" s="620"/>
      <c r="DP9" s="621"/>
      <c r="DQ9" s="619" t="s">
        <v>490</v>
      </c>
      <c r="DR9" s="620"/>
      <c r="DS9" s="620"/>
      <c r="DT9" s="620"/>
      <c r="DU9" s="621"/>
      <c r="DV9" s="622"/>
      <c r="DW9" s="623"/>
      <c r="DX9" s="623"/>
      <c r="DY9" s="623"/>
      <c r="DZ9" s="624"/>
      <c r="EA9" s="217"/>
    </row>
    <row r="10" spans="1:131" s="218" customFormat="1" ht="26.25" customHeight="1" x14ac:dyDescent="0.2">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2">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2">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2">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2">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2">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2">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2">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2">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2">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2">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5">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2">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377</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5">
      <c r="A23" s="223" t="s">
        <v>378</v>
      </c>
      <c r="B23" s="567" t="s">
        <v>379</v>
      </c>
      <c r="C23" s="568"/>
      <c r="D23" s="568"/>
      <c r="E23" s="568"/>
      <c r="F23" s="568"/>
      <c r="G23" s="568"/>
      <c r="H23" s="568"/>
      <c r="I23" s="568"/>
      <c r="J23" s="568"/>
      <c r="K23" s="568"/>
      <c r="L23" s="568"/>
      <c r="M23" s="568"/>
      <c r="N23" s="568"/>
      <c r="O23" s="568"/>
      <c r="P23" s="578"/>
      <c r="Q23" s="697">
        <v>26930</v>
      </c>
      <c r="R23" s="691"/>
      <c r="S23" s="691"/>
      <c r="T23" s="691"/>
      <c r="U23" s="691"/>
      <c r="V23" s="691">
        <v>25594</v>
      </c>
      <c r="W23" s="691"/>
      <c r="X23" s="691"/>
      <c r="Y23" s="691"/>
      <c r="Z23" s="691"/>
      <c r="AA23" s="691">
        <v>1336</v>
      </c>
      <c r="AB23" s="691"/>
      <c r="AC23" s="691"/>
      <c r="AD23" s="691"/>
      <c r="AE23" s="698"/>
      <c r="AF23" s="699">
        <v>982</v>
      </c>
      <c r="AG23" s="691"/>
      <c r="AH23" s="691"/>
      <c r="AI23" s="691"/>
      <c r="AJ23" s="700"/>
      <c r="AK23" s="701"/>
      <c r="AL23" s="702"/>
      <c r="AM23" s="702"/>
      <c r="AN23" s="702"/>
      <c r="AO23" s="702"/>
      <c r="AP23" s="691">
        <v>21861</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2">
      <c r="A24" s="690" t="s">
        <v>380</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5">
      <c r="A25" s="689" t="s">
        <v>381</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358</v>
      </c>
      <c r="B26" s="626"/>
      <c r="C26" s="626"/>
      <c r="D26" s="626"/>
      <c r="E26" s="626"/>
      <c r="F26" s="626"/>
      <c r="G26" s="626"/>
      <c r="H26" s="626"/>
      <c r="I26" s="626"/>
      <c r="J26" s="626"/>
      <c r="K26" s="626"/>
      <c r="L26" s="626"/>
      <c r="M26" s="626"/>
      <c r="N26" s="626"/>
      <c r="O26" s="626"/>
      <c r="P26" s="627"/>
      <c r="Q26" s="631" t="s">
        <v>382</v>
      </c>
      <c r="R26" s="632"/>
      <c r="S26" s="632"/>
      <c r="T26" s="632"/>
      <c r="U26" s="633"/>
      <c r="V26" s="631" t="s">
        <v>383</v>
      </c>
      <c r="W26" s="632"/>
      <c r="X26" s="632"/>
      <c r="Y26" s="632"/>
      <c r="Z26" s="633"/>
      <c r="AA26" s="631" t="s">
        <v>384</v>
      </c>
      <c r="AB26" s="632"/>
      <c r="AC26" s="632"/>
      <c r="AD26" s="632"/>
      <c r="AE26" s="632"/>
      <c r="AF26" s="685" t="s">
        <v>385</v>
      </c>
      <c r="AG26" s="638"/>
      <c r="AH26" s="638"/>
      <c r="AI26" s="638"/>
      <c r="AJ26" s="686"/>
      <c r="AK26" s="632" t="s">
        <v>386</v>
      </c>
      <c r="AL26" s="632"/>
      <c r="AM26" s="632"/>
      <c r="AN26" s="632"/>
      <c r="AO26" s="633"/>
      <c r="AP26" s="631" t="s">
        <v>387</v>
      </c>
      <c r="AQ26" s="632"/>
      <c r="AR26" s="632"/>
      <c r="AS26" s="632"/>
      <c r="AT26" s="633"/>
      <c r="AU26" s="631" t="s">
        <v>388</v>
      </c>
      <c r="AV26" s="632"/>
      <c r="AW26" s="632"/>
      <c r="AX26" s="632"/>
      <c r="AY26" s="633"/>
      <c r="AZ26" s="631" t="s">
        <v>389</v>
      </c>
      <c r="BA26" s="632"/>
      <c r="BB26" s="632"/>
      <c r="BC26" s="632"/>
      <c r="BD26" s="633"/>
      <c r="BE26" s="631" t="s">
        <v>365</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5">
        <v>1</v>
      </c>
      <c r="B28" s="677" t="s">
        <v>390</v>
      </c>
      <c r="C28" s="678"/>
      <c r="D28" s="678"/>
      <c r="E28" s="678"/>
      <c r="F28" s="678"/>
      <c r="G28" s="678"/>
      <c r="H28" s="678"/>
      <c r="I28" s="678"/>
      <c r="J28" s="678"/>
      <c r="K28" s="678"/>
      <c r="L28" s="678"/>
      <c r="M28" s="678"/>
      <c r="N28" s="678"/>
      <c r="O28" s="678"/>
      <c r="P28" s="679"/>
      <c r="Q28" s="680">
        <v>3172</v>
      </c>
      <c r="R28" s="681"/>
      <c r="S28" s="681"/>
      <c r="T28" s="681"/>
      <c r="U28" s="681"/>
      <c r="V28" s="681">
        <v>3106</v>
      </c>
      <c r="W28" s="681"/>
      <c r="X28" s="681"/>
      <c r="Y28" s="681"/>
      <c r="Z28" s="681"/>
      <c r="AA28" s="681">
        <v>66</v>
      </c>
      <c r="AB28" s="681"/>
      <c r="AC28" s="681"/>
      <c r="AD28" s="681"/>
      <c r="AE28" s="682"/>
      <c r="AF28" s="683">
        <v>66</v>
      </c>
      <c r="AG28" s="681"/>
      <c r="AH28" s="681"/>
      <c r="AI28" s="681"/>
      <c r="AJ28" s="684"/>
      <c r="AK28" s="672">
        <v>335</v>
      </c>
      <c r="AL28" s="673"/>
      <c r="AM28" s="673"/>
      <c r="AN28" s="673"/>
      <c r="AO28" s="673"/>
      <c r="AP28" s="673" t="s">
        <v>555</v>
      </c>
      <c r="AQ28" s="673"/>
      <c r="AR28" s="673"/>
      <c r="AS28" s="673"/>
      <c r="AT28" s="673"/>
      <c r="AU28" s="673" t="s">
        <v>555</v>
      </c>
      <c r="AV28" s="673"/>
      <c r="AW28" s="673"/>
      <c r="AX28" s="673"/>
      <c r="AY28" s="673"/>
      <c r="AZ28" s="674" t="s">
        <v>555</v>
      </c>
      <c r="BA28" s="674"/>
      <c r="BB28" s="674"/>
      <c r="BC28" s="674"/>
      <c r="BD28" s="674"/>
      <c r="BE28" s="675" t="s">
        <v>556</v>
      </c>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5">
        <v>2</v>
      </c>
      <c r="B29" s="660" t="s">
        <v>391</v>
      </c>
      <c r="C29" s="661"/>
      <c r="D29" s="661"/>
      <c r="E29" s="661"/>
      <c r="F29" s="661"/>
      <c r="G29" s="661"/>
      <c r="H29" s="661"/>
      <c r="I29" s="661"/>
      <c r="J29" s="661"/>
      <c r="K29" s="661"/>
      <c r="L29" s="661"/>
      <c r="M29" s="661"/>
      <c r="N29" s="661"/>
      <c r="O29" s="661"/>
      <c r="P29" s="662"/>
      <c r="Q29" s="668">
        <v>687</v>
      </c>
      <c r="R29" s="669"/>
      <c r="S29" s="669"/>
      <c r="T29" s="669"/>
      <c r="U29" s="669"/>
      <c r="V29" s="669">
        <v>671</v>
      </c>
      <c r="W29" s="669"/>
      <c r="X29" s="669"/>
      <c r="Y29" s="669"/>
      <c r="Z29" s="669"/>
      <c r="AA29" s="669">
        <v>15</v>
      </c>
      <c r="AB29" s="669"/>
      <c r="AC29" s="669"/>
      <c r="AD29" s="669"/>
      <c r="AE29" s="670"/>
      <c r="AF29" s="665">
        <v>15</v>
      </c>
      <c r="AG29" s="666"/>
      <c r="AH29" s="666"/>
      <c r="AI29" s="666"/>
      <c r="AJ29" s="667"/>
      <c r="AK29" s="610">
        <v>179</v>
      </c>
      <c r="AL29" s="601"/>
      <c r="AM29" s="601"/>
      <c r="AN29" s="601"/>
      <c r="AO29" s="601"/>
      <c r="AP29" s="601" t="s">
        <v>555</v>
      </c>
      <c r="AQ29" s="601"/>
      <c r="AR29" s="601"/>
      <c r="AS29" s="601"/>
      <c r="AT29" s="601"/>
      <c r="AU29" s="601" t="s">
        <v>555</v>
      </c>
      <c r="AV29" s="601"/>
      <c r="AW29" s="601"/>
      <c r="AX29" s="601"/>
      <c r="AY29" s="601"/>
      <c r="AZ29" s="671" t="s">
        <v>555</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5">
        <v>3</v>
      </c>
      <c r="B30" s="660" t="s">
        <v>392</v>
      </c>
      <c r="C30" s="661"/>
      <c r="D30" s="661"/>
      <c r="E30" s="661"/>
      <c r="F30" s="661"/>
      <c r="G30" s="661"/>
      <c r="H30" s="661"/>
      <c r="I30" s="661"/>
      <c r="J30" s="661"/>
      <c r="K30" s="661"/>
      <c r="L30" s="661"/>
      <c r="M30" s="661"/>
      <c r="N30" s="661"/>
      <c r="O30" s="661"/>
      <c r="P30" s="662"/>
      <c r="Q30" s="668">
        <v>326</v>
      </c>
      <c r="R30" s="669"/>
      <c r="S30" s="669"/>
      <c r="T30" s="669"/>
      <c r="U30" s="669"/>
      <c r="V30" s="669">
        <v>305</v>
      </c>
      <c r="W30" s="669"/>
      <c r="X30" s="669"/>
      <c r="Y30" s="669"/>
      <c r="Z30" s="669"/>
      <c r="AA30" s="669">
        <v>21</v>
      </c>
      <c r="AB30" s="669"/>
      <c r="AC30" s="669"/>
      <c r="AD30" s="669"/>
      <c r="AE30" s="670"/>
      <c r="AF30" s="665">
        <v>21</v>
      </c>
      <c r="AG30" s="666"/>
      <c r="AH30" s="666"/>
      <c r="AI30" s="666"/>
      <c r="AJ30" s="667"/>
      <c r="AK30" s="610">
        <v>128</v>
      </c>
      <c r="AL30" s="601"/>
      <c r="AM30" s="601"/>
      <c r="AN30" s="601"/>
      <c r="AO30" s="601"/>
      <c r="AP30" s="601">
        <v>58</v>
      </c>
      <c r="AQ30" s="601"/>
      <c r="AR30" s="601"/>
      <c r="AS30" s="601"/>
      <c r="AT30" s="601"/>
      <c r="AU30" s="601">
        <v>23</v>
      </c>
      <c r="AV30" s="601"/>
      <c r="AW30" s="601"/>
      <c r="AX30" s="601"/>
      <c r="AY30" s="601"/>
      <c r="AZ30" s="671" t="s">
        <v>555</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5">
        <v>4</v>
      </c>
      <c r="B31" s="660" t="s">
        <v>393</v>
      </c>
      <c r="C31" s="661"/>
      <c r="D31" s="661"/>
      <c r="E31" s="661"/>
      <c r="F31" s="661"/>
      <c r="G31" s="661"/>
      <c r="H31" s="661"/>
      <c r="I31" s="661"/>
      <c r="J31" s="661"/>
      <c r="K31" s="661"/>
      <c r="L31" s="661"/>
      <c r="M31" s="661"/>
      <c r="N31" s="661"/>
      <c r="O31" s="661"/>
      <c r="P31" s="662"/>
      <c r="Q31" s="668">
        <v>3936</v>
      </c>
      <c r="R31" s="669"/>
      <c r="S31" s="669"/>
      <c r="T31" s="669"/>
      <c r="U31" s="669"/>
      <c r="V31" s="669">
        <v>3817</v>
      </c>
      <c r="W31" s="669"/>
      <c r="X31" s="669"/>
      <c r="Y31" s="669"/>
      <c r="Z31" s="669"/>
      <c r="AA31" s="669">
        <v>119</v>
      </c>
      <c r="AB31" s="669"/>
      <c r="AC31" s="669"/>
      <c r="AD31" s="669"/>
      <c r="AE31" s="670"/>
      <c r="AF31" s="665">
        <v>119</v>
      </c>
      <c r="AG31" s="666"/>
      <c r="AH31" s="666"/>
      <c r="AI31" s="666"/>
      <c r="AJ31" s="667"/>
      <c r="AK31" s="610">
        <v>626</v>
      </c>
      <c r="AL31" s="601"/>
      <c r="AM31" s="601"/>
      <c r="AN31" s="601"/>
      <c r="AO31" s="601"/>
      <c r="AP31" s="601" t="s">
        <v>555</v>
      </c>
      <c r="AQ31" s="601"/>
      <c r="AR31" s="601"/>
      <c r="AS31" s="601"/>
      <c r="AT31" s="601"/>
      <c r="AU31" s="601" t="s">
        <v>555</v>
      </c>
      <c r="AV31" s="601"/>
      <c r="AW31" s="601"/>
      <c r="AX31" s="601"/>
      <c r="AY31" s="601"/>
      <c r="AZ31" s="671" t="s">
        <v>555</v>
      </c>
      <c r="BA31" s="671"/>
      <c r="BB31" s="671"/>
      <c r="BC31" s="671"/>
      <c r="BD31" s="671"/>
      <c r="BE31" s="602" t="s">
        <v>557</v>
      </c>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5">
        <v>5</v>
      </c>
      <c r="B32" s="660" t="s">
        <v>394</v>
      </c>
      <c r="C32" s="661"/>
      <c r="D32" s="661"/>
      <c r="E32" s="661"/>
      <c r="F32" s="661"/>
      <c r="G32" s="661"/>
      <c r="H32" s="661"/>
      <c r="I32" s="661"/>
      <c r="J32" s="661"/>
      <c r="K32" s="661"/>
      <c r="L32" s="661"/>
      <c r="M32" s="661"/>
      <c r="N32" s="661"/>
      <c r="O32" s="661"/>
      <c r="P32" s="662"/>
      <c r="Q32" s="668">
        <v>262</v>
      </c>
      <c r="R32" s="669"/>
      <c r="S32" s="669"/>
      <c r="T32" s="669"/>
      <c r="U32" s="669"/>
      <c r="V32" s="669">
        <v>230</v>
      </c>
      <c r="W32" s="669"/>
      <c r="X32" s="669"/>
      <c r="Y32" s="669"/>
      <c r="Z32" s="669"/>
      <c r="AA32" s="669">
        <v>32</v>
      </c>
      <c r="AB32" s="669"/>
      <c r="AC32" s="669"/>
      <c r="AD32" s="669"/>
      <c r="AE32" s="670"/>
      <c r="AF32" s="665">
        <v>32</v>
      </c>
      <c r="AG32" s="666"/>
      <c r="AH32" s="666"/>
      <c r="AI32" s="666"/>
      <c r="AJ32" s="667"/>
      <c r="AK32" s="610">
        <v>119</v>
      </c>
      <c r="AL32" s="601"/>
      <c r="AM32" s="601"/>
      <c r="AN32" s="601"/>
      <c r="AO32" s="601"/>
      <c r="AP32" s="601">
        <v>108</v>
      </c>
      <c r="AQ32" s="601"/>
      <c r="AR32" s="601"/>
      <c r="AS32" s="601"/>
      <c r="AT32" s="601"/>
      <c r="AU32" s="601">
        <v>39</v>
      </c>
      <c r="AV32" s="601"/>
      <c r="AW32" s="601"/>
      <c r="AX32" s="601"/>
      <c r="AY32" s="601"/>
      <c r="AZ32" s="671" t="s">
        <v>555</v>
      </c>
      <c r="BA32" s="671"/>
      <c r="BB32" s="671"/>
      <c r="BC32" s="671"/>
      <c r="BD32" s="671"/>
      <c r="BE32" s="602"/>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5">
        <v>6</v>
      </c>
      <c r="B33" s="660" t="s">
        <v>395</v>
      </c>
      <c r="C33" s="661"/>
      <c r="D33" s="661"/>
      <c r="E33" s="661"/>
      <c r="F33" s="661"/>
      <c r="G33" s="661"/>
      <c r="H33" s="661"/>
      <c r="I33" s="661"/>
      <c r="J33" s="661"/>
      <c r="K33" s="661"/>
      <c r="L33" s="661"/>
      <c r="M33" s="661"/>
      <c r="N33" s="661"/>
      <c r="O33" s="661"/>
      <c r="P33" s="662"/>
      <c r="Q33" s="668">
        <v>832</v>
      </c>
      <c r="R33" s="669"/>
      <c r="S33" s="669"/>
      <c r="T33" s="669"/>
      <c r="U33" s="669"/>
      <c r="V33" s="669">
        <v>1287</v>
      </c>
      <c r="W33" s="669"/>
      <c r="X33" s="669"/>
      <c r="Y33" s="669"/>
      <c r="Z33" s="669"/>
      <c r="AA33" s="669">
        <v>-456</v>
      </c>
      <c r="AB33" s="669"/>
      <c r="AC33" s="669"/>
      <c r="AD33" s="669"/>
      <c r="AE33" s="670"/>
      <c r="AF33" s="665">
        <v>656</v>
      </c>
      <c r="AG33" s="666"/>
      <c r="AH33" s="666"/>
      <c r="AI33" s="666"/>
      <c r="AJ33" s="667"/>
      <c r="AK33" s="610">
        <v>28</v>
      </c>
      <c r="AL33" s="601"/>
      <c r="AM33" s="601"/>
      <c r="AN33" s="601"/>
      <c r="AO33" s="601"/>
      <c r="AP33" s="601">
        <v>2640</v>
      </c>
      <c r="AQ33" s="601"/>
      <c r="AR33" s="601"/>
      <c r="AS33" s="601"/>
      <c r="AT33" s="601"/>
      <c r="AU33" s="601">
        <v>2067</v>
      </c>
      <c r="AV33" s="601"/>
      <c r="AW33" s="601"/>
      <c r="AX33" s="601"/>
      <c r="AY33" s="601"/>
      <c r="AZ33" s="671" t="s">
        <v>555</v>
      </c>
      <c r="BA33" s="671"/>
      <c r="BB33" s="671"/>
      <c r="BC33" s="671"/>
      <c r="BD33" s="671"/>
      <c r="BE33" s="602" t="s">
        <v>396</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5">
        <v>7</v>
      </c>
      <c r="B34" s="660" t="s">
        <v>397</v>
      </c>
      <c r="C34" s="661"/>
      <c r="D34" s="661"/>
      <c r="E34" s="661"/>
      <c r="F34" s="661"/>
      <c r="G34" s="661"/>
      <c r="H34" s="661"/>
      <c r="I34" s="661"/>
      <c r="J34" s="661"/>
      <c r="K34" s="661"/>
      <c r="L34" s="661"/>
      <c r="M34" s="661"/>
      <c r="N34" s="661"/>
      <c r="O34" s="661"/>
      <c r="P34" s="662"/>
      <c r="Q34" s="668">
        <v>1182</v>
      </c>
      <c r="R34" s="669"/>
      <c r="S34" s="669"/>
      <c r="T34" s="669"/>
      <c r="U34" s="669"/>
      <c r="V34" s="669">
        <v>1682</v>
      </c>
      <c r="W34" s="669"/>
      <c r="X34" s="669"/>
      <c r="Y34" s="669"/>
      <c r="Z34" s="669"/>
      <c r="AA34" s="669">
        <v>-500</v>
      </c>
      <c r="AB34" s="669"/>
      <c r="AC34" s="669"/>
      <c r="AD34" s="669"/>
      <c r="AE34" s="670"/>
      <c r="AF34" s="665">
        <v>374</v>
      </c>
      <c r="AG34" s="666"/>
      <c r="AH34" s="666"/>
      <c r="AI34" s="666"/>
      <c r="AJ34" s="667"/>
      <c r="AK34" s="610">
        <v>256</v>
      </c>
      <c r="AL34" s="601"/>
      <c r="AM34" s="601"/>
      <c r="AN34" s="601"/>
      <c r="AO34" s="601"/>
      <c r="AP34" s="601">
        <v>6687</v>
      </c>
      <c r="AQ34" s="601"/>
      <c r="AR34" s="601"/>
      <c r="AS34" s="601"/>
      <c r="AT34" s="601"/>
      <c r="AU34" s="601">
        <v>5062</v>
      </c>
      <c r="AV34" s="601"/>
      <c r="AW34" s="601"/>
      <c r="AX34" s="601"/>
      <c r="AY34" s="601"/>
      <c r="AZ34" s="671" t="s">
        <v>555</v>
      </c>
      <c r="BA34" s="671"/>
      <c r="BB34" s="671"/>
      <c r="BC34" s="671"/>
      <c r="BD34" s="671"/>
      <c r="BE34" s="602" t="s">
        <v>396</v>
      </c>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5">
        <v>8</v>
      </c>
      <c r="B35" s="660" t="s">
        <v>398</v>
      </c>
      <c r="C35" s="661"/>
      <c r="D35" s="661"/>
      <c r="E35" s="661"/>
      <c r="F35" s="661"/>
      <c r="G35" s="661"/>
      <c r="H35" s="661"/>
      <c r="I35" s="661"/>
      <c r="J35" s="661"/>
      <c r="K35" s="661"/>
      <c r="L35" s="661"/>
      <c r="M35" s="661"/>
      <c r="N35" s="661"/>
      <c r="O35" s="661"/>
      <c r="P35" s="662"/>
      <c r="Q35" s="668">
        <v>283</v>
      </c>
      <c r="R35" s="669"/>
      <c r="S35" s="669"/>
      <c r="T35" s="669"/>
      <c r="U35" s="669"/>
      <c r="V35" s="669">
        <v>230</v>
      </c>
      <c r="W35" s="669"/>
      <c r="X35" s="669"/>
      <c r="Y35" s="669"/>
      <c r="Z35" s="669"/>
      <c r="AA35" s="669">
        <v>53</v>
      </c>
      <c r="AB35" s="669"/>
      <c r="AC35" s="669"/>
      <c r="AD35" s="669"/>
      <c r="AE35" s="670"/>
      <c r="AF35" s="665">
        <v>151</v>
      </c>
      <c r="AG35" s="666"/>
      <c r="AH35" s="666"/>
      <c r="AI35" s="666"/>
      <c r="AJ35" s="667"/>
      <c r="AK35" s="610" t="s">
        <v>555</v>
      </c>
      <c r="AL35" s="601"/>
      <c r="AM35" s="601"/>
      <c r="AN35" s="601"/>
      <c r="AO35" s="601"/>
      <c r="AP35" s="601" t="s">
        <v>555</v>
      </c>
      <c r="AQ35" s="601"/>
      <c r="AR35" s="601"/>
      <c r="AS35" s="601"/>
      <c r="AT35" s="601"/>
      <c r="AU35" s="601" t="s">
        <v>555</v>
      </c>
      <c r="AV35" s="601"/>
      <c r="AW35" s="601"/>
      <c r="AX35" s="601"/>
      <c r="AY35" s="601"/>
      <c r="AZ35" s="671" t="s">
        <v>555</v>
      </c>
      <c r="BA35" s="671"/>
      <c r="BB35" s="671"/>
      <c r="BC35" s="671"/>
      <c r="BD35" s="671"/>
      <c r="BE35" s="602" t="s">
        <v>396</v>
      </c>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5">
        <v>9</v>
      </c>
      <c r="B36" s="660" t="s">
        <v>143</v>
      </c>
      <c r="C36" s="661"/>
      <c r="D36" s="661"/>
      <c r="E36" s="661"/>
      <c r="F36" s="661"/>
      <c r="G36" s="661"/>
      <c r="H36" s="661"/>
      <c r="I36" s="661"/>
      <c r="J36" s="661"/>
      <c r="K36" s="661"/>
      <c r="L36" s="661"/>
      <c r="M36" s="661"/>
      <c r="N36" s="661"/>
      <c r="O36" s="661"/>
      <c r="P36" s="662"/>
      <c r="Q36" s="668">
        <v>1245</v>
      </c>
      <c r="R36" s="669"/>
      <c r="S36" s="669"/>
      <c r="T36" s="669"/>
      <c r="U36" s="669"/>
      <c r="V36" s="669">
        <v>1289</v>
      </c>
      <c r="W36" s="669"/>
      <c r="X36" s="669"/>
      <c r="Y36" s="669"/>
      <c r="Z36" s="669"/>
      <c r="AA36" s="669">
        <v>-44</v>
      </c>
      <c r="AB36" s="669"/>
      <c r="AC36" s="669"/>
      <c r="AD36" s="669"/>
      <c r="AE36" s="670"/>
      <c r="AF36" s="665">
        <v>-12</v>
      </c>
      <c r="AG36" s="666"/>
      <c r="AH36" s="666"/>
      <c r="AI36" s="666"/>
      <c r="AJ36" s="667"/>
      <c r="AK36" s="610">
        <v>518</v>
      </c>
      <c r="AL36" s="601"/>
      <c r="AM36" s="601"/>
      <c r="AN36" s="601"/>
      <c r="AO36" s="601"/>
      <c r="AP36" s="601">
        <v>1304</v>
      </c>
      <c r="AQ36" s="601"/>
      <c r="AR36" s="601"/>
      <c r="AS36" s="601"/>
      <c r="AT36" s="601"/>
      <c r="AU36" s="601">
        <v>1122</v>
      </c>
      <c r="AV36" s="601"/>
      <c r="AW36" s="601"/>
      <c r="AX36" s="601"/>
      <c r="AY36" s="601"/>
      <c r="AZ36" s="671">
        <v>1.5</v>
      </c>
      <c r="BA36" s="671"/>
      <c r="BB36" s="671"/>
      <c r="BC36" s="671"/>
      <c r="BD36" s="671"/>
      <c r="BE36" s="602" t="s">
        <v>396</v>
      </c>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399</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3" t="s">
        <v>378</v>
      </c>
      <c r="B63" s="567" t="s">
        <v>400</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1422</v>
      </c>
      <c r="AG63" s="589"/>
      <c r="AH63" s="589"/>
      <c r="AI63" s="589"/>
      <c r="AJ63" s="652"/>
      <c r="AK63" s="653"/>
      <c r="AL63" s="593"/>
      <c r="AM63" s="593"/>
      <c r="AN63" s="593"/>
      <c r="AO63" s="593"/>
      <c r="AP63" s="589">
        <v>10797</v>
      </c>
      <c r="AQ63" s="589"/>
      <c r="AR63" s="589"/>
      <c r="AS63" s="589"/>
      <c r="AT63" s="589"/>
      <c r="AU63" s="589">
        <v>8313</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402</v>
      </c>
      <c r="B66" s="626"/>
      <c r="C66" s="626"/>
      <c r="D66" s="626"/>
      <c r="E66" s="626"/>
      <c r="F66" s="626"/>
      <c r="G66" s="626"/>
      <c r="H66" s="626"/>
      <c r="I66" s="626"/>
      <c r="J66" s="626"/>
      <c r="K66" s="626"/>
      <c r="L66" s="626"/>
      <c r="M66" s="626"/>
      <c r="N66" s="626"/>
      <c r="O66" s="626"/>
      <c r="P66" s="627"/>
      <c r="Q66" s="631" t="s">
        <v>382</v>
      </c>
      <c r="R66" s="632"/>
      <c r="S66" s="632"/>
      <c r="T66" s="632"/>
      <c r="U66" s="633"/>
      <c r="V66" s="631" t="s">
        <v>383</v>
      </c>
      <c r="W66" s="632"/>
      <c r="X66" s="632"/>
      <c r="Y66" s="632"/>
      <c r="Z66" s="633"/>
      <c r="AA66" s="631" t="s">
        <v>384</v>
      </c>
      <c r="AB66" s="632"/>
      <c r="AC66" s="632"/>
      <c r="AD66" s="632"/>
      <c r="AE66" s="633"/>
      <c r="AF66" s="637" t="s">
        <v>385</v>
      </c>
      <c r="AG66" s="638"/>
      <c r="AH66" s="638"/>
      <c r="AI66" s="638"/>
      <c r="AJ66" s="639"/>
      <c r="AK66" s="631" t="s">
        <v>386</v>
      </c>
      <c r="AL66" s="626"/>
      <c r="AM66" s="626"/>
      <c r="AN66" s="626"/>
      <c r="AO66" s="627"/>
      <c r="AP66" s="631" t="s">
        <v>387</v>
      </c>
      <c r="AQ66" s="632"/>
      <c r="AR66" s="632"/>
      <c r="AS66" s="632"/>
      <c r="AT66" s="633"/>
      <c r="AU66" s="631" t="s">
        <v>403</v>
      </c>
      <c r="AV66" s="632"/>
      <c r="AW66" s="632"/>
      <c r="AX66" s="632"/>
      <c r="AY66" s="633"/>
      <c r="AZ66" s="631" t="s">
        <v>365</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9">
        <v>1</v>
      </c>
      <c r="B68" s="615" t="s">
        <v>558</v>
      </c>
      <c r="C68" s="616"/>
      <c r="D68" s="616"/>
      <c r="E68" s="616"/>
      <c r="F68" s="616"/>
      <c r="G68" s="616"/>
      <c r="H68" s="616"/>
      <c r="I68" s="616"/>
      <c r="J68" s="616"/>
      <c r="K68" s="616"/>
      <c r="L68" s="616"/>
      <c r="M68" s="616"/>
      <c r="N68" s="616"/>
      <c r="O68" s="616"/>
      <c r="P68" s="617"/>
      <c r="Q68" s="618">
        <v>65</v>
      </c>
      <c r="R68" s="612"/>
      <c r="S68" s="612"/>
      <c r="T68" s="612"/>
      <c r="U68" s="612"/>
      <c r="V68" s="612">
        <v>60</v>
      </c>
      <c r="W68" s="612"/>
      <c r="X68" s="612"/>
      <c r="Y68" s="612"/>
      <c r="Z68" s="612"/>
      <c r="AA68" s="612">
        <v>5</v>
      </c>
      <c r="AB68" s="612"/>
      <c r="AC68" s="612"/>
      <c r="AD68" s="612"/>
      <c r="AE68" s="612"/>
      <c r="AF68" s="612">
        <v>5</v>
      </c>
      <c r="AG68" s="612"/>
      <c r="AH68" s="612"/>
      <c r="AI68" s="612"/>
      <c r="AJ68" s="612"/>
      <c r="AK68" s="612" t="s">
        <v>490</v>
      </c>
      <c r="AL68" s="612"/>
      <c r="AM68" s="612"/>
      <c r="AN68" s="612"/>
      <c r="AO68" s="612"/>
      <c r="AP68" s="612" t="s">
        <v>490</v>
      </c>
      <c r="AQ68" s="612"/>
      <c r="AR68" s="612"/>
      <c r="AS68" s="612"/>
      <c r="AT68" s="612"/>
      <c r="AU68" s="612" t="s">
        <v>490</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1">
        <v>2</v>
      </c>
      <c r="B69" s="604" t="s">
        <v>559</v>
      </c>
      <c r="C69" s="605"/>
      <c r="D69" s="605"/>
      <c r="E69" s="605"/>
      <c r="F69" s="605"/>
      <c r="G69" s="605"/>
      <c r="H69" s="605"/>
      <c r="I69" s="605"/>
      <c r="J69" s="605"/>
      <c r="K69" s="605"/>
      <c r="L69" s="605"/>
      <c r="M69" s="605"/>
      <c r="N69" s="605"/>
      <c r="O69" s="605"/>
      <c r="P69" s="606"/>
      <c r="Q69" s="607">
        <v>7912</v>
      </c>
      <c r="R69" s="601"/>
      <c r="S69" s="601"/>
      <c r="T69" s="601"/>
      <c r="U69" s="601"/>
      <c r="V69" s="601">
        <v>7612</v>
      </c>
      <c r="W69" s="601"/>
      <c r="X69" s="601"/>
      <c r="Y69" s="601"/>
      <c r="Z69" s="601"/>
      <c r="AA69" s="601">
        <v>300</v>
      </c>
      <c r="AB69" s="601"/>
      <c r="AC69" s="601"/>
      <c r="AD69" s="601"/>
      <c r="AE69" s="601"/>
      <c r="AF69" s="601">
        <v>300</v>
      </c>
      <c r="AG69" s="601"/>
      <c r="AH69" s="601"/>
      <c r="AI69" s="601"/>
      <c r="AJ69" s="601"/>
      <c r="AK69" s="601" t="s">
        <v>490</v>
      </c>
      <c r="AL69" s="601"/>
      <c r="AM69" s="601"/>
      <c r="AN69" s="601"/>
      <c r="AO69" s="601"/>
      <c r="AP69" s="601" t="s">
        <v>490</v>
      </c>
      <c r="AQ69" s="601"/>
      <c r="AR69" s="601"/>
      <c r="AS69" s="601"/>
      <c r="AT69" s="601"/>
      <c r="AU69" s="601" t="s">
        <v>490</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1">
        <v>3</v>
      </c>
      <c r="B70" s="604" t="s">
        <v>560</v>
      </c>
      <c r="C70" s="605"/>
      <c r="D70" s="605"/>
      <c r="E70" s="605"/>
      <c r="F70" s="605"/>
      <c r="G70" s="605"/>
      <c r="H70" s="605"/>
      <c r="I70" s="605"/>
      <c r="J70" s="605"/>
      <c r="K70" s="605"/>
      <c r="L70" s="605"/>
      <c r="M70" s="605"/>
      <c r="N70" s="605"/>
      <c r="O70" s="605"/>
      <c r="P70" s="606"/>
      <c r="Q70" s="607">
        <v>310</v>
      </c>
      <c r="R70" s="601"/>
      <c r="S70" s="601"/>
      <c r="T70" s="601"/>
      <c r="U70" s="601"/>
      <c r="V70" s="601">
        <v>281</v>
      </c>
      <c r="W70" s="601"/>
      <c r="X70" s="601"/>
      <c r="Y70" s="601"/>
      <c r="Z70" s="601"/>
      <c r="AA70" s="601">
        <v>29</v>
      </c>
      <c r="AB70" s="601"/>
      <c r="AC70" s="601"/>
      <c r="AD70" s="601"/>
      <c r="AE70" s="601"/>
      <c r="AF70" s="601">
        <v>29</v>
      </c>
      <c r="AG70" s="601"/>
      <c r="AH70" s="601"/>
      <c r="AI70" s="601"/>
      <c r="AJ70" s="601"/>
      <c r="AK70" s="601" t="s">
        <v>490</v>
      </c>
      <c r="AL70" s="601"/>
      <c r="AM70" s="601"/>
      <c r="AN70" s="601"/>
      <c r="AO70" s="601"/>
      <c r="AP70" s="601" t="s">
        <v>490</v>
      </c>
      <c r="AQ70" s="601"/>
      <c r="AR70" s="601"/>
      <c r="AS70" s="601"/>
      <c r="AT70" s="601"/>
      <c r="AU70" s="601" t="s">
        <v>490</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1">
        <v>4</v>
      </c>
      <c r="B71" s="604" t="s">
        <v>561</v>
      </c>
      <c r="C71" s="605"/>
      <c r="D71" s="605"/>
      <c r="E71" s="605"/>
      <c r="F71" s="605"/>
      <c r="G71" s="605"/>
      <c r="H71" s="605"/>
      <c r="I71" s="605"/>
      <c r="J71" s="605"/>
      <c r="K71" s="605"/>
      <c r="L71" s="605"/>
      <c r="M71" s="605"/>
      <c r="N71" s="605"/>
      <c r="O71" s="605"/>
      <c r="P71" s="606"/>
      <c r="Q71" s="607">
        <v>304568</v>
      </c>
      <c r="R71" s="601"/>
      <c r="S71" s="601"/>
      <c r="T71" s="601"/>
      <c r="U71" s="601"/>
      <c r="V71" s="601">
        <v>293091</v>
      </c>
      <c r="W71" s="601"/>
      <c r="X71" s="601"/>
      <c r="Y71" s="601"/>
      <c r="Z71" s="601"/>
      <c r="AA71" s="601">
        <v>11478</v>
      </c>
      <c r="AB71" s="601"/>
      <c r="AC71" s="601"/>
      <c r="AD71" s="601"/>
      <c r="AE71" s="601"/>
      <c r="AF71" s="601">
        <v>11478</v>
      </c>
      <c r="AG71" s="601"/>
      <c r="AH71" s="601"/>
      <c r="AI71" s="601"/>
      <c r="AJ71" s="601"/>
      <c r="AK71" s="601" t="s">
        <v>490</v>
      </c>
      <c r="AL71" s="601"/>
      <c r="AM71" s="601"/>
      <c r="AN71" s="601"/>
      <c r="AO71" s="601"/>
      <c r="AP71" s="601" t="s">
        <v>490</v>
      </c>
      <c r="AQ71" s="601"/>
      <c r="AR71" s="601"/>
      <c r="AS71" s="601"/>
      <c r="AT71" s="601"/>
      <c r="AU71" s="601" t="s">
        <v>490</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1">
        <v>5</v>
      </c>
      <c r="B72" s="604"/>
      <c r="C72" s="605"/>
      <c r="D72" s="605"/>
      <c r="E72" s="605"/>
      <c r="F72" s="605"/>
      <c r="G72" s="605"/>
      <c r="H72" s="605"/>
      <c r="I72" s="605"/>
      <c r="J72" s="605"/>
      <c r="K72" s="605"/>
      <c r="L72" s="605"/>
      <c r="M72" s="605"/>
      <c r="N72" s="605"/>
      <c r="O72" s="605"/>
      <c r="P72" s="606"/>
      <c r="Q72" s="607"/>
      <c r="R72" s="601"/>
      <c r="S72" s="601"/>
      <c r="T72" s="601"/>
      <c r="U72" s="601"/>
      <c r="V72" s="601"/>
      <c r="W72" s="601"/>
      <c r="X72" s="601"/>
      <c r="Y72" s="601"/>
      <c r="Z72" s="601"/>
      <c r="AA72" s="601"/>
      <c r="AB72" s="601"/>
      <c r="AC72" s="601"/>
      <c r="AD72" s="601"/>
      <c r="AE72" s="601"/>
      <c r="AF72" s="601"/>
      <c r="AG72" s="601"/>
      <c r="AH72" s="601"/>
      <c r="AI72" s="601"/>
      <c r="AJ72" s="601"/>
      <c r="AK72" s="601"/>
      <c r="AL72" s="601"/>
      <c r="AM72" s="601"/>
      <c r="AN72" s="601"/>
      <c r="AO72" s="601"/>
      <c r="AP72" s="601"/>
      <c r="AQ72" s="601"/>
      <c r="AR72" s="601"/>
      <c r="AS72" s="601"/>
      <c r="AT72" s="601"/>
      <c r="AU72" s="601"/>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1">
        <v>6</v>
      </c>
      <c r="B73" s="604"/>
      <c r="C73" s="605"/>
      <c r="D73" s="605"/>
      <c r="E73" s="605"/>
      <c r="F73" s="605"/>
      <c r="G73" s="605"/>
      <c r="H73" s="605"/>
      <c r="I73" s="605"/>
      <c r="J73" s="605"/>
      <c r="K73" s="605"/>
      <c r="L73" s="605"/>
      <c r="M73" s="605"/>
      <c r="N73" s="605"/>
      <c r="O73" s="605"/>
      <c r="P73" s="606"/>
      <c r="Q73" s="607"/>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1"/>
      <c r="AP73" s="601"/>
      <c r="AQ73" s="601"/>
      <c r="AR73" s="601"/>
      <c r="AS73" s="601"/>
      <c r="AT73" s="601"/>
      <c r="AU73" s="601"/>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1">
        <v>7</v>
      </c>
      <c r="B74" s="604"/>
      <c r="C74" s="605"/>
      <c r="D74" s="605"/>
      <c r="E74" s="605"/>
      <c r="F74" s="605"/>
      <c r="G74" s="605"/>
      <c r="H74" s="605"/>
      <c r="I74" s="605"/>
      <c r="J74" s="605"/>
      <c r="K74" s="605"/>
      <c r="L74" s="605"/>
      <c r="M74" s="605"/>
      <c r="N74" s="605"/>
      <c r="O74" s="605"/>
      <c r="P74" s="606"/>
      <c r="Q74" s="607"/>
      <c r="R74" s="601"/>
      <c r="S74" s="601"/>
      <c r="T74" s="601"/>
      <c r="U74" s="601"/>
      <c r="V74" s="601"/>
      <c r="W74" s="601"/>
      <c r="X74" s="601"/>
      <c r="Y74" s="601"/>
      <c r="Z74" s="601"/>
      <c r="AA74" s="601"/>
      <c r="AB74" s="601"/>
      <c r="AC74" s="601"/>
      <c r="AD74" s="601"/>
      <c r="AE74" s="601"/>
      <c r="AF74" s="601"/>
      <c r="AG74" s="601"/>
      <c r="AH74" s="601"/>
      <c r="AI74" s="601"/>
      <c r="AJ74" s="601"/>
      <c r="AK74" s="601"/>
      <c r="AL74" s="601"/>
      <c r="AM74" s="601"/>
      <c r="AN74" s="601"/>
      <c r="AO74" s="601"/>
      <c r="AP74" s="601"/>
      <c r="AQ74" s="601"/>
      <c r="AR74" s="601"/>
      <c r="AS74" s="601"/>
      <c r="AT74" s="601"/>
      <c r="AU74" s="601"/>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1">
        <v>8</v>
      </c>
      <c r="B75" s="604"/>
      <c r="C75" s="605"/>
      <c r="D75" s="605"/>
      <c r="E75" s="605"/>
      <c r="F75" s="605"/>
      <c r="G75" s="605"/>
      <c r="H75" s="605"/>
      <c r="I75" s="605"/>
      <c r="J75" s="605"/>
      <c r="K75" s="605"/>
      <c r="L75" s="605"/>
      <c r="M75" s="605"/>
      <c r="N75" s="605"/>
      <c r="O75" s="605"/>
      <c r="P75" s="606"/>
      <c r="Q75" s="608"/>
      <c r="R75" s="609"/>
      <c r="S75" s="609"/>
      <c r="T75" s="609"/>
      <c r="U75" s="610"/>
      <c r="V75" s="611"/>
      <c r="W75" s="609"/>
      <c r="X75" s="609"/>
      <c r="Y75" s="609"/>
      <c r="Z75" s="610"/>
      <c r="AA75" s="611"/>
      <c r="AB75" s="609"/>
      <c r="AC75" s="609"/>
      <c r="AD75" s="609"/>
      <c r="AE75" s="610"/>
      <c r="AF75" s="611"/>
      <c r="AG75" s="609"/>
      <c r="AH75" s="609"/>
      <c r="AI75" s="609"/>
      <c r="AJ75" s="610"/>
      <c r="AK75" s="611"/>
      <c r="AL75" s="609"/>
      <c r="AM75" s="609"/>
      <c r="AN75" s="609"/>
      <c r="AO75" s="610"/>
      <c r="AP75" s="611"/>
      <c r="AQ75" s="609"/>
      <c r="AR75" s="609"/>
      <c r="AS75" s="609"/>
      <c r="AT75" s="610"/>
      <c r="AU75" s="611"/>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1">
        <v>9</v>
      </c>
      <c r="B76" s="604"/>
      <c r="C76" s="605"/>
      <c r="D76" s="605"/>
      <c r="E76" s="605"/>
      <c r="F76" s="605"/>
      <c r="G76" s="605"/>
      <c r="H76" s="605"/>
      <c r="I76" s="605"/>
      <c r="J76" s="605"/>
      <c r="K76" s="605"/>
      <c r="L76" s="605"/>
      <c r="M76" s="605"/>
      <c r="N76" s="605"/>
      <c r="O76" s="605"/>
      <c r="P76" s="606"/>
      <c r="Q76" s="608"/>
      <c r="R76" s="609"/>
      <c r="S76" s="609"/>
      <c r="T76" s="609"/>
      <c r="U76" s="610"/>
      <c r="V76" s="611"/>
      <c r="W76" s="609"/>
      <c r="X76" s="609"/>
      <c r="Y76" s="609"/>
      <c r="Z76" s="610"/>
      <c r="AA76" s="611"/>
      <c r="AB76" s="609"/>
      <c r="AC76" s="609"/>
      <c r="AD76" s="609"/>
      <c r="AE76" s="610"/>
      <c r="AF76" s="611"/>
      <c r="AG76" s="609"/>
      <c r="AH76" s="609"/>
      <c r="AI76" s="609"/>
      <c r="AJ76" s="610"/>
      <c r="AK76" s="611"/>
      <c r="AL76" s="609"/>
      <c r="AM76" s="609"/>
      <c r="AN76" s="609"/>
      <c r="AO76" s="610"/>
      <c r="AP76" s="611"/>
      <c r="AQ76" s="609"/>
      <c r="AR76" s="609"/>
      <c r="AS76" s="609"/>
      <c r="AT76" s="610"/>
      <c r="AU76" s="611"/>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1">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3" t="s">
        <v>378</v>
      </c>
      <c r="B88" s="567" t="s">
        <v>404</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11812</v>
      </c>
      <c r="AG88" s="589"/>
      <c r="AH88" s="589"/>
      <c r="AI88" s="589"/>
      <c r="AJ88" s="589"/>
      <c r="AK88" s="593"/>
      <c r="AL88" s="593"/>
      <c r="AM88" s="593"/>
      <c r="AN88" s="593"/>
      <c r="AO88" s="593"/>
      <c r="AP88" s="589"/>
      <c r="AQ88" s="589"/>
      <c r="AR88" s="589"/>
      <c r="AS88" s="589"/>
      <c r="AT88" s="589"/>
      <c r="AU88" s="589"/>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567" t="s">
        <v>405</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121</v>
      </c>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406</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407</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410</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411</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412</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413</v>
      </c>
      <c r="AB109" s="526"/>
      <c r="AC109" s="526"/>
      <c r="AD109" s="526"/>
      <c r="AE109" s="527"/>
      <c r="AF109" s="528" t="s">
        <v>414</v>
      </c>
      <c r="AG109" s="526"/>
      <c r="AH109" s="526"/>
      <c r="AI109" s="526"/>
      <c r="AJ109" s="527"/>
      <c r="AK109" s="528" t="s">
        <v>295</v>
      </c>
      <c r="AL109" s="526"/>
      <c r="AM109" s="526"/>
      <c r="AN109" s="526"/>
      <c r="AO109" s="527"/>
      <c r="AP109" s="528" t="s">
        <v>415</v>
      </c>
      <c r="AQ109" s="526"/>
      <c r="AR109" s="526"/>
      <c r="AS109" s="526"/>
      <c r="AT109" s="559"/>
      <c r="AU109" s="525" t="s">
        <v>412</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413</v>
      </c>
      <c r="BR109" s="526"/>
      <c r="BS109" s="526"/>
      <c r="BT109" s="526"/>
      <c r="BU109" s="527"/>
      <c r="BV109" s="528" t="s">
        <v>414</v>
      </c>
      <c r="BW109" s="526"/>
      <c r="BX109" s="526"/>
      <c r="BY109" s="526"/>
      <c r="BZ109" s="527"/>
      <c r="CA109" s="528" t="s">
        <v>295</v>
      </c>
      <c r="CB109" s="526"/>
      <c r="CC109" s="526"/>
      <c r="CD109" s="526"/>
      <c r="CE109" s="527"/>
      <c r="CF109" s="566" t="s">
        <v>415</v>
      </c>
      <c r="CG109" s="566"/>
      <c r="CH109" s="566"/>
      <c r="CI109" s="566"/>
      <c r="CJ109" s="566"/>
      <c r="CK109" s="528" t="s">
        <v>416</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413</v>
      </c>
      <c r="DH109" s="526"/>
      <c r="DI109" s="526"/>
      <c r="DJ109" s="526"/>
      <c r="DK109" s="527"/>
      <c r="DL109" s="528" t="s">
        <v>414</v>
      </c>
      <c r="DM109" s="526"/>
      <c r="DN109" s="526"/>
      <c r="DO109" s="526"/>
      <c r="DP109" s="527"/>
      <c r="DQ109" s="528" t="s">
        <v>295</v>
      </c>
      <c r="DR109" s="526"/>
      <c r="DS109" s="526"/>
      <c r="DT109" s="526"/>
      <c r="DU109" s="527"/>
      <c r="DV109" s="528" t="s">
        <v>415</v>
      </c>
      <c r="DW109" s="526"/>
      <c r="DX109" s="526"/>
      <c r="DY109" s="526"/>
      <c r="DZ109" s="559"/>
    </row>
    <row r="110" spans="1:131" s="212" customFormat="1" ht="26.25" customHeight="1" x14ac:dyDescent="0.2">
      <c r="A110" s="437" t="s">
        <v>417</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2606580</v>
      </c>
      <c r="AB110" s="519"/>
      <c r="AC110" s="519"/>
      <c r="AD110" s="519"/>
      <c r="AE110" s="520"/>
      <c r="AF110" s="521">
        <v>2496931</v>
      </c>
      <c r="AG110" s="519"/>
      <c r="AH110" s="519"/>
      <c r="AI110" s="519"/>
      <c r="AJ110" s="520"/>
      <c r="AK110" s="521">
        <v>2445353</v>
      </c>
      <c r="AL110" s="519"/>
      <c r="AM110" s="519"/>
      <c r="AN110" s="519"/>
      <c r="AO110" s="520"/>
      <c r="AP110" s="522">
        <v>21.9</v>
      </c>
      <c r="AQ110" s="523"/>
      <c r="AR110" s="523"/>
      <c r="AS110" s="523"/>
      <c r="AT110" s="524"/>
      <c r="AU110" s="560" t="s">
        <v>69</v>
      </c>
      <c r="AV110" s="561"/>
      <c r="AW110" s="561"/>
      <c r="AX110" s="561"/>
      <c r="AY110" s="561"/>
      <c r="AZ110" s="490" t="s">
        <v>418</v>
      </c>
      <c r="BA110" s="438"/>
      <c r="BB110" s="438"/>
      <c r="BC110" s="438"/>
      <c r="BD110" s="438"/>
      <c r="BE110" s="438"/>
      <c r="BF110" s="438"/>
      <c r="BG110" s="438"/>
      <c r="BH110" s="438"/>
      <c r="BI110" s="438"/>
      <c r="BJ110" s="438"/>
      <c r="BK110" s="438"/>
      <c r="BL110" s="438"/>
      <c r="BM110" s="438"/>
      <c r="BN110" s="438"/>
      <c r="BO110" s="438"/>
      <c r="BP110" s="439"/>
      <c r="BQ110" s="491">
        <v>22298517</v>
      </c>
      <c r="BR110" s="472"/>
      <c r="BS110" s="472"/>
      <c r="BT110" s="472"/>
      <c r="BU110" s="472"/>
      <c r="BV110" s="472">
        <v>22026034</v>
      </c>
      <c r="BW110" s="472"/>
      <c r="BX110" s="472"/>
      <c r="BY110" s="472"/>
      <c r="BZ110" s="472"/>
      <c r="CA110" s="472">
        <v>21860946</v>
      </c>
      <c r="CB110" s="472"/>
      <c r="CC110" s="472"/>
      <c r="CD110" s="472"/>
      <c r="CE110" s="472"/>
      <c r="CF110" s="496">
        <v>195.5</v>
      </c>
      <c r="CG110" s="497"/>
      <c r="CH110" s="497"/>
      <c r="CI110" s="497"/>
      <c r="CJ110" s="497"/>
      <c r="CK110" s="556" t="s">
        <v>419</v>
      </c>
      <c r="CL110" s="449"/>
      <c r="CM110" s="490" t="s">
        <v>420</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421</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422</v>
      </c>
      <c r="BA111" s="382"/>
      <c r="BB111" s="382"/>
      <c r="BC111" s="382"/>
      <c r="BD111" s="382"/>
      <c r="BE111" s="382"/>
      <c r="BF111" s="382"/>
      <c r="BG111" s="382"/>
      <c r="BH111" s="382"/>
      <c r="BI111" s="382"/>
      <c r="BJ111" s="382"/>
      <c r="BK111" s="382"/>
      <c r="BL111" s="382"/>
      <c r="BM111" s="382"/>
      <c r="BN111" s="382"/>
      <c r="BO111" s="382"/>
      <c r="BP111" s="383"/>
      <c r="BQ111" s="446">
        <v>38825</v>
      </c>
      <c r="BR111" s="447"/>
      <c r="BS111" s="447"/>
      <c r="BT111" s="447"/>
      <c r="BU111" s="447"/>
      <c r="BV111" s="447">
        <v>31060</v>
      </c>
      <c r="BW111" s="447"/>
      <c r="BX111" s="447"/>
      <c r="BY111" s="447"/>
      <c r="BZ111" s="447"/>
      <c r="CA111" s="447">
        <v>23295</v>
      </c>
      <c r="CB111" s="447"/>
      <c r="CC111" s="447"/>
      <c r="CD111" s="447"/>
      <c r="CE111" s="447"/>
      <c r="CF111" s="505">
        <v>0.2</v>
      </c>
      <c r="CG111" s="506"/>
      <c r="CH111" s="506"/>
      <c r="CI111" s="506"/>
      <c r="CJ111" s="506"/>
      <c r="CK111" s="557"/>
      <c r="CL111" s="451"/>
      <c r="CM111" s="445" t="s">
        <v>423</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424</v>
      </c>
      <c r="B112" s="543"/>
      <c r="C112" s="382" t="s">
        <v>425</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426</v>
      </c>
      <c r="BA112" s="382"/>
      <c r="BB112" s="382"/>
      <c r="BC112" s="382"/>
      <c r="BD112" s="382"/>
      <c r="BE112" s="382"/>
      <c r="BF112" s="382"/>
      <c r="BG112" s="382"/>
      <c r="BH112" s="382"/>
      <c r="BI112" s="382"/>
      <c r="BJ112" s="382"/>
      <c r="BK112" s="382"/>
      <c r="BL112" s="382"/>
      <c r="BM112" s="382"/>
      <c r="BN112" s="382"/>
      <c r="BO112" s="382"/>
      <c r="BP112" s="383"/>
      <c r="BQ112" s="446">
        <v>10599324</v>
      </c>
      <c r="BR112" s="447"/>
      <c r="BS112" s="447"/>
      <c r="BT112" s="447"/>
      <c r="BU112" s="447"/>
      <c r="BV112" s="447">
        <v>9315816</v>
      </c>
      <c r="BW112" s="447"/>
      <c r="BX112" s="447"/>
      <c r="BY112" s="447"/>
      <c r="BZ112" s="447"/>
      <c r="CA112" s="447">
        <v>8312385</v>
      </c>
      <c r="CB112" s="447"/>
      <c r="CC112" s="447"/>
      <c r="CD112" s="447"/>
      <c r="CE112" s="447"/>
      <c r="CF112" s="505">
        <v>74.3</v>
      </c>
      <c r="CG112" s="506"/>
      <c r="CH112" s="506"/>
      <c r="CI112" s="506"/>
      <c r="CJ112" s="506"/>
      <c r="CK112" s="557"/>
      <c r="CL112" s="451"/>
      <c r="CM112" s="445" t="s">
        <v>427</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
      <c r="A113" s="544"/>
      <c r="B113" s="545"/>
      <c r="C113" s="382" t="s">
        <v>428</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1619904</v>
      </c>
      <c r="AB113" s="549"/>
      <c r="AC113" s="549"/>
      <c r="AD113" s="549"/>
      <c r="AE113" s="550"/>
      <c r="AF113" s="551">
        <v>1318591</v>
      </c>
      <c r="AG113" s="549"/>
      <c r="AH113" s="549"/>
      <c r="AI113" s="549"/>
      <c r="AJ113" s="550"/>
      <c r="AK113" s="551">
        <v>1138743</v>
      </c>
      <c r="AL113" s="549"/>
      <c r="AM113" s="549"/>
      <c r="AN113" s="549"/>
      <c r="AO113" s="550"/>
      <c r="AP113" s="552">
        <v>10.199999999999999</v>
      </c>
      <c r="AQ113" s="553"/>
      <c r="AR113" s="553"/>
      <c r="AS113" s="553"/>
      <c r="AT113" s="554"/>
      <c r="AU113" s="562"/>
      <c r="AV113" s="563"/>
      <c r="AW113" s="563"/>
      <c r="AX113" s="563"/>
      <c r="AY113" s="563"/>
      <c r="AZ113" s="445" t="s">
        <v>429</v>
      </c>
      <c r="BA113" s="382"/>
      <c r="BB113" s="382"/>
      <c r="BC113" s="382"/>
      <c r="BD113" s="382"/>
      <c r="BE113" s="382"/>
      <c r="BF113" s="382"/>
      <c r="BG113" s="382"/>
      <c r="BH113" s="382"/>
      <c r="BI113" s="382"/>
      <c r="BJ113" s="382"/>
      <c r="BK113" s="382"/>
      <c r="BL113" s="382"/>
      <c r="BM113" s="382"/>
      <c r="BN113" s="382"/>
      <c r="BO113" s="382"/>
      <c r="BP113" s="383"/>
      <c r="BQ113" s="446" t="s">
        <v>122</v>
      </c>
      <c r="BR113" s="447"/>
      <c r="BS113" s="447"/>
      <c r="BT113" s="447"/>
      <c r="BU113" s="447"/>
      <c r="BV113" s="447" t="s">
        <v>122</v>
      </c>
      <c r="BW113" s="447"/>
      <c r="BX113" s="447"/>
      <c r="BY113" s="447"/>
      <c r="BZ113" s="447"/>
      <c r="CA113" s="447" t="s">
        <v>122</v>
      </c>
      <c r="CB113" s="447"/>
      <c r="CC113" s="447"/>
      <c r="CD113" s="447"/>
      <c r="CE113" s="447"/>
      <c r="CF113" s="505" t="s">
        <v>122</v>
      </c>
      <c r="CG113" s="506"/>
      <c r="CH113" s="506"/>
      <c r="CI113" s="506"/>
      <c r="CJ113" s="506"/>
      <c r="CK113" s="557"/>
      <c r="CL113" s="451"/>
      <c r="CM113" s="445" t="s">
        <v>430</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v>38825</v>
      </c>
      <c r="DH113" s="410"/>
      <c r="DI113" s="410"/>
      <c r="DJ113" s="410"/>
      <c r="DK113" s="411"/>
      <c r="DL113" s="412">
        <v>31060</v>
      </c>
      <c r="DM113" s="410"/>
      <c r="DN113" s="410"/>
      <c r="DO113" s="410"/>
      <c r="DP113" s="411"/>
      <c r="DQ113" s="412">
        <v>23295</v>
      </c>
      <c r="DR113" s="410"/>
      <c r="DS113" s="410"/>
      <c r="DT113" s="410"/>
      <c r="DU113" s="411"/>
      <c r="DV113" s="454">
        <v>0.2</v>
      </c>
      <c r="DW113" s="455"/>
      <c r="DX113" s="455"/>
      <c r="DY113" s="455"/>
      <c r="DZ113" s="456"/>
    </row>
    <row r="114" spans="1:130" s="212" customFormat="1" ht="26.25" customHeight="1" x14ac:dyDescent="0.2">
      <c r="A114" s="544"/>
      <c r="B114" s="545"/>
      <c r="C114" s="382" t="s">
        <v>431</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t="s">
        <v>122</v>
      </c>
      <c r="AB114" s="410"/>
      <c r="AC114" s="410"/>
      <c r="AD114" s="410"/>
      <c r="AE114" s="411"/>
      <c r="AF114" s="412" t="s">
        <v>122</v>
      </c>
      <c r="AG114" s="410"/>
      <c r="AH114" s="410"/>
      <c r="AI114" s="410"/>
      <c r="AJ114" s="411"/>
      <c r="AK114" s="412" t="s">
        <v>122</v>
      </c>
      <c r="AL114" s="410"/>
      <c r="AM114" s="410"/>
      <c r="AN114" s="410"/>
      <c r="AO114" s="411"/>
      <c r="AP114" s="454" t="s">
        <v>122</v>
      </c>
      <c r="AQ114" s="455"/>
      <c r="AR114" s="455"/>
      <c r="AS114" s="455"/>
      <c r="AT114" s="456"/>
      <c r="AU114" s="562"/>
      <c r="AV114" s="563"/>
      <c r="AW114" s="563"/>
      <c r="AX114" s="563"/>
      <c r="AY114" s="563"/>
      <c r="AZ114" s="445" t="s">
        <v>432</v>
      </c>
      <c r="BA114" s="382"/>
      <c r="BB114" s="382"/>
      <c r="BC114" s="382"/>
      <c r="BD114" s="382"/>
      <c r="BE114" s="382"/>
      <c r="BF114" s="382"/>
      <c r="BG114" s="382"/>
      <c r="BH114" s="382"/>
      <c r="BI114" s="382"/>
      <c r="BJ114" s="382"/>
      <c r="BK114" s="382"/>
      <c r="BL114" s="382"/>
      <c r="BM114" s="382"/>
      <c r="BN114" s="382"/>
      <c r="BO114" s="382"/>
      <c r="BP114" s="383"/>
      <c r="BQ114" s="446">
        <v>3596604</v>
      </c>
      <c r="BR114" s="447"/>
      <c r="BS114" s="447"/>
      <c r="BT114" s="447"/>
      <c r="BU114" s="447"/>
      <c r="BV114" s="447">
        <v>3996016</v>
      </c>
      <c r="BW114" s="447"/>
      <c r="BX114" s="447"/>
      <c r="BY114" s="447"/>
      <c r="BZ114" s="447"/>
      <c r="CA114" s="447">
        <v>4103541</v>
      </c>
      <c r="CB114" s="447"/>
      <c r="CC114" s="447"/>
      <c r="CD114" s="447"/>
      <c r="CE114" s="447"/>
      <c r="CF114" s="505">
        <v>36.700000000000003</v>
      </c>
      <c r="CG114" s="506"/>
      <c r="CH114" s="506"/>
      <c r="CI114" s="506"/>
      <c r="CJ114" s="506"/>
      <c r="CK114" s="557"/>
      <c r="CL114" s="451"/>
      <c r="CM114" s="445" t="s">
        <v>433</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434</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7771</v>
      </c>
      <c r="AB115" s="549"/>
      <c r="AC115" s="549"/>
      <c r="AD115" s="549"/>
      <c r="AE115" s="550"/>
      <c r="AF115" s="551">
        <v>7765</v>
      </c>
      <c r="AG115" s="549"/>
      <c r="AH115" s="549"/>
      <c r="AI115" s="549"/>
      <c r="AJ115" s="550"/>
      <c r="AK115" s="551">
        <v>7765</v>
      </c>
      <c r="AL115" s="549"/>
      <c r="AM115" s="549"/>
      <c r="AN115" s="549"/>
      <c r="AO115" s="550"/>
      <c r="AP115" s="552">
        <v>0.1</v>
      </c>
      <c r="AQ115" s="553"/>
      <c r="AR115" s="553"/>
      <c r="AS115" s="553"/>
      <c r="AT115" s="554"/>
      <c r="AU115" s="562"/>
      <c r="AV115" s="563"/>
      <c r="AW115" s="563"/>
      <c r="AX115" s="563"/>
      <c r="AY115" s="563"/>
      <c r="AZ115" s="445" t="s">
        <v>435</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436</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
      <c r="A116" s="546"/>
      <c r="B116" s="547"/>
      <c r="C116" s="469" t="s">
        <v>437</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438</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439</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178</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440</v>
      </c>
      <c r="Z117" s="527"/>
      <c r="AA117" s="532">
        <v>4234255</v>
      </c>
      <c r="AB117" s="533"/>
      <c r="AC117" s="533"/>
      <c r="AD117" s="533"/>
      <c r="AE117" s="534"/>
      <c r="AF117" s="535">
        <v>3823287</v>
      </c>
      <c r="AG117" s="533"/>
      <c r="AH117" s="533"/>
      <c r="AI117" s="533"/>
      <c r="AJ117" s="534"/>
      <c r="AK117" s="535">
        <v>3591861</v>
      </c>
      <c r="AL117" s="533"/>
      <c r="AM117" s="533"/>
      <c r="AN117" s="533"/>
      <c r="AO117" s="534"/>
      <c r="AP117" s="536"/>
      <c r="AQ117" s="537"/>
      <c r="AR117" s="537"/>
      <c r="AS117" s="537"/>
      <c r="AT117" s="538"/>
      <c r="AU117" s="562"/>
      <c r="AV117" s="563"/>
      <c r="AW117" s="563"/>
      <c r="AX117" s="563"/>
      <c r="AY117" s="563"/>
      <c r="AZ117" s="493" t="s">
        <v>441</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442</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416</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413</v>
      </c>
      <c r="AB118" s="526"/>
      <c r="AC118" s="526"/>
      <c r="AD118" s="526"/>
      <c r="AE118" s="527"/>
      <c r="AF118" s="528" t="s">
        <v>414</v>
      </c>
      <c r="AG118" s="526"/>
      <c r="AH118" s="526"/>
      <c r="AI118" s="526"/>
      <c r="AJ118" s="527"/>
      <c r="AK118" s="528" t="s">
        <v>295</v>
      </c>
      <c r="AL118" s="526"/>
      <c r="AM118" s="526"/>
      <c r="AN118" s="526"/>
      <c r="AO118" s="527"/>
      <c r="AP118" s="529" t="s">
        <v>415</v>
      </c>
      <c r="AQ118" s="530"/>
      <c r="AR118" s="530"/>
      <c r="AS118" s="530"/>
      <c r="AT118" s="531"/>
      <c r="AU118" s="562"/>
      <c r="AV118" s="563"/>
      <c r="AW118" s="563"/>
      <c r="AX118" s="563"/>
      <c r="AY118" s="563"/>
      <c r="AZ118" s="468" t="s">
        <v>443</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444</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419</v>
      </c>
      <c r="B119" s="449"/>
      <c r="C119" s="490" t="s">
        <v>420</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178</v>
      </c>
      <c r="BA119" s="235"/>
      <c r="BB119" s="235"/>
      <c r="BC119" s="235"/>
      <c r="BD119" s="235"/>
      <c r="BE119" s="235"/>
      <c r="BF119" s="235"/>
      <c r="BG119" s="235"/>
      <c r="BH119" s="235"/>
      <c r="BI119" s="235"/>
      <c r="BJ119" s="235"/>
      <c r="BK119" s="235"/>
      <c r="BL119" s="235"/>
      <c r="BM119" s="235"/>
      <c r="BN119" s="235"/>
      <c r="BO119" s="507" t="s">
        <v>445</v>
      </c>
      <c r="BP119" s="508"/>
      <c r="BQ119" s="509">
        <v>36533270</v>
      </c>
      <c r="BR119" s="475"/>
      <c r="BS119" s="475"/>
      <c r="BT119" s="475"/>
      <c r="BU119" s="475"/>
      <c r="BV119" s="475">
        <v>35368926</v>
      </c>
      <c r="BW119" s="475"/>
      <c r="BX119" s="475"/>
      <c r="BY119" s="475"/>
      <c r="BZ119" s="475"/>
      <c r="CA119" s="475">
        <v>34300167</v>
      </c>
      <c r="CB119" s="475"/>
      <c r="CC119" s="475"/>
      <c r="CD119" s="475"/>
      <c r="CE119" s="475"/>
      <c r="CF119" s="378"/>
      <c r="CG119" s="379"/>
      <c r="CH119" s="379"/>
      <c r="CI119" s="379"/>
      <c r="CJ119" s="464"/>
      <c r="CK119" s="558"/>
      <c r="CL119" s="453"/>
      <c r="CM119" s="468" t="s">
        <v>446</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2">
      <c r="A120" s="450"/>
      <c r="B120" s="451"/>
      <c r="C120" s="445" t="s">
        <v>423</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447</v>
      </c>
      <c r="AV120" s="511"/>
      <c r="AW120" s="511"/>
      <c r="AX120" s="511"/>
      <c r="AY120" s="512"/>
      <c r="AZ120" s="490" t="s">
        <v>448</v>
      </c>
      <c r="BA120" s="438"/>
      <c r="BB120" s="438"/>
      <c r="BC120" s="438"/>
      <c r="BD120" s="438"/>
      <c r="BE120" s="438"/>
      <c r="BF120" s="438"/>
      <c r="BG120" s="438"/>
      <c r="BH120" s="438"/>
      <c r="BI120" s="438"/>
      <c r="BJ120" s="438"/>
      <c r="BK120" s="438"/>
      <c r="BL120" s="438"/>
      <c r="BM120" s="438"/>
      <c r="BN120" s="438"/>
      <c r="BO120" s="438"/>
      <c r="BP120" s="439"/>
      <c r="BQ120" s="491">
        <v>10560330</v>
      </c>
      <c r="BR120" s="472"/>
      <c r="BS120" s="472"/>
      <c r="BT120" s="472"/>
      <c r="BU120" s="472"/>
      <c r="BV120" s="472">
        <v>11389017</v>
      </c>
      <c r="BW120" s="472"/>
      <c r="BX120" s="472"/>
      <c r="BY120" s="472"/>
      <c r="BZ120" s="472"/>
      <c r="CA120" s="472">
        <v>11564926</v>
      </c>
      <c r="CB120" s="472"/>
      <c r="CC120" s="472"/>
      <c r="CD120" s="472"/>
      <c r="CE120" s="472"/>
      <c r="CF120" s="496">
        <v>103.4</v>
      </c>
      <c r="CG120" s="497"/>
      <c r="CH120" s="497"/>
      <c r="CI120" s="497"/>
      <c r="CJ120" s="497"/>
      <c r="CK120" s="498" t="s">
        <v>449</v>
      </c>
      <c r="CL120" s="482"/>
      <c r="CM120" s="482"/>
      <c r="CN120" s="482"/>
      <c r="CO120" s="483"/>
      <c r="CP120" s="502" t="s">
        <v>397</v>
      </c>
      <c r="CQ120" s="503"/>
      <c r="CR120" s="503"/>
      <c r="CS120" s="503"/>
      <c r="CT120" s="503"/>
      <c r="CU120" s="503"/>
      <c r="CV120" s="503"/>
      <c r="CW120" s="503"/>
      <c r="CX120" s="503"/>
      <c r="CY120" s="503"/>
      <c r="CZ120" s="503"/>
      <c r="DA120" s="503"/>
      <c r="DB120" s="503"/>
      <c r="DC120" s="503"/>
      <c r="DD120" s="503"/>
      <c r="DE120" s="503"/>
      <c r="DF120" s="504"/>
      <c r="DG120" s="491">
        <v>7241207</v>
      </c>
      <c r="DH120" s="472"/>
      <c r="DI120" s="472"/>
      <c r="DJ120" s="472"/>
      <c r="DK120" s="472"/>
      <c r="DL120" s="472">
        <v>5869224</v>
      </c>
      <c r="DM120" s="472"/>
      <c r="DN120" s="472"/>
      <c r="DO120" s="472"/>
      <c r="DP120" s="472"/>
      <c r="DQ120" s="472">
        <v>5061849</v>
      </c>
      <c r="DR120" s="472"/>
      <c r="DS120" s="472"/>
      <c r="DT120" s="472"/>
      <c r="DU120" s="472"/>
      <c r="DV120" s="473">
        <v>45.3</v>
      </c>
      <c r="DW120" s="473"/>
      <c r="DX120" s="473"/>
      <c r="DY120" s="473"/>
      <c r="DZ120" s="474"/>
    </row>
    <row r="121" spans="1:130" s="212" customFormat="1" ht="26.25" customHeight="1" x14ac:dyDescent="0.2">
      <c r="A121" s="450"/>
      <c r="B121" s="451"/>
      <c r="C121" s="493" t="s">
        <v>450</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v>7765</v>
      </c>
      <c r="AB121" s="410"/>
      <c r="AC121" s="410"/>
      <c r="AD121" s="410"/>
      <c r="AE121" s="411"/>
      <c r="AF121" s="412">
        <v>7765</v>
      </c>
      <c r="AG121" s="410"/>
      <c r="AH121" s="410"/>
      <c r="AI121" s="410"/>
      <c r="AJ121" s="411"/>
      <c r="AK121" s="412">
        <v>7765</v>
      </c>
      <c r="AL121" s="410"/>
      <c r="AM121" s="410"/>
      <c r="AN121" s="410"/>
      <c r="AO121" s="411"/>
      <c r="AP121" s="454">
        <v>0.1</v>
      </c>
      <c r="AQ121" s="455"/>
      <c r="AR121" s="455"/>
      <c r="AS121" s="455"/>
      <c r="AT121" s="456"/>
      <c r="AU121" s="513"/>
      <c r="AV121" s="514"/>
      <c r="AW121" s="514"/>
      <c r="AX121" s="514"/>
      <c r="AY121" s="515"/>
      <c r="AZ121" s="445" t="s">
        <v>451</v>
      </c>
      <c r="BA121" s="382"/>
      <c r="BB121" s="382"/>
      <c r="BC121" s="382"/>
      <c r="BD121" s="382"/>
      <c r="BE121" s="382"/>
      <c r="BF121" s="382"/>
      <c r="BG121" s="382"/>
      <c r="BH121" s="382"/>
      <c r="BI121" s="382"/>
      <c r="BJ121" s="382"/>
      <c r="BK121" s="382"/>
      <c r="BL121" s="382"/>
      <c r="BM121" s="382"/>
      <c r="BN121" s="382"/>
      <c r="BO121" s="382"/>
      <c r="BP121" s="383"/>
      <c r="BQ121" s="446">
        <v>53014</v>
      </c>
      <c r="BR121" s="447"/>
      <c r="BS121" s="447"/>
      <c r="BT121" s="447"/>
      <c r="BU121" s="447"/>
      <c r="BV121" s="447">
        <v>33574</v>
      </c>
      <c r="BW121" s="447"/>
      <c r="BX121" s="447"/>
      <c r="BY121" s="447"/>
      <c r="BZ121" s="447"/>
      <c r="CA121" s="447">
        <v>14757</v>
      </c>
      <c r="CB121" s="447"/>
      <c r="CC121" s="447"/>
      <c r="CD121" s="447"/>
      <c r="CE121" s="447"/>
      <c r="CF121" s="505">
        <v>0.1</v>
      </c>
      <c r="CG121" s="506"/>
      <c r="CH121" s="506"/>
      <c r="CI121" s="506"/>
      <c r="CJ121" s="506"/>
      <c r="CK121" s="499"/>
      <c r="CL121" s="485"/>
      <c r="CM121" s="485"/>
      <c r="CN121" s="485"/>
      <c r="CO121" s="486"/>
      <c r="CP121" s="465" t="s">
        <v>395</v>
      </c>
      <c r="CQ121" s="466"/>
      <c r="CR121" s="466"/>
      <c r="CS121" s="466"/>
      <c r="CT121" s="466"/>
      <c r="CU121" s="466"/>
      <c r="CV121" s="466"/>
      <c r="CW121" s="466"/>
      <c r="CX121" s="466"/>
      <c r="CY121" s="466"/>
      <c r="CZ121" s="466"/>
      <c r="DA121" s="466"/>
      <c r="DB121" s="466"/>
      <c r="DC121" s="466"/>
      <c r="DD121" s="466"/>
      <c r="DE121" s="466"/>
      <c r="DF121" s="467"/>
      <c r="DG121" s="446">
        <v>2048493</v>
      </c>
      <c r="DH121" s="447"/>
      <c r="DI121" s="447"/>
      <c r="DJ121" s="447"/>
      <c r="DK121" s="447"/>
      <c r="DL121" s="447">
        <v>2220798</v>
      </c>
      <c r="DM121" s="447"/>
      <c r="DN121" s="447"/>
      <c r="DO121" s="447"/>
      <c r="DP121" s="447"/>
      <c r="DQ121" s="447">
        <v>2066866</v>
      </c>
      <c r="DR121" s="447"/>
      <c r="DS121" s="447"/>
      <c r="DT121" s="447"/>
      <c r="DU121" s="447"/>
      <c r="DV121" s="424">
        <v>18.5</v>
      </c>
      <c r="DW121" s="424"/>
      <c r="DX121" s="424"/>
      <c r="DY121" s="424"/>
      <c r="DZ121" s="425"/>
    </row>
    <row r="122" spans="1:130" s="212" customFormat="1" ht="26.25" customHeight="1" x14ac:dyDescent="0.2">
      <c r="A122" s="450"/>
      <c r="B122" s="451"/>
      <c r="C122" s="445" t="s">
        <v>433</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452</v>
      </c>
      <c r="BA122" s="469"/>
      <c r="BB122" s="469"/>
      <c r="BC122" s="469"/>
      <c r="BD122" s="469"/>
      <c r="BE122" s="469"/>
      <c r="BF122" s="469"/>
      <c r="BG122" s="469"/>
      <c r="BH122" s="469"/>
      <c r="BI122" s="469"/>
      <c r="BJ122" s="469"/>
      <c r="BK122" s="469"/>
      <c r="BL122" s="469"/>
      <c r="BM122" s="469"/>
      <c r="BN122" s="469"/>
      <c r="BO122" s="469"/>
      <c r="BP122" s="470"/>
      <c r="BQ122" s="509">
        <v>24846206</v>
      </c>
      <c r="BR122" s="475"/>
      <c r="BS122" s="475"/>
      <c r="BT122" s="475"/>
      <c r="BU122" s="475"/>
      <c r="BV122" s="475">
        <v>23735199</v>
      </c>
      <c r="BW122" s="475"/>
      <c r="BX122" s="475"/>
      <c r="BY122" s="475"/>
      <c r="BZ122" s="475"/>
      <c r="CA122" s="475">
        <v>22786684</v>
      </c>
      <c r="CB122" s="475"/>
      <c r="CC122" s="475"/>
      <c r="CD122" s="475"/>
      <c r="CE122" s="475"/>
      <c r="CF122" s="476">
        <v>203.8</v>
      </c>
      <c r="CG122" s="477"/>
      <c r="CH122" s="477"/>
      <c r="CI122" s="477"/>
      <c r="CJ122" s="477"/>
      <c r="CK122" s="499"/>
      <c r="CL122" s="485"/>
      <c r="CM122" s="485"/>
      <c r="CN122" s="485"/>
      <c r="CO122" s="486"/>
      <c r="CP122" s="465" t="s">
        <v>143</v>
      </c>
      <c r="CQ122" s="466"/>
      <c r="CR122" s="466"/>
      <c r="CS122" s="466"/>
      <c r="CT122" s="466"/>
      <c r="CU122" s="466"/>
      <c r="CV122" s="466"/>
      <c r="CW122" s="466"/>
      <c r="CX122" s="466"/>
      <c r="CY122" s="466"/>
      <c r="CZ122" s="466"/>
      <c r="DA122" s="466"/>
      <c r="DB122" s="466"/>
      <c r="DC122" s="466"/>
      <c r="DD122" s="466"/>
      <c r="DE122" s="466"/>
      <c r="DF122" s="467"/>
      <c r="DG122" s="446">
        <v>1238129</v>
      </c>
      <c r="DH122" s="447"/>
      <c r="DI122" s="447"/>
      <c r="DJ122" s="447"/>
      <c r="DK122" s="447"/>
      <c r="DL122" s="447">
        <v>1159366</v>
      </c>
      <c r="DM122" s="447"/>
      <c r="DN122" s="447"/>
      <c r="DO122" s="447"/>
      <c r="DP122" s="447"/>
      <c r="DQ122" s="447">
        <v>1121542</v>
      </c>
      <c r="DR122" s="447"/>
      <c r="DS122" s="447"/>
      <c r="DT122" s="447"/>
      <c r="DU122" s="447"/>
      <c r="DV122" s="424">
        <v>10</v>
      </c>
      <c r="DW122" s="424"/>
      <c r="DX122" s="424"/>
      <c r="DY122" s="424"/>
      <c r="DZ122" s="425"/>
    </row>
    <row r="123" spans="1:130" s="212" customFormat="1" ht="26.25" customHeight="1" x14ac:dyDescent="0.2">
      <c r="A123" s="450"/>
      <c r="B123" s="451"/>
      <c r="C123" s="445" t="s">
        <v>439</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178</v>
      </c>
      <c r="BA123" s="235"/>
      <c r="BB123" s="235"/>
      <c r="BC123" s="235"/>
      <c r="BD123" s="235"/>
      <c r="BE123" s="235"/>
      <c r="BF123" s="235"/>
      <c r="BG123" s="235"/>
      <c r="BH123" s="235"/>
      <c r="BI123" s="235"/>
      <c r="BJ123" s="235"/>
      <c r="BK123" s="235"/>
      <c r="BL123" s="235"/>
      <c r="BM123" s="235"/>
      <c r="BN123" s="235"/>
      <c r="BO123" s="507" t="s">
        <v>453</v>
      </c>
      <c r="BP123" s="508"/>
      <c r="BQ123" s="462">
        <v>35459550</v>
      </c>
      <c r="BR123" s="463"/>
      <c r="BS123" s="463"/>
      <c r="BT123" s="463"/>
      <c r="BU123" s="463"/>
      <c r="BV123" s="463">
        <v>35157790</v>
      </c>
      <c r="BW123" s="463"/>
      <c r="BX123" s="463"/>
      <c r="BY123" s="463"/>
      <c r="BZ123" s="463"/>
      <c r="CA123" s="463">
        <v>34366367</v>
      </c>
      <c r="CB123" s="463"/>
      <c r="CC123" s="463"/>
      <c r="CD123" s="463"/>
      <c r="CE123" s="463"/>
      <c r="CF123" s="378"/>
      <c r="CG123" s="379"/>
      <c r="CH123" s="379"/>
      <c r="CI123" s="379"/>
      <c r="CJ123" s="464"/>
      <c r="CK123" s="499"/>
      <c r="CL123" s="485"/>
      <c r="CM123" s="485"/>
      <c r="CN123" s="485"/>
      <c r="CO123" s="486"/>
      <c r="CP123" s="465" t="s">
        <v>394</v>
      </c>
      <c r="CQ123" s="466"/>
      <c r="CR123" s="466"/>
      <c r="CS123" s="466"/>
      <c r="CT123" s="466"/>
      <c r="CU123" s="466"/>
      <c r="CV123" s="466"/>
      <c r="CW123" s="466"/>
      <c r="CX123" s="466"/>
      <c r="CY123" s="466"/>
      <c r="CZ123" s="466"/>
      <c r="DA123" s="466"/>
      <c r="DB123" s="466"/>
      <c r="DC123" s="466"/>
      <c r="DD123" s="466"/>
      <c r="DE123" s="466"/>
      <c r="DF123" s="467"/>
      <c r="DG123" s="409">
        <v>41396</v>
      </c>
      <c r="DH123" s="410"/>
      <c r="DI123" s="410"/>
      <c r="DJ123" s="410"/>
      <c r="DK123" s="411"/>
      <c r="DL123" s="412">
        <v>39477</v>
      </c>
      <c r="DM123" s="410"/>
      <c r="DN123" s="410"/>
      <c r="DO123" s="410"/>
      <c r="DP123" s="411"/>
      <c r="DQ123" s="412">
        <v>38752</v>
      </c>
      <c r="DR123" s="410"/>
      <c r="DS123" s="410"/>
      <c r="DT123" s="410"/>
      <c r="DU123" s="411"/>
      <c r="DV123" s="454">
        <v>0.3</v>
      </c>
      <c r="DW123" s="455"/>
      <c r="DX123" s="455"/>
      <c r="DY123" s="455"/>
      <c r="DZ123" s="456"/>
    </row>
    <row r="124" spans="1:130" s="212" customFormat="1" ht="26.25" customHeight="1" thickBot="1" x14ac:dyDescent="0.25">
      <c r="A124" s="450"/>
      <c r="B124" s="451"/>
      <c r="C124" s="445" t="s">
        <v>442</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454</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9.8000000000000007</v>
      </c>
      <c r="BR124" s="461"/>
      <c r="BS124" s="461"/>
      <c r="BT124" s="461"/>
      <c r="BU124" s="461"/>
      <c r="BV124" s="461">
        <v>1.9</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455</v>
      </c>
      <c r="CQ124" s="466"/>
      <c r="CR124" s="466"/>
      <c r="CS124" s="466"/>
      <c r="CT124" s="466"/>
      <c r="CU124" s="466"/>
      <c r="CV124" s="466"/>
      <c r="CW124" s="466"/>
      <c r="CX124" s="466"/>
      <c r="CY124" s="466"/>
      <c r="CZ124" s="466"/>
      <c r="DA124" s="466"/>
      <c r="DB124" s="466"/>
      <c r="DC124" s="466"/>
      <c r="DD124" s="466"/>
      <c r="DE124" s="466"/>
      <c r="DF124" s="467"/>
      <c r="DG124" s="393">
        <v>30099</v>
      </c>
      <c r="DH124" s="394"/>
      <c r="DI124" s="394"/>
      <c r="DJ124" s="394"/>
      <c r="DK124" s="395"/>
      <c r="DL124" s="396">
        <v>26951</v>
      </c>
      <c r="DM124" s="394"/>
      <c r="DN124" s="394"/>
      <c r="DO124" s="394"/>
      <c r="DP124" s="395"/>
      <c r="DQ124" s="396">
        <v>23376</v>
      </c>
      <c r="DR124" s="394"/>
      <c r="DS124" s="394"/>
      <c r="DT124" s="394"/>
      <c r="DU124" s="395"/>
      <c r="DV124" s="478">
        <v>0.2</v>
      </c>
      <c r="DW124" s="479"/>
      <c r="DX124" s="479"/>
      <c r="DY124" s="479"/>
      <c r="DZ124" s="480"/>
    </row>
    <row r="125" spans="1:130" s="212" customFormat="1" ht="26.25" customHeight="1" x14ac:dyDescent="0.2">
      <c r="A125" s="450"/>
      <c r="B125" s="451"/>
      <c r="C125" s="445" t="s">
        <v>444</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456</v>
      </c>
      <c r="CL125" s="482"/>
      <c r="CM125" s="482"/>
      <c r="CN125" s="482"/>
      <c r="CO125" s="483"/>
      <c r="CP125" s="490" t="s">
        <v>457</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446</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458</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459</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v>6</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460</v>
      </c>
      <c r="AY127" s="442"/>
      <c r="AZ127" s="442"/>
      <c r="BA127" s="442"/>
      <c r="BB127" s="442"/>
      <c r="BC127" s="442"/>
      <c r="BD127" s="442"/>
      <c r="BE127" s="443"/>
      <c r="BF127" s="441" t="s">
        <v>461</v>
      </c>
      <c r="BG127" s="442"/>
      <c r="BH127" s="442"/>
      <c r="BI127" s="442"/>
      <c r="BJ127" s="442"/>
      <c r="BK127" s="442"/>
      <c r="BL127" s="443"/>
      <c r="BM127" s="441" t="s">
        <v>462</v>
      </c>
      <c r="BN127" s="442"/>
      <c r="BO127" s="442"/>
      <c r="BP127" s="442"/>
      <c r="BQ127" s="442"/>
      <c r="BR127" s="442"/>
      <c r="BS127" s="443"/>
      <c r="BT127" s="441" t="s">
        <v>463</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464</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465</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466</v>
      </c>
      <c r="X128" s="428"/>
      <c r="Y128" s="428"/>
      <c r="Z128" s="429"/>
      <c r="AA128" s="430">
        <v>33036</v>
      </c>
      <c r="AB128" s="431"/>
      <c r="AC128" s="431"/>
      <c r="AD128" s="431"/>
      <c r="AE128" s="432"/>
      <c r="AF128" s="433">
        <v>20120</v>
      </c>
      <c r="AG128" s="431"/>
      <c r="AH128" s="431"/>
      <c r="AI128" s="431"/>
      <c r="AJ128" s="432"/>
      <c r="AK128" s="433">
        <v>19259</v>
      </c>
      <c r="AL128" s="431"/>
      <c r="AM128" s="431"/>
      <c r="AN128" s="431"/>
      <c r="AO128" s="432"/>
      <c r="AP128" s="434"/>
      <c r="AQ128" s="435"/>
      <c r="AR128" s="435"/>
      <c r="AS128" s="435"/>
      <c r="AT128" s="436"/>
      <c r="AU128" s="214"/>
      <c r="AV128" s="214"/>
      <c r="AW128" s="214"/>
      <c r="AX128" s="437" t="s">
        <v>467</v>
      </c>
      <c r="AY128" s="438"/>
      <c r="AZ128" s="438"/>
      <c r="BA128" s="438"/>
      <c r="BB128" s="438"/>
      <c r="BC128" s="438"/>
      <c r="BD128" s="438"/>
      <c r="BE128" s="439"/>
      <c r="BF128" s="416" t="s">
        <v>122</v>
      </c>
      <c r="BG128" s="417"/>
      <c r="BH128" s="417"/>
      <c r="BI128" s="417"/>
      <c r="BJ128" s="417"/>
      <c r="BK128" s="417"/>
      <c r="BL128" s="440"/>
      <c r="BM128" s="416">
        <v>12.89</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468</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469</v>
      </c>
      <c r="X129" s="407"/>
      <c r="Y129" s="407"/>
      <c r="Z129" s="408"/>
      <c r="AA129" s="409">
        <v>13775969</v>
      </c>
      <c r="AB129" s="410"/>
      <c r="AC129" s="410"/>
      <c r="AD129" s="410"/>
      <c r="AE129" s="411"/>
      <c r="AF129" s="412">
        <v>13653569</v>
      </c>
      <c r="AG129" s="410"/>
      <c r="AH129" s="410"/>
      <c r="AI129" s="410"/>
      <c r="AJ129" s="411"/>
      <c r="AK129" s="412">
        <v>13653176</v>
      </c>
      <c r="AL129" s="410"/>
      <c r="AM129" s="410"/>
      <c r="AN129" s="410"/>
      <c r="AO129" s="411"/>
      <c r="AP129" s="413"/>
      <c r="AQ129" s="414"/>
      <c r="AR129" s="414"/>
      <c r="AS129" s="414"/>
      <c r="AT129" s="415"/>
      <c r="AU129" s="215"/>
      <c r="AV129" s="215"/>
      <c r="AW129" s="215"/>
      <c r="AX129" s="381" t="s">
        <v>470</v>
      </c>
      <c r="AY129" s="382"/>
      <c r="AZ129" s="382"/>
      <c r="BA129" s="382"/>
      <c r="BB129" s="382"/>
      <c r="BC129" s="382"/>
      <c r="BD129" s="382"/>
      <c r="BE129" s="383"/>
      <c r="BF129" s="400" t="s">
        <v>122</v>
      </c>
      <c r="BG129" s="401"/>
      <c r="BH129" s="401"/>
      <c r="BI129" s="401"/>
      <c r="BJ129" s="401"/>
      <c r="BK129" s="401"/>
      <c r="BL129" s="402"/>
      <c r="BM129" s="400">
        <v>17.89</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471</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472</v>
      </c>
      <c r="X130" s="407"/>
      <c r="Y130" s="407"/>
      <c r="Z130" s="408"/>
      <c r="AA130" s="409">
        <v>2875226</v>
      </c>
      <c r="AB130" s="410"/>
      <c r="AC130" s="410"/>
      <c r="AD130" s="410"/>
      <c r="AE130" s="411"/>
      <c r="AF130" s="412">
        <v>2672662</v>
      </c>
      <c r="AG130" s="410"/>
      <c r="AH130" s="410"/>
      <c r="AI130" s="410"/>
      <c r="AJ130" s="411"/>
      <c r="AK130" s="412">
        <v>2471305</v>
      </c>
      <c r="AL130" s="410"/>
      <c r="AM130" s="410"/>
      <c r="AN130" s="410"/>
      <c r="AO130" s="411"/>
      <c r="AP130" s="413"/>
      <c r="AQ130" s="414"/>
      <c r="AR130" s="414"/>
      <c r="AS130" s="414"/>
      <c r="AT130" s="415"/>
      <c r="AU130" s="215"/>
      <c r="AV130" s="215"/>
      <c r="AW130" s="215"/>
      <c r="AX130" s="381" t="s">
        <v>473</v>
      </c>
      <c r="AY130" s="382"/>
      <c r="AZ130" s="382"/>
      <c r="BA130" s="382"/>
      <c r="BB130" s="382"/>
      <c r="BC130" s="382"/>
      <c r="BD130" s="382"/>
      <c r="BE130" s="383"/>
      <c r="BF130" s="384">
        <v>10.7</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474</v>
      </c>
      <c r="X131" s="391"/>
      <c r="Y131" s="391"/>
      <c r="Z131" s="392"/>
      <c r="AA131" s="393">
        <v>10900743</v>
      </c>
      <c r="AB131" s="394"/>
      <c r="AC131" s="394"/>
      <c r="AD131" s="394"/>
      <c r="AE131" s="395"/>
      <c r="AF131" s="396">
        <v>10980907</v>
      </c>
      <c r="AG131" s="394"/>
      <c r="AH131" s="394"/>
      <c r="AI131" s="394"/>
      <c r="AJ131" s="395"/>
      <c r="AK131" s="396">
        <v>11181871</v>
      </c>
      <c r="AL131" s="394"/>
      <c r="AM131" s="394"/>
      <c r="AN131" s="394"/>
      <c r="AO131" s="395"/>
      <c r="AP131" s="397"/>
      <c r="AQ131" s="398"/>
      <c r="AR131" s="398"/>
      <c r="AS131" s="398"/>
      <c r="AT131" s="399"/>
      <c r="AU131" s="215"/>
      <c r="AV131" s="215"/>
      <c r="AW131" s="215"/>
      <c r="AX131" s="359" t="s">
        <v>475</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476</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477</v>
      </c>
      <c r="W132" s="372"/>
      <c r="X132" s="372"/>
      <c r="Y132" s="372"/>
      <c r="Z132" s="373"/>
      <c r="AA132" s="374">
        <v>12.16424422</v>
      </c>
      <c r="AB132" s="375"/>
      <c r="AC132" s="375"/>
      <c r="AD132" s="375"/>
      <c r="AE132" s="376"/>
      <c r="AF132" s="377">
        <v>10.295187820000001</v>
      </c>
      <c r="AG132" s="375"/>
      <c r="AH132" s="375"/>
      <c r="AI132" s="375"/>
      <c r="AJ132" s="376"/>
      <c r="AK132" s="377">
        <v>9.8489506389999999</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478</v>
      </c>
      <c r="W133" s="351"/>
      <c r="X133" s="351"/>
      <c r="Y133" s="351"/>
      <c r="Z133" s="352"/>
      <c r="AA133" s="353">
        <v>11.6</v>
      </c>
      <c r="AB133" s="354"/>
      <c r="AC133" s="354"/>
      <c r="AD133" s="354"/>
      <c r="AE133" s="355"/>
      <c r="AF133" s="353">
        <v>11</v>
      </c>
      <c r="AG133" s="354"/>
      <c r="AH133" s="354"/>
      <c r="AI133" s="354"/>
      <c r="AJ133" s="355"/>
      <c r="AK133" s="353">
        <v>10.7</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h12YmIl5bLy8Za+GD51u6X6A4ZDeTvvocDGA18tPykZJgvluxhd/VRurek1KUdLiLIn09AS93V+F34jW1MIw==" saltValue="x5DmuQIFryu0GYDTFjRZ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4TVIzWS0bvaxgo+3eWEyLTk4QhdUMfDrCoZou53rdZIRv62ho+H3Mnvt4h7lIH8HwL6m8M9ysp2zPZv3RiWwoQ==" saltValue="CDeIyFfWpXQJ8gVhGH5g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dsnhSvLUDb/mBHa+Aj4v8vJpef1HEaHOPqXYqn3CuMLwMVqs8W1yEosn8WMSh0lD6/K+3bnQAxqjNZau/OP0w==" saltValue="enDFV+nlO0ZUrp+RphEH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2" x14ac:dyDescent="0.2">
      <c r="A8" s="247"/>
      <c r="AK8" s="256"/>
      <c r="AL8" s="257"/>
      <c r="AM8" s="257"/>
      <c r="AN8" s="258"/>
      <c r="AO8" s="1106"/>
      <c r="AP8" s="259" t="s">
        <v>484</v>
      </c>
      <c r="AQ8" s="260" t="s">
        <v>485</v>
      </c>
      <c r="AR8" s="261" t="s">
        <v>486</v>
      </c>
    </row>
    <row r="9" spans="1:46" ht="13.2" x14ac:dyDescent="0.2">
      <c r="A9" s="247"/>
      <c r="AK9" s="1117" t="s">
        <v>487</v>
      </c>
      <c r="AL9" s="1118"/>
      <c r="AM9" s="1118"/>
      <c r="AN9" s="1119"/>
      <c r="AO9" s="262">
        <v>4168723</v>
      </c>
      <c r="AP9" s="262">
        <v>144172</v>
      </c>
      <c r="AQ9" s="263">
        <v>98214</v>
      </c>
      <c r="AR9" s="264">
        <v>46.8</v>
      </c>
    </row>
    <row r="10" spans="1:46" ht="13.5" customHeight="1" x14ac:dyDescent="0.2">
      <c r="A10" s="247"/>
      <c r="AK10" s="1117" t="s">
        <v>488</v>
      </c>
      <c r="AL10" s="1118"/>
      <c r="AM10" s="1118"/>
      <c r="AN10" s="1119"/>
      <c r="AO10" s="265">
        <v>165</v>
      </c>
      <c r="AP10" s="265">
        <v>6</v>
      </c>
      <c r="AQ10" s="266">
        <v>8330</v>
      </c>
      <c r="AR10" s="267">
        <v>-99.9</v>
      </c>
    </row>
    <row r="11" spans="1:46" ht="13.5" customHeight="1" x14ac:dyDescent="0.2">
      <c r="A11" s="247"/>
      <c r="AK11" s="1117" t="s">
        <v>489</v>
      </c>
      <c r="AL11" s="1118"/>
      <c r="AM11" s="1118"/>
      <c r="AN11" s="1119"/>
      <c r="AO11" s="265" t="s">
        <v>490</v>
      </c>
      <c r="AP11" s="265" t="s">
        <v>490</v>
      </c>
      <c r="AQ11" s="266">
        <v>2236</v>
      </c>
      <c r="AR11" s="267" t="s">
        <v>490</v>
      </c>
    </row>
    <row r="12" spans="1:46" ht="13.5" customHeight="1" x14ac:dyDescent="0.2">
      <c r="A12" s="247"/>
      <c r="AK12" s="1117" t="s">
        <v>491</v>
      </c>
      <c r="AL12" s="1118"/>
      <c r="AM12" s="1118"/>
      <c r="AN12" s="1119"/>
      <c r="AO12" s="265" t="s">
        <v>490</v>
      </c>
      <c r="AP12" s="265" t="s">
        <v>490</v>
      </c>
      <c r="AQ12" s="266">
        <v>12</v>
      </c>
      <c r="AR12" s="267" t="s">
        <v>490</v>
      </c>
    </row>
    <row r="13" spans="1:46" ht="13.5" customHeight="1" x14ac:dyDescent="0.2">
      <c r="A13" s="247"/>
      <c r="AK13" s="1117" t="s">
        <v>492</v>
      </c>
      <c r="AL13" s="1118"/>
      <c r="AM13" s="1118"/>
      <c r="AN13" s="1119"/>
      <c r="AO13" s="265">
        <v>162215</v>
      </c>
      <c r="AP13" s="265">
        <v>5610</v>
      </c>
      <c r="AQ13" s="266">
        <v>3111</v>
      </c>
      <c r="AR13" s="267">
        <v>80.3</v>
      </c>
    </row>
    <row r="14" spans="1:46" ht="13.5" customHeight="1" x14ac:dyDescent="0.2">
      <c r="A14" s="247"/>
      <c r="AK14" s="1117" t="s">
        <v>493</v>
      </c>
      <c r="AL14" s="1118"/>
      <c r="AM14" s="1118"/>
      <c r="AN14" s="1119"/>
      <c r="AO14" s="265">
        <v>109970</v>
      </c>
      <c r="AP14" s="265">
        <v>3803</v>
      </c>
      <c r="AQ14" s="266">
        <v>1882</v>
      </c>
      <c r="AR14" s="267">
        <v>102.1</v>
      </c>
    </row>
    <row r="15" spans="1:46" ht="13.5" customHeight="1" x14ac:dyDescent="0.2">
      <c r="A15" s="247"/>
      <c r="AK15" s="1120" t="s">
        <v>494</v>
      </c>
      <c r="AL15" s="1121"/>
      <c r="AM15" s="1121"/>
      <c r="AN15" s="1122"/>
      <c r="AO15" s="265">
        <v>-237235</v>
      </c>
      <c r="AP15" s="265">
        <v>-8205</v>
      </c>
      <c r="AQ15" s="266">
        <v>-6411</v>
      </c>
      <c r="AR15" s="267">
        <v>28</v>
      </c>
    </row>
    <row r="16" spans="1:46" ht="13.2" x14ac:dyDescent="0.2">
      <c r="A16" s="247"/>
      <c r="AK16" s="1120" t="s">
        <v>178</v>
      </c>
      <c r="AL16" s="1121"/>
      <c r="AM16" s="1121"/>
      <c r="AN16" s="1122"/>
      <c r="AO16" s="265">
        <v>4203838</v>
      </c>
      <c r="AP16" s="265">
        <v>145386</v>
      </c>
      <c r="AQ16" s="266">
        <v>107373</v>
      </c>
      <c r="AR16" s="267">
        <v>35.4</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23" t="s">
        <v>499</v>
      </c>
      <c r="AL21" s="1124"/>
      <c r="AM21" s="1124"/>
      <c r="AN21" s="1125"/>
      <c r="AO21" s="277">
        <v>15.94</v>
      </c>
      <c r="AP21" s="278">
        <v>9.17</v>
      </c>
      <c r="AQ21" s="279">
        <v>6.77</v>
      </c>
      <c r="AS21" s="280"/>
      <c r="AT21" s="276"/>
    </row>
    <row r="22" spans="1:46" s="248" customFormat="1" ht="13.2" x14ac:dyDescent="0.2">
      <c r="A22" s="276"/>
      <c r="AK22" s="1123" t="s">
        <v>500</v>
      </c>
      <c r="AL22" s="1124"/>
      <c r="AM22" s="1124"/>
      <c r="AN22" s="1125"/>
      <c r="AO22" s="281">
        <v>97</v>
      </c>
      <c r="AP22" s="282">
        <v>97.5</v>
      </c>
      <c r="AQ22" s="283">
        <v>-0.5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2"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2445353</v>
      </c>
      <c r="AP32" s="291">
        <v>84570</v>
      </c>
      <c r="AQ32" s="292">
        <v>55954</v>
      </c>
      <c r="AR32" s="293">
        <v>51.1</v>
      </c>
    </row>
    <row r="33" spans="1:46" ht="13.5" customHeight="1" x14ac:dyDescent="0.2">
      <c r="A33" s="247"/>
      <c r="AK33" s="1107" t="s">
        <v>505</v>
      </c>
      <c r="AL33" s="1108"/>
      <c r="AM33" s="1108"/>
      <c r="AN33" s="1109"/>
      <c r="AO33" s="291" t="s">
        <v>490</v>
      </c>
      <c r="AP33" s="291" t="s">
        <v>490</v>
      </c>
      <c r="AQ33" s="292" t="s">
        <v>490</v>
      </c>
      <c r="AR33" s="293" t="s">
        <v>490</v>
      </c>
    </row>
    <row r="34" spans="1:46" ht="27" customHeight="1" x14ac:dyDescent="0.2">
      <c r="A34" s="247"/>
      <c r="AK34" s="1107" t="s">
        <v>506</v>
      </c>
      <c r="AL34" s="1108"/>
      <c r="AM34" s="1108"/>
      <c r="AN34" s="1109"/>
      <c r="AO34" s="291" t="s">
        <v>490</v>
      </c>
      <c r="AP34" s="291" t="s">
        <v>490</v>
      </c>
      <c r="AQ34" s="292">
        <v>1</v>
      </c>
      <c r="AR34" s="293" t="s">
        <v>490</v>
      </c>
    </row>
    <row r="35" spans="1:46" ht="27" customHeight="1" x14ac:dyDescent="0.2">
      <c r="A35" s="247"/>
      <c r="AK35" s="1107" t="s">
        <v>507</v>
      </c>
      <c r="AL35" s="1108"/>
      <c r="AM35" s="1108"/>
      <c r="AN35" s="1109"/>
      <c r="AO35" s="291">
        <v>1138743</v>
      </c>
      <c r="AP35" s="291">
        <v>39382</v>
      </c>
      <c r="AQ35" s="292">
        <v>17691</v>
      </c>
      <c r="AR35" s="293">
        <v>122.6</v>
      </c>
    </row>
    <row r="36" spans="1:46" ht="27" customHeight="1" x14ac:dyDescent="0.2">
      <c r="A36" s="247"/>
      <c r="AK36" s="1107" t="s">
        <v>508</v>
      </c>
      <c r="AL36" s="1108"/>
      <c r="AM36" s="1108"/>
      <c r="AN36" s="1109"/>
      <c r="AO36" s="291" t="s">
        <v>490</v>
      </c>
      <c r="AP36" s="291" t="s">
        <v>490</v>
      </c>
      <c r="AQ36" s="292">
        <v>2603</v>
      </c>
      <c r="AR36" s="293" t="s">
        <v>490</v>
      </c>
    </row>
    <row r="37" spans="1:46" ht="13.5" customHeight="1" x14ac:dyDescent="0.2">
      <c r="A37" s="247"/>
      <c r="AK37" s="1107" t="s">
        <v>509</v>
      </c>
      <c r="AL37" s="1108"/>
      <c r="AM37" s="1108"/>
      <c r="AN37" s="1109"/>
      <c r="AO37" s="291">
        <v>7765</v>
      </c>
      <c r="AP37" s="291">
        <v>269</v>
      </c>
      <c r="AQ37" s="292">
        <v>579</v>
      </c>
      <c r="AR37" s="293">
        <v>-53.5</v>
      </c>
    </row>
    <row r="38" spans="1:46" ht="27" customHeight="1" x14ac:dyDescent="0.2">
      <c r="A38" s="247"/>
      <c r="AK38" s="1110" t="s">
        <v>510</v>
      </c>
      <c r="AL38" s="1111"/>
      <c r="AM38" s="1111"/>
      <c r="AN38" s="1112"/>
      <c r="AO38" s="294" t="s">
        <v>490</v>
      </c>
      <c r="AP38" s="294" t="s">
        <v>490</v>
      </c>
      <c r="AQ38" s="295">
        <v>4</v>
      </c>
      <c r="AR38" s="283" t="s">
        <v>490</v>
      </c>
      <c r="AS38" s="290"/>
    </row>
    <row r="39" spans="1:46" ht="13.2" x14ac:dyDescent="0.2">
      <c r="A39" s="247"/>
      <c r="AK39" s="1110" t="s">
        <v>511</v>
      </c>
      <c r="AL39" s="1111"/>
      <c r="AM39" s="1111"/>
      <c r="AN39" s="1112"/>
      <c r="AO39" s="291">
        <v>-19259</v>
      </c>
      <c r="AP39" s="291">
        <v>-666</v>
      </c>
      <c r="AQ39" s="292">
        <v>-4663</v>
      </c>
      <c r="AR39" s="293">
        <v>-85.7</v>
      </c>
      <c r="AS39" s="290"/>
    </row>
    <row r="40" spans="1:46" ht="27" customHeight="1" x14ac:dyDescent="0.2">
      <c r="A40" s="247"/>
      <c r="AK40" s="1107" t="s">
        <v>512</v>
      </c>
      <c r="AL40" s="1108"/>
      <c r="AM40" s="1108"/>
      <c r="AN40" s="1109"/>
      <c r="AO40" s="291">
        <v>-2471305</v>
      </c>
      <c r="AP40" s="291">
        <v>-85468</v>
      </c>
      <c r="AQ40" s="292">
        <v>-48945</v>
      </c>
      <c r="AR40" s="293">
        <v>74.599999999999994</v>
      </c>
      <c r="AS40" s="290"/>
    </row>
    <row r="41" spans="1:46" ht="13.2" x14ac:dyDescent="0.2">
      <c r="A41" s="247"/>
      <c r="AK41" s="1113" t="s">
        <v>288</v>
      </c>
      <c r="AL41" s="1114"/>
      <c r="AM41" s="1114"/>
      <c r="AN41" s="1115"/>
      <c r="AO41" s="291">
        <v>1101297</v>
      </c>
      <c r="AP41" s="291">
        <v>38087</v>
      </c>
      <c r="AQ41" s="292">
        <v>23225</v>
      </c>
      <c r="AR41" s="293">
        <v>64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2"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2" x14ac:dyDescent="0.2">
      <c r="A50" s="247"/>
      <c r="AK50" s="305"/>
      <c r="AL50" s="306"/>
      <c r="AM50" s="1101"/>
      <c r="AN50" s="307" t="s">
        <v>516</v>
      </c>
      <c r="AO50" s="308" t="s">
        <v>517</v>
      </c>
      <c r="AP50" s="309" t="s">
        <v>518</v>
      </c>
      <c r="AQ50" s="310" t="s">
        <v>519</v>
      </c>
      <c r="AR50" s="311" t="s">
        <v>520</v>
      </c>
    </row>
    <row r="51" spans="1:44" ht="13.2" x14ac:dyDescent="0.2">
      <c r="A51" s="247"/>
      <c r="AK51" s="303" t="s">
        <v>521</v>
      </c>
      <c r="AL51" s="304"/>
      <c r="AM51" s="312">
        <v>3048095</v>
      </c>
      <c r="AN51" s="313">
        <v>97119</v>
      </c>
      <c r="AO51" s="314">
        <v>-11.6</v>
      </c>
      <c r="AP51" s="315">
        <v>84962</v>
      </c>
      <c r="AQ51" s="316">
        <v>7.2</v>
      </c>
      <c r="AR51" s="317">
        <v>-18.8</v>
      </c>
    </row>
    <row r="52" spans="1:44" ht="13.2" x14ac:dyDescent="0.2">
      <c r="A52" s="247"/>
      <c r="AK52" s="318"/>
      <c r="AL52" s="319" t="s">
        <v>522</v>
      </c>
      <c r="AM52" s="320">
        <v>1085986</v>
      </c>
      <c r="AN52" s="321">
        <v>34602</v>
      </c>
      <c r="AO52" s="322">
        <v>-51.1</v>
      </c>
      <c r="AP52" s="323">
        <v>42793</v>
      </c>
      <c r="AQ52" s="324">
        <v>2.2000000000000002</v>
      </c>
      <c r="AR52" s="325">
        <v>-53.3</v>
      </c>
    </row>
    <row r="53" spans="1:44" ht="13.2" x14ac:dyDescent="0.2">
      <c r="A53" s="247"/>
      <c r="AK53" s="303" t="s">
        <v>523</v>
      </c>
      <c r="AL53" s="304"/>
      <c r="AM53" s="312">
        <v>4695596</v>
      </c>
      <c r="AN53" s="313">
        <v>152762</v>
      </c>
      <c r="AO53" s="314">
        <v>57.3</v>
      </c>
      <c r="AP53" s="315">
        <v>69604</v>
      </c>
      <c r="AQ53" s="316">
        <v>-18.100000000000001</v>
      </c>
      <c r="AR53" s="317">
        <v>75.400000000000006</v>
      </c>
    </row>
    <row r="54" spans="1:44" ht="13.2" x14ac:dyDescent="0.2">
      <c r="A54" s="247"/>
      <c r="AK54" s="318"/>
      <c r="AL54" s="319" t="s">
        <v>522</v>
      </c>
      <c r="AM54" s="320">
        <v>1997352</v>
      </c>
      <c r="AN54" s="321">
        <v>64980</v>
      </c>
      <c r="AO54" s="322">
        <v>87.8</v>
      </c>
      <c r="AP54" s="323">
        <v>36247</v>
      </c>
      <c r="AQ54" s="324">
        <v>-15.3</v>
      </c>
      <c r="AR54" s="325">
        <v>103.1</v>
      </c>
    </row>
    <row r="55" spans="1:44" ht="13.2" x14ac:dyDescent="0.2">
      <c r="A55" s="247"/>
      <c r="AK55" s="303" t="s">
        <v>524</v>
      </c>
      <c r="AL55" s="304"/>
      <c r="AM55" s="312">
        <v>3149504</v>
      </c>
      <c r="AN55" s="313">
        <v>104572</v>
      </c>
      <c r="AO55" s="314">
        <v>-31.5</v>
      </c>
      <c r="AP55" s="315">
        <v>68410</v>
      </c>
      <c r="AQ55" s="316">
        <v>-1.7</v>
      </c>
      <c r="AR55" s="317">
        <v>-29.8</v>
      </c>
    </row>
    <row r="56" spans="1:44" ht="13.2" x14ac:dyDescent="0.2">
      <c r="A56" s="247"/>
      <c r="AK56" s="318"/>
      <c r="AL56" s="319" t="s">
        <v>522</v>
      </c>
      <c r="AM56" s="320">
        <v>1037792</v>
      </c>
      <c r="AN56" s="321">
        <v>34458</v>
      </c>
      <c r="AO56" s="322">
        <v>-47</v>
      </c>
      <c r="AP56" s="323">
        <v>35086</v>
      </c>
      <c r="AQ56" s="324">
        <v>-3.2</v>
      </c>
      <c r="AR56" s="325">
        <v>-43.8</v>
      </c>
    </row>
    <row r="57" spans="1:44" ht="13.2" x14ac:dyDescent="0.2">
      <c r="A57" s="247"/>
      <c r="AK57" s="303" t="s">
        <v>525</v>
      </c>
      <c r="AL57" s="304"/>
      <c r="AM57" s="312">
        <v>2923971</v>
      </c>
      <c r="AN57" s="313">
        <v>99134</v>
      </c>
      <c r="AO57" s="314">
        <v>-5.2</v>
      </c>
      <c r="AP57" s="315">
        <v>73019</v>
      </c>
      <c r="AQ57" s="316">
        <v>6.7</v>
      </c>
      <c r="AR57" s="317">
        <v>-11.9</v>
      </c>
    </row>
    <row r="58" spans="1:44" ht="13.2" x14ac:dyDescent="0.2">
      <c r="A58" s="247"/>
      <c r="AK58" s="318"/>
      <c r="AL58" s="319" t="s">
        <v>522</v>
      </c>
      <c r="AM58" s="320">
        <v>1333258</v>
      </c>
      <c r="AN58" s="321">
        <v>45203</v>
      </c>
      <c r="AO58" s="322">
        <v>31.2</v>
      </c>
      <c r="AP58" s="323">
        <v>39427</v>
      </c>
      <c r="AQ58" s="324">
        <v>12.4</v>
      </c>
      <c r="AR58" s="325">
        <v>18.8</v>
      </c>
    </row>
    <row r="59" spans="1:44" ht="13.2" x14ac:dyDescent="0.2">
      <c r="A59" s="247"/>
      <c r="AK59" s="303" t="s">
        <v>526</v>
      </c>
      <c r="AL59" s="304"/>
      <c r="AM59" s="312">
        <v>4189943</v>
      </c>
      <c r="AN59" s="313">
        <v>144906</v>
      </c>
      <c r="AO59" s="314">
        <v>46.2</v>
      </c>
      <c r="AP59" s="315">
        <v>76590</v>
      </c>
      <c r="AQ59" s="316">
        <v>4.9000000000000004</v>
      </c>
      <c r="AR59" s="317">
        <v>41.3</v>
      </c>
    </row>
    <row r="60" spans="1:44" ht="13.2" x14ac:dyDescent="0.2">
      <c r="A60" s="247"/>
      <c r="AK60" s="318"/>
      <c r="AL60" s="319" t="s">
        <v>522</v>
      </c>
      <c r="AM60" s="320">
        <v>912947</v>
      </c>
      <c r="AN60" s="321">
        <v>31573</v>
      </c>
      <c r="AO60" s="322">
        <v>-30.2</v>
      </c>
      <c r="AP60" s="323">
        <v>42387</v>
      </c>
      <c r="AQ60" s="324">
        <v>7.5</v>
      </c>
      <c r="AR60" s="325">
        <v>-37.700000000000003</v>
      </c>
    </row>
    <row r="61" spans="1:44" ht="13.2" x14ac:dyDescent="0.2">
      <c r="A61" s="247"/>
      <c r="AK61" s="303" t="s">
        <v>527</v>
      </c>
      <c r="AL61" s="326"/>
      <c r="AM61" s="312">
        <v>3601422</v>
      </c>
      <c r="AN61" s="313">
        <v>119699</v>
      </c>
      <c r="AO61" s="314">
        <v>11</v>
      </c>
      <c r="AP61" s="315">
        <v>74517</v>
      </c>
      <c r="AQ61" s="327">
        <v>-0.2</v>
      </c>
      <c r="AR61" s="317">
        <v>11.2</v>
      </c>
    </row>
    <row r="62" spans="1:44" ht="13.2" x14ac:dyDescent="0.2">
      <c r="A62" s="247"/>
      <c r="AK62" s="318"/>
      <c r="AL62" s="319" t="s">
        <v>522</v>
      </c>
      <c r="AM62" s="320">
        <v>1273467</v>
      </c>
      <c r="AN62" s="321">
        <v>42163</v>
      </c>
      <c r="AO62" s="322">
        <v>-1.9</v>
      </c>
      <c r="AP62" s="323">
        <v>39188</v>
      </c>
      <c r="AQ62" s="324">
        <v>0.7</v>
      </c>
      <c r="AR62" s="325">
        <v>-2.6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Ysq/GRXjoHVvOntzLhCoQIgVK/GeSs+TXNZWojJq6kVuy6Eug+RWa1g+b4cq0E+/6NyU1qPYL1a65TBGUpBKTw==" saltValue="y2KuZAenNOPQ8RaFHSUP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T+Z4ppStrneeRZOBkMEbM/gR8AvWAigQIfIRGaHsMUG+OmlqdfgRd4n0YHJk773urgbmy9FW3emQw4YlcfTkyA==" saltValue="sYfFQV5B5bxrezKDeRM5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IMBzD6WpB1KcILOyxPW6+358iVqd4PcTCyMDzLsJQiwP0n9NImDYDq7Jj6dgWl/Z5ifPwPQ6k+N5HqGWeOmtNw==" saltValue="XbLuOfOPkwip5PERxBR5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7" sqref="J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31.97</v>
      </c>
      <c r="G47" s="12">
        <v>33.270000000000003</v>
      </c>
      <c r="H47" s="12">
        <v>33.119999999999997</v>
      </c>
      <c r="I47" s="12">
        <v>35.090000000000003</v>
      </c>
      <c r="J47" s="13">
        <v>35.92</v>
      </c>
    </row>
    <row r="48" spans="2:10" ht="57.75" customHeight="1" x14ac:dyDescent="0.2">
      <c r="B48" s="14"/>
      <c r="C48" s="1128" t="s">
        <v>4</v>
      </c>
      <c r="D48" s="1128"/>
      <c r="E48" s="1129"/>
      <c r="F48" s="15">
        <v>8.9</v>
      </c>
      <c r="G48" s="16">
        <v>8.9</v>
      </c>
      <c r="H48" s="16">
        <v>10</v>
      </c>
      <c r="I48" s="16">
        <v>7.57</v>
      </c>
      <c r="J48" s="17">
        <v>7.19</v>
      </c>
    </row>
    <row r="49" spans="2:10" ht="57.75" customHeight="1" thickBot="1" x14ac:dyDescent="0.25">
      <c r="B49" s="18"/>
      <c r="C49" s="1130" t="s">
        <v>5</v>
      </c>
      <c r="D49" s="1130"/>
      <c r="E49" s="1131"/>
      <c r="F49" s="19" t="s">
        <v>534</v>
      </c>
      <c r="G49" s="20">
        <v>2.4300000000000002</v>
      </c>
      <c r="H49" s="20" t="s">
        <v>535</v>
      </c>
      <c r="I49" s="20" t="s">
        <v>536</v>
      </c>
      <c r="J49" s="21">
        <v>0.45</v>
      </c>
    </row>
    <row r="50" spans="2:10" ht="13.2" x14ac:dyDescent="0.2"/>
  </sheetData>
  <sheetProtection algorithmName="SHA-512" hashValue="1ioWP1prJaO81X3cpesIWnnlckqi6o+vGKrI1uwDTWbOaxfBjrTulgHvjS31APUe157Kq3EcmE1ZNC1nsD5jnA==" saltValue="5AlYjSxC7/gsw9QpW6LH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Printed>2026-03-19T08:12:13Z</cp:lastPrinted>
  <dcterms:created xsi:type="dcterms:W3CDTF">2026-02-23T06:51:48Z</dcterms:created>
  <dcterms:modified xsi:type="dcterms:W3CDTF">2026-03-19T08:23:48Z</dcterms:modified>
  <cp:category/>
</cp:coreProperties>
</file>