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ans005\101_総務課\12財政\07公会計\R7\県メール\080303_R6財政状況資料集の作成について\★提出\"/>
    </mc:Choice>
  </mc:AlternateContent>
  <xr:revisionPtr revIDLastSave="0" documentId="13_ncr:1_{5161BA1F-B1F6-467F-85A9-ABB99ADBFE3E}"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BE34" i="10"/>
  <c r="C34" i="10"/>
  <c r="C35" i="10" s="1"/>
  <c r="C36"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<sst xmlns="http://schemas.openxmlformats.org/spreadsheetml/2006/main" count="1123" uniqueCount="574">
  <si>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</si>
  <si>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</si>
  <si>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</si>
  <si>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</si>
  <si>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</si>
  <si>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</si>
  <si>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</si>
  <si>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</si>
  <si>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</si>
  <si>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</si>
  <si>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</si>
  <si>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</si>
  <si>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</si>
  <si>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</si>
  <si>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</si>
  <si>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</si>
  <si>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</si>
  <si>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</si>
  <si>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</si>
  <si>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</si>
  <si>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</si>
  <si>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</si>
  <si>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</si>
  <si>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</si>
  <si>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</si>
  <si>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</si>
  <si>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</si>
  <si>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</si>
  <si>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</si>
  <si>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</si>
  <si>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</si>
  <si>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</si>
  <si>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</si>
  <si>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</si>
  <si>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</si>
  <si>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</si>
  <si>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</si>
  <si>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</si>
  <si>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</si>
  <si>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</si>
  <si>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</si>
  <si>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</si>
  <si>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</si>
  <si>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</si>
  <si>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</si>
  <si>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</si>
  <si>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</si>
  <si>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</si>
  <si>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</si>
  <si>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</si>
  <si>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</si>
  <si>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</si>
  <si>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</si>
  <si>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</si>
  <si>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</si>
  <si>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</si>
  <si>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</si>
  <si>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</si>
  <si>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</si>
  <si>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</si>
  <si>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</si>
  <si>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</si>
  <si>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</si>
  <si>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</si>
  <si>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</si>
  <si>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</si>
  <si>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</si>
  <si>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</si>
  <si>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</si>
  <si>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</si>
  <si>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</si>
  <si>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</si>
  <si>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</si>
  <si>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</si>
  <si>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</si>
  <si>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</si>
  <si>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</si>
  <si>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</si>
  <si>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</si>
  <si>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</si>
  <si>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</si>
  <si>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</si>
  <si>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</si>
  <si>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</si>
  <si>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</si>
  <si>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</si>
  <si>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</si>
  <si>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</si>
  <si>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</si>
  <si>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</si>
  <si>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</si>
  <si>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</si>
  <si>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</si>
  <si>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</si>
  <si>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安八町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</si>
  <si>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</si>
  <si>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</si>
  <si>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</si>
  <si>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</si>
  <si>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</si>
  <si>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</si>
  <si>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</si>
  <si>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</si>
  <si>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</si>
  <si>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</si>
  <si>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</si>
  <si>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</si>
  <si>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</si>
  <si>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</si>
  <si>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</si>
  <si>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</si>
  <si>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</si>
  <si>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</si>
  <si>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</si>
  <si>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</si>
  <si>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</si>
  <si>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</si>
  <si>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</si>
  <si>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</si>
  <si>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</si>
  <si>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</si>
  <si>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</si>
  <si>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</si>
  <si>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</si>
  <si>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</si>
  <si>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</si>
  <si>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</si>
  <si>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</si>
  <si>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</si>
  <si>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</si>
  <si>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</si>
  <si>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</si>
  <si>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</si>
  <si>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</si>
  <si>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</si>
  <si>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</si>
  <si>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</si>
  <si>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</si>
  <si>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</si>
  <si>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</si>
  <si>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</si>
  <si>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</si>
  <si>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</si>
  <si>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</si>
  <si>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</si>
  <si>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</si>
  <si>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</si>
  <si>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</si>
  <si>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</si>
  <si>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</si>
  <si>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</si>
  <si>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</si>
  <si>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</si>
  <si>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</si>
  <si>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</si>
  <si>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</si>
  <si>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</si>
  <si>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</si>
  <si>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</si>
  <si>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</si>
  <si>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</si>
  <si>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</si>
  <si>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</si>
  <si>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</si>
  <si>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</si>
  <si>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</si>
  <si>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</si>
  <si>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</si>
  <si>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</si>
  <si>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</si>
  <si>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</si>
  <si>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</si>
  <si>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</si>
  <si>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</si>
  <si>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</si>
  <si>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</si>
  <si>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</si>
  <si>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</si>
  <si>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</si>
  <si>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</si>
  <si>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</si>
  <si>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</si>
  <si>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</si>
  <si>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</si>
  <si>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</si>
  <si>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</si>
  <si>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</si>
  <si>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</si>
  <si>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</si>
  <si>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</si>
  <si>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</si>
  <si>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</si>
  <si>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</si>
  <si>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</si>
  <si>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</si>
  <si>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</si>
  <si>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</si>
  <si>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</si>
  <si>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</si>
  <si>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</si>
  <si>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</si>
  <si>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</si>
  <si>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</si>
  <si>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</si>
  <si>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岐阜県安八町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</si>
  <si>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</si>
  <si>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</si>
  <si>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</si>
  <si>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</si>
  <si>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</si>
  <si>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</si>
  <si>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</si>
  <si>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</si>
  <si>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</si>
  <si>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</si>
  <si>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</si>
  <si>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</si>
  <si>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</si>
  <si>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</si>
  <si>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</si>
  <si>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</si>
  <si>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</si>
  <si>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</si>
  <si>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</si>
  <si>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</si>
  <si>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</si>
  <si>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</si>
  <si>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</si>
  <si>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</si>
  <si>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</si>
  <si>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</si>
  <si>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</si>
  <si>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</si>
  <si>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</si>
  <si>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</si>
  <si>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</si>
  <si>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</si>
  <si>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</si>
  <si>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</si>
  <si>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</si>
  <si>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</si>
  <si>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</si>
  <si>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</si>
  <si>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</si>
  <si>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</si>
  <si>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</si>
  <si>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</si>
  <si>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</si>
  <si>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</si>
  <si>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</si>
  <si>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</si>
  <si>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</si>
  <si>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</si>
  <si>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</si>
  <si>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</si>
  <si>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</si>
  <si>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</si>
  <si>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</si>
  <si>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</si>
  <si>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</si>
  <si>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</si>
  <si>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</si>
  <si>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</si>
  <si>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</si>
  <si>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</si>
  <si>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</si>
  <si>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</si>
  <si>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</si>
  <si>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</si>
  <si>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</si>
  <si>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</si>
  <si>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</si>
  <si>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</si>
  <si>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</si>
  <si>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</si>
  <si>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</si>
  <si>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</si>
  <si>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</si>
  <si>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</si>
  <si>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</si>
  <si>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</si>
  <si>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</si>
  <si>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</si>
  <si>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</si>
  <si>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</si>
  <si>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</si>
  <si>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</si>
  <si>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</si>
  <si>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</si>
  <si>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</si>
  <si>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</si>
  <si>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</si>
  <si>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</si>
  <si>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</si>
  <si>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</si>
  <si>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</si>
  <si>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</si>
  <si>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</si>
  <si>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</si>
  <si>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</si>
  <si>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</si>
  <si>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</si>
  <si>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</si>
  <si>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</si>
  <si>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</si>
  <si>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</si>
  <si>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</si>
  <si>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</si>
  <si>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</si>
  <si>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</si>
  <si>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</si>
  <si>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</si>
  <si>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</si>
  <si>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</si>
  <si>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</si>
  <si>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</si>
  <si>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</si>
  <si>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</si>
  <si>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</si>
  <si>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</si>
  <si>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</si>
  <si>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</si>
  <si>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</si>
  <si>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</si>
  <si>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</si>
  <si>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</si>
  <si>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</si>
  <si>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</si>
  <si>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</si>
  <si>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</si>
  <si>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</si>
  <si>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</si>
  <si>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</si>
  <si>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</si>
  <si>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</si>
  <si>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</si>
  <si>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</si>
  <si>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</si>
  <si>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</si>
  <si>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</si>
  <si>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</si>
  <si>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</si>
  <si>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</si>
  <si>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</si>
  <si>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</si>
  <si>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</si>
  <si>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</si>
  <si>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</si>
  <si>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</si>
  <si>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</si>
  <si>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</si>
  <si>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</si>
  <si>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</si>
  <si>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</si>
  <si>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岐阜県安八町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</si>
  <si>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</si>
  <si>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</si>
  <si>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</si>
  <si>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</si>
  <si>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</si>
  <si>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</si>
  <si>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</si>
  <si>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</si>
  <si>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</si>
  <si>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</si>
  <si>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</si>
  <si>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</si>
  <si>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</si>
  <si>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</si>
  <si>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</si>
  <si>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</si>
  <si>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</si>
  <si>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</si>
  <si>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</si>
  <si>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</si>
  <si>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児童発達支援事業特別会計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</si>
  <si>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</si>
  <si>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</si>
  <si>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</si>
  <si>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</si>
  <si>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</si>
  <si>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</si>
  <si>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</si>
  <si>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</si>
  <si>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</si>
  <si>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</si>
  <si>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</si>
  <si>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</si>
  <si>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</si>
  <si>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</si>
  <si>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</si>
  <si>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</si>
  <si>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</si>
  <si>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</si>
  <si>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</si>
  <si>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</si>
  <si>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</si>
  <si>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</si>
  <si>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</si>
  <si>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</si>
  <si>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</si>
  <si>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</si>
  <si>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</si>
  <si>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</si>
  <si>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</si>
  <si>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</si>
  <si>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</si>
  <si>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</si>
  <si>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</si>
  <si>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</si>
  <si>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</si>
  <si>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</si>
  <si>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</si>
  <si>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</si>
  <si>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</si>
  <si>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</si>
  <si>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</si>
  <si>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</si>
  <si>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</si>
  <si>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</si>
  <si>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</si>
  <si>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</si>
  <si>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</si>
  <si>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</si>
  <si>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</si>
  <si>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</si>
  <si>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</si>
  <si>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</si>
  <si>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</si>
  <si>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</si>
  <si>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</si>
  <si>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</si>
  <si>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</si>
  <si>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</si>
  <si>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</si>
  <si>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</si>
  <si>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</si>
  <si>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</si>
  <si>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</si>
  <si>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</si>
  <si>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</si>
  <si>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</si>
  <si>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</si>
  <si>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</si>
  <si>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</si>
  <si>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</si>
  <si>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</si>
  <si>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</si>
  <si>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</si>
  <si>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</si>
  <si>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</si>
  <si>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</si>
  <si>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</si>
  <si>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</si>
  <si>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</si>
  <si>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</si>
  <si>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</si>
  <si>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</si>
  <si>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</si>
  <si>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</si>
  <si>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</si>
  <si>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</si>
  <si>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</si>
  <si>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</si>
  <si>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</si>
  <si>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</si>
  <si>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</si>
  <si>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</si>
  <si>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</si>
  <si>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</si>
  <si>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</si>
  <si>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</si>
  <si>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</si>
  <si>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</si>
  <si>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</si>
  <si>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</si>
  <si>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</si>
  <si>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</si>
  <si>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</si>
  <si>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</si>
  <si>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</si>
  <si>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</si>
  <si>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</si>
  <si>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</si>
  <si>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</si>
  <si>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</si>
  <si>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</si>
  <si>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</si>
  <si>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</si>
  <si>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</si>
  <si>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</si>
  <si>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</si>
  <si>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</si>
  <si>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</si>
  <si>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</si>
  <si>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</si>
  <si>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</si>
  <si>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</si>
  <si>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</si>
  <si>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</si>
  <si>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</si>
  <si>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</si>
  <si>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</si>
  <si>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</si>
  <si>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</si>
  <si>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</si>
  <si>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</si>
  <si>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</si>
  <si>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</si>
  <si>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</si>
  <si>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</si>
  <si>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</si>
  <si>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</si>
  <si>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</si>
  <si>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</si>
  <si>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</si>
  <si>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</si>
  <si>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</si>
  <si>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</si>
  <si>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</si>
  <si>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</si>
  <si>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</si>
  <si>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</si>
  <si>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</si>
  <si>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</si>
  <si>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</si>
  <si>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</si>
  <si>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</si>
  <si>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</si>
  <si>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</si>
  <si>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2.15</t>
  </si>
  <si>
    <t>▲ 8.70</t>
  </si>
  <si>
    <t>▲ 4.46</t>
  </si>
  <si>
    <t>水道事業会計</t>
  </si>
  <si>
    <t>一般会計</t>
  </si>
  <si>
    <t>公共下水道事業会計</t>
  </si>
  <si>
    <t>国民健康保険特別会計</t>
  </si>
  <si>
    <t>後期高齢者医療特別会計</t>
  </si>
  <si>
    <t>児童発達支援事業特別会計</t>
  </si>
  <si>
    <t>▲ 0.17</t>
  </si>
  <si>
    <t>▲ 0.18</t>
  </si>
  <si>
    <t>▲ 0.07</t>
  </si>
  <si>
    <t>▲ 0.00</t>
  </si>
  <si>
    <t>土地取得特別会計</t>
  </si>
  <si>
    <t>その他会計（赤字）</t>
  </si>
  <si>
    <t>その他会計（黒字）</t>
  </si>
  <si>
    <t>R02</t>
    <phoneticPr fontId="5"/>
  </si>
  <si>
    <t>R03</t>
    <phoneticPr fontId="5"/>
  </si>
  <si>
    <t>R04</t>
    <phoneticPr fontId="5"/>
  </si>
  <si>
    <t>R05</t>
    <phoneticPr fontId="5"/>
  </si>
  <si>
    <t>R06</t>
    <phoneticPr fontId="5"/>
  </si>
  <si>
    <t>基金繰入金458</t>
    <rPh sb="0" eb="2">
      <t>キキン</t>
    </rPh>
    <rPh sb="2" eb="3">
      <t>ク</t>
    </rPh>
    <rPh sb="3" eb="4">
      <t>イ</t>
    </rPh>
    <rPh sb="4" eb="5">
      <t>キン</t>
    </rPh>
    <phoneticPr fontId="2"/>
  </si>
  <si>
    <t>-</t>
    <phoneticPr fontId="2"/>
  </si>
  <si>
    <t>西濃環境整備組合</t>
  </si>
  <si>
    <t>基金繰入金62</t>
    <rPh sb="0" eb="2">
      <t>キキン</t>
    </rPh>
    <rPh sb="2" eb="4">
      <t>クリイレ</t>
    </rPh>
    <rPh sb="4" eb="5">
      <t>キン</t>
    </rPh>
    <phoneticPr fontId="2"/>
  </si>
  <si>
    <t>大垣消防組合</t>
  </si>
  <si>
    <t>基金繰入金4</t>
    <rPh sb="0" eb="4">
      <t>キキンクリイレ</t>
    </rPh>
    <rPh sb="4" eb="5">
      <t>キン</t>
    </rPh>
    <phoneticPr fontId="2"/>
  </si>
  <si>
    <t>大垣衛生施設組合</t>
  </si>
  <si>
    <t>基金繰入金6</t>
    <rPh sb="0" eb="5">
      <t>キキンクリイレキン</t>
    </rPh>
    <phoneticPr fontId="2"/>
  </si>
  <si>
    <t>西南濃粗大廃棄物処理組合</t>
  </si>
  <si>
    <t>大垣市安八郡安八町東安中学校組合</t>
  </si>
  <si>
    <t>安八郡広域連合</t>
  </si>
  <si>
    <t>あすわ苑老人福祉施設事務組合</t>
    <rPh sb="3" eb="4">
      <t>エン</t>
    </rPh>
    <rPh sb="4" eb="6">
      <t>ロウジン</t>
    </rPh>
    <rPh sb="6" eb="8">
      <t>フクシ</t>
    </rPh>
    <rPh sb="8" eb="10">
      <t>シセツ</t>
    </rPh>
    <rPh sb="10" eb="14">
      <t>ジムクミアイ</t>
    </rPh>
    <phoneticPr fontId="38"/>
  </si>
  <si>
    <t>岐阜県市町村会館組合</t>
  </si>
  <si>
    <t>岐阜県市町村職員退職手当組合</t>
  </si>
  <si>
    <t>後期高齢者医療連合（一般会計分）</t>
    <rPh sb="0" eb="2">
      <t>コウキ</t>
    </rPh>
    <rPh sb="2" eb="4">
      <t>コウレイ</t>
    </rPh>
    <rPh sb="4" eb="5">
      <t>シャ</t>
    </rPh>
    <rPh sb="5" eb="7">
      <t>イリョウ</t>
    </rPh>
    <rPh sb="7" eb="9">
      <t>レンゴウ</t>
    </rPh>
    <rPh sb="10" eb="12">
      <t>イッパン</t>
    </rPh>
    <rPh sb="12" eb="14">
      <t>カイケイ</t>
    </rPh>
    <rPh sb="14" eb="15">
      <t>ブン</t>
    </rPh>
    <phoneticPr fontId="3"/>
  </si>
  <si>
    <t>後期高齢者医療連合（特別会計分）</t>
    <rPh sb="0" eb="2">
      <t>コウキ</t>
    </rPh>
    <rPh sb="2" eb="4">
      <t>コウレイ</t>
    </rPh>
    <rPh sb="4" eb="5">
      <t>モノ</t>
    </rPh>
    <rPh sb="5" eb="7">
      <t>イリョウ</t>
    </rPh>
    <rPh sb="7" eb="9">
      <t>レンゴウ</t>
    </rPh>
    <rPh sb="10" eb="12">
      <t>トクベツ</t>
    </rPh>
    <rPh sb="12" eb="14">
      <t>カイケイ</t>
    </rPh>
    <rPh sb="14" eb="15">
      <t>ブン</t>
    </rPh>
    <phoneticPr fontId="3"/>
  </si>
  <si>
    <t>安八町土地開発公社</t>
  </si>
  <si>
    <t>〇</t>
    <phoneticPr fontId="2"/>
  </si>
  <si>
    <t>ふるさと基金</t>
    <rPh sb="4" eb="6">
      <t>キキン</t>
    </rPh>
    <phoneticPr fontId="5"/>
  </si>
  <si>
    <t>企業版ふるさと納税基金</t>
    <rPh sb="0" eb="2">
      <t>キギョウ</t>
    </rPh>
    <rPh sb="2" eb="3">
      <t>バン</t>
    </rPh>
    <rPh sb="7" eb="9">
      <t>ノウゼイ</t>
    </rPh>
    <rPh sb="9" eb="11">
      <t>キキン</t>
    </rPh>
    <phoneticPr fontId="2"/>
  </si>
  <si>
    <t>地域福祉基金</t>
    <rPh sb="0" eb="6">
      <t>チイキフクシキキン</t>
    </rPh>
    <phoneticPr fontId="2"/>
  </si>
  <si>
    <t>ふるさと基金農村活性化対策基金</t>
    <rPh sb="4" eb="6">
      <t>キキン</t>
    </rPh>
    <rPh sb="6" eb="8">
      <t>ノウソン</t>
    </rPh>
    <rPh sb="8" eb="11">
      <t>カッセイカ</t>
    </rPh>
    <rPh sb="11" eb="13">
      <t>タイサク</t>
    </rPh>
    <rPh sb="13" eb="15">
      <t>キキン</t>
    </rPh>
    <phoneticPr fontId="5"/>
  </si>
  <si>
    <t>森林環境譲与税基金</t>
    <rPh sb="0" eb="2">
      <t>シンリン</t>
    </rPh>
    <rPh sb="2" eb="4">
      <t>カンキョウ</t>
    </rPh>
    <rPh sb="4" eb="7">
      <t>ジョウヨゼイ</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</si>
</sst>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74F0-47F3-9243-DB3A0BD57F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33394</c:v>
                </c:pt>
                <c:pt idx="1">
                  <c:v>58099</c:v>
                </c:pt>
                <c:pt idx="2">
                  <c:v>64270</c:v>
                </c:pt>
                <c:pt idx="3">
                  <c:v>76348</c:v>
                </c:pt>
                <c:pt idx="4">
                  <c:v>40792</c:v>
                </c:pt>
              </c:numCache>
            </c:numRef>
          </c:val>
          <c:smooth val="0"/>
          <c:extLst>
            <c:ext xmlns:c16="http://schemas.microsoft.com/office/drawing/2014/chart" uri="{C3380CC4-5D6E-409C-BE32-E72D297353CC}">
              <c16:uniqueId val="{00000001-74F0-47F3-9243-DB3A0BD57F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9.24</c:v>
                </c:pt>
                <c:pt idx="1">
                  <c:v>10.29</c:v>
                </c:pt>
                <c:pt idx="2">
                  <c:v>10.29</c:v>
                </c:pt>
                <c:pt idx="3">
                  <c:v>10.53</c:v>
                </c:pt>
                <c:pt idx="4">
                  <c:v>11.89</c:v>
                </c:pt>
              </c:numCache>
            </c:numRef>
          </c:val>
          <c:extLst>
            <c:ext xmlns:c16="http://schemas.microsoft.com/office/drawing/2014/chart" uri="{C3380CC4-5D6E-409C-BE32-E72D297353CC}">
              <c16:uniqueId val="{00000000-95E1-439E-B60C-57CA45A3FB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16.2</c:v>
                </c:pt>
                <c:pt idx="1">
                  <c:v>16.579999999999998</c:v>
                </c:pt>
                <c:pt idx="2">
                  <c:v>15.88</c:v>
                </c:pt>
                <c:pt idx="3">
                  <c:v>17.260000000000002</c:v>
                </c:pt>
                <c:pt idx="4">
                  <c:v>22.6</c:v>
                </c:pt>
              </c:numCache>
            </c:numRef>
          </c:val>
          <c:extLst>
            <c:ext xmlns:c16="http://schemas.microsoft.com/office/drawing/2014/chart" uri="{C3380CC4-5D6E-409C-BE32-E72D297353CC}">
              <c16:uniqueId val="{00000001-95E1-439E-B60C-57CA45A3FB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1.43</c:v>
                </c:pt>
                <c:pt idx="1">
                  <c:v>-2.15</c:v>
                </c:pt>
                <c:pt idx="2">
                  <c:v>-8.6999999999999993</c:v>
                </c:pt>
                <c:pt idx="3">
                  <c:v>-4.46</c:v>
                </c:pt>
                <c:pt idx="4">
                  <c:v>0.83</c:v>
                </c:pt>
              </c:numCache>
            </c:numRef>
          </c:val>
          <c:smooth val="0"/>
          <c:extLst>
            <c:ext xmlns:c16="http://schemas.microsoft.com/office/drawing/2014/chart" uri="{C3380CC4-5D6E-409C-BE32-E72D297353CC}">
              <c16:uniqueId val="{00000002-95E1-439E-B60C-57CA45A3FB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c:v>
                </c:pt>
                <c:pt idx="2">
                  <c:v>#N/A</c:v>
                </c:pt>
                <c:pt idx="3">
                  <c:v>7.0000000000000007E-2</c:v>
                </c:pt>
                <c:pt idx="4">
                  <c:v>#N/A</c:v>
                </c:pt>
                <c:pt idx="5">
                  <c:v>7.0000000000000007E-2</c:v>
                </c:pt>
                <c:pt idx="6">
                  <c:v>#N/A</c:v>
                </c:pt>
                <c:pt idx="7">
                  <c:v>4.9800000000000004</c:v>
                </c:pt>
                <c:pt idx="8">
                  <c:v>0</c:v>
                </c:pt>
                <c:pt idx="9">
                  <c:v>0</c:v>
                </c:pt>
              </c:numCache>
            </c:numRef>
          </c:val>
          <c:extLst>
            <c:ext xmlns:c16="http://schemas.microsoft.com/office/drawing/2014/chart" uri="{C3380CC4-5D6E-409C-BE32-E72D297353CC}">
              <c16:uniqueId val="{00000000-0044-4B15-93DE-BD940A936A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44-4B15-93DE-BD940A936A6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044-4B15-93DE-BD940A936A67}"/>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0044-4B15-93DE-BD940A936A67}"/>
            </c:ext>
          </c:extLst>
        </c:ser>
        <c:ser>
          <c:idx val="4"/>
          <c:order val="4"/>
          <c:tx>
            <c:strRef>
              <c:f>データシート!$A$31</c:f>
              <c:strCache>
                <c:ptCount val="1"/>
                <c:pt idx="0">
                  <c:v>児童発達支援事業特別会計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0.17</c:v>
                </c:pt>
                <c:pt idx="1">
                  <c:v>#N/A</c:v>
                </c:pt>
                <c:pt idx="2">
                  <c:v>0.18</c:v>
                </c:pt>
                <c:pt idx="3">
                  <c:v>#N/A</c:v>
                </c:pt>
                <c:pt idx="4">
                  <c:v>7.0000000000000007E-2</c:v>
                </c:pt>
                <c:pt idx="5">
                  <c:v>#N/A</c:v>
                </c:pt>
                <c:pt idx="6">
                  <c:v>#N/A</c:v>
                </c:pt>
                <c:pt idx="7">
                  <c:v>0</c:v>
                </c:pt>
                <c:pt idx="8">
                  <c:v>#N/A</c:v>
                </c:pt>
                <c:pt idx="9">
                  <c:v>0.03</c:v>
                </c:pt>
              </c:numCache>
            </c:numRef>
          </c:val>
          <c:extLst>
            <c:ext xmlns:c16="http://schemas.microsoft.com/office/drawing/2014/chart" uri="{C3380CC4-5D6E-409C-BE32-E72D297353CC}">
              <c16:uniqueId val="{00000004-0044-4B15-93DE-BD940A936A6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0.08</c:v>
                </c:pt>
                <c:pt idx="4">
                  <c:v>#N/A</c:v>
                </c:pt>
                <c:pt idx="5">
                  <c:v>0.11</c:v>
                </c:pt>
                <c:pt idx="6">
                  <c:v>#N/A</c:v>
                </c:pt>
                <c:pt idx="7">
                  <c:v>0.12</c:v>
                </c:pt>
                <c:pt idx="8">
                  <c:v>#N/A</c:v>
                </c:pt>
                <c:pt idx="9">
                  <c:v>0.2</c:v>
                </c:pt>
              </c:numCache>
            </c:numRef>
          </c:val>
          <c:extLst>
            <c:ext xmlns:c16="http://schemas.microsoft.com/office/drawing/2014/chart" uri="{C3380CC4-5D6E-409C-BE32-E72D297353CC}">
              <c16:uniqueId val="{00000005-0044-4B15-93DE-BD940A936A6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2.4900000000000002</c:v>
                </c:pt>
                <c:pt idx="2">
                  <c:v>#N/A</c:v>
                </c:pt>
                <c:pt idx="3">
                  <c:v>1.03</c:v>
                </c:pt>
                <c:pt idx="4">
                  <c:v>#N/A</c:v>
                </c:pt>
                <c:pt idx="5">
                  <c:v>0.77</c:v>
                </c:pt>
                <c:pt idx="6">
                  <c:v>#N/A</c:v>
                </c:pt>
                <c:pt idx="7">
                  <c:v>0.56999999999999995</c:v>
                </c:pt>
                <c:pt idx="8">
                  <c:v>#N/A</c:v>
                </c:pt>
                <c:pt idx="9">
                  <c:v>1.1399999999999999</c:v>
                </c:pt>
              </c:numCache>
            </c:numRef>
          </c:val>
          <c:extLst>
            <c:ext xmlns:c16="http://schemas.microsoft.com/office/drawing/2014/chart" uri="{C3380CC4-5D6E-409C-BE32-E72D297353CC}">
              <c16:uniqueId val="{00000006-0044-4B15-93DE-BD940A936A67}"/>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2.0699999999999998</c:v>
                </c:pt>
              </c:numCache>
            </c:numRef>
          </c:val>
          <c:extLst>
            <c:ext xmlns:c16="http://schemas.microsoft.com/office/drawing/2014/chart" uri="{C3380CC4-5D6E-409C-BE32-E72D297353CC}">
              <c16:uniqueId val="{00000007-0044-4B15-93DE-BD940A936A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9.41</c:v>
                </c:pt>
                <c:pt idx="2">
                  <c:v>#N/A</c:v>
                </c:pt>
                <c:pt idx="3">
                  <c:v>10.47</c:v>
                </c:pt>
                <c:pt idx="4">
                  <c:v>#N/A</c:v>
                </c:pt>
                <c:pt idx="5">
                  <c:v>10.36</c:v>
                </c:pt>
                <c:pt idx="6">
                  <c:v>#N/A</c:v>
                </c:pt>
                <c:pt idx="7">
                  <c:v>10.54</c:v>
                </c:pt>
                <c:pt idx="8">
                  <c:v>#N/A</c:v>
                </c:pt>
                <c:pt idx="9">
                  <c:v>11.84</c:v>
                </c:pt>
              </c:numCache>
            </c:numRef>
          </c:val>
          <c:extLst>
            <c:ext xmlns:c16="http://schemas.microsoft.com/office/drawing/2014/chart" uri="{C3380CC4-5D6E-409C-BE32-E72D297353CC}">
              <c16:uniqueId val="{00000008-0044-4B15-93DE-BD940A936A6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22.14</c:v>
                </c:pt>
                <c:pt idx="2">
                  <c:v>#N/A</c:v>
                </c:pt>
                <c:pt idx="3">
                  <c:v>21.65</c:v>
                </c:pt>
                <c:pt idx="4">
                  <c:v>#N/A</c:v>
                </c:pt>
                <c:pt idx="5">
                  <c:v>21.01</c:v>
                </c:pt>
                <c:pt idx="6">
                  <c:v>#N/A</c:v>
                </c:pt>
                <c:pt idx="7">
                  <c:v>19.600000000000001</c:v>
                </c:pt>
                <c:pt idx="8">
                  <c:v>#N/A</c:v>
                </c:pt>
                <c:pt idx="9">
                  <c:v>18.03</c:v>
                </c:pt>
              </c:numCache>
            </c:numRef>
          </c:val>
          <c:extLst>
            <c:ext xmlns:c16="http://schemas.microsoft.com/office/drawing/2014/chart" uri="{C3380CC4-5D6E-409C-BE32-E72D297353CC}">
              <c16:uniqueId val="{00000009-0044-4B15-93DE-BD940A936A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622</c:v>
                </c:pt>
                <c:pt idx="5">
                  <c:v>631</c:v>
                </c:pt>
                <c:pt idx="8">
                  <c:v>634</c:v>
                </c:pt>
                <c:pt idx="11">
                  <c:v>557</c:v>
                </c:pt>
                <c:pt idx="14">
                  <c:v>468</c:v>
                </c:pt>
              </c:numCache>
            </c:numRef>
          </c:val>
          <c:extLst>
            <c:ext xmlns:c16="http://schemas.microsoft.com/office/drawing/2014/chart" uri="{C3380CC4-5D6E-409C-BE32-E72D297353CC}">
              <c16:uniqueId val="{00000000-60FE-4E91-999F-FE6F5C02F4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FE-4E91-999F-FE6F5C02F4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0FE-4E91-999F-FE6F5C02F4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28</c:v>
                </c:pt>
                <c:pt idx="6">
                  <c:v>28</c:v>
                </c:pt>
                <c:pt idx="9">
                  <c:v>35</c:v>
                </c:pt>
                <c:pt idx="12">
                  <c:v>35</c:v>
                </c:pt>
              </c:numCache>
            </c:numRef>
          </c:val>
          <c:extLst>
            <c:ext xmlns:c16="http://schemas.microsoft.com/office/drawing/2014/chart" uri="{C3380CC4-5D6E-409C-BE32-E72D297353CC}">
              <c16:uniqueId val="{00000003-60FE-4E91-999F-FE6F5C02F4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441</c:v>
                </c:pt>
                <c:pt idx="3">
                  <c:v>460</c:v>
                </c:pt>
                <c:pt idx="6">
                  <c:v>458</c:v>
                </c:pt>
                <c:pt idx="9">
                  <c:v>361</c:v>
                </c:pt>
                <c:pt idx="12">
                  <c:v>230</c:v>
                </c:pt>
              </c:numCache>
            </c:numRef>
          </c:val>
          <c:extLst>
            <c:ext xmlns:c16="http://schemas.microsoft.com/office/drawing/2014/chart" uri="{C3380CC4-5D6E-409C-BE32-E72D297353CC}">
              <c16:uniqueId val="{00000004-60FE-4E91-999F-FE6F5C02F4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5-60FE-4E91-999F-FE6F5C02F4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FE-4E91-999F-FE6F5C02F4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592</c:v>
                </c:pt>
                <c:pt idx="3">
                  <c:v>666</c:v>
                </c:pt>
                <c:pt idx="6">
                  <c:v>664</c:v>
                </c:pt>
                <c:pt idx="9">
                  <c:v>656</c:v>
                </c:pt>
                <c:pt idx="12">
                  <c:v>632</c:v>
                </c:pt>
              </c:numCache>
            </c:numRef>
          </c:val>
          <c:extLst>
            <c:ext xmlns:c16="http://schemas.microsoft.com/office/drawing/2014/chart" uri="{C3380CC4-5D6E-409C-BE32-E72D297353CC}">
              <c16:uniqueId val="{00000007-60FE-4E91-999F-FE6F5C02F4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435</c:v>
                </c:pt>
                <c:pt idx="2">
                  <c:v>#N/A</c:v>
                </c:pt>
                <c:pt idx="3">
                  <c:v>#N/A</c:v>
                </c:pt>
                <c:pt idx="4">
                  <c:v>523</c:v>
                </c:pt>
                <c:pt idx="5">
                  <c:v>#N/A</c:v>
                </c:pt>
                <c:pt idx="6">
                  <c:v>#N/A</c:v>
                </c:pt>
                <c:pt idx="7">
                  <c:v>516</c:v>
                </c:pt>
                <c:pt idx="8">
                  <c:v>#N/A</c:v>
                </c:pt>
                <c:pt idx="9">
                  <c:v>#N/A</c:v>
                </c:pt>
                <c:pt idx="10">
                  <c:v>495</c:v>
                </c:pt>
                <c:pt idx="11">
                  <c:v>#N/A</c:v>
                </c:pt>
                <c:pt idx="12">
                  <c:v>#N/A</c:v>
                </c:pt>
                <c:pt idx="13">
                  <c:v>432</c:v>
                </c:pt>
                <c:pt idx="14">
                  <c:v>#N/A</c:v>
                </c:pt>
              </c:numCache>
            </c:numRef>
          </c:val>
          <c:smooth val="0"/>
          <c:extLst>
            <c:ext xmlns:c16="http://schemas.microsoft.com/office/drawing/2014/chart" uri="{C3380CC4-5D6E-409C-BE32-E72D297353CC}">
              <c16:uniqueId val="{00000008-60FE-4E91-999F-FE6F5C02F4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6941</c:v>
                </c:pt>
                <c:pt idx="5">
                  <c:v>6498</c:v>
                </c:pt>
                <c:pt idx="8">
                  <c:v>6799</c:v>
                </c:pt>
                <c:pt idx="11">
                  <c:v>6786</c:v>
                </c:pt>
                <c:pt idx="14">
                  <c:v>6475</c:v>
                </c:pt>
              </c:numCache>
            </c:numRef>
          </c:val>
          <c:extLst>
            <c:ext xmlns:c16="http://schemas.microsoft.com/office/drawing/2014/chart" uri="{C3380CC4-5D6E-409C-BE32-E72D297353CC}">
              <c16:uniqueId val="{00000000-E903-4158-B2BE-03AC64B18B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c:v>
                </c:pt>
                <c:pt idx="5">
                  <c:v>32</c:v>
                </c:pt>
                <c:pt idx="8">
                  <c:v>11</c:v>
                </c:pt>
                <c:pt idx="11">
                  <c:v>0</c:v>
                </c:pt>
                <c:pt idx="14">
                  <c:v>0</c:v>
                </c:pt>
              </c:numCache>
            </c:numRef>
          </c:val>
          <c:extLst>
            <c:ext xmlns:c16="http://schemas.microsoft.com/office/drawing/2014/chart" uri="{C3380CC4-5D6E-409C-BE32-E72D297353CC}">
              <c16:uniqueId val="{00000001-E903-4158-B2BE-03AC64B18B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940</c:v>
                </c:pt>
                <c:pt idx="5">
                  <c:v>1236</c:v>
                </c:pt>
                <c:pt idx="8">
                  <c:v>1221</c:v>
                </c:pt>
                <c:pt idx="11">
                  <c:v>1314</c:v>
                </c:pt>
                <c:pt idx="14">
                  <c:v>1586</c:v>
                </c:pt>
              </c:numCache>
            </c:numRef>
          </c:val>
          <c:extLst>
            <c:ext xmlns:c16="http://schemas.microsoft.com/office/drawing/2014/chart" uri="{C3380CC4-5D6E-409C-BE32-E72D297353CC}">
              <c16:uniqueId val="{00000002-E903-4158-B2BE-03AC64B18B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03-4158-B2BE-03AC64B18B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03-4158-B2BE-03AC64B18B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465</c:v>
                </c:pt>
                <c:pt idx="3">
                  <c:v>445</c:v>
                </c:pt>
                <c:pt idx="6">
                  <c:v>487</c:v>
                </c:pt>
                <c:pt idx="9">
                  <c:v>518</c:v>
                </c:pt>
                <c:pt idx="12">
                  <c:v>498</c:v>
                </c:pt>
              </c:numCache>
            </c:numRef>
          </c:val>
          <c:extLst>
            <c:ext xmlns:c16="http://schemas.microsoft.com/office/drawing/2014/chart" uri="{C3380CC4-5D6E-409C-BE32-E72D297353CC}">
              <c16:uniqueId val="{00000005-E903-4158-B2BE-03AC64B18B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350</c:v>
                </c:pt>
                <c:pt idx="3">
                  <c:v>396</c:v>
                </c:pt>
                <c:pt idx="6">
                  <c:v>339</c:v>
                </c:pt>
                <c:pt idx="9">
                  <c:v>314</c:v>
                </c:pt>
                <c:pt idx="12">
                  <c:v>328</c:v>
                </c:pt>
              </c:numCache>
            </c:numRef>
          </c:val>
          <c:extLst>
            <c:ext xmlns:c16="http://schemas.microsoft.com/office/drawing/2014/chart" uri="{C3380CC4-5D6E-409C-BE32-E72D297353CC}">
              <c16:uniqueId val="{00000006-E903-4158-B2BE-03AC64B18B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299</c:v>
                </c:pt>
                <c:pt idx="3">
                  <c:v>290</c:v>
                </c:pt>
                <c:pt idx="6">
                  <c:v>321</c:v>
                </c:pt>
                <c:pt idx="9">
                  <c:v>320</c:v>
                </c:pt>
                <c:pt idx="12">
                  <c:v>318</c:v>
                </c:pt>
              </c:numCache>
            </c:numRef>
          </c:val>
          <c:extLst>
            <c:ext xmlns:c16="http://schemas.microsoft.com/office/drawing/2014/chart" uri="{C3380CC4-5D6E-409C-BE32-E72D297353CC}">
              <c16:uniqueId val="{00000007-E903-4158-B2BE-03AC64B18B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3461</c:v>
                </c:pt>
                <c:pt idx="3">
                  <c:v>3326</c:v>
                </c:pt>
                <c:pt idx="6">
                  <c:v>3102</c:v>
                </c:pt>
                <c:pt idx="9">
                  <c:v>2923</c:v>
                </c:pt>
                <c:pt idx="12">
                  <c:v>2977</c:v>
                </c:pt>
              </c:numCache>
            </c:numRef>
          </c:val>
          <c:extLst>
            <c:ext xmlns:c16="http://schemas.microsoft.com/office/drawing/2014/chart" uri="{C3380CC4-5D6E-409C-BE32-E72D297353CC}">
              <c16:uniqueId val="{00000008-E903-4158-B2BE-03AC64B18B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326</c:v>
                </c:pt>
                <c:pt idx="3">
                  <c:v>328</c:v>
                </c:pt>
                <c:pt idx="6">
                  <c:v>273</c:v>
                </c:pt>
                <c:pt idx="9">
                  <c:v>255</c:v>
                </c:pt>
                <c:pt idx="12">
                  <c:v>257</c:v>
                </c:pt>
              </c:numCache>
            </c:numRef>
          </c:val>
          <c:extLst>
            <c:ext xmlns:c16="http://schemas.microsoft.com/office/drawing/2014/chart" uri="{C3380CC4-5D6E-409C-BE32-E72D297353CC}">
              <c16:uniqueId val="{00000009-E903-4158-B2BE-03AC64B18B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6183</c:v>
                </c:pt>
                <c:pt idx="3">
                  <c:v>6106</c:v>
                </c:pt>
                <c:pt idx="6">
                  <c:v>5896</c:v>
                </c:pt>
                <c:pt idx="9">
                  <c:v>6079</c:v>
                </c:pt>
                <c:pt idx="12">
                  <c:v>5637</c:v>
                </c:pt>
              </c:numCache>
            </c:numRef>
          </c:val>
          <c:extLst>
            <c:ext xmlns:c16="http://schemas.microsoft.com/office/drawing/2014/chart" uri="{C3380CC4-5D6E-409C-BE32-E72D297353CC}">
              <c16:uniqueId val="{0000000A-E903-4158-B2BE-03AC64B18B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3151</c:v>
                </c:pt>
                <c:pt idx="2">
                  <c:v>#N/A</c:v>
                </c:pt>
                <c:pt idx="3">
                  <c:v>#N/A</c:v>
                </c:pt>
                <c:pt idx="4">
                  <c:v>3124</c:v>
                </c:pt>
                <c:pt idx="5">
                  <c:v>#N/A</c:v>
                </c:pt>
                <c:pt idx="6">
                  <c:v>#N/A</c:v>
                </c:pt>
                <c:pt idx="7">
                  <c:v>2386</c:v>
                </c:pt>
                <c:pt idx="8">
                  <c:v>#N/A</c:v>
                </c:pt>
                <c:pt idx="9">
                  <c:v>#N/A</c:v>
                </c:pt>
                <c:pt idx="10">
                  <c:v>2308</c:v>
                </c:pt>
                <c:pt idx="11">
                  <c:v>#N/A</c:v>
                </c:pt>
                <c:pt idx="12">
                  <c:v>#N/A</c:v>
                </c:pt>
                <c:pt idx="13">
                  <c:v>1953</c:v>
                </c:pt>
                <c:pt idx="14">
                  <c:v>#N/A</c:v>
                </c:pt>
              </c:numCache>
            </c:numRef>
          </c:val>
          <c:smooth val="0"/>
          <c:extLst>
            <c:ext xmlns:c16="http://schemas.microsoft.com/office/drawing/2014/chart" uri="{C3380CC4-5D6E-409C-BE32-E72D297353CC}">
              <c16:uniqueId val="{0000000B-E903-4158-B2BE-03AC64B18B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672</c:v>
                </c:pt>
                <c:pt idx="1">
                  <c:v>732</c:v>
                </c:pt>
                <c:pt idx="2">
                  <c:v>972</c:v>
                </c:pt>
              </c:numCache>
            </c:numRef>
          </c:val>
          <c:extLst>
            <c:ext xmlns:c16="http://schemas.microsoft.com/office/drawing/2014/chart" uri="{C3380CC4-5D6E-409C-BE32-E72D297353CC}">
              <c16:uniqueId val="{00000000-B2DF-47EA-929D-31596D8CCE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c:v>
                </c:pt>
                <c:pt idx="1">
                  <c:v>88</c:v>
                </c:pt>
                <c:pt idx="2">
                  <c:v>118</c:v>
                </c:pt>
              </c:numCache>
            </c:numRef>
          </c:val>
          <c:extLst>
            <c:ext xmlns:c16="http://schemas.microsoft.com/office/drawing/2014/chart" uri="{C3380CC4-5D6E-409C-BE32-E72D297353CC}">
              <c16:uniqueId val="{00000001-B2DF-47EA-929D-31596D8CCE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185</c:v>
                </c:pt>
                <c:pt idx="1">
                  <c:v>235</c:v>
                </c:pt>
                <c:pt idx="2">
                  <c:v>250</c:v>
                </c:pt>
              </c:numCache>
            </c:numRef>
          </c:val>
          <c:extLst>
            <c:ext xmlns:c16="http://schemas.microsoft.com/office/drawing/2014/chart" uri="{C3380CC4-5D6E-409C-BE32-E72D297353CC}">
              <c16:uniqueId val="{00000002-B2DF-47EA-929D-31596D8CCE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岐阜県安八町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　令和</a:t>
          </a:r>
          <a:r>
            <a:rPr lang="en-US" altLang="ja-JP"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6</a:t>
          </a:r>
          <a: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年度元利償還金：</a:t>
          </a:r>
          <a:r>
            <a:rPr lang="en-US" altLang="ja-JP"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632</a:t>
          </a:r>
          <a: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百万円（前年比</a:t>
          </a:r>
          <a:r>
            <a:rPr lang="en-US" altLang="ja-JP"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24</a:t>
          </a:r>
          <a: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百万円減）。今後の償還金については増加の見込み。</a:t>
          </a:r>
          <a:b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　令和</a:t>
          </a:r>
          <a:r>
            <a:rPr lang="en-US" altLang="ja-JP"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6</a:t>
          </a:r>
          <a: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年度公営企業債の元利償還金に対する繰入金：</a:t>
          </a:r>
          <a:r>
            <a:rPr lang="en-US" altLang="ja-JP"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230</a:t>
          </a:r>
          <a: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百万円（同</a:t>
          </a:r>
          <a:r>
            <a:rPr lang="en-US" altLang="ja-JP"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131</a:t>
          </a:r>
          <a: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減）。前年度に続き大幅な減少となったが、今後、施設の長寿命化対策等の費用が増加することが予想され、繰入金の増加が見込まれる。今後の事業について内容等を精査し、引続き慎重な財政運営に努める。</a:t>
          </a:r>
          <a:r>
            <a:rPr lang="ja-JP" altLang="en-US" sz="1800">
              <a:effectLst/>
              <a:latin typeface="ＭＳ ゴシック" panose="020B0609070205080204" pitchFamily="49" charset="-128"/>
              <a:ea typeface="ＭＳ ゴシック" panose="020B0609070205080204" pitchFamily="49" charset="-128"/>
            </a:rPr>
            <a:t> </a:t>
          </a:r>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岐阜県安八町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　将来負担額（Ａ）については、地方債の発行抑制に努めたこともあり、令和</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6</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年度一般会計等に係る地方債起債額：</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169</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百万円に対し償還額：</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611</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百万円と</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442</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百万円の減少となったことが大幅な減少要因。</a:t>
          </a:r>
          <a:b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　充当可能財源等（Ｂ）については、充当可能基金については、</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1,586</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百万円（前年比</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272</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百万円増）、基準財政需要額算入見込額については、</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6,475</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百万円（同</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311</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百万円減）となり（Ｂ）全体の数値としては前年数値より減少した。</a:t>
          </a:r>
          <a:b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　（Ａ）の大幅な減少により将来負担比率の分子は</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1,953</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百万円と前年比</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355</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百万円減の結果となった。</a:t>
          </a:r>
          <a:b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　今後も引続き、住民ニーズや事業の緊急度等を的確に把握した事業選択を行い、起債に大きく依存することのない健全な財政運営の維持に努める。</a:t>
          </a:r>
          <a:r>
            <a:rPr lang="ja-JP" altLang="en-US" sz="1300">
              <a:effectLst/>
              <a:latin typeface="ＭＳ ゴシック" panose="020B0609070205080204" pitchFamily="49" charset="-128"/>
              <a:ea typeface="ＭＳ ゴシック" panose="020B0609070205080204" pitchFamily="49" charset="-128"/>
            </a:rPr>
            <a:t> </a:t>
          </a:r>
          <a:endParaRPr kumimoji="1" lang="en-US" altLang="ja-JP"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岐阜県安八町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財政調整基金は税収の落ち込みを補うべく、３０４百万円取り崩した。経費節減等により２７４百万円、決算剰余金により２７０百万円の積み立てを行い、９７２百万円となった。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ふるさと基金１４２百万円を取り崩したが、ふるさと寄附金の申し込み増加により、１５７百万円積み立てを行い、１９４百万円となった。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基金全体としては、１５百万円増加した。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Ｒ５年度から、新たに企業版ふるさと納税基金を創設し、４百万円を積み立てた。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財政調整基金については、目標としていた積立額１０億円をほぼ達成したが、この額を維持できるよう努める。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減債基金については、普通交付税の再算定結果などを考慮し、状況に応じてに積み立てを行う。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ふるさと基金については、返礼品の充実を図ることによりふるさと寄附金の増額を目指し、基金を有効的に活用する。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ふるさと基金：ふるさと寄附金を受けて、まちづくりに活用する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企業版ふるさと納税基金：法人からの寄附金を受けて、まちづくりに活用する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地域福祉基金：地域振興事業の円滑な推進にあてるため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ふるさと農村活性化基金：土地改良施設等の利活用に係る集落共同活動を支援し、農村の活性化を図るため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森林環境譲与税基金：植樹や木材利用の促進、普及啓発等に関する施策の財源に充てるため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ふるさと基金：ふるさと寄附金申し込み数の増による。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企業版ふるさと納税基金：法人からの寄付による、Ｒ５から基金を創設。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森林環境譲与税基金：基金の活用により、４百万円取り崩した。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ふるさと基金：ふるさと納税の返礼品の見直しや、ＰＲを行う。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企業版ふるさと納税基金：民間企業等と連携し、寄付金を募っていく。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地域福祉基金：地域振興事業にあたるため、現状の基金を維持する。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ふるさと農村活性化基金：事業等にあてるため、現状の基金を維持する。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森林環境譲与税基金：公共施設整備事業等での木材利用に充てる。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財政調整基金は税収の落ち込みを補うべく、３０４百万円取り崩した。経費節減等により２７４百万円、決算剰余金により２７０百万円の積み立てを行い、９７２百万円となった。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財政調整基金については、目標としていた積立額１０億円をほぼ達成したが、この額を維持できるよう努める。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普通交付税再算定のうち、臨時財政対策債償還基金費分３０百万円の積立を行い、１１８百万円となった。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減債基金については、普通交付税の再算定結果などを考慮し、状況に応じてに積み立てを行う。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14,456
13,839
18.16
7,467,218
6,871,572
511,491
4,302,586
5,636,839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a:solidFill>
                <a:schemeClr val="dk1"/>
              </a:solidFill>
              <a:effectLst/>
              <a:latin typeface="+mn-lt"/>
              <a:ea typeface="+mn-ea"/>
              <a:cs typeface="+mn-cs"/>
            </a:rPr>
            <a:t>　</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年度については前年比横ばいの状況ではあるが、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年連続微減の状況。令和２年１２月より安八スマート</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IC</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周辺にて工業団地開発を進め、進出企業も決定。工業団地の本格稼働による税収増加が見込まれ財政力指数は好転するものと思料。</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95779</xdr:rowOff>
    </xdr:from>
    <xdr:to>
      <xdr:col>19</xdr:col>
      <xdr:colOff>133350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966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75671</xdr:rowOff>
    </xdr:from>
    <xdr:to>
      <xdr:col>15</xdr:col>
      <xdr:colOff>82550</xdr:colOff>
      <xdr:row>42</xdr:row>
      <xdr:rowOff>95779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2765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55563</xdr:rowOff>
    </xdr:from>
    <xdr:to>
      <xdr:col>11</xdr:col>
      <xdr:colOff>31750</xdr:colOff>
      <xdr:row>42</xdr:row>
      <xdr:rowOff>75671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2564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44979</xdr:rowOff>
    </xdr:from>
    <xdr:to>
      <xdr:col>15</xdr:col>
      <xdr:colOff>133350</xdr:colOff>
      <xdr:row>42</xdr:row>
      <xdr:rowOff>146579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156756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24871</xdr:rowOff>
    </xdr:from>
    <xdr:to>
      <xdr:col>11</xdr:col>
      <xdr:colOff>82550</xdr:colOff>
      <xdr:row>42</xdr:row>
      <xdr:rowOff>126471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136648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4763</xdr:rowOff>
    </xdr:from>
    <xdr:to>
      <xdr:col>7</xdr:col>
      <xdr:colOff>31750</xdr:colOff>
      <xdr:row>42</xdr:row>
      <xdr:rowOff>106363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116540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a:solidFill>
                <a:schemeClr val="dk1"/>
              </a:solidFill>
              <a:effectLst/>
              <a:latin typeface="+mn-lt"/>
              <a:ea typeface="+mn-ea"/>
              <a:cs typeface="+mn-cs"/>
            </a:rPr>
            <a:t>　</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扶助費等の増加により、経常経費は高止まりの状況。同比率については令和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年度以降増加傾向にて推移しており、類似団体平均値や県平均値に対しても近い数値を計上している。引続き施設の統廃合等による経常経費の削減に努める。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65</xdr:row>
      <xdr:rowOff>4656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006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127846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121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64</xdr:row>
      <xdr:rowOff>39370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68641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63</xdr:row>
      <xdr:rowOff>29845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8641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141833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17373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1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a:solidFill>
                <a:schemeClr val="dk1"/>
              </a:solidFill>
              <a:effectLst/>
              <a:latin typeface="+mn-lt"/>
              <a:ea typeface="+mn-ea"/>
              <a:cs typeface="+mn-cs"/>
            </a:rPr>
            <a:t>　</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年度職員数は前年同数であるが、人件費は引続き増加傾向にある。物件費においても、リース物件増加によるリース料の増加、保守委託料も増加しており、前年比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9,843</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円増加となった。当町保有施設統廃合による施設維持管理費の見直し等により費用削減に努める。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76929</xdr:rowOff>
    </xdr:from>
    <xdr:to>
      <xdr:col>23</xdr:col>
      <xdr:colOff>133350</xdr:colOff>
      <xdr:row>82</xdr:row>
      <xdr:rowOff>96721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5829"/>
          <a:ext cx="838200" cy="1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76929</xdr:rowOff>
    </xdr:from>
    <xdr:to>
      <xdr:col>19</xdr:col>
      <xdr:colOff>133350</xdr:colOff>
      <xdr:row>82</xdr:row>
      <xdr:rowOff>90717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582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68557</xdr:rowOff>
    </xdr:from>
    <xdr:to>
      <xdr:col>15</xdr:col>
      <xdr:colOff>82550</xdr:colOff>
      <xdr:row>82</xdr:row>
      <xdr:rowOff>90717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7457"/>
          <a:ext cx="8890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42639</xdr:rowOff>
    </xdr:from>
    <xdr:to>
      <xdr:col>11</xdr:col>
      <xdr:colOff>31750</xdr:colOff>
      <xdr:row>82</xdr:row>
      <xdr:rowOff>68557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1539"/>
          <a:ext cx="889000" cy="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167741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45921</xdr:rowOff>
    </xdr:from>
    <xdr:to>
      <xdr:col>23</xdr:col>
      <xdr:colOff>184150</xdr:colOff>
      <xdr:row>82</xdr:row>
      <xdr:rowOff>147521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138648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26129</xdr:rowOff>
    </xdr:from>
    <xdr:to>
      <xdr:col>19</xdr:col>
      <xdr:colOff>184150</xdr:colOff>
      <xdr:row>82</xdr:row>
      <xdr:rowOff>127729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137906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39917</xdr:rowOff>
    </xdr:from>
    <xdr:to>
      <xdr:col>15</xdr:col>
      <xdr:colOff>133350</xdr:colOff>
      <xdr:row>82</xdr:row>
      <xdr:rowOff>141517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151694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17757</xdr:rowOff>
    </xdr:from>
    <xdr:to>
      <xdr:col>11</xdr:col>
      <xdr:colOff>82550</xdr:colOff>
      <xdr:row>82</xdr:row>
      <xdr:rowOff>119357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129534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163289</xdr:rowOff>
    </xdr:from>
    <xdr:to>
      <xdr:col>7</xdr:col>
      <xdr:colOff>31750</xdr:colOff>
      <xdr:row>82</xdr:row>
      <xdr:rowOff>93439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103616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1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ラスパイレス指数については、依然として全国町村平均、類似団体平均を下回る状況。令和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年度においては、採用や退職による減少要因はあったものの経験年数階層の変動による増加要因の値が大きく前年比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1.7P</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増加した。</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83</xdr:row>
      <xdr:rowOff>79728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082184"/>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84</xdr:row>
      <xdr:rowOff>15522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82184"/>
          <a:ext cx="8890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84</xdr:row>
      <xdr:rowOff>15522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3234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106539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234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定数管理の状況については、平成</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策定の定員管理計画に基づき職員数の削減を実施。採用を抑制したこと、退職者について計画よりも増加したことから計画前倒しにて達成。今後も引続き定員管理計画に基づき、適切な人員定数管理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46507</xdr:rowOff>
    </xdr:from>
    <xdr:to>
      <xdr:col>81</xdr:col>
      <xdr:colOff>44450</xdr:colOff>
      <xdr:row>61</xdr:row>
      <xdr:rowOff>46507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04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46507</xdr:rowOff>
    </xdr:from>
    <xdr:to>
      <xdr:col>77</xdr:col>
      <xdr:colOff>44450</xdr:colOff>
      <xdr:row>61</xdr:row>
      <xdr:rowOff>58089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504957"/>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58089</xdr:rowOff>
    </xdr:from>
    <xdr:to>
      <xdr:col>72</xdr:col>
      <xdr:colOff>203200</xdr:colOff>
      <xdr:row>61</xdr:row>
      <xdr:rowOff>58089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1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53746</xdr:rowOff>
    </xdr:from>
    <xdr:to>
      <xdr:col>68</xdr:col>
      <xdr:colOff>152400</xdr:colOff>
      <xdr:row>61</xdr:row>
      <xdr:rowOff>58089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1219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138548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167157</xdr:rowOff>
    </xdr:from>
    <xdr:to>
      <xdr:col>81</xdr:col>
      <xdr:colOff>95250</xdr:colOff>
      <xdr:row>61</xdr:row>
      <xdr:rowOff>97307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12234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9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167157</xdr:rowOff>
    </xdr:from>
    <xdr:to>
      <xdr:col>77</xdr:col>
      <xdr:colOff>95250</xdr:colOff>
      <xdr:row>61</xdr:row>
      <xdr:rowOff>97307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107484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2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7289</xdr:rowOff>
    </xdr:from>
    <xdr:to>
      <xdr:col>73</xdr:col>
      <xdr:colOff>44450</xdr:colOff>
      <xdr:row>61</xdr:row>
      <xdr:rowOff>108889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7289</xdr:rowOff>
    </xdr:from>
    <xdr:to>
      <xdr:col>68</xdr:col>
      <xdr:colOff>203200</xdr:colOff>
      <xdr:row>61</xdr:row>
      <xdr:rowOff>108889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2946</xdr:rowOff>
    </xdr:from>
    <xdr:to>
      <xdr:col>64</xdr:col>
      <xdr:colOff>152400</xdr:colOff>
      <xdr:row>61</xdr:row>
      <xdr:rowOff>104546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114723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3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地方債の発行抑制に努めたこともあり、</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年度は新規発行債を上回る償還があり実質公債費比率は</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0.8P</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改善した。今後も住民ニーズや事業の緊急度等を的確に把握した事業選択を行い、起債に大きく依存することのない財政運営に努める。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133858</xdr:rowOff>
    </xdr:from>
    <xdr:to>
      <xdr:col>81</xdr:col>
      <xdr:colOff>44450</xdr:colOff>
      <xdr:row>44</xdr:row>
      <xdr:rowOff>39624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50620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1016</xdr:rowOff>
    </xdr:from>
    <xdr:to>
      <xdr:col>77</xdr:col>
      <xdr:colOff>44450</xdr:colOff>
      <xdr:row>44</xdr:row>
      <xdr:rowOff>39624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5448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104902</xdr:rowOff>
    </xdr:from>
    <xdr:to>
      <xdr:col>72</xdr:col>
      <xdr:colOff>203200</xdr:colOff>
      <xdr:row>44</xdr:row>
      <xdr:rowOff>1016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4772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104902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7108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83058</xdr:rowOff>
    </xdr:from>
    <xdr:to>
      <xdr:col>81</xdr:col>
      <xdr:colOff>95250</xdr:colOff>
      <xdr:row>44</xdr:row>
      <xdr:rowOff>13208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55135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160274</xdr:rowOff>
    </xdr:from>
    <xdr:to>
      <xdr:col>77</xdr:col>
      <xdr:colOff>95250</xdr:colOff>
      <xdr:row>44</xdr:row>
      <xdr:rowOff>90424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75201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121666</xdr:rowOff>
    </xdr:from>
    <xdr:to>
      <xdr:col>73</xdr:col>
      <xdr:colOff>44450</xdr:colOff>
      <xdr:row>44</xdr:row>
      <xdr:rowOff>51816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36593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54102</xdr:rowOff>
    </xdr:from>
    <xdr:to>
      <xdr:col>68</xdr:col>
      <xdr:colOff>203200</xdr:colOff>
      <xdr:row>43</xdr:row>
      <xdr:rowOff>155702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140479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11.6P</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改善。地方債発行の抑制に努めたこともあり、新規発行債額：</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169</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百万円に対し公債償還額：</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611</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と地方債残高減少等により改善した。しかしながら、類似団体内平均値は依然大きく下回っている状況。今後も第六次総合計画のもと、事業精査による新規発行債の抑制、基金の積立を進め将来負担比率改善に向け財政の健全化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25806</xdr:rowOff>
    </xdr:from>
    <xdr:to>
      <xdr:col>81</xdr:col>
      <xdr:colOff>44450</xdr:colOff>
      <xdr:row>17</xdr:row>
      <xdr:rowOff>137770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940456"/>
          <a:ext cx="8382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137770</xdr:rowOff>
    </xdr:from>
    <xdr:to>
      <xdr:col>77</xdr:col>
      <xdr:colOff>44450</xdr:colOff>
      <xdr:row>18</xdr:row>
      <xdr:rowOff>1067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052420"/>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1067</xdr:rowOff>
    </xdr:from>
    <xdr:to>
      <xdr:col>72</xdr:col>
      <xdr:colOff>203200</xdr:colOff>
      <xdr:row>18</xdr:row>
      <xdr:rowOff>151638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087167"/>
          <a:ext cx="889000" cy="1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151638</xdr:rowOff>
    </xdr:from>
    <xdr:to>
      <xdr:col>68</xdr:col>
      <xdr:colOff>152400</xdr:colOff>
      <xdr:row>19</xdr:row>
      <xdr:rowOff>30378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237738"/>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146456</xdr:rowOff>
    </xdr:from>
    <xdr:to>
      <xdr:col>81</xdr:col>
      <xdr:colOff>95250</xdr:colOff>
      <xdr:row>17</xdr:row>
      <xdr:rowOff>76606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88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118533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8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86970</xdr:rowOff>
    </xdr:from>
    <xdr:to>
      <xdr:col>77</xdr:col>
      <xdr:colOff>95250</xdr:colOff>
      <xdr:row>18</xdr:row>
      <xdr:rowOff>17120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0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1897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08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121717</xdr:rowOff>
    </xdr:from>
    <xdr:to>
      <xdr:col>73</xdr:col>
      <xdr:colOff>44450</xdr:colOff>
      <xdr:row>18</xdr:row>
      <xdr:rowOff>51867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0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36644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1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100838</xdr:rowOff>
    </xdr:from>
    <xdr:to>
      <xdr:col>68</xdr:col>
      <xdr:colOff>203200</xdr:colOff>
      <xdr:row>19</xdr:row>
      <xdr:rowOff>30988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15765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27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151028</xdr:rowOff>
    </xdr:from>
    <xdr:to>
      <xdr:col>64</xdr:col>
      <xdr:colOff>152400</xdr:colOff>
      <xdr:row>19</xdr:row>
      <xdr:rowOff>81178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2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65955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3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14,456
13,839
18.16
7,467,218
6,871,572
511,491
4,302,586
5,636,839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人件費については令和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年度比率：</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26.8</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2.1P</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増）。全国平均、岐阜県平均を上回っている状況。当町には直営施設（安八温泉、生涯学習施設、総合体育館、給食センター等）があることから職員数が類似団体平均と比較して多い傾向にある。今後は民間にて実施可能な部分については、指定管理業者制度を導入する等、人件費の見直しを進めていきたい。</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39370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15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39370</xdr:rowOff>
    </xdr:from>
    <xdr:to>
      <xdr:col>19</xdr:col>
      <xdr:colOff>187325</xdr:colOff>
      <xdr:row>36</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1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3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34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160020</xdr:rowOff>
    </xdr:from>
    <xdr:to>
      <xdr:col>20</xdr:col>
      <xdr:colOff>38100</xdr:colOff>
      <xdr:row>36</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121920</xdr:rowOff>
    </xdr:from>
    <xdr:to>
      <xdr:col>11</xdr:col>
      <xdr:colOff>60325</xdr:colOff>
      <xdr:row>36</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年度物件費比率：</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17.9</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0.4P</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増）。令和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年度物件費：</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1,198</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73</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百万円増）。物価高騰の影響もあり前年実績を上回る計上となった。当町としては今後、保有施設の統廃合等により物件費の抑制に努める。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136525</xdr:rowOff>
    </xdr:from>
    <xdr:to>
      <xdr:col>82</xdr:col>
      <xdr:colOff>107950</xdr:colOff>
      <xdr:row>19</xdr:row>
      <xdr:rowOff>3175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2226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136525</xdr:rowOff>
    </xdr:from>
    <xdr:to>
      <xdr:col>78</xdr:col>
      <xdr:colOff>69850</xdr:colOff>
      <xdr:row>19</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2226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19</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46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88900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46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123825</xdr:rowOff>
    </xdr:from>
    <xdr:to>
      <xdr:col>82</xdr:col>
      <xdr:colOff>158750</xdr:colOff>
      <xdr:row>19</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95902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85725</xdr:rowOff>
    </xdr:from>
    <xdr:to>
      <xdr:col>78</xdr:col>
      <xdr:colOff>120650</xdr:colOff>
      <xdr:row>19</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5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38100</xdr:rowOff>
    </xdr:from>
    <xdr:to>
      <xdr:col>65</xdr:col>
      <xdr:colOff>53975</xdr:colOff>
      <xdr:row>17</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a:solidFill>
                <a:schemeClr val="dk1"/>
              </a:solidFill>
              <a:effectLst/>
              <a:latin typeface="+mn-lt"/>
              <a:ea typeface="+mn-ea"/>
              <a:cs typeface="+mn-cs"/>
            </a:rPr>
            <a:t>　</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年度扶助費比率：</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0.5P</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増）扶助費については</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977</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142</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百万円増）。扶助費比率は令和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年度以降増加傾向にある。今後も資格審査等の適正化、各種手当に対する独自加算制度等の内容を精査し、財政負担の適正化に努める。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690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34472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151493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年度その他比率：</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11.7</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0.1P</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減）。前年同程度の水準となり、類似団体平均近似値を計上。公共下水道事業会計への繰出金は今年度も発生（経常的に必要な状況）。今後も料金見直し等の公共下水道事業内での健全化を図り普通会計負担の減少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39915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973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39915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98425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165100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100892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702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年度補助費等比率：</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11.7</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0.8P</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減）。令和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年度補助費等額：</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1,005</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202</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百万円増）。補助費等額としては大きく増加しているももの、経常収支増加により比率としては改善となった。今後も補助費事業の増加が見込まれるため、新規事業の創設時には内容の精査を行う。</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2626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443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72136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07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76708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安八スマート</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IC</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周辺道路等の整備事業、学校施設整備事業への集中投資分の償還が始まったことから償還額は増加。令和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年度は新規発行公債も抑制できたことから令和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年度公債費比率：</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14.1</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0.9P</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減）となった。今後については住民ニーズや事業の緊急度等を的確に把握した事業選択を行い、不急事業については借入時期を検討する等、公債費の圧縮、平準化に努める。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303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39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37846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02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年度公債費以外比率：</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74.7</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2.1P</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増）。令和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以降増加傾向にあるが、類似団体内平均値と同程度。下水道事業会計への繰出金（元利償還金に充当）は今後も経常的に必要であり、料金の見直し等を行うとともに長期的な目線で財政健全運営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77</xdr:row>
      <xdr:rowOff>56135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61772"/>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76</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611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76</xdr:row>
      <xdr:rowOff>30987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22860"/>
          <a:ext cx="889000" cy="33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75</xdr:row>
      <xdr:rowOff>65278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2286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148862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34841</xdr:rowOff>
    </xdr:from>
    <xdr:to>
      <xdr:col>29</xdr:col>
      <xdr:colOff>127000</xdr:colOff>
      <xdr:row>17</xdr:row>
      <xdr:rowOff>62195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97116"/>
          <a:ext cx="647700" cy="27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62195</xdr:rowOff>
    </xdr:from>
    <xdr:to>
      <xdr:col>26</xdr:col>
      <xdr:colOff>50800</xdr:colOff>
      <xdr:row>17</xdr:row>
      <xdr:rowOff>79221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24470"/>
          <a:ext cx="698500" cy="17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79221</xdr:rowOff>
    </xdr:from>
    <xdr:to>
      <xdr:col>22</xdr:col>
      <xdr:colOff>114300</xdr:colOff>
      <xdr:row>17</xdr:row>
      <xdr:rowOff>90857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41496"/>
          <a:ext cx="698500" cy="11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90857</xdr:rowOff>
    </xdr:from>
    <xdr:to>
      <xdr:col>18</xdr:col>
      <xdr:colOff>177800</xdr:colOff>
      <xdr:row>17</xdr:row>
      <xdr:rowOff>97226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53132"/>
          <a:ext cx="698500" cy="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58314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155491</xdr:rowOff>
    </xdr:from>
    <xdr:to>
      <xdr:col>29</xdr:col>
      <xdr:colOff>177800</xdr:colOff>
      <xdr:row>17</xdr:row>
      <xdr:rowOff>85641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127568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1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11395</xdr:rowOff>
    </xdr:from>
    <xdr:to>
      <xdr:col>26</xdr:col>
      <xdr:colOff>101600</xdr:colOff>
      <xdr:row>17</xdr:row>
      <xdr:rowOff>112995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73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97772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6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28421</xdr:rowOff>
    </xdr:from>
    <xdr:to>
      <xdr:col>22</xdr:col>
      <xdr:colOff>165100</xdr:colOff>
      <xdr:row>17</xdr:row>
      <xdr:rowOff>130021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90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114798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7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40057</xdr:rowOff>
    </xdr:from>
    <xdr:to>
      <xdr:col>19</xdr:col>
      <xdr:colOff>38100</xdr:colOff>
      <xdr:row>17</xdr:row>
      <xdr:rowOff>141657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0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126434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8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46426</xdr:rowOff>
    </xdr:from>
    <xdr:to>
      <xdr:col>15</xdr:col>
      <xdr:colOff>101600</xdr:colOff>
      <xdr:row>17</xdr:row>
      <xdr:rowOff>148026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08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132803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9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295021</xdr:rowOff>
    </xdr:from>
    <xdr:to>
      <xdr:col>29</xdr:col>
      <xdr:colOff>127000</xdr:colOff>
      <xdr:row>36</xdr:row>
      <xdr:rowOff>32874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05371"/>
          <a:ext cx="647700" cy="80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268408</xdr:rowOff>
    </xdr:from>
    <xdr:to>
      <xdr:col>26</xdr:col>
      <xdr:colOff>50800</xdr:colOff>
      <xdr:row>35</xdr:row>
      <xdr:rowOff>295021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78758"/>
          <a:ext cx="698500" cy="2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264293</xdr:rowOff>
    </xdr:from>
    <xdr:to>
      <xdr:col>22</xdr:col>
      <xdr:colOff>114300</xdr:colOff>
      <xdr:row>35</xdr:row>
      <xdr:rowOff>268408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74643"/>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264293</xdr:rowOff>
    </xdr:from>
    <xdr:to>
      <xdr:col>18</xdr:col>
      <xdr:colOff>177800</xdr:colOff>
      <xdr:row>36</xdr:row>
      <xdr:rowOff>40799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74643"/>
          <a:ext cx="698500" cy="119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157624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324974</xdr:rowOff>
    </xdr:from>
    <xdr:to>
      <xdr:col>29</xdr:col>
      <xdr:colOff>177800</xdr:colOff>
      <xdr:row>36</xdr:row>
      <xdr:rowOff>83674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35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170051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244221</xdr:rowOff>
    </xdr:from>
    <xdr:to>
      <xdr:col>26</xdr:col>
      <xdr:colOff>101600</xdr:colOff>
      <xdr:row>36</xdr:row>
      <xdr:rowOff>2921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54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13098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2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217608</xdr:rowOff>
    </xdr:from>
    <xdr:to>
      <xdr:col>22</xdr:col>
      <xdr:colOff>165100</xdr:colOff>
      <xdr:row>35</xdr:row>
      <xdr:rowOff>319208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2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329385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9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213493</xdr:rowOff>
    </xdr:from>
    <xdr:to>
      <xdr:col>19</xdr:col>
      <xdr:colOff>38100</xdr:colOff>
      <xdr:row>35</xdr:row>
      <xdr:rowOff>315093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23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325270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332899</xdr:rowOff>
    </xdr:from>
    <xdr:to>
      <xdr:col>15</xdr:col>
      <xdr:colOff>101600</xdr:colOff>
      <xdr:row>36</xdr:row>
      <xdr:rowOff>91599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43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101776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1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14,456
13,839
18.16
7,467,218
6,871,572
511,491
4,302,586
5,636,839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46102</xdr:rowOff>
    </xdr:from>
    <xdr:to>
      <xdr:col>24</xdr:col>
      <xdr:colOff>63500</xdr:colOff>
      <xdr:row>36</xdr:row>
      <xdr:rowOff>77690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18302"/>
          <a:ext cx="838200" cy="3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77690</xdr:rowOff>
    </xdr:from>
    <xdr:to>
      <xdr:col>19</xdr:col>
      <xdr:colOff>177800</xdr:colOff>
      <xdr:row>36</xdr:row>
      <xdr:rowOff>84347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49890"/>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84347</xdr:rowOff>
    </xdr:from>
    <xdr:to>
      <xdr:col>15</xdr:col>
      <xdr:colOff>50800</xdr:colOff>
      <xdr:row>36</xdr:row>
      <xdr:rowOff>95814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56547"/>
          <a:ext cx="8890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95814</xdr:rowOff>
    </xdr:from>
    <xdr:to>
      <xdr:col>10</xdr:col>
      <xdr:colOff>114300</xdr:colOff>
      <xdr:row>36</xdr:row>
      <xdr:rowOff>99690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68014"/>
          <a:ext cx="8890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97299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166752</xdr:rowOff>
    </xdr:from>
    <xdr:to>
      <xdr:col>24</xdr:col>
      <xdr:colOff>114300</xdr:colOff>
      <xdr:row>36</xdr:row>
      <xdr:rowOff>96902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81679</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8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26890</xdr:rowOff>
    </xdr:from>
    <xdr:to>
      <xdr:col>20</xdr:col>
      <xdr:colOff>38100</xdr:colOff>
      <xdr:row>36</xdr:row>
      <xdr:rowOff>128490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119617</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9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33547</xdr:rowOff>
    </xdr:from>
    <xdr:to>
      <xdr:col>15</xdr:col>
      <xdr:colOff>101600</xdr:colOff>
      <xdr:row>36</xdr:row>
      <xdr:rowOff>135147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126274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45014</xdr:rowOff>
    </xdr:from>
    <xdr:to>
      <xdr:col>10</xdr:col>
      <xdr:colOff>165100</xdr:colOff>
      <xdr:row>36</xdr:row>
      <xdr:rowOff>146614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137741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48890</xdr:rowOff>
    </xdr:from>
    <xdr:to>
      <xdr:col>6</xdr:col>
      <xdr:colOff>38100</xdr:colOff>
      <xdr:row>36</xdr:row>
      <xdr:rowOff>150490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141617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171182</xdr:rowOff>
    </xdr:from>
    <xdr:to>
      <xdr:col>24</xdr:col>
      <xdr:colOff>63500</xdr:colOff>
      <xdr:row>58</xdr:row>
      <xdr:rowOff>16419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43832"/>
          <a:ext cx="8382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157073</xdr:rowOff>
    </xdr:from>
    <xdr:to>
      <xdr:col>19</xdr:col>
      <xdr:colOff>177800</xdr:colOff>
      <xdr:row>58</xdr:row>
      <xdr:rowOff>16419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29723"/>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157073</xdr:rowOff>
    </xdr:from>
    <xdr:to>
      <xdr:col>15</xdr:col>
      <xdr:colOff>50800</xdr:colOff>
      <xdr:row>58</xdr:row>
      <xdr:rowOff>9378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29723"/>
          <a:ext cx="8890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9378</xdr:rowOff>
    </xdr:from>
    <xdr:to>
      <xdr:col>10</xdr:col>
      <xdr:colOff>114300</xdr:colOff>
      <xdr:row>58</xdr:row>
      <xdr:rowOff>47215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53478"/>
          <a:ext cx="889000" cy="3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42409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120382</xdr:rowOff>
    </xdr:from>
    <xdr:to>
      <xdr:col>24</xdr:col>
      <xdr:colOff>114300</xdr:colOff>
      <xdr:row>58</xdr:row>
      <xdr:rowOff>50532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35309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137069</xdr:rowOff>
    </xdr:from>
    <xdr:to>
      <xdr:col>20</xdr:col>
      <xdr:colOff>38100</xdr:colOff>
      <xdr:row>58</xdr:row>
      <xdr:rowOff>67219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58346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0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106273</xdr:rowOff>
    </xdr:from>
    <xdr:to>
      <xdr:col>15</xdr:col>
      <xdr:colOff>101600</xdr:colOff>
      <xdr:row>58</xdr:row>
      <xdr:rowOff>36423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27550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130028</xdr:rowOff>
    </xdr:from>
    <xdr:to>
      <xdr:col>10</xdr:col>
      <xdr:colOff>165100</xdr:colOff>
      <xdr:row>58</xdr:row>
      <xdr:rowOff>60178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51305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167865</xdr:rowOff>
    </xdr:from>
    <xdr:to>
      <xdr:col>6</xdr:col>
      <xdr:colOff>38100</xdr:colOff>
      <xdr:row>58</xdr:row>
      <xdr:rowOff>98015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89142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3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73681</xdr:rowOff>
    </xdr:from>
    <xdr:to>
      <xdr:col>24</xdr:col>
      <xdr:colOff>63500</xdr:colOff>
      <xdr:row>78</xdr:row>
      <xdr:rowOff>95123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46781"/>
          <a:ext cx="8382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73681</xdr:rowOff>
    </xdr:from>
    <xdr:to>
      <xdr:col>19</xdr:col>
      <xdr:colOff>177800</xdr:colOff>
      <xdr:row>78</xdr:row>
      <xdr:rowOff>76057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46781"/>
          <a:ext cx="8890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76057</xdr:rowOff>
    </xdr:from>
    <xdr:to>
      <xdr:col>15</xdr:col>
      <xdr:colOff>50800</xdr:colOff>
      <xdr:row>78</xdr:row>
      <xdr:rowOff>103056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9157"/>
          <a:ext cx="889000" cy="2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96952</xdr:rowOff>
    </xdr:from>
    <xdr:to>
      <xdr:col>10</xdr:col>
      <xdr:colOff>114300</xdr:colOff>
      <xdr:row>78</xdr:row>
      <xdr:rowOff>103056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70052"/>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154998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44323</xdr:rowOff>
    </xdr:from>
    <xdr:to>
      <xdr:col>24</xdr:col>
      <xdr:colOff>114300</xdr:colOff>
      <xdr:row>78</xdr:row>
      <xdr:rowOff>145923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130700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22881</xdr:rowOff>
    </xdr:from>
    <xdr:to>
      <xdr:col>20</xdr:col>
      <xdr:colOff>38100</xdr:colOff>
      <xdr:row>78</xdr:row>
      <xdr:rowOff>124481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115608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25257</xdr:rowOff>
    </xdr:from>
    <xdr:to>
      <xdr:col>15</xdr:col>
      <xdr:colOff>101600</xdr:colOff>
      <xdr:row>78</xdr:row>
      <xdr:rowOff>126857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117984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52256</xdr:rowOff>
    </xdr:from>
    <xdr:to>
      <xdr:col>10</xdr:col>
      <xdr:colOff>165100</xdr:colOff>
      <xdr:row>78</xdr:row>
      <xdr:rowOff>153856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144983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46152</xdr:rowOff>
    </xdr:from>
    <xdr:to>
      <xdr:col>6</xdr:col>
      <xdr:colOff>38100</xdr:colOff>
      <xdr:row>78</xdr:row>
      <xdr:rowOff>147752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138879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32465</xdr:rowOff>
    </xdr:from>
    <xdr:to>
      <xdr:col>24</xdr:col>
      <xdr:colOff>63500</xdr:colOff>
      <xdr:row>97</xdr:row>
      <xdr:rowOff>140201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3115"/>
          <a:ext cx="838200" cy="10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140201</xdr:rowOff>
    </xdr:from>
    <xdr:to>
      <xdr:col>19</xdr:col>
      <xdr:colOff>177800</xdr:colOff>
      <xdr:row>98</xdr:row>
      <xdr:rowOff>40661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70851"/>
          <a:ext cx="889000" cy="7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10878</xdr:rowOff>
    </xdr:from>
    <xdr:to>
      <xdr:col>15</xdr:col>
      <xdr:colOff>50800</xdr:colOff>
      <xdr:row>98</xdr:row>
      <xdr:rowOff>40661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1528"/>
          <a:ext cx="889000" cy="20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10878</xdr:rowOff>
    </xdr:from>
    <xdr:to>
      <xdr:col>10</xdr:col>
      <xdr:colOff>114300</xdr:colOff>
      <xdr:row>98</xdr:row>
      <xdr:rowOff>87764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1528"/>
          <a:ext cx="889000" cy="24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129238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153115</xdr:rowOff>
    </xdr:from>
    <xdr:to>
      <xdr:col>24</xdr:col>
      <xdr:colOff>114300</xdr:colOff>
      <xdr:row>97</xdr:row>
      <xdr:rowOff>83265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131542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89401</xdr:rowOff>
    </xdr:from>
    <xdr:to>
      <xdr:col>20</xdr:col>
      <xdr:colOff>38100</xdr:colOff>
      <xdr:row>98</xdr:row>
      <xdr:rowOff>19551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2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10678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1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161311</xdr:rowOff>
    </xdr:from>
    <xdr:to>
      <xdr:col>15</xdr:col>
      <xdr:colOff>101600</xdr:colOff>
      <xdr:row>98</xdr:row>
      <xdr:rowOff>91461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82588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131528</xdr:rowOff>
    </xdr:from>
    <xdr:to>
      <xdr:col>10</xdr:col>
      <xdr:colOff>165100</xdr:colOff>
      <xdr:row>97</xdr:row>
      <xdr:rowOff>61678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52805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36964</xdr:rowOff>
    </xdr:from>
    <xdr:to>
      <xdr:col>6</xdr:col>
      <xdr:colOff>38100</xdr:colOff>
      <xdr:row>98</xdr:row>
      <xdr:rowOff>138564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3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129691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3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43231</xdr:rowOff>
    </xdr:from>
    <xdr:to>
      <xdr:col>55</xdr:col>
      <xdr:colOff>0</xdr:colOff>
      <xdr:row>38</xdr:row>
      <xdr:rowOff>88993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58331"/>
          <a:ext cx="838200" cy="4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73471</xdr:rowOff>
    </xdr:from>
    <xdr:to>
      <xdr:col>50</xdr:col>
      <xdr:colOff>114300</xdr:colOff>
      <xdr:row>38</xdr:row>
      <xdr:rowOff>88993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88571"/>
          <a:ext cx="889000" cy="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73471</xdr:rowOff>
    </xdr:from>
    <xdr:to>
      <xdr:col>45</xdr:col>
      <xdr:colOff>177800</xdr:colOff>
      <xdr:row>38</xdr:row>
      <xdr:rowOff>117999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88571"/>
          <a:ext cx="889000" cy="4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129051</xdr:rowOff>
    </xdr:from>
    <xdr:to>
      <xdr:col>41</xdr:col>
      <xdr:colOff>50800</xdr:colOff>
      <xdr:row>38</xdr:row>
      <xdr:rowOff>117999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01251"/>
          <a:ext cx="889000" cy="33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142402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0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163881</xdr:rowOff>
    </xdr:from>
    <xdr:to>
      <xdr:col>55</xdr:col>
      <xdr:colOff>50800</xdr:colOff>
      <xdr:row>38</xdr:row>
      <xdr:rowOff>94031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78808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38193</xdr:rowOff>
    </xdr:from>
    <xdr:to>
      <xdr:col>50</xdr:col>
      <xdr:colOff>165100</xdr:colOff>
      <xdr:row>38</xdr:row>
      <xdr:rowOff>139793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5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130920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4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22671</xdr:rowOff>
    </xdr:from>
    <xdr:to>
      <xdr:col>46</xdr:col>
      <xdr:colOff>38100</xdr:colOff>
      <xdr:row>38</xdr:row>
      <xdr:rowOff>124271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115398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3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67199</xdr:rowOff>
    </xdr:from>
    <xdr:to>
      <xdr:col>41</xdr:col>
      <xdr:colOff>101600</xdr:colOff>
      <xdr:row>38</xdr:row>
      <xdr:rowOff>168799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159926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7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78251</xdr:rowOff>
    </xdr:from>
    <xdr:to>
      <xdr:col>36</xdr:col>
      <xdr:colOff>165100</xdr:colOff>
      <xdr:row>37</xdr:row>
      <xdr:rowOff>8401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5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170978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4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136619</xdr:rowOff>
    </xdr:from>
    <xdr:to>
      <xdr:col>55</xdr:col>
      <xdr:colOff>0</xdr:colOff>
      <xdr:row>58</xdr:row>
      <xdr:rowOff>46449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09269"/>
          <a:ext cx="8382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136619</xdr:rowOff>
    </xdr:from>
    <xdr:to>
      <xdr:col>50</xdr:col>
      <xdr:colOff>114300</xdr:colOff>
      <xdr:row>57</xdr:row>
      <xdr:rowOff>164229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09269"/>
          <a:ext cx="889000" cy="2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164229</xdr:rowOff>
    </xdr:from>
    <xdr:to>
      <xdr:col>45</xdr:col>
      <xdr:colOff>177800</xdr:colOff>
      <xdr:row>58</xdr:row>
      <xdr:rowOff>6886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36879"/>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6886</xdr:rowOff>
    </xdr:from>
    <xdr:to>
      <xdr:col>41</xdr:col>
      <xdr:colOff>50800</xdr:colOff>
      <xdr:row>58</xdr:row>
      <xdr:rowOff>63361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50986"/>
          <a:ext cx="889000" cy="5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161773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167099</xdr:rowOff>
    </xdr:from>
    <xdr:to>
      <xdr:col>55</xdr:col>
      <xdr:colOff>50800</xdr:colOff>
      <xdr:row>58</xdr:row>
      <xdr:rowOff>97249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82026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85819</xdr:rowOff>
    </xdr:from>
    <xdr:to>
      <xdr:col>50</xdr:col>
      <xdr:colOff>165100</xdr:colOff>
      <xdr:row>58</xdr:row>
      <xdr:rowOff>15969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7096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5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113429</xdr:rowOff>
    </xdr:from>
    <xdr:to>
      <xdr:col>46</xdr:col>
      <xdr:colOff>38100</xdr:colOff>
      <xdr:row>58</xdr:row>
      <xdr:rowOff>43579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34706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7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127536</xdr:rowOff>
    </xdr:from>
    <xdr:to>
      <xdr:col>41</xdr:col>
      <xdr:colOff>101600</xdr:colOff>
      <xdr:row>58</xdr:row>
      <xdr:rowOff>57686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0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48813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9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12561</xdr:rowOff>
    </xdr:from>
    <xdr:to>
      <xdr:col>36</xdr:col>
      <xdr:colOff>165100</xdr:colOff>
      <xdr:row>58</xdr:row>
      <xdr:rowOff>114161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105288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123498</xdr:rowOff>
    </xdr:from>
    <xdr:to>
      <xdr:col>55</xdr:col>
      <xdr:colOff>0</xdr:colOff>
      <xdr:row>77</xdr:row>
      <xdr:rowOff>146484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25148"/>
          <a:ext cx="838200" cy="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130984</xdr:rowOff>
    </xdr:from>
    <xdr:to>
      <xdr:col>50</xdr:col>
      <xdr:colOff>114300</xdr:colOff>
      <xdr:row>77</xdr:row>
      <xdr:rowOff>146484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32634"/>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88985</xdr:rowOff>
    </xdr:from>
    <xdr:to>
      <xdr:col>45</xdr:col>
      <xdr:colOff>177800</xdr:colOff>
      <xdr:row>77</xdr:row>
      <xdr:rowOff>130984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90635"/>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88985</xdr:rowOff>
    </xdr:from>
    <xdr:to>
      <xdr:col>41</xdr:col>
      <xdr:colOff>50800</xdr:colOff>
      <xdr:row>77</xdr:row>
      <xdr:rowOff>107570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290635"/>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91041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72698</xdr:rowOff>
    </xdr:from>
    <xdr:to>
      <xdr:col>55</xdr:col>
      <xdr:colOff>50800</xdr:colOff>
      <xdr:row>78</xdr:row>
      <xdr:rowOff>2848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7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159075</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95684</xdr:rowOff>
    </xdr:from>
    <xdr:to>
      <xdr:col>50</xdr:col>
      <xdr:colOff>165100</xdr:colOff>
      <xdr:row>78</xdr:row>
      <xdr:rowOff>25834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16961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3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80184</xdr:rowOff>
    </xdr:from>
    <xdr:to>
      <xdr:col>46</xdr:col>
      <xdr:colOff>38100</xdr:colOff>
      <xdr:row>78</xdr:row>
      <xdr:rowOff>10334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8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7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38185</xdr:rowOff>
    </xdr:from>
    <xdr:to>
      <xdr:col>41</xdr:col>
      <xdr:colOff>101600</xdr:colOff>
      <xdr:row>77</xdr:row>
      <xdr:rowOff>139785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3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130912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56770</xdr:rowOff>
    </xdr:from>
    <xdr:to>
      <xdr:col>36</xdr:col>
      <xdr:colOff>165100</xdr:colOff>
      <xdr:row>77</xdr:row>
      <xdr:rowOff>158370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149497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6364</xdr:rowOff>
    </xdr:from>
    <xdr:to>
      <xdr:col>55</xdr:col>
      <xdr:colOff>0</xdr:colOff>
      <xdr:row>98</xdr:row>
      <xdr:rowOff>91520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08464"/>
          <a:ext cx="838200" cy="8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6364</xdr:rowOff>
    </xdr:from>
    <xdr:to>
      <xdr:col>50</xdr:col>
      <xdr:colOff>114300</xdr:colOff>
      <xdr:row>98</xdr:row>
      <xdr:rowOff>27972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08464"/>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27972</xdr:rowOff>
    </xdr:from>
    <xdr:to>
      <xdr:col>45</xdr:col>
      <xdr:colOff>177800</xdr:colOff>
      <xdr:row>98</xdr:row>
      <xdr:rowOff>57775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30072"/>
          <a:ext cx="889000" cy="2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57775</xdr:rowOff>
    </xdr:from>
    <xdr:to>
      <xdr:col>41</xdr:col>
      <xdr:colOff>50800</xdr:colOff>
      <xdr:row>98</xdr:row>
      <xdr:rowOff>102329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59875"/>
          <a:ext cx="8890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84772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40720</xdr:rowOff>
    </xdr:from>
    <xdr:to>
      <xdr:col>55</xdr:col>
      <xdr:colOff>50800</xdr:colOff>
      <xdr:row>98</xdr:row>
      <xdr:rowOff>142320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127097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127014</xdr:rowOff>
    </xdr:from>
    <xdr:to>
      <xdr:col>50</xdr:col>
      <xdr:colOff>165100</xdr:colOff>
      <xdr:row>98</xdr:row>
      <xdr:rowOff>57164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48291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148622</xdr:rowOff>
    </xdr:from>
    <xdr:to>
      <xdr:col>46</xdr:col>
      <xdr:colOff>38100</xdr:colOff>
      <xdr:row>98</xdr:row>
      <xdr:rowOff>78772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69899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6975</xdr:rowOff>
    </xdr:from>
    <xdr:to>
      <xdr:col>41</xdr:col>
      <xdr:colOff>101600</xdr:colOff>
      <xdr:row>98</xdr:row>
      <xdr:rowOff>108575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99702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51529</xdr:rowOff>
    </xdr:from>
    <xdr:to>
      <xdr:col>36</xdr:col>
      <xdr:colOff>165100</xdr:colOff>
      <xdr:row>98</xdr:row>
      <xdr:rowOff>153129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5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144256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4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103760</xdr:rowOff>
    </xdr:from>
    <xdr:to>
      <xdr:col>85</xdr:col>
      <xdr:colOff>127000</xdr:colOff>
      <xdr:row>77</xdr:row>
      <xdr:rowOff>111153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305410"/>
          <a:ext cx="8382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102036</xdr:rowOff>
    </xdr:from>
    <xdr:to>
      <xdr:col>81</xdr:col>
      <xdr:colOff>50800</xdr:colOff>
      <xdr:row>77</xdr:row>
      <xdr:rowOff>103760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30368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102036</xdr:rowOff>
    </xdr:from>
    <xdr:to>
      <xdr:col>76</xdr:col>
      <xdr:colOff>114300</xdr:colOff>
      <xdr:row>77</xdr:row>
      <xdr:rowOff>102800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03686"/>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102800</xdr:rowOff>
    </xdr:from>
    <xdr:to>
      <xdr:col>71</xdr:col>
      <xdr:colOff>177800</xdr:colOff>
      <xdr:row>77</xdr:row>
      <xdr:rowOff>128032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04450"/>
          <a:ext cx="889000" cy="2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110731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60353</xdr:rowOff>
    </xdr:from>
    <xdr:to>
      <xdr:col>85</xdr:col>
      <xdr:colOff>177800</xdr:colOff>
      <xdr:row>77</xdr:row>
      <xdr:rowOff>161953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38780</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52960</xdr:rowOff>
    </xdr:from>
    <xdr:to>
      <xdr:col>81</xdr:col>
      <xdr:colOff>101600</xdr:colOff>
      <xdr:row>77</xdr:row>
      <xdr:rowOff>154560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145687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4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51236</xdr:rowOff>
    </xdr:from>
    <xdr:to>
      <xdr:col>76</xdr:col>
      <xdr:colOff>165100</xdr:colOff>
      <xdr:row>77</xdr:row>
      <xdr:rowOff>152836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143963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4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52000</xdr:rowOff>
    </xdr:from>
    <xdr:to>
      <xdr:col>72</xdr:col>
      <xdr:colOff>38100</xdr:colOff>
      <xdr:row>77</xdr:row>
      <xdr:rowOff>153600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144727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77232</xdr:rowOff>
    </xdr:from>
    <xdr:to>
      <xdr:col>67</xdr:col>
      <xdr:colOff>101600</xdr:colOff>
      <xdr:row>78</xdr:row>
      <xdr:rowOff>7382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7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169959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7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92890</xdr:rowOff>
    </xdr:from>
    <xdr:to>
      <xdr:col>85</xdr:col>
      <xdr:colOff>127000</xdr:colOff>
      <xdr:row>98</xdr:row>
      <xdr:rowOff>132412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94990"/>
          <a:ext cx="838200" cy="3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132412</xdr:rowOff>
    </xdr:from>
    <xdr:to>
      <xdr:col>81</xdr:col>
      <xdr:colOff>50800</xdr:colOff>
      <xdr:row>98</xdr:row>
      <xdr:rowOff>171106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34512"/>
          <a:ext cx="889000" cy="3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150402</xdr:rowOff>
    </xdr:from>
    <xdr:to>
      <xdr:col>76</xdr:col>
      <xdr:colOff>114300</xdr:colOff>
      <xdr:row>98</xdr:row>
      <xdr:rowOff>171106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52502"/>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150402</xdr:rowOff>
    </xdr:from>
    <xdr:to>
      <xdr:col>71</xdr:col>
      <xdr:colOff>177800</xdr:colOff>
      <xdr:row>98</xdr:row>
      <xdr:rowOff>158331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52502"/>
          <a:ext cx="8890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161284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42090</xdr:rowOff>
    </xdr:from>
    <xdr:to>
      <xdr:col>85</xdr:col>
      <xdr:colOff>177800</xdr:colOff>
      <xdr:row>98</xdr:row>
      <xdr:rowOff>143690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137217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6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81612</xdr:rowOff>
    </xdr:from>
    <xdr:to>
      <xdr:col>81</xdr:col>
      <xdr:colOff>101600</xdr:colOff>
      <xdr:row>99</xdr:row>
      <xdr:rowOff>11762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120306</xdr:rowOff>
    </xdr:from>
    <xdr:to>
      <xdr:col>76</xdr:col>
      <xdr:colOff>165100</xdr:colOff>
      <xdr:row>99</xdr:row>
      <xdr:rowOff>50456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41583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701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99602</xdr:rowOff>
    </xdr:from>
    <xdr:to>
      <xdr:col>72</xdr:col>
      <xdr:colOff>38100</xdr:colOff>
      <xdr:row>99</xdr:row>
      <xdr:rowOff>29752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20879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107531</xdr:rowOff>
    </xdr:from>
    <xdr:to>
      <xdr:col>67</xdr:col>
      <xdr:colOff>101600</xdr:colOff>
      <xdr:row>99</xdr:row>
      <xdr:rowOff>37681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28808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70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45727</xdr:rowOff>
    </xdr:from>
    <xdr:to>
      <xdr:col>116</xdr:col>
      <xdr:colOff>63500</xdr:colOff>
      <xdr:row>74</xdr:row>
      <xdr:rowOff>118764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390127"/>
          <a:ext cx="838200" cy="4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147377</xdr:rowOff>
    </xdr:from>
    <xdr:to>
      <xdr:col>111</xdr:col>
      <xdr:colOff>177800</xdr:colOff>
      <xdr:row>72</xdr:row>
      <xdr:rowOff>45727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320327"/>
          <a:ext cx="8890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147377</xdr:rowOff>
    </xdr:from>
    <xdr:to>
      <xdr:col>107</xdr:col>
      <xdr:colOff>50800</xdr:colOff>
      <xdr:row>71</xdr:row>
      <xdr:rowOff>168846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320327"/>
          <a:ext cx="889000" cy="2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168846</xdr:rowOff>
    </xdr:from>
    <xdr:to>
      <xdr:col>102</xdr:col>
      <xdr:colOff>114300</xdr:colOff>
      <xdr:row>72</xdr:row>
      <xdr:rowOff>36087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341796"/>
          <a:ext cx="889000" cy="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143965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48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67964</xdr:rowOff>
    </xdr:from>
    <xdr:to>
      <xdr:col>116</xdr:col>
      <xdr:colOff>114300</xdr:colOff>
      <xdr:row>74</xdr:row>
      <xdr:rowOff>169564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46391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166377</xdr:rowOff>
    </xdr:from>
    <xdr:to>
      <xdr:col>112</xdr:col>
      <xdr:colOff>38100</xdr:colOff>
      <xdr:row>72</xdr:row>
      <xdr:rowOff>96527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33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113054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11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96577</xdr:rowOff>
    </xdr:from>
    <xdr:to>
      <xdr:col>107</xdr:col>
      <xdr:colOff>101600</xdr:colOff>
      <xdr:row>72</xdr:row>
      <xdr:rowOff>26727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2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43254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0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118046</xdr:rowOff>
    </xdr:from>
    <xdr:to>
      <xdr:col>102</xdr:col>
      <xdr:colOff>165100</xdr:colOff>
      <xdr:row>72</xdr:row>
      <xdr:rowOff>48196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2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64723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156737</xdr:rowOff>
    </xdr:from>
    <xdr:to>
      <xdr:col>98</xdr:col>
      <xdr:colOff>38100</xdr:colOff>
      <xdr:row>72</xdr:row>
      <xdr:rowOff>86887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3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103414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10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住民一人当たり人件費：</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95,472</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6,909</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円増）、物件費：</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82,860</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5,110</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円増）人件費の増加及び物価高騰の影響もあり住民一人当たりコスト増加。普通建設事業費：</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40,792</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35,556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円減）、普通建設事業費（うち更新整備）：</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21,076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37,251</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円減）については、安八スマート</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IC</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事業や学校施設整備事業の終了に伴い大幅減となった。その他性質別事業については、類似団体平均値と比較し概ね同程度或いは低コストで運用されている。</a:t>
          </a:r>
          <a:b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公債費については、住民一人当たりコスト：</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43,744</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1,617</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円減）と前年に引続き減少となった。</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14,456
13,839
18.16
7,467,218
6,871,572
511,491
4,302,586
5,636,839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22161</xdr:rowOff>
    </xdr:from>
    <xdr:to>
      <xdr:col>24</xdr:col>
      <xdr:colOff>63500</xdr:colOff>
      <xdr:row>38</xdr:row>
      <xdr:rowOff>51880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37261"/>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49974</xdr:rowOff>
    </xdr:from>
    <xdr:to>
      <xdr:col>19</xdr:col>
      <xdr:colOff>177800</xdr:colOff>
      <xdr:row>38</xdr:row>
      <xdr:rowOff>51880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6507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49213</xdr:rowOff>
    </xdr:from>
    <xdr:to>
      <xdr:col>15</xdr:col>
      <xdr:colOff>50800</xdr:colOff>
      <xdr:row>38</xdr:row>
      <xdr:rowOff>49974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643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49213</xdr:rowOff>
    </xdr:from>
    <xdr:to>
      <xdr:col>10</xdr:col>
      <xdr:colOff>114300</xdr:colOff>
      <xdr:row>38</xdr:row>
      <xdr:rowOff>50356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6431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142811</xdr:rowOff>
    </xdr:from>
    <xdr:to>
      <xdr:col>24</xdr:col>
      <xdr:colOff>114300</xdr:colOff>
      <xdr:row>38</xdr:row>
      <xdr:rowOff>72961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57738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1080</xdr:rowOff>
    </xdr:from>
    <xdr:to>
      <xdr:col>20</xdr:col>
      <xdr:colOff>38100</xdr:colOff>
      <xdr:row>38</xdr:row>
      <xdr:rowOff>102680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93807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0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170624</xdr:rowOff>
    </xdr:from>
    <xdr:to>
      <xdr:col>15</xdr:col>
      <xdr:colOff>101600</xdr:colOff>
      <xdr:row>38</xdr:row>
      <xdr:rowOff>100774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91901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0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169863</xdr:rowOff>
    </xdr:from>
    <xdr:to>
      <xdr:col>10</xdr:col>
      <xdr:colOff>165100</xdr:colOff>
      <xdr:row>38</xdr:row>
      <xdr:rowOff>100013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91140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171006</xdr:rowOff>
    </xdr:from>
    <xdr:to>
      <xdr:col>6</xdr:col>
      <xdr:colOff>38100</xdr:colOff>
      <xdr:row>38</xdr:row>
      <xdr:rowOff>101156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92283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7954</xdr:rowOff>
    </xdr:from>
    <xdr:to>
      <xdr:col>24</xdr:col>
      <xdr:colOff>63500</xdr:colOff>
      <xdr:row>58</xdr:row>
      <xdr:rowOff>39549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2054"/>
          <a:ext cx="838200" cy="3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7954</xdr:rowOff>
    </xdr:from>
    <xdr:to>
      <xdr:col>19</xdr:col>
      <xdr:colOff>177800</xdr:colOff>
      <xdr:row>58</xdr:row>
      <xdr:rowOff>51632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2054"/>
          <a:ext cx="889000" cy="4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51632</xdr:rowOff>
    </xdr:from>
    <xdr:to>
      <xdr:col>15</xdr:col>
      <xdr:colOff>50800</xdr:colOff>
      <xdr:row>58</xdr:row>
      <xdr:rowOff>65060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95732"/>
          <a:ext cx="889000" cy="1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76159</xdr:rowOff>
    </xdr:from>
    <xdr:to>
      <xdr:col>10</xdr:col>
      <xdr:colOff>114300</xdr:colOff>
      <xdr:row>58</xdr:row>
      <xdr:rowOff>65060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48809"/>
          <a:ext cx="889000" cy="1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20070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160199</xdr:rowOff>
    </xdr:from>
    <xdr:to>
      <xdr:col>24</xdr:col>
      <xdr:colOff>114300</xdr:colOff>
      <xdr:row>58</xdr:row>
      <xdr:rowOff>90349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75126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128604</xdr:rowOff>
    </xdr:from>
    <xdr:to>
      <xdr:col>20</xdr:col>
      <xdr:colOff>38100</xdr:colOff>
      <xdr:row>58</xdr:row>
      <xdr:rowOff>58754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49881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9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832</xdr:rowOff>
    </xdr:from>
    <xdr:to>
      <xdr:col>15</xdr:col>
      <xdr:colOff>101600</xdr:colOff>
      <xdr:row>58</xdr:row>
      <xdr:rowOff>102432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93559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14260</xdr:rowOff>
    </xdr:from>
    <xdr:to>
      <xdr:col>10</xdr:col>
      <xdr:colOff>165100</xdr:colOff>
      <xdr:row>58</xdr:row>
      <xdr:rowOff>115860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106987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5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25359</xdr:rowOff>
    </xdr:from>
    <xdr:to>
      <xdr:col>6</xdr:col>
      <xdr:colOff>38100</xdr:colOff>
      <xdr:row>57</xdr:row>
      <xdr:rowOff>126959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118086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9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8141</xdr:rowOff>
    </xdr:from>
    <xdr:to>
      <xdr:col>24</xdr:col>
      <xdr:colOff>63500</xdr:colOff>
      <xdr:row>77</xdr:row>
      <xdr:rowOff>115239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09791"/>
          <a:ext cx="838200" cy="10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106384</xdr:rowOff>
    </xdr:from>
    <xdr:to>
      <xdr:col>19</xdr:col>
      <xdr:colOff>177800</xdr:colOff>
      <xdr:row>77</xdr:row>
      <xdr:rowOff>115239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08034"/>
          <a:ext cx="8890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94872</xdr:rowOff>
    </xdr:from>
    <xdr:to>
      <xdr:col>15</xdr:col>
      <xdr:colOff>50800</xdr:colOff>
      <xdr:row>77</xdr:row>
      <xdr:rowOff>106384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96522"/>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94872</xdr:rowOff>
    </xdr:from>
    <xdr:to>
      <xdr:col>10</xdr:col>
      <xdr:colOff>114300</xdr:colOff>
      <xdr:row>78</xdr:row>
      <xdr:rowOff>7378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6522"/>
          <a:ext cx="889000" cy="8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23763</xdr:rowOff>
    </xdr:from>
    <xdr:to>
      <xdr:col>6</xdr:col>
      <xdr:colOff>38100</xdr:colOff>
      <xdr:row>77</xdr:row>
      <xdr:rowOff>125363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141890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128791</xdr:rowOff>
    </xdr:from>
    <xdr:to>
      <xdr:col>24</xdr:col>
      <xdr:colOff>114300</xdr:colOff>
      <xdr:row>77</xdr:row>
      <xdr:rowOff>58941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43718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64439</xdr:rowOff>
    </xdr:from>
    <xdr:to>
      <xdr:col>20</xdr:col>
      <xdr:colOff>38100</xdr:colOff>
      <xdr:row>77</xdr:row>
      <xdr:rowOff>166039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157166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55584</xdr:rowOff>
    </xdr:from>
    <xdr:to>
      <xdr:col>15</xdr:col>
      <xdr:colOff>101600</xdr:colOff>
      <xdr:row>77</xdr:row>
      <xdr:rowOff>157184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148311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44072</xdr:rowOff>
    </xdr:from>
    <xdr:to>
      <xdr:col>10</xdr:col>
      <xdr:colOff>165100</xdr:colOff>
      <xdr:row>77</xdr:row>
      <xdr:rowOff>145672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136799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3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128028</xdr:rowOff>
    </xdr:from>
    <xdr:to>
      <xdr:col>6</xdr:col>
      <xdr:colOff>38100</xdr:colOff>
      <xdr:row>78</xdr:row>
      <xdr:rowOff>58178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49305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2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141346</xdr:rowOff>
    </xdr:from>
    <xdr:to>
      <xdr:col>24</xdr:col>
      <xdr:colOff>63500</xdr:colOff>
      <xdr:row>98</xdr:row>
      <xdr:rowOff>5900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71996"/>
          <a:ext cx="8382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141346</xdr:rowOff>
    </xdr:from>
    <xdr:to>
      <xdr:col>19</xdr:col>
      <xdr:colOff>177800</xdr:colOff>
      <xdr:row>98</xdr:row>
      <xdr:rowOff>212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71996"/>
          <a:ext cx="889000" cy="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163082</xdr:rowOff>
    </xdr:from>
    <xdr:to>
      <xdr:col>15</xdr:col>
      <xdr:colOff>50800</xdr:colOff>
      <xdr:row>98</xdr:row>
      <xdr:rowOff>212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93732"/>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163082</xdr:rowOff>
    </xdr:from>
    <xdr:to>
      <xdr:col>10</xdr:col>
      <xdr:colOff>114300</xdr:colOff>
      <xdr:row>98</xdr:row>
      <xdr:rowOff>37671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93732"/>
          <a:ext cx="889000" cy="4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142969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126550</xdr:rowOff>
    </xdr:from>
    <xdr:to>
      <xdr:col>24</xdr:col>
      <xdr:colOff>114300</xdr:colOff>
      <xdr:row>98</xdr:row>
      <xdr:rowOff>56700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41477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7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90546</xdr:rowOff>
    </xdr:from>
    <xdr:to>
      <xdr:col>20</xdr:col>
      <xdr:colOff>38100</xdr:colOff>
      <xdr:row>98</xdr:row>
      <xdr:rowOff>20696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11823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120862</xdr:rowOff>
    </xdr:from>
    <xdr:to>
      <xdr:col>15</xdr:col>
      <xdr:colOff>101600</xdr:colOff>
      <xdr:row>98</xdr:row>
      <xdr:rowOff>51012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42139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112282</xdr:rowOff>
    </xdr:from>
    <xdr:to>
      <xdr:col>10</xdr:col>
      <xdr:colOff>165100</xdr:colOff>
      <xdr:row>98</xdr:row>
      <xdr:rowOff>42432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33559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158321</xdr:rowOff>
    </xdr:from>
    <xdr:to>
      <xdr:col>6</xdr:col>
      <xdr:colOff>38100</xdr:colOff>
      <xdr:row>98</xdr:row>
      <xdr:rowOff>88471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8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79598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8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108729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4711</xdr:rowOff>
    </xdr:from>
    <xdr:to>
      <xdr:col>55</xdr:col>
      <xdr:colOff>0</xdr:colOff>
      <xdr:row>58</xdr:row>
      <xdr:rowOff>53404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48811"/>
          <a:ext cx="838200" cy="4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4711</xdr:rowOff>
    </xdr:from>
    <xdr:to>
      <xdr:col>50</xdr:col>
      <xdr:colOff>114300</xdr:colOff>
      <xdr:row>58</xdr:row>
      <xdr:rowOff>8775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48811"/>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3086</xdr:rowOff>
    </xdr:from>
    <xdr:to>
      <xdr:col>45</xdr:col>
      <xdr:colOff>177800</xdr:colOff>
      <xdr:row>58</xdr:row>
      <xdr:rowOff>8775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47186"/>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3086</xdr:rowOff>
    </xdr:from>
    <xdr:to>
      <xdr:col>41</xdr:col>
      <xdr:colOff>50800</xdr:colOff>
      <xdr:row>58</xdr:row>
      <xdr:rowOff>40348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47186"/>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161561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2604</xdr:rowOff>
    </xdr:from>
    <xdr:to>
      <xdr:col>55</xdr:col>
      <xdr:colOff>50800</xdr:colOff>
      <xdr:row>58</xdr:row>
      <xdr:rowOff>104204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152481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125361</xdr:rowOff>
    </xdr:from>
    <xdr:to>
      <xdr:col>50</xdr:col>
      <xdr:colOff>165100</xdr:colOff>
      <xdr:row>58</xdr:row>
      <xdr:rowOff>55511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46638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9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129425</xdr:rowOff>
    </xdr:from>
    <xdr:to>
      <xdr:col>46</xdr:col>
      <xdr:colOff>38100</xdr:colOff>
      <xdr:row>58</xdr:row>
      <xdr:rowOff>59575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0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50702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9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123736</xdr:rowOff>
    </xdr:from>
    <xdr:to>
      <xdr:col>41</xdr:col>
      <xdr:colOff>101600</xdr:colOff>
      <xdr:row>58</xdr:row>
      <xdr:rowOff>53886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9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45013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8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160998</xdr:rowOff>
    </xdr:from>
    <xdr:to>
      <xdr:col>36</xdr:col>
      <xdr:colOff>165100</xdr:colOff>
      <xdr:row>58</xdr:row>
      <xdr:rowOff>91148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82275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33903</xdr:rowOff>
    </xdr:from>
    <xdr:to>
      <xdr:col>55</xdr:col>
      <xdr:colOff>0</xdr:colOff>
      <xdr:row>79</xdr:row>
      <xdr:rowOff>34590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78453"/>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33903</xdr:rowOff>
    </xdr:from>
    <xdr:to>
      <xdr:col>50</xdr:col>
      <xdr:colOff>114300</xdr:colOff>
      <xdr:row>79</xdr:row>
      <xdr:rowOff>35939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78453"/>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32384</xdr:rowOff>
    </xdr:from>
    <xdr:to>
      <xdr:col>45</xdr:col>
      <xdr:colOff>177800</xdr:colOff>
      <xdr:row>79</xdr:row>
      <xdr:rowOff>35939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76934"/>
          <a:ext cx="88900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22847</xdr:rowOff>
    </xdr:from>
    <xdr:to>
      <xdr:col>41</xdr:col>
      <xdr:colOff>50800</xdr:colOff>
      <xdr:row>79</xdr:row>
      <xdr:rowOff>32384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67397"/>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164340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155240</xdr:rowOff>
    </xdr:from>
    <xdr:to>
      <xdr:col>55</xdr:col>
      <xdr:colOff>50800</xdr:colOff>
      <xdr:row>79</xdr:row>
      <xdr:rowOff>85390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154553</xdr:rowOff>
    </xdr:from>
    <xdr:to>
      <xdr:col>50</xdr:col>
      <xdr:colOff>165100</xdr:colOff>
      <xdr:row>79</xdr:row>
      <xdr:rowOff>84703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75830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156589</xdr:rowOff>
    </xdr:from>
    <xdr:to>
      <xdr:col>46</xdr:col>
      <xdr:colOff>38100</xdr:colOff>
      <xdr:row>79</xdr:row>
      <xdr:rowOff>86739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77866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153034</xdr:rowOff>
    </xdr:from>
    <xdr:to>
      <xdr:col>41</xdr:col>
      <xdr:colOff>101600</xdr:colOff>
      <xdr:row>79</xdr:row>
      <xdr:rowOff>83184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74311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143497</xdr:rowOff>
    </xdr:from>
    <xdr:to>
      <xdr:col>36</xdr:col>
      <xdr:colOff>165100</xdr:colOff>
      <xdr:row>79</xdr:row>
      <xdr:rowOff>73647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64774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0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114971</xdr:rowOff>
    </xdr:from>
    <xdr:to>
      <xdr:col>55</xdr:col>
      <xdr:colOff>0</xdr:colOff>
      <xdr:row>98</xdr:row>
      <xdr:rowOff>119114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17071"/>
          <a:ext cx="83820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38168</xdr:rowOff>
    </xdr:from>
    <xdr:to>
      <xdr:col>50</xdr:col>
      <xdr:colOff>114300</xdr:colOff>
      <xdr:row>98</xdr:row>
      <xdr:rowOff>119114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40268"/>
          <a:ext cx="889000" cy="8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38168</xdr:rowOff>
    </xdr:from>
    <xdr:to>
      <xdr:col>45</xdr:col>
      <xdr:colOff>177800</xdr:colOff>
      <xdr:row>98</xdr:row>
      <xdr:rowOff>57826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40268"/>
          <a:ext cx="889000" cy="1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57826</xdr:rowOff>
    </xdr:from>
    <xdr:to>
      <xdr:col>41</xdr:col>
      <xdr:colOff>50800</xdr:colOff>
      <xdr:row>98</xdr:row>
      <xdr:rowOff>117866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59926"/>
          <a:ext cx="8890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117115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64171</xdr:rowOff>
    </xdr:from>
    <xdr:to>
      <xdr:col>55</xdr:col>
      <xdr:colOff>50800</xdr:colOff>
      <xdr:row>98</xdr:row>
      <xdr:rowOff>165771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150548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8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68314</xdr:rowOff>
    </xdr:from>
    <xdr:to>
      <xdr:col>50</xdr:col>
      <xdr:colOff>165100</xdr:colOff>
      <xdr:row>98</xdr:row>
      <xdr:rowOff>169914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161041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158818</xdr:rowOff>
    </xdr:from>
    <xdr:to>
      <xdr:col>46</xdr:col>
      <xdr:colOff>38100</xdr:colOff>
      <xdr:row>98</xdr:row>
      <xdr:rowOff>88968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105495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56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7026</xdr:rowOff>
    </xdr:from>
    <xdr:to>
      <xdr:col>41</xdr:col>
      <xdr:colOff>101600</xdr:colOff>
      <xdr:row>98</xdr:row>
      <xdr:rowOff>108626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125153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58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67066</xdr:rowOff>
    </xdr:from>
    <xdr:to>
      <xdr:col>36</xdr:col>
      <xdr:colOff>165100</xdr:colOff>
      <xdr:row>98</xdr:row>
      <xdr:rowOff>168666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6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159793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6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90975</xdr:rowOff>
    </xdr:from>
    <xdr:to>
      <xdr:col>85</xdr:col>
      <xdr:colOff>127000</xdr:colOff>
      <xdr:row>37</xdr:row>
      <xdr:rowOff>117754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263175"/>
          <a:ext cx="838200" cy="1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90975</xdr:rowOff>
    </xdr:from>
    <xdr:to>
      <xdr:col>81</xdr:col>
      <xdr:colOff>50800</xdr:colOff>
      <xdr:row>37</xdr:row>
      <xdr:rowOff>79954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63175"/>
          <a:ext cx="889000" cy="16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14411</xdr:rowOff>
    </xdr:from>
    <xdr:to>
      <xdr:col>76</xdr:col>
      <xdr:colOff>114300</xdr:colOff>
      <xdr:row>37</xdr:row>
      <xdr:rowOff>79954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58061"/>
          <a:ext cx="889000" cy="6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14411</xdr:rowOff>
    </xdr:from>
    <xdr:to>
      <xdr:col>71</xdr:col>
      <xdr:colOff>177800</xdr:colOff>
      <xdr:row>37</xdr:row>
      <xdr:rowOff>52652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58061"/>
          <a:ext cx="889000" cy="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66954</xdr:rowOff>
    </xdr:from>
    <xdr:to>
      <xdr:col>85</xdr:col>
      <xdr:colOff>177800</xdr:colOff>
      <xdr:row>37</xdr:row>
      <xdr:rowOff>168554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153331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40175</xdr:rowOff>
    </xdr:from>
    <xdr:to>
      <xdr:col>81</xdr:col>
      <xdr:colOff>101600</xdr:colOff>
      <xdr:row>36</xdr:row>
      <xdr:rowOff>141775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158302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29154</xdr:rowOff>
    </xdr:from>
    <xdr:to>
      <xdr:col>76</xdr:col>
      <xdr:colOff>165100</xdr:colOff>
      <xdr:row>37</xdr:row>
      <xdr:rowOff>130754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121881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6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135061</xdr:rowOff>
    </xdr:from>
    <xdr:to>
      <xdr:col>72</xdr:col>
      <xdr:colOff>38100</xdr:colOff>
      <xdr:row>37</xdr:row>
      <xdr:rowOff>65211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0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9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1852</xdr:rowOff>
    </xdr:from>
    <xdr:to>
      <xdr:col>67</xdr:col>
      <xdr:colOff>101600</xdr:colOff>
      <xdr:row>37</xdr:row>
      <xdr:rowOff>103452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94579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56622</xdr:rowOff>
    </xdr:from>
    <xdr:to>
      <xdr:col>85</xdr:col>
      <xdr:colOff>127000</xdr:colOff>
      <xdr:row>57</xdr:row>
      <xdr:rowOff>73708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29272"/>
          <a:ext cx="838200" cy="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69360</xdr:rowOff>
    </xdr:from>
    <xdr:to>
      <xdr:col>81</xdr:col>
      <xdr:colOff>50800</xdr:colOff>
      <xdr:row>57</xdr:row>
      <xdr:rowOff>73708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42010"/>
          <a:ext cx="889000" cy="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69360</xdr:rowOff>
    </xdr:from>
    <xdr:to>
      <xdr:col>76</xdr:col>
      <xdr:colOff>114300</xdr:colOff>
      <xdr:row>57</xdr:row>
      <xdr:rowOff>90862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42010"/>
          <a:ext cx="889000" cy="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76035</xdr:rowOff>
    </xdr:from>
    <xdr:to>
      <xdr:col>71</xdr:col>
      <xdr:colOff>177800</xdr:colOff>
      <xdr:row>57</xdr:row>
      <xdr:rowOff>90862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48685"/>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49257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5822</xdr:rowOff>
    </xdr:from>
    <xdr:to>
      <xdr:col>85</xdr:col>
      <xdr:colOff>177800</xdr:colOff>
      <xdr:row>57</xdr:row>
      <xdr:rowOff>107422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92199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9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22908</xdr:rowOff>
    </xdr:from>
    <xdr:to>
      <xdr:col>81</xdr:col>
      <xdr:colOff>101600</xdr:colOff>
      <xdr:row>57</xdr:row>
      <xdr:rowOff>124508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115635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18560</xdr:rowOff>
    </xdr:from>
    <xdr:to>
      <xdr:col>76</xdr:col>
      <xdr:colOff>165100</xdr:colOff>
      <xdr:row>57</xdr:row>
      <xdr:rowOff>120160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111287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8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40062</xdr:rowOff>
    </xdr:from>
    <xdr:to>
      <xdr:col>72</xdr:col>
      <xdr:colOff>38100</xdr:colOff>
      <xdr:row>57</xdr:row>
      <xdr:rowOff>141662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132789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0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25235</xdr:rowOff>
    </xdr:from>
    <xdr:to>
      <xdr:col>67</xdr:col>
      <xdr:colOff>101600</xdr:colOff>
      <xdr:row>57</xdr:row>
      <xdr:rowOff>126835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117962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9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103760</xdr:rowOff>
    </xdr:from>
    <xdr:to>
      <xdr:col>85</xdr:col>
      <xdr:colOff>127000</xdr:colOff>
      <xdr:row>97</xdr:row>
      <xdr:rowOff>111153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34410"/>
          <a:ext cx="8382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102036</xdr:rowOff>
    </xdr:from>
    <xdr:to>
      <xdr:col>81</xdr:col>
      <xdr:colOff>50800</xdr:colOff>
      <xdr:row>97</xdr:row>
      <xdr:rowOff>103760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73268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102036</xdr:rowOff>
    </xdr:from>
    <xdr:to>
      <xdr:col>76</xdr:col>
      <xdr:colOff>114300</xdr:colOff>
      <xdr:row>97</xdr:row>
      <xdr:rowOff>102800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32686"/>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102800</xdr:rowOff>
    </xdr:from>
    <xdr:to>
      <xdr:col>71</xdr:col>
      <xdr:colOff>177800</xdr:colOff>
      <xdr:row>97</xdr:row>
      <xdr:rowOff>128032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33450"/>
          <a:ext cx="889000" cy="2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110732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60353</xdr:rowOff>
    </xdr:from>
    <xdr:to>
      <xdr:col>85</xdr:col>
      <xdr:colOff>177800</xdr:colOff>
      <xdr:row>97</xdr:row>
      <xdr:rowOff>161953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9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38780</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6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52960</xdr:rowOff>
    </xdr:from>
    <xdr:to>
      <xdr:col>81</xdr:col>
      <xdr:colOff>101600</xdr:colOff>
      <xdr:row>97</xdr:row>
      <xdr:rowOff>154560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145687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7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51236</xdr:rowOff>
    </xdr:from>
    <xdr:to>
      <xdr:col>76</xdr:col>
      <xdr:colOff>165100</xdr:colOff>
      <xdr:row>97</xdr:row>
      <xdr:rowOff>152836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8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143963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7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52000</xdr:rowOff>
    </xdr:from>
    <xdr:to>
      <xdr:col>72</xdr:col>
      <xdr:colOff>38100</xdr:colOff>
      <xdr:row>97</xdr:row>
      <xdr:rowOff>153600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144727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77232</xdr:rowOff>
    </xdr:from>
    <xdr:to>
      <xdr:col>67</xdr:col>
      <xdr:colOff>101600</xdr:colOff>
      <xdr:row>98</xdr:row>
      <xdr:rowOff>7382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0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169959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0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79664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年度住民一人当たりコスト消防費：</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19,844</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円（前年比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12,140</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円減）と類似団体内平均値を下回った。</a:t>
          </a:r>
          <a:endPar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土木費については前年比増加となったが、引続き類似団体内平均値を下回った。</a:t>
          </a:r>
          <a:endPar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全体として類似団体と比較し低コストでの運用である。今後も低コストでの運用に努める。</a:t>
          </a:r>
          <a:r>
            <a:rPr lang="ja-JP" altLang="en-US" sz="1300">
              <a:effectLst/>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岐阜県安八町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　令和</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6</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年度財政調整基金残高標準財政規模比：</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22.60</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％（前年比</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5.34P</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増）。令和</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2</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年度以降回復傾向にあり令和</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6</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年度において</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20</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％を超える結果となった。</a:t>
          </a:r>
          <a:b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　実質収支額標準財政規模比についても</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5</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年連続の増加。</a:t>
          </a:r>
          <a:b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　令和</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6</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年度実質単年度収支標準財政規模比：</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0.83</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％（同</a:t>
          </a:r>
          <a:r>
            <a:rPr lang="en-US" altLang="ja-JP"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5.29P</a:t>
          </a:r>
          <a:r>
            <a:rPr lang="ja-JP" altLang="en-US" sz="1300" b="0" i="0" u="none" strike="noStrike">
              <a:solidFill>
                <a:schemeClr val="dk1"/>
              </a:solidFill>
              <a:effectLst/>
              <a:latin typeface="ＭＳ ゴシック" panose="020B0609070205080204" pitchFamily="49" charset="-128"/>
              <a:ea typeface="ＭＳ ゴシック" panose="020B0609070205080204" pitchFamily="49" charset="-128"/>
              <a:cs typeface="+mn-cs"/>
            </a:rPr>
            <a:t>増）。事務事業の見直し、経費節減等によりプラスに転じた。今後も事務事業の見直し、経費節減、施設統廃合等の歳出合理化による行財政改革の推進し、引続き健全な行財政運営に努める。</a:t>
          </a:r>
          <a:r>
            <a:rPr lang="ja-JP" altLang="en-US" sz="1300">
              <a:effectLst/>
              <a:latin typeface="ＭＳ ゴシック" panose="020B0609070205080204" pitchFamily="49" charset="-128"/>
              <a:ea typeface="ＭＳ ゴシック" panose="020B0609070205080204" pitchFamily="49" charset="-128"/>
            </a:rPr>
            <a:t> </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岐阜県安八町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　令和</a:t>
          </a:r>
          <a:r>
            <a:rPr lang="en-US" altLang="ja-JP"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2</a:t>
          </a:r>
          <a:r>
            <a:rPr lang="ja-JP" altLang="en-US" sz="1400" b="0" i="0" u="none" strike="noStrike">
              <a:solidFill>
                <a:schemeClr val="dk1"/>
              </a:solidFill>
              <a:effectLst/>
              <a:latin typeface="ＭＳ ゴシック" panose="020B0609070205080204" pitchFamily="49" charset="-128"/>
              <a:ea typeface="ＭＳ ゴシック" panose="020B0609070205080204" pitchFamily="49" charset="-128"/>
              <a:cs typeface="+mn-cs"/>
            </a:rPr>
            <a:t>年度より赤字計上が続いていた児童発達支援事業特別会計については黒字に転じ、土地取得特別会計についても黒字計上。一般会計他、水道事業会計、公共下水道事業会計、国民健康保険料特別会計、後期高齢者医療特別会計、その他会計においても黒字を計上。今後も引続き健全化に努める。</a:t>
          </a:r>
          <a:r>
            <a:rPr lang="ja-JP" altLang="en-US" sz="1800">
              <a:effectLst/>
              <a:latin typeface="ＭＳ ゴシック" panose="020B0609070205080204" pitchFamily="49" charset="-128"/>
              <a:ea typeface="ＭＳ ゴシック" panose="020B0609070205080204" pitchFamily="49" charset="-128"/>
            </a:rPr>
            <a:t> </a:t>
          </a:r>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7467218</v>
      </c>
      <c r="BO4" s="371"/>
      <c r="BP4" s="371"/>
      <c r="BQ4" s="371"/>
      <c r="BR4" s="371"/>
      <c r="BS4" s="371"/>
      <c r="BT4" s="371"/>
      <c r="BU4" s="372"/>
      <c r="BV4" s="370">
        <v>7561102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11.9</v>
      </c>
      <c r="CU4" s="377"/>
      <c r="CV4" s="377"/>
      <c r="CW4" s="377"/>
      <c r="CX4" s="377"/>
      <c r="CY4" s="377"/>
      <c r="CZ4" s="377"/>
      <c r="DA4" s="378"/>
      <c r="DB4" s="376">
        <v>10.5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6871572</v>
      </c>
      <c r="BO5" s="408"/>
      <c r="BP5" s="408"/>
      <c r="BQ5" s="408"/>
      <c r="BR5" s="408"/>
      <c r="BS5" s="408"/>
      <c r="BT5" s="408"/>
      <c r="BU5" s="409"/>
      <c r="BV5" s="407">
        <v>7073214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88.8</v>
      </c>
      <c r="CU5" s="405"/>
      <c r="CV5" s="405"/>
      <c r="CW5" s="405"/>
      <c r="CX5" s="405"/>
      <c r="CY5" s="405"/>
      <c r="CZ5" s="405"/>
      <c r="DA5" s="406"/>
      <c r="DB5" s="404">
        <v>87.6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595646</v>
      </c>
      <c r="BO6" s="408"/>
      <c r="BP6" s="408"/>
      <c r="BQ6" s="408"/>
      <c r="BR6" s="408"/>
      <c r="BS6" s="408"/>
      <c r="BT6" s="408"/>
      <c r="BU6" s="409"/>
      <c r="BV6" s="407">
        <v>487888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89.1</v>
      </c>
      <c r="CU6" s="445"/>
      <c r="CV6" s="445"/>
      <c r="CW6" s="445"/>
      <c r="CX6" s="445"/>
      <c r="CY6" s="445"/>
      <c r="CZ6" s="445"/>
      <c r="DA6" s="446"/>
      <c r="DB6" s="444">
        <v>88.4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84155</v>
      </c>
      <c r="BO7" s="408"/>
      <c r="BP7" s="408"/>
      <c r="BQ7" s="408"/>
      <c r="BR7" s="408"/>
      <c r="BS7" s="408"/>
      <c r="BT7" s="408"/>
      <c r="BU7" s="409"/>
      <c r="BV7" s="407">
        <v>41278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4302586</v>
      </c>
      <c r="CU7" s="408"/>
      <c r="CV7" s="408"/>
      <c r="CW7" s="408"/>
      <c r="CX7" s="408"/>
      <c r="CY7" s="408"/>
      <c r="CZ7" s="408"/>
      <c r="DA7" s="409"/>
      <c r="DB7" s="407">
        <v>4240031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511491</v>
      </c>
      <c r="BO8" s="408"/>
      <c r="BP8" s="408"/>
      <c r="BQ8" s="408"/>
      <c r="BR8" s="408"/>
      <c r="BS8" s="408"/>
      <c r="BT8" s="408"/>
      <c r="BU8" s="409"/>
      <c r="BV8" s="407">
        <v>446610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0.57999999999999996</v>
      </c>
      <c r="CU8" s="448"/>
      <c r="CV8" s="448"/>
      <c r="CW8" s="448"/>
      <c r="CX8" s="448"/>
      <c r="CY8" s="448"/>
      <c r="CZ8" s="448"/>
      <c r="DA8" s="449"/>
      <c r="DB8" s="447">
        <v>0.57999999999999996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14355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64881</v>
      </c>
      <c r="BO9" s="408"/>
      <c r="BP9" s="408"/>
      <c r="BQ9" s="408"/>
      <c r="BR9" s="408"/>
      <c r="BS9" s="408"/>
      <c r="BT9" s="408"/>
      <c r="BU9" s="409"/>
      <c r="BV9" s="407">
        <v>11206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11.2</v>
      </c>
      <c r="CU9" s="405"/>
      <c r="CV9" s="405"/>
      <c r="CW9" s="405"/>
      <c r="CX9" s="405"/>
      <c r="CY9" s="405"/>
      <c r="CZ9" s="405"/>
      <c r="DA9" s="406"/>
      <c r="DB9" s="404">
        <v>12.3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14752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274242</v>
      </c>
      <c r="BO10" s="408"/>
      <c r="BP10" s="408"/>
      <c r="BQ10" s="408"/>
      <c r="BR10" s="408"/>
      <c r="BS10" s="408"/>
      <c r="BT10" s="408"/>
      <c r="BU10" s="409"/>
      <c r="BV10" s="407">
        <v>157781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14456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303554</v>
      </c>
      <c r="BO12" s="408"/>
      <c r="BP12" s="408"/>
      <c r="BQ12" s="408"/>
      <c r="BR12" s="408"/>
      <c r="BS12" s="408"/>
      <c r="BT12" s="408"/>
      <c r="BU12" s="409"/>
      <c r="BV12" s="407">
        <v>358214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13839</v>
      </c>
      <c r="S13" s="492"/>
      <c r="T13" s="492"/>
      <c r="U13" s="492"/>
      <c r="V13" s="493"/>
      <c r="W13" s="423" t="s">
        <v>131</v>
      </c>
      <c r="X13" s="424"/>
      <c r="Y13" s="424"/>
      <c r="Z13" s="424"/>
      <c r="AA13" s="424"/>
      <c r="AB13" s="414"/>
      <c r="AC13" s="458">
        <v>188</v>
      </c>
      <c r="AD13" s="459"/>
      <c r="AE13" s="459"/>
      <c r="AF13" s="459"/>
      <c r="AG13" s="501"/>
      <c r="AH13" s="458">
        <v>230</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35569</v>
      </c>
      <c r="BO13" s="408"/>
      <c r="BP13" s="408"/>
      <c r="BQ13" s="408"/>
      <c r="BR13" s="408"/>
      <c r="BS13" s="408"/>
      <c r="BT13" s="408"/>
      <c r="BU13" s="409"/>
      <c r="BV13" s="407">
        <v>-189227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12.9</v>
      </c>
      <c r="CU13" s="405"/>
      <c r="CV13" s="405"/>
      <c r="CW13" s="405"/>
      <c r="CX13" s="405"/>
      <c r="CY13" s="405"/>
      <c r="CZ13" s="405"/>
      <c r="DA13" s="406"/>
      <c r="DB13" s="404">
        <v>13.7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14465</v>
      </c>
      <c r="S14" s="492"/>
      <c r="T14" s="492"/>
      <c r="U14" s="492"/>
      <c r="V14" s="493"/>
      <c r="W14" s="397"/>
      <c r="X14" s="398"/>
      <c r="Y14" s="398"/>
      <c r="Z14" s="398"/>
      <c r="AA14" s="398"/>
      <c r="AB14" s="387"/>
      <c r="AC14" s="494">
        <v>2.6</v>
      </c>
      <c r="AD14" s="495"/>
      <c r="AE14" s="495"/>
      <c r="AF14" s="495"/>
      <c r="AG14" s="496"/>
      <c r="AH14" s="494">
        <v>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50.7</v>
      </c>
      <c r="CU14" s="506"/>
      <c r="CV14" s="506"/>
      <c r="CW14" s="506"/>
      <c r="CX14" s="506"/>
      <c r="CY14" s="506"/>
      <c r="CZ14" s="506"/>
      <c r="DA14" s="507"/>
      <c r="DB14" s="505">
        <v>62.3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13932</v>
      </c>
      <c r="S15" s="492"/>
      <c r="T15" s="492"/>
      <c r="U15" s="492"/>
      <c r="V15" s="493"/>
      <c r="W15" s="423" t="s">
        <v>137</v>
      </c>
      <c r="X15" s="424"/>
      <c r="Y15" s="424"/>
      <c r="Z15" s="424"/>
      <c r="AA15" s="424"/>
      <c r="AB15" s="414"/>
      <c r="AC15" s="458">
        <v>2574</v>
      </c>
      <c r="AD15" s="459"/>
      <c r="AE15" s="459"/>
      <c r="AF15" s="459"/>
      <c r="AG15" s="501"/>
      <c r="AH15" s="458">
        <v>2537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2137185</v>
      </c>
      <c r="BO15" s="371"/>
      <c r="BP15" s="371"/>
      <c r="BQ15" s="371"/>
      <c r="BR15" s="371"/>
      <c r="BS15" s="371"/>
      <c r="BT15" s="371"/>
      <c r="BU15" s="372"/>
      <c r="BV15" s="370">
        <v>2115125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36.1</v>
      </c>
      <c r="AD16" s="495"/>
      <c r="AE16" s="495"/>
      <c r="AF16" s="495"/>
      <c r="AG16" s="496"/>
      <c r="AH16" s="494">
        <v>35.799999999999997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3722442</v>
      </c>
      <c r="BO16" s="408"/>
      <c r="BP16" s="408"/>
      <c r="BQ16" s="408"/>
      <c r="BR16" s="408"/>
      <c r="BS16" s="408"/>
      <c r="BT16" s="408"/>
      <c r="BU16" s="409"/>
      <c r="BV16" s="407">
        <v>3635889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4374</v>
      </c>
      <c r="AD17" s="459"/>
      <c r="AE17" s="459"/>
      <c r="AF17" s="459"/>
      <c r="AG17" s="501"/>
      <c r="AH17" s="458">
        <v>4316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2700232</v>
      </c>
      <c r="BO17" s="408"/>
      <c r="BP17" s="408"/>
      <c r="BQ17" s="408"/>
      <c r="BR17" s="408"/>
      <c r="BS17" s="408"/>
      <c r="BT17" s="408"/>
      <c r="BU17" s="409"/>
      <c r="BV17" s="407">
        <v>2670282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18.16</v>
      </c>
      <c r="M18" s="531"/>
      <c r="N18" s="531"/>
      <c r="O18" s="531"/>
      <c r="P18" s="531"/>
      <c r="Q18" s="531"/>
      <c r="R18" s="532"/>
      <c r="S18" s="532"/>
      <c r="T18" s="532"/>
      <c r="U18" s="532"/>
      <c r="V18" s="533"/>
      <c r="W18" s="425"/>
      <c r="X18" s="426"/>
      <c r="Y18" s="426"/>
      <c r="Z18" s="426"/>
      <c r="AA18" s="426"/>
      <c r="AB18" s="417"/>
      <c r="AC18" s="534">
        <v>61.3</v>
      </c>
      <c r="AD18" s="535"/>
      <c r="AE18" s="535"/>
      <c r="AF18" s="535"/>
      <c r="AG18" s="536"/>
      <c r="AH18" s="534">
        <v>60.9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3896574</v>
      </c>
      <c r="BO18" s="408"/>
      <c r="BP18" s="408"/>
      <c r="BQ18" s="408"/>
      <c r="BR18" s="408"/>
      <c r="BS18" s="408"/>
      <c r="BT18" s="408"/>
      <c r="BU18" s="409"/>
      <c r="BV18" s="407">
        <v>3719140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790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5564151</v>
      </c>
      <c r="BO19" s="408"/>
      <c r="BP19" s="408"/>
      <c r="BQ19" s="408"/>
      <c r="BR19" s="408"/>
      <c r="BS19" s="408"/>
      <c r="BT19" s="408"/>
      <c r="BU19" s="409"/>
      <c r="BV19" s="407">
        <v>5147707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5013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5636839</v>
      </c>
      <c r="BO22" s="371"/>
      <c r="BP22" s="371"/>
      <c r="BQ22" s="371"/>
      <c r="BR22" s="371"/>
      <c r="BS22" s="371"/>
      <c r="BT22" s="371"/>
      <c r="BU22" s="372"/>
      <c r="BV22" s="370">
        <v>6078510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2492944</v>
      </c>
      <c r="BO23" s="408"/>
      <c r="BP23" s="408"/>
      <c r="BQ23" s="408"/>
      <c r="BR23" s="408"/>
      <c r="BS23" s="408"/>
      <c r="BT23" s="408"/>
      <c r="BU23" s="409"/>
      <c r="BV23" s="407">
        <v>2515191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129</v>
      </c>
      <c r="AI24" s="459"/>
      <c r="AJ24" s="459"/>
      <c r="AK24" s="459"/>
      <c r="AL24" s="501"/>
      <c r="AM24" s="458">
        <v>378615</v>
      </c>
      <c r="AN24" s="459"/>
      <c r="AO24" s="459"/>
      <c r="AP24" s="459"/>
      <c r="AQ24" s="459"/>
      <c r="AR24" s="501"/>
      <c r="AS24" s="458">
        <v>2935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3144434</v>
      </c>
      <c r="BO24" s="408"/>
      <c r="BP24" s="408"/>
      <c r="BQ24" s="408"/>
      <c r="BR24" s="408"/>
      <c r="BS24" s="408"/>
      <c r="BT24" s="408"/>
      <c r="BU24" s="409"/>
      <c r="BV24" s="407">
        <v>3232189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3050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2640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972468</v>
      </c>
      <c r="BO28" s="371"/>
      <c r="BP28" s="371"/>
      <c r="BQ28" s="371"/>
      <c r="BR28" s="371"/>
      <c r="BS28" s="371"/>
      <c r="BT28" s="371"/>
      <c r="BU28" s="372"/>
      <c r="BV28" s="370">
        <v>731780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8</v>
      </c>
      <c r="M29" s="459"/>
      <c r="N29" s="459"/>
      <c r="O29" s="459"/>
      <c r="P29" s="501"/>
      <c r="Q29" s="458">
        <v>2430</v>
      </c>
      <c r="R29" s="459"/>
      <c r="S29" s="459"/>
      <c r="T29" s="459"/>
      <c r="U29" s="459"/>
      <c r="V29" s="501"/>
      <c r="W29" s="556"/>
      <c r="X29" s="557"/>
      <c r="Y29" s="558"/>
      <c r="Z29" s="457" t="s">
        <v>178</v>
      </c>
      <c r="AA29" s="437"/>
      <c r="AB29" s="437"/>
      <c r="AC29" s="437"/>
      <c r="AD29" s="437"/>
      <c r="AE29" s="437"/>
      <c r="AF29" s="437"/>
      <c r="AG29" s="438"/>
      <c r="AH29" s="458">
        <v>130</v>
      </c>
      <c r="AI29" s="459"/>
      <c r="AJ29" s="459"/>
      <c r="AK29" s="459"/>
      <c r="AL29" s="501"/>
      <c r="AM29" s="458">
        <v>382555</v>
      </c>
      <c r="AN29" s="459"/>
      <c r="AO29" s="459"/>
      <c r="AP29" s="459"/>
      <c r="AQ29" s="459"/>
      <c r="AR29" s="501"/>
      <c r="AS29" s="458">
        <v>2943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117942</v>
      </c>
      <c r="BO29" s="408"/>
      <c r="BP29" s="408"/>
      <c r="BQ29" s="408"/>
      <c r="BR29" s="408"/>
      <c r="BS29" s="408"/>
      <c r="BT29" s="408"/>
      <c r="BU29" s="409"/>
      <c r="BV29" s="407">
        <v>87511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250344</v>
      </c>
      <c r="BO30" s="527"/>
      <c r="BP30" s="527"/>
      <c r="BQ30" s="527"/>
      <c r="BR30" s="527"/>
      <c r="BS30" s="527"/>
      <c r="BT30" s="527"/>
      <c r="BU30" s="528"/>
      <c r="BV30" s="526">
        <v>235008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西濃環境整備組合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安八町土地開発公社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児童発達支援事業特別会計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IF('各会計、関係団体の財政状況及び健全化判断比率'!B31="","",'各会計、関係団体の財政状況及び健全化判断比率'!B31)</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大垣消防組合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土地取得特別会計</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大垣衛生施設組合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西南濃粗大廃棄物処理組合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大垣市安八郡安八町東安中学校組合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安八郡広域連合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あすわ苑老人福祉施設事務組合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岐阜県市町村会館組合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岐阜県市町村職員退職手当組合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後期高齢者医療連合（一般会計分）</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gygzmWxf8UMrBlsiZy/qTC5crWi3SlUo9LSC2YvutdzXbbxan0Nhu2rXuWF5G8bbtvjPOiuartpbNMlR249Q==" saltValue="cSdKJ8Lb4qBMhuqKerJa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22.14</v>
      </c>
      <c r="G34" s="33">
        <v>21.65</v>
      </c>
      <c r="H34" s="33">
        <v>21.01</v>
      </c>
      <c r="I34" s="33">
        <v>19.600000000000001</v>
      </c>
      <c r="J34" s="34">
        <v>18.03</v>
      </c>
      <c r="K34" s="22"/>
      <c r="L34" s="22"/>
      <c r="M34" s="22"/>
      <c r="N34" s="22"/>
      <c r="O34" s="22"/>
      <c r="P34" s="22"/>
    </row>
    <row r="35" spans="1:16" ht="39" customHeight="1" x14ac:dyDescent="0.15">
      <c r="A35" s="22"/>
      <c r="B35" s="35"/>
      <c r="C35" s="1145" t="s">
        <v>534</v>
      </c>
      <c r="D35" s="1146"/>
      <c r="E35" s="1147"/>
      <c r="F35" s="36">
        <v>9.41</v>
      </c>
      <c r="G35" s="37">
        <v>10.47</v>
      </c>
      <c r="H35" s="37">
        <v>10.36</v>
      </c>
      <c r="I35" s="37">
        <v>10.54</v>
      </c>
      <c r="J35" s="38">
        <v>11.84</v>
      </c>
      <c r="K35" s="22"/>
      <c r="L35" s="22"/>
      <c r="M35" s="22"/>
      <c r="N35" s="22"/>
      <c r="O35" s="22"/>
      <c r="P35" s="22"/>
    </row>
    <row r="36" spans="1:16" ht="39" customHeight="1" x14ac:dyDescent="0.15">
      <c r="A36" s="22"/>
      <c r="B36" s="35"/>
      <c r="C36" s="1145" t="s">
        <v>535</v>
      </c>
      <c r="D36" s="1146"/>
      <c r="E36" s="1147"/>
      <c r="F36" s="36" t="s">
        <v>486</v>
      </c>
      <c r="G36" s="37" t="s">
        <v>486</v>
      </c>
      <c r="H36" s="37" t="s">
        <v>486</v>
      </c>
      <c r="I36" s="37" t="s">
        <v>486</v>
      </c>
      <c r="J36" s="38">
        <v>2.0699999999999998</v>
      </c>
      <c r="K36" s="22"/>
      <c r="L36" s="22"/>
      <c r="M36" s="22"/>
      <c r="N36" s="22"/>
      <c r="O36" s="22"/>
      <c r="P36" s="22"/>
    </row>
    <row r="37" spans="1:16" ht="39" customHeight="1" x14ac:dyDescent="0.15">
      <c r="A37" s="22"/>
      <c r="B37" s="35"/>
      <c r="C37" s="1145" t="s">
        <v>536</v>
      </c>
      <c r="D37" s="1146"/>
      <c r="E37" s="1147"/>
      <c r="F37" s="36">
        <v>2.4900000000000002</v>
      </c>
      <c r="G37" s="37">
        <v>1.03</v>
      </c>
      <c r="H37" s="37">
        <v>0.77</v>
      </c>
      <c r="I37" s="37">
        <v>0.56999999999999995</v>
      </c>
      <c r="J37" s="38">
        <v>1.1399999999999999</v>
      </c>
      <c r="K37" s="22"/>
      <c r="L37" s="22"/>
      <c r="M37" s="22"/>
      <c r="N37" s="22"/>
      <c r="O37" s="22"/>
      <c r="P37" s="22"/>
    </row>
    <row r="38" spans="1:16" ht="39" customHeight="1" x14ac:dyDescent="0.15">
      <c r="A38" s="22"/>
      <c r="B38" s="35"/>
      <c r="C38" s="1145" t="s">
        <v>537</v>
      </c>
      <c r="D38" s="1146"/>
      <c r="E38" s="1147"/>
      <c r="F38" s="36">
        <v>0.09</v>
      </c>
      <c r="G38" s="37">
        <v>0.08</v>
      </c>
      <c r="H38" s="37">
        <v>0.11</v>
      </c>
      <c r="I38" s="37">
        <v>0.12</v>
      </c>
      <c r="J38" s="38">
        <v>0.2</v>
      </c>
      <c r="K38" s="22"/>
      <c r="L38" s="22"/>
      <c r="M38" s="22"/>
      <c r="N38" s="22"/>
      <c r="O38" s="22"/>
      <c r="P38" s="22"/>
    </row>
    <row r="39" spans="1:16" ht="39" customHeight="1" x14ac:dyDescent="0.15">
      <c r="A39" s="22"/>
      <c r="B39" s="35"/>
      <c r="C39" s="1145" t="s">
        <v>538</v>
      </c>
      <c r="D39" s="1146"/>
      <c r="E39" s="1147"/>
      <c r="F39" s="36" t="s">
        <v>539</v>
      </c>
      <c r="G39" s="37" t="s">
        <v>540</v>
      </c>
      <c r="H39" s="37" t="s">
        <v>541</v>
      </c>
      <c r="I39" s="37" t="s">
        <v>542</v>
      </c>
      <c r="J39" s="38">
        <v>0.03</v>
      </c>
      <c r="K39" s="22"/>
      <c r="L39" s="22"/>
      <c r="M39" s="22"/>
      <c r="N39" s="22"/>
      <c r="O39" s="22"/>
      <c r="P39" s="22"/>
    </row>
    <row r="40" spans="1:16" ht="39" customHeight="1" x14ac:dyDescent="0.15">
      <c r="A40" s="22"/>
      <c r="B40" s="35"/>
      <c r="C40" s="1145" t="s">
        <v>543</v>
      </c>
      <c r="D40" s="1146"/>
      <c r="E40" s="1147"/>
      <c r="F40" s="36" t="s">
        <v>486</v>
      </c>
      <c r="G40" s="37" t="s">
        <v>486</v>
      </c>
      <c r="H40" s="37" t="s">
        <v>486</v>
      </c>
      <c r="I40" s="37" t="s">
        <v>542</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544</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545</v>
      </c>
      <c r="D43" s="1149"/>
      <c r="E43" s="1150"/>
      <c r="F43" s="41">
        <v>0.6</v>
      </c>
      <c r="G43" s="42">
        <v>7.0000000000000007E-2</v>
      </c>
      <c r="H43" s="42">
        <v>7.0000000000000007E-2</v>
      </c>
      <c r="I43" s="42">
        <v>4.9800000000000004</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kj3cH19A3bj8UZ+JPgLpMndP5eP4uFLhUR98p5SLjU1+yn7cqOHtXDe83tvxGHJLoHwOzhr8BhkLXMM19Xr5A==" saltValue="v2tE3D9oB1ViHCtJKFE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592</v>
      </c>
      <c r="L45" s="60">
        <v>666</v>
      </c>
      <c r="M45" s="60">
        <v>664</v>
      </c>
      <c r="N45" s="60">
        <v>656</v>
      </c>
      <c r="O45" s="61">
        <v>632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v>3</v>
      </c>
      <c r="P47" s="48"/>
      <c r="Q47" s="48"/>
      <c r="R47" s="48"/>
      <c r="S47" s="48"/>
      <c r="T47" s="48"/>
      <c r="U47" s="48"/>
    </row>
    <row r="48" spans="1:21" ht="30.75" customHeight="1" x14ac:dyDescent="0.15">
      <c r="A48" s="48"/>
      <c r="B48" s="1155"/>
      <c r="C48" s="1156"/>
      <c r="D48" s="62"/>
      <c r="E48" s="1161" t="s">
        <v>13</v>
      </c>
      <c r="F48" s="1161"/>
      <c r="G48" s="1161"/>
      <c r="H48" s="1161"/>
      <c r="I48" s="1161"/>
      <c r="J48" s="1162"/>
      <c r="K48" s="63">
        <v>441</v>
      </c>
      <c r="L48" s="64">
        <v>460</v>
      </c>
      <c r="M48" s="64">
        <v>458</v>
      </c>
      <c r="N48" s="64">
        <v>361</v>
      </c>
      <c r="O48" s="65">
        <v>230</v>
      </c>
      <c r="P48" s="48"/>
      <c r="Q48" s="48"/>
      <c r="R48" s="48"/>
      <c r="S48" s="48"/>
      <c r="T48" s="48"/>
      <c r="U48" s="48"/>
    </row>
    <row r="49" spans="1:21" ht="30.75" customHeight="1" x14ac:dyDescent="0.15">
      <c r="A49" s="48"/>
      <c r="B49" s="1155"/>
      <c r="C49" s="1156"/>
      <c r="D49" s="62"/>
      <c r="E49" s="1161" t="s">
        <v>14</v>
      </c>
      <c r="F49" s="1161"/>
      <c r="G49" s="1161"/>
      <c r="H49" s="1161"/>
      <c r="I49" s="1161"/>
      <c r="J49" s="1162"/>
      <c r="K49" s="63">
        <v>24</v>
      </c>
      <c r="L49" s="64">
        <v>28</v>
      </c>
      <c r="M49" s="64">
        <v>28</v>
      </c>
      <c r="N49" s="64">
        <v>35</v>
      </c>
      <c r="O49" s="65">
        <v>35</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622</v>
      </c>
      <c r="L52" s="64">
        <v>631</v>
      </c>
      <c r="M52" s="64">
        <v>634</v>
      </c>
      <c r="N52" s="64">
        <v>557</v>
      </c>
      <c r="O52" s="65">
        <v>468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435</v>
      </c>
      <c r="L53" s="69">
        <v>523</v>
      </c>
      <c r="M53" s="69">
        <v>516</v>
      </c>
      <c r="N53" s="69">
        <v>495</v>
      </c>
      <c r="O53" s="70">
        <v>432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fKGE8ru7uX8hO6Doed3E5Wwo7mekB3l1P/D+vFV6kFX5/6KebJvd4gkHofknjtL0vSQEjrm0oQI5xj8v1IuTw==" saltValue="pSPzPiMnCp51shljJq3L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6183</v>
      </c>
      <c r="J41" s="344">
        <v>6106</v>
      </c>
      <c r="K41" s="344">
        <v>5896</v>
      </c>
      <c r="L41" s="344">
        <v>6079</v>
      </c>
      <c r="M41" s="345">
        <v>5637</v>
      </c>
    </row>
    <row r="42" spans="2:13" ht="27.75" customHeight="1" x14ac:dyDescent="0.15">
      <c r="B42" s="1186"/>
      <c r="C42" s="1187"/>
      <c r="D42" s="106"/>
      <c r="E42" s="1192" t="s">
        <v>32</v>
      </c>
      <c r="F42" s="1192"/>
      <c r="G42" s="1192"/>
      <c r="H42" s="1193"/>
      <c r="I42" s="346">
        <v>326</v>
      </c>
      <c r="J42" s="347">
        <v>328</v>
      </c>
      <c r="K42" s="347">
        <v>273</v>
      </c>
      <c r="L42" s="347">
        <v>255</v>
      </c>
      <c r="M42" s="348">
        <v>257</v>
      </c>
    </row>
    <row r="43" spans="2:13" ht="27.75" customHeight="1" x14ac:dyDescent="0.15">
      <c r="B43" s="1186"/>
      <c r="C43" s="1187"/>
      <c r="D43" s="106"/>
      <c r="E43" s="1192" t="s">
        <v>33</v>
      </c>
      <c r="F43" s="1192"/>
      <c r="G43" s="1192"/>
      <c r="H43" s="1193"/>
      <c r="I43" s="346">
        <v>3461</v>
      </c>
      <c r="J43" s="347">
        <v>3326</v>
      </c>
      <c r="K43" s="347">
        <v>3102</v>
      </c>
      <c r="L43" s="347">
        <v>2923</v>
      </c>
      <c r="M43" s="348">
        <v>2977</v>
      </c>
    </row>
    <row r="44" spans="2:13" ht="27.75" customHeight="1" x14ac:dyDescent="0.15">
      <c r="B44" s="1186"/>
      <c r="C44" s="1187"/>
      <c r="D44" s="106"/>
      <c r="E44" s="1192" t="s">
        <v>34</v>
      </c>
      <c r="F44" s="1192"/>
      <c r="G44" s="1192"/>
      <c r="H44" s="1193"/>
      <c r="I44" s="346">
        <v>299</v>
      </c>
      <c r="J44" s="347">
        <v>290</v>
      </c>
      <c r="K44" s="347">
        <v>321</v>
      </c>
      <c r="L44" s="347">
        <v>320</v>
      </c>
      <c r="M44" s="348">
        <v>318</v>
      </c>
    </row>
    <row r="45" spans="2:13" ht="27.75" customHeight="1" x14ac:dyDescent="0.15">
      <c r="B45" s="1186"/>
      <c r="C45" s="1187"/>
      <c r="D45" s="106"/>
      <c r="E45" s="1192" t="s">
        <v>35</v>
      </c>
      <c r="F45" s="1192"/>
      <c r="G45" s="1192"/>
      <c r="H45" s="1193"/>
      <c r="I45" s="346">
        <v>350</v>
      </c>
      <c r="J45" s="347">
        <v>396</v>
      </c>
      <c r="K45" s="347">
        <v>339</v>
      </c>
      <c r="L45" s="347">
        <v>314</v>
      </c>
      <c r="M45" s="348">
        <v>328</v>
      </c>
    </row>
    <row r="46" spans="2:13" ht="27.75" customHeight="1" x14ac:dyDescent="0.15">
      <c r="B46" s="1186"/>
      <c r="C46" s="1187"/>
      <c r="D46" s="107"/>
      <c r="E46" s="1192" t="s">
        <v>36</v>
      </c>
      <c r="F46" s="1192"/>
      <c r="G46" s="1192"/>
      <c r="H46" s="1193"/>
      <c r="I46" s="346">
        <v>465</v>
      </c>
      <c r="J46" s="347">
        <v>445</v>
      </c>
      <c r="K46" s="347">
        <v>487</v>
      </c>
      <c r="L46" s="347">
        <v>518</v>
      </c>
      <c r="M46" s="348">
        <v>498</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940</v>
      </c>
      <c r="J50" s="347">
        <v>1236</v>
      </c>
      <c r="K50" s="347">
        <v>1221</v>
      </c>
      <c r="L50" s="347">
        <v>1314</v>
      </c>
      <c r="M50" s="348">
        <v>1586</v>
      </c>
    </row>
    <row r="51" spans="2:13" ht="27.75" customHeight="1" x14ac:dyDescent="0.15">
      <c r="B51" s="1186"/>
      <c r="C51" s="1187"/>
      <c r="D51" s="106"/>
      <c r="E51" s="1192" t="s">
        <v>42</v>
      </c>
      <c r="F51" s="1192"/>
      <c r="G51" s="1192"/>
      <c r="H51" s="1193"/>
      <c r="I51" s="346">
        <v>52</v>
      </c>
      <c r="J51" s="347">
        <v>32</v>
      </c>
      <c r="K51" s="347">
        <v>11</v>
      </c>
      <c r="L51" s="347" t="s">
        <v>486</v>
      </c>
      <c r="M51" s="348" t="s">
        <v>486</v>
      </c>
    </row>
    <row r="52" spans="2:13" ht="27.75" customHeight="1" x14ac:dyDescent="0.15">
      <c r="B52" s="1188"/>
      <c r="C52" s="1189"/>
      <c r="D52" s="106"/>
      <c r="E52" s="1192" t="s">
        <v>43</v>
      </c>
      <c r="F52" s="1192"/>
      <c r="G52" s="1192"/>
      <c r="H52" s="1193"/>
      <c r="I52" s="346">
        <v>6941</v>
      </c>
      <c r="J52" s="347">
        <v>6498</v>
      </c>
      <c r="K52" s="347">
        <v>6799</v>
      </c>
      <c r="L52" s="347">
        <v>6786</v>
      </c>
      <c r="M52" s="348">
        <v>6475</v>
      </c>
    </row>
    <row r="53" spans="2:13" ht="27.75" customHeight="1" thickBot="1" x14ac:dyDescent="0.2">
      <c r="B53" s="1199" t="s">
        <v>19</v>
      </c>
      <c r="C53" s="1200"/>
      <c r="D53" s="110"/>
      <c r="E53" s="1201" t="s">
        <v>44</v>
      </c>
      <c r="F53" s="1201"/>
      <c r="G53" s="1201"/>
      <c r="H53" s="1202"/>
      <c r="I53" s="349">
        <v>3151</v>
      </c>
      <c r="J53" s="350">
        <v>3124</v>
      </c>
      <c r="K53" s="350">
        <v>2386</v>
      </c>
      <c r="L53" s="350">
        <v>2308</v>
      </c>
      <c r="M53" s="351">
        <v>1953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rxrYV/o2Z/rpJ2qjk0mSBkh80rnKsGYxt/LNK1TtOzFi1N1FaMRBXfPAHc1iNuxHcxGJeTkaq3E0XvrRWDojw==" saltValue="KBQjvlbg4g8U9WdpUTW2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672</v>
      </c>
      <c r="G55" s="352">
        <v>732</v>
      </c>
      <c r="H55" s="353">
        <v>972</v>
      </c>
    </row>
    <row r="56" spans="2:8" ht="52.5" customHeight="1" x14ac:dyDescent="0.15">
      <c r="B56" s="122"/>
      <c r="C56" s="1213" t="s">
        <v>47</v>
      </c>
      <c r="D56" s="1213"/>
      <c r="E56" s="1214"/>
      <c r="F56" s="354">
        <v>88</v>
      </c>
      <c r="G56" s="354">
        <v>88</v>
      </c>
      <c r="H56" s="355">
        <v>118</v>
      </c>
    </row>
    <row r="57" spans="2:8" ht="53.25" customHeight="1" x14ac:dyDescent="0.15">
      <c r="B57" s="122"/>
      <c r="C57" s="1215" t="s">
        <v>48</v>
      </c>
      <c r="D57" s="1215"/>
      <c r="E57" s="1216"/>
      <c r="F57" s="356">
        <v>185</v>
      </c>
      <c r="G57" s="356">
        <v>235</v>
      </c>
      <c r="H57" s="357">
        <v>250</v>
      </c>
    </row>
    <row r="58" spans="2:8" ht="45.75" customHeight="1" x14ac:dyDescent="0.15">
      <c r="B58" s="123"/>
      <c r="C58" s="1203" t="s">
        <v>569</v>
      </c>
      <c r="D58" s="1204"/>
      <c r="E58" s="1205"/>
      <c r="F58" s="358">
        <v>163</v>
      </c>
      <c r="G58" s="358">
        <v>179</v>
      </c>
      <c r="H58" s="359">
        <v>194</v>
      </c>
    </row>
    <row r="59" spans="2:8" ht="45.75" customHeight="1" x14ac:dyDescent="0.15">
      <c r="B59" s="123"/>
      <c r="C59" s="1203" t="s">
        <v>570</v>
      </c>
      <c r="D59" s="1204"/>
      <c r="E59" s="1205"/>
      <c r="F59" s="358">
        <v>0</v>
      </c>
      <c r="G59" s="358">
        <v>33</v>
      </c>
      <c r="H59" s="359">
        <v>37</v>
      </c>
    </row>
    <row r="60" spans="2:8" ht="45.75" customHeight="1" x14ac:dyDescent="0.15">
      <c r="B60" s="123"/>
      <c r="C60" s="1203" t="s">
        <v>571</v>
      </c>
      <c r="D60" s="1204"/>
      <c r="E60" s="1205"/>
      <c r="F60" s="358">
        <v>10</v>
      </c>
      <c r="G60" s="358">
        <v>10</v>
      </c>
      <c r="H60" s="359">
        <v>10</v>
      </c>
    </row>
    <row r="61" spans="2:8" ht="45.75" customHeight="1" x14ac:dyDescent="0.15">
      <c r="B61" s="123"/>
      <c r="C61" s="1203" t="s">
        <v>572</v>
      </c>
      <c r="D61" s="1204"/>
      <c r="E61" s="1205"/>
      <c r="F61" s="358">
        <v>8</v>
      </c>
      <c r="G61" s="358">
        <v>8</v>
      </c>
      <c r="H61" s="359">
        <v>8</v>
      </c>
    </row>
    <row r="62" spans="2:8" ht="45.75" customHeight="1" thickBot="1" x14ac:dyDescent="0.2">
      <c r="B62" s="124"/>
      <c r="C62" s="1206" t="s">
        <v>573</v>
      </c>
      <c r="D62" s="1207"/>
      <c r="E62" s="1208"/>
      <c r="F62" s="360">
        <v>4</v>
      </c>
      <c r="G62" s="360">
        <v>5</v>
      </c>
      <c r="H62" s="361">
        <v>1</v>
      </c>
    </row>
    <row r="63" spans="2:8" ht="52.5" customHeight="1" thickBot="1" x14ac:dyDescent="0.2">
      <c r="B63" s="125"/>
      <c r="C63" s="1209" t="s">
        <v>49</v>
      </c>
      <c r="D63" s="1209"/>
      <c r="E63" s="1210"/>
      <c r="F63" s="362">
        <v>945</v>
      </c>
      <c r="G63" s="362">
        <v>1054</v>
      </c>
      <c r="H63" s="363">
        <v>1341</v>
      </c>
    </row>
    <row r="64" spans="2:8" x14ac:dyDescent="0.15"/>
  </sheetData>
  <sheetProtection algorithmName="SHA-512" hashValue="Ot8iH9T0Rpv4Rhd9N05cj8VuhO95CycfJ2C5VYac9HSRA6zZqcSKfPRIbLnvZx44hVxc9szlTKJ3VZK49oN05Q==" saltValue="i3QNvc6BjRl3V1H6BIfC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33394</v>
      </c>
      <c r="E3" s="144"/>
      <c r="F3" s="145">
        <v>94796</v>
      </c>
      <c r="G3" s="146"/>
      <c r="H3" s="147"/>
    </row>
    <row r="4" spans="1:8" x14ac:dyDescent="0.15">
      <c r="A4" s="148"/>
      <c r="B4" s="149"/>
      <c r="C4" s="150"/>
      <c r="D4" s="151">
        <v>18708</v>
      </c>
      <c r="E4" s="152"/>
      <c r="F4" s="153">
        <v>55781</v>
      </c>
      <c r="G4" s="154"/>
      <c r="H4" s="155"/>
    </row>
    <row r="5" spans="1:8" x14ac:dyDescent="0.15">
      <c r="A5" s="136" t="s">
        <v>519</v>
      </c>
      <c r="B5" s="141"/>
      <c r="C5" s="142"/>
      <c r="D5" s="143">
        <v>58099</v>
      </c>
      <c r="E5" s="144"/>
      <c r="F5" s="145">
        <v>97758</v>
      </c>
      <c r="G5" s="146"/>
      <c r="H5" s="147"/>
    </row>
    <row r="6" spans="1:8" x14ac:dyDescent="0.15">
      <c r="A6" s="148"/>
      <c r="B6" s="149"/>
      <c r="C6" s="150"/>
      <c r="D6" s="151">
        <v>22503</v>
      </c>
      <c r="E6" s="152"/>
      <c r="F6" s="153">
        <v>45946</v>
      </c>
      <c r="G6" s="154"/>
      <c r="H6" s="155"/>
    </row>
    <row r="7" spans="1:8" x14ac:dyDescent="0.15">
      <c r="A7" s="136" t="s">
        <v>520</v>
      </c>
      <c r="B7" s="141"/>
      <c r="C7" s="142"/>
      <c r="D7" s="143">
        <v>64270</v>
      </c>
      <c r="E7" s="144"/>
      <c r="F7" s="145">
        <v>91338</v>
      </c>
      <c r="G7" s="146"/>
      <c r="H7" s="147"/>
    </row>
    <row r="8" spans="1:8" x14ac:dyDescent="0.15">
      <c r="A8" s="148"/>
      <c r="B8" s="149"/>
      <c r="C8" s="150"/>
      <c r="D8" s="151">
        <v>30935</v>
      </c>
      <c r="E8" s="152"/>
      <c r="F8" s="153">
        <v>43989</v>
      </c>
      <c r="G8" s="154"/>
      <c r="H8" s="155"/>
    </row>
    <row r="9" spans="1:8" x14ac:dyDescent="0.15">
      <c r="A9" s="136" t="s">
        <v>521</v>
      </c>
      <c r="B9" s="141"/>
      <c r="C9" s="142"/>
      <c r="D9" s="143">
        <v>76348</v>
      </c>
      <c r="E9" s="144"/>
      <c r="F9" s="145">
        <v>103975</v>
      </c>
      <c r="G9" s="146"/>
      <c r="H9" s="147"/>
    </row>
    <row r="10" spans="1:8" x14ac:dyDescent="0.15">
      <c r="A10" s="148"/>
      <c r="B10" s="149"/>
      <c r="C10" s="150"/>
      <c r="D10" s="151">
        <v>58986</v>
      </c>
      <c r="E10" s="152"/>
      <c r="F10" s="153">
        <v>52698</v>
      </c>
      <c r="G10" s="154"/>
      <c r="H10" s="155"/>
    </row>
    <row r="11" spans="1:8" x14ac:dyDescent="0.15">
      <c r="A11" s="136" t="s">
        <v>522</v>
      </c>
      <c r="B11" s="141"/>
      <c r="C11" s="142"/>
      <c r="D11" s="143">
        <v>40792</v>
      </c>
      <c r="E11" s="144"/>
      <c r="F11" s="145">
        <v>112678</v>
      </c>
      <c r="G11" s="146"/>
      <c r="H11" s="147"/>
    </row>
    <row r="12" spans="1:8" x14ac:dyDescent="0.15">
      <c r="A12" s="148"/>
      <c r="B12" s="149"/>
      <c r="C12" s="156"/>
      <c r="D12" s="151">
        <v>11570</v>
      </c>
      <c r="E12" s="152"/>
      <c r="F12" s="153">
        <v>55165</v>
      </c>
      <c r="G12" s="154"/>
      <c r="H12" s="155"/>
    </row>
    <row r="13" spans="1:8" x14ac:dyDescent="0.15">
      <c r="A13" s="136"/>
      <c r="B13" s="141"/>
      <c r="C13" s="157"/>
      <c r="D13" s="158">
        <v>54581</v>
      </c>
      <c r="E13" s="159"/>
      <c r="F13" s="160">
        <v>100109</v>
      </c>
      <c r="G13" s="161"/>
      <c r="H13" s="147"/>
    </row>
    <row r="14" spans="1:8" x14ac:dyDescent="0.15">
      <c r="A14" s="148"/>
      <c r="B14" s="149"/>
      <c r="C14" s="150"/>
      <c r="D14" s="151">
        <v>28540</v>
      </c>
      <c r="E14" s="152"/>
      <c r="F14" s="153">
        <v>50716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9.24</v>
      </c>
      <c r="C19" s="162">
        <f>ROUND(VALUE(SUBSTITUTE(実質収支比率等に係る経年分析!G$48,"▲","-")),2)</f>
        <v>10.29</v>
      </c>
      <c r="D19" s="162">
        <f>ROUND(VALUE(SUBSTITUTE(実質収支比率等に係る経年分析!H$48,"▲","-")),2)</f>
        <v>10.29</v>
      </c>
      <c r="E19" s="162">
        <f>ROUND(VALUE(SUBSTITUTE(実質収支比率等に係る経年分析!I$48,"▲","-")),2)</f>
        <v>10.53</v>
      </c>
      <c r="F19" s="162">
        <f>ROUND(VALUE(SUBSTITUTE(実質収支比率等に係る経年分析!J$48,"▲","-")),2)</f>
        <v>11.89</v>
      </c>
    </row>
    <row r="20" spans="1:11" x14ac:dyDescent="0.15">
      <c r="A20" s="162" t="s">
        <v>53</v>
      </c>
      <c r="B20" s="162">
        <f>ROUND(VALUE(SUBSTITUTE(実質収支比率等に係る経年分析!F$47,"▲","-")),2)</f>
        <v>16.2</v>
      </c>
      <c r="C20" s="162">
        <f>ROUND(VALUE(SUBSTITUTE(実質収支比率等に係る経年分析!G$47,"▲","-")),2)</f>
        <v>16.579999999999998</v>
      </c>
      <c r="D20" s="162">
        <f>ROUND(VALUE(SUBSTITUTE(実質収支比率等に係る経年分析!H$47,"▲","-")),2)</f>
        <v>15.88</v>
      </c>
      <c r="E20" s="162">
        <f>ROUND(VALUE(SUBSTITUTE(実質収支比率等に係る経年分析!I$47,"▲","-")),2)</f>
        <v>17.260000000000002</v>
      </c>
      <c r="F20" s="162">
        <f>ROUND(VALUE(SUBSTITUTE(実質収支比率等に係る経年分析!J$47,"▲","-")),2)</f>
        <v>22.6</v>
      </c>
    </row>
    <row r="21" spans="1:11" x14ac:dyDescent="0.15">
      <c r="A21" s="162" t="s">
        <v>54</v>
      </c>
      <c r="B21" s="162">
        <f>IF(ISNUMBER(VALUE(SUBSTITUTE(実質収支比率等に係る経年分析!F$49,"▲","-"))),ROUND(VALUE(SUBSTITUTE(実質収支比率等に係る経年分析!F$49,"▲","-")),2),NA())</f>
        <v>1.43</v>
      </c>
      <c r="C21" s="162">
        <f>IF(ISNUMBER(VALUE(SUBSTITUTE(実質収支比率等に係る経年分析!G$49,"▲","-"))),ROUND(VALUE(SUBSTITUTE(実質収支比率等に係る経年分析!G$49,"▲","-")),2),NA())</f>
        <v>-2.15</v>
      </c>
      <c r="D21" s="162">
        <f>IF(ISNUMBER(VALUE(SUBSTITUTE(実質収支比率等に係る経年分析!H$49,"▲","-"))),ROUND(VALUE(SUBSTITUTE(実質収支比率等に係る経年分析!H$49,"▲","-")),2),NA())</f>
        <v>-8.6999999999999993</v>
      </c>
      <c r="E21" s="162">
        <f>IF(ISNUMBER(VALUE(SUBSTITUTE(実質収支比率等に係る経年分析!I$49,"▲","-"))),ROUND(VALUE(SUBSTITUTE(実質収支比率等に係る経年分析!I$49,"▲","-")),2),NA())</f>
        <v>-4.46</v>
      </c>
      <c r="F21" s="162">
        <f>IF(ISNUMBER(VALUE(SUBSTITUTE(実質収支比率等に係る経年分析!J$49,"▲","-"))),ROUND(VALUE(SUBSTITUTE(実質収支比率等に係る経年分析!J$49,"▲","-")),2),NA())</f>
        <v>0.83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7.0000000000000007E-2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4.9800000000000004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児童発達支援事業特別会計</v>
      </c>
      <c r="B31" s="163">
        <f>IF(ROUND(VALUE(SUBSTITUTE(連結実質赤字比率に係る赤字・黒字の構成分析!F$39,"▲", "-")), 2) &lt; 0, ABS(ROUND(VALUE(SUBSTITUTE(連結実質赤字比率に係る赤字・黒字の構成分析!F$39,"▲", "-")), 2)), NA())</f>
        <v>0.17</v>
      </c>
      <c r="C31" s="163" t="e">
        <f>IF(ROUND(VALUE(SUBSTITUTE(連結実質赤字比率に係る赤字・黒字の構成分析!F$39,"▲", "-")), 2) &gt;= 0, ABS(ROUND(VALUE(SUBSTITUTE(連結実質赤字比率に係る赤字・黒字の構成分析!F$39,"▲", "-")), 2)), NA())</f>
        <v>#N/A</v>
      </c>
      <c r="D31" s="163">
        <f>IF(ROUND(VALUE(SUBSTITUTE(連結実質赤字比率に係る赤字・黒字の構成分析!G$39,"▲", "-")), 2) &lt; 0, ABS(ROUND(VALUE(SUBSTITUTE(連結実質赤字比率に係る赤字・黒字の構成分析!G$39,"▲", "-")), 2)), NA())</f>
        <v>0.18</v>
      </c>
      <c r="E31" s="163" t="e">
        <f>IF(ROUND(VALUE(SUBSTITUTE(連結実質赤字比率に係る赤字・黒字の構成分析!G$39,"▲", "-")), 2) &gt;= 0, ABS(ROUND(VALUE(SUBSTITUTE(連結実質赤字比率に係る赤字・黒字の構成分析!G$39,"▲", "-")), 2)), NA())</f>
        <v>#N/A</v>
      </c>
      <c r="F31" s="163">
        <f>IF(ROUND(VALUE(SUBSTITUTE(連結実質赤字比率に係る赤字・黒字の構成分析!H$39,"▲", "-")), 2) &lt; 0, ABS(ROUND(VALUE(SUBSTITUTE(連結実質赤字比率に係る赤字・黒字の構成分析!H$39,"▲", "-")), 2)), NA())</f>
        <v>7.0000000000000007E-2</v>
      </c>
      <c r="G31" s="163" t="e">
        <f>IF(ROUND(VALUE(SUBSTITUTE(連結実質赤字比率に係る赤字・黒字の構成分析!H$39,"▲", "-")), 2) &gt;= 0, ABS(ROUND(VALUE(SUBSTITUTE(連結実質赤字比率に係る赤字・黒字の構成分析!H$39,"▲", "-")), 2)), NA())</f>
        <v>#N/A</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2.4900000000000002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0.56999999999999995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1.1399999999999999</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2.0699999999999998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10.47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11.84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21.65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21.01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19.600000000000001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18.03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622</v>
      </c>
      <c r="E42" s="164"/>
      <c r="F42" s="164"/>
      <c r="G42" s="164">
        <f>'実質公債費比率（分子）の構造'!L$52</f>
        <v>631</v>
      </c>
      <c r="H42" s="164"/>
      <c r="I42" s="164"/>
      <c r="J42" s="164">
        <f>'実質公債費比率（分子）の構造'!M$52</f>
        <v>634</v>
      </c>
      <c r="K42" s="164"/>
      <c r="L42" s="164"/>
      <c r="M42" s="164">
        <f>'実質公債費比率（分子）の構造'!N$52</f>
        <v>557</v>
      </c>
      <c r="N42" s="164"/>
      <c r="O42" s="164"/>
      <c r="P42" s="164">
        <f>'実質公債費比率（分子）の構造'!O$52</f>
        <v>468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24</v>
      </c>
      <c r="C45" s="164"/>
      <c r="D45" s="164"/>
      <c r="E45" s="164">
        <f>'実質公債費比率（分子）の構造'!L$49</f>
        <v>28</v>
      </c>
      <c r="F45" s="164"/>
      <c r="G45" s="164"/>
      <c r="H45" s="164">
        <f>'実質公債費比率（分子）の構造'!M$49</f>
        <v>28</v>
      </c>
      <c r="I45" s="164"/>
      <c r="J45" s="164"/>
      <c r="K45" s="164">
        <f>'実質公債費比率（分子）の構造'!N$49</f>
        <v>35</v>
      </c>
      <c r="L45" s="164"/>
      <c r="M45" s="164"/>
      <c r="N45" s="164">
        <f>'実質公債費比率（分子）の構造'!O$49</f>
        <v>35</v>
      </c>
      <c r="O45" s="164"/>
      <c r="P45" s="164"/>
    </row>
    <row r="46" spans="1:16" x14ac:dyDescent="0.15">
      <c r="A46" s="164" t="s">
        <v>64</v>
      </c>
      <c r="B46" s="164">
        <f>'実質公債費比率（分子）の構造'!K$48</f>
        <v>441</v>
      </c>
      <c r="C46" s="164"/>
      <c r="D46" s="164"/>
      <c r="E46" s="164">
        <f>'実質公債費比率（分子）の構造'!L$48</f>
        <v>460</v>
      </c>
      <c r="F46" s="164"/>
      <c r="G46" s="164"/>
      <c r="H46" s="164">
        <f>'実質公債費比率（分子）の構造'!M$48</f>
        <v>458</v>
      </c>
      <c r="I46" s="164"/>
      <c r="J46" s="164"/>
      <c r="K46" s="164">
        <f>'実質公債費比率（分子）の構造'!N$48</f>
        <v>361</v>
      </c>
      <c r="L46" s="164"/>
      <c r="M46" s="164"/>
      <c r="N46" s="164">
        <f>'実質公債費比率（分子）の構造'!O$48</f>
        <v>230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f>'実質公債費比率（分子）の構造'!O$47</f>
        <v>3</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592</v>
      </c>
      <c r="C49" s="164"/>
      <c r="D49" s="164"/>
      <c r="E49" s="164">
        <f>'実質公債費比率（分子）の構造'!L$45</f>
        <v>666</v>
      </c>
      <c r="F49" s="164"/>
      <c r="G49" s="164"/>
      <c r="H49" s="164">
        <f>'実質公債費比率（分子）の構造'!M$45</f>
        <v>664</v>
      </c>
      <c r="I49" s="164"/>
      <c r="J49" s="164"/>
      <c r="K49" s="164">
        <f>'実質公債費比率（分子）の構造'!N$45</f>
        <v>656</v>
      </c>
      <c r="L49" s="164"/>
      <c r="M49" s="164"/>
      <c r="N49" s="164">
        <f>'実質公債費比率（分子）の構造'!O$45</f>
        <v>632</v>
      </c>
      <c r="O49" s="164"/>
      <c r="P49" s="164"/>
    </row>
    <row r="50" spans="1:16" x14ac:dyDescent="0.15">
      <c r="A50" s="164" t="s">
        <v>67</v>
      </c>
      <c r="B50" s="164" t="e">
        <f>NA()</f>
        <v>#N/A</v>
      </c>
      <c r="C50" s="164">
        <f>IF(ISNUMBER('実質公債費比率（分子）の構造'!K$53),'実質公債費比率（分子）の構造'!K$53,NA())</f>
        <v>435</v>
      </c>
      <c r="D50" s="164" t="e">
        <f>NA()</f>
        <v>#N/A</v>
      </c>
      <c r="E50" s="164" t="e">
        <f>NA()</f>
        <v>#N/A</v>
      </c>
      <c r="F50" s="164">
        <f>IF(ISNUMBER('実質公債費比率（分子）の構造'!L$53),'実質公債費比率（分子）の構造'!L$53,NA())</f>
        <v>523</v>
      </c>
      <c r="G50" s="164" t="e">
        <f>NA()</f>
        <v>#N/A</v>
      </c>
      <c r="H50" s="164" t="e">
        <f>NA()</f>
        <v>#N/A</v>
      </c>
      <c r="I50" s="164">
        <f>IF(ISNUMBER('実質公債費比率（分子）の構造'!M$53),'実質公債費比率（分子）の構造'!M$53,NA())</f>
        <v>516</v>
      </c>
      <c r="J50" s="164" t="e">
        <f>NA()</f>
        <v>#N/A</v>
      </c>
      <c r="K50" s="164" t="e">
        <f>NA()</f>
        <v>#N/A</v>
      </c>
      <c r="L50" s="164">
        <f>IF(ISNUMBER('実質公債費比率（分子）の構造'!N$53),'実質公債費比率（分子）の構造'!N$53,NA())</f>
        <v>495</v>
      </c>
      <c r="M50" s="164" t="e">
        <f>NA()</f>
        <v>#N/A</v>
      </c>
      <c r="N50" s="164" t="e">
        <f>NA()</f>
        <v>#N/A</v>
      </c>
      <c r="O50" s="164">
        <f>IF(ISNUMBER('実質公債費比率（分子）の構造'!O$53),'実質公債費比率（分子）の構造'!O$53,NA())</f>
        <v>432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6941</v>
      </c>
      <c r="E56" s="163"/>
      <c r="F56" s="163"/>
      <c r="G56" s="163">
        <f>'将来負担比率（分子）の構造'!J$52</f>
        <v>6498</v>
      </c>
      <c r="H56" s="163"/>
      <c r="I56" s="163"/>
      <c r="J56" s="163">
        <f>'将来負担比率（分子）の構造'!K$52</f>
        <v>6799</v>
      </c>
      <c r="K56" s="163"/>
      <c r="L56" s="163"/>
      <c r="M56" s="163">
        <f>'将来負担比率（分子）の構造'!L$52</f>
        <v>6786</v>
      </c>
      <c r="N56" s="163"/>
      <c r="O56" s="163"/>
      <c r="P56" s="163">
        <f>'将来負担比率（分子）の構造'!M$52</f>
        <v>6475</v>
      </c>
    </row>
    <row r="57" spans="1:16" x14ac:dyDescent="0.15">
      <c r="A57" s="163" t="s">
        <v>42</v>
      </c>
      <c r="B57" s="163"/>
      <c r="C57" s="163"/>
      <c r="D57" s="163">
        <f>'将来負担比率（分子）の構造'!I$51</f>
        <v>52</v>
      </c>
      <c r="E57" s="163"/>
      <c r="F57" s="163"/>
      <c r="G57" s="163">
        <f>'将来負担比率（分子）の構造'!J$51</f>
        <v>32</v>
      </c>
      <c r="H57" s="163"/>
      <c r="I57" s="163"/>
      <c r="J57" s="163">
        <f>'将来負担比率（分子）の構造'!K$51</f>
        <v>11</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940</v>
      </c>
      <c r="E58" s="163"/>
      <c r="F58" s="163"/>
      <c r="G58" s="163">
        <f>'将来負担比率（分子）の構造'!J$50</f>
        <v>1236</v>
      </c>
      <c r="H58" s="163"/>
      <c r="I58" s="163"/>
      <c r="J58" s="163">
        <f>'将来負担比率（分子）の構造'!K$50</f>
        <v>1221</v>
      </c>
      <c r="K58" s="163"/>
      <c r="L58" s="163"/>
      <c r="M58" s="163">
        <f>'将来負担比率（分子）の構造'!L$50</f>
        <v>1314</v>
      </c>
      <c r="N58" s="163"/>
      <c r="O58" s="163"/>
      <c r="P58" s="163">
        <f>'将来負担比率（分子）の構造'!M$50</f>
        <v>1586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465</v>
      </c>
      <c r="C61" s="163"/>
      <c r="D61" s="163"/>
      <c r="E61" s="163">
        <f>'将来負担比率（分子）の構造'!J$46</f>
        <v>445</v>
      </c>
      <c r="F61" s="163"/>
      <c r="G61" s="163"/>
      <c r="H61" s="163">
        <f>'将来負担比率（分子）の構造'!K$46</f>
        <v>487</v>
      </c>
      <c r="I61" s="163"/>
      <c r="J61" s="163"/>
      <c r="K61" s="163">
        <f>'将来負担比率（分子）の構造'!L$46</f>
        <v>518</v>
      </c>
      <c r="L61" s="163"/>
      <c r="M61" s="163"/>
      <c r="N61" s="163">
        <f>'将来負担比率（分子）の構造'!M$46</f>
        <v>498</v>
      </c>
      <c r="O61" s="163"/>
      <c r="P61" s="163"/>
    </row>
    <row r="62" spans="1:16" x14ac:dyDescent="0.15">
      <c r="A62" s="163" t="s">
        <v>35</v>
      </c>
      <c r="B62" s="163">
        <f>'将来負担比率（分子）の構造'!I$45</f>
        <v>350</v>
      </c>
      <c r="C62" s="163"/>
      <c r="D62" s="163"/>
      <c r="E62" s="163">
        <f>'将来負担比率（分子）の構造'!J$45</f>
        <v>396</v>
      </c>
      <c r="F62" s="163"/>
      <c r="G62" s="163"/>
      <c r="H62" s="163">
        <f>'将来負担比率（分子）の構造'!K$45</f>
        <v>339</v>
      </c>
      <c r="I62" s="163"/>
      <c r="J62" s="163"/>
      <c r="K62" s="163">
        <f>'将来負担比率（分子）の構造'!L$45</f>
        <v>314</v>
      </c>
      <c r="L62" s="163"/>
      <c r="M62" s="163"/>
      <c r="N62" s="163">
        <f>'将来負担比率（分子）の構造'!M$45</f>
        <v>328</v>
      </c>
      <c r="O62" s="163"/>
      <c r="P62" s="163"/>
    </row>
    <row r="63" spans="1:16" x14ac:dyDescent="0.15">
      <c r="A63" s="163" t="s">
        <v>34</v>
      </c>
      <c r="B63" s="163">
        <f>'将来負担比率（分子）の構造'!I$44</f>
        <v>299</v>
      </c>
      <c r="C63" s="163"/>
      <c r="D63" s="163"/>
      <c r="E63" s="163">
        <f>'将来負担比率（分子）の構造'!J$44</f>
        <v>290</v>
      </c>
      <c r="F63" s="163"/>
      <c r="G63" s="163"/>
      <c r="H63" s="163">
        <f>'将来負担比率（分子）の構造'!K$44</f>
        <v>321</v>
      </c>
      <c r="I63" s="163"/>
      <c r="J63" s="163"/>
      <c r="K63" s="163">
        <f>'将来負担比率（分子）の構造'!L$44</f>
        <v>320</v>
      </c>
      <c r="L63" s="163"/>
      <c r="M63" s="163"/>
      <c r="N63" s="163">
        <f>'将来負担比率（分子）の構造'!M$44</f>
        <v>318</v>
      </c>
      <c r="O63" s="163"/>
      <c r="P63" s="163"/>
    </row>
    <row r="64" spans="1:16" x14ac:dyDescent="0.15">
      <c r="A64" s="163" t="s">
        <v>33</v>
      </c>
      <c r="B64" s="163">
        <f>'将来負担比率（分子）の構造'!I$43</f>
        <v>3461</v>
      </c>
      <c r="C64" s="163"/>
      <c r="D64" s="163"/>
      <c r="E64" s="163">
        <f>'将来負担比率（分子）の構造'!J$43</f>
        <v>3326</v>
      </c>
      <c r="F64" s="163"/>
      <c r="G64" s="163"/>
      <c r="H64" s="163">
        <f>'将来負担比率（分子）の構造'!K$43</f>
        <v>3102</v>
      </c>
      <c r="I64" s="163"/>
      <c r="J64" s="163"/>
      <c r="K64" s="163">
        <f>'将来負担比率（分子）の構造'!L$43</f>
        <v>2923</v>
      </c>
      <c r="L64" s="163"/>
      <c r="M64" s="163"/>
      <c r="N64" s="163">
        <f>'将来負担比率（分子）の構造'!M$43</f>
        <v>2977</v>
      </c>
      <c r="O64" s="163"/>
      <c r="P64" s="163"/>
    </row>
    <row r="65" spans="1:16" x14ac:dyDescent="0.15">
      <c r="A65" s="163" t="s">
        <v>32</v>
      </c>
      <c r="B65" s="163">
        <f>'将来負担比率（分子）の構造'!I$42</f>
        <v>326</v>
      </c>
      <c r="C65" s="163"/>
      <c r="D65" s="163"/>
      <c r="E65" s="163">
        <f>'将来負担比率（分子）の構造'!J$42</f>
        <v>328</v>
      </c>
      <c r="F65" s="163"/>
      <c r="G65" s="163"/>
      <c r="H65" s="163">
        <f>'将来負担比率（分子）の構造'!K$42</f>
        <v>273</v>
      </c>
      <c r="I65" s="163"/>
      <c r="J65" s="163"/>
      <c r="K65" s="163">
        <f>'将来負担比率（分子）の構造'!L$42</f>
        <v>255</v>
      </c>
      <c r="L65" s="163"/>
      <c r="M65" s="163"/>
      <c r="N65" s="163">
        <f>'将来負担比率（分子）の構造'!M$42</f>
        <v>257</v>
      </c>
      <c r="O65" s="163"/>
      <c r="P65" s="163"/>
    </row>
    <row r="66" spans="1:16" x14ac:dyDescent="0.15">
      <c r="A66" s="163" t="s">
        <v>31</v>
      </c>
      <c r="B66" s="163">
        <f>'将来負担比率（分子）の構造'!I$41</f>
        <v>6183</v>
      </c>
      <c r="C66" s="163"/>
      <c r="D66" s="163"/>
      <c r="E66" s="163">
        <f>'将来負担比率（分子）の構造'!J$41</f>
        <v>6106</v>
      </c>
      <c r="F66" s="163"/>
      <c r="G66" s="163"/>
      <c r="H66" s="163">
        <f>'将来負担比率（分子）の構造'!K$41</f>
        <v>5896</v>
      </c>
      <c r="I66" s="163"/>
      <c r="J66" s="163"/>
      <c r="K66" s="163">
        <f>'将来負担比率（分子）の構造'!L$41</f>
        <v>6079</v>
      </c>
      <c r="L66" s="163"/>
      <c r="M66" s="163"/>
      <c r="N66" s="163">
        <f>'将来負担比率（分子）の構造'!M$41</f>
        <v>5637</v>
      </c>
      <c r="O66" s="163"/>
      <c r="P66" s="163"/>
    </row>
    <row r="67" spans="1:16" x14ac:dyDescent="0.15">
      <c r="A67" s="163" t="s">
        <v>71</v>
      </c>
      <c r="B67" s="163" t="e">
        <f>NA()</f>
        <v>#N/A</v>
      </c>
      <c r="C67" s="163">
        <f>IF(ISNUMBER('将来負担比率（分子）の構造'!I$53), IF('将来負担比率（分子）の構造'!I$53 &lt; 0, 0, '将来負担比率（分子）の構造'!I$53), NA())</f>
        <v>3151</v>
      </c>
      <c r="D67" s="163" t="e">
        <f>NA()</f>
        <v>#N/A</v>
      </c>
      <c r="E67" s="163" t="e">
        <f>NA()</f>
        <v>#N/A</v>
      </c>
      <c r="F67" s="163">
        <f>IF(ISNUMBER('将来負担比率（分子）の構造'!J$53), IF('将来負担比率（分子）の構造'!J$53 &lt; 0, 0, '将来負担比率（分子）の構造'!J$53), NA())</f>
        <v>3124</v>
      </c>
      <c r="G67" s="163" t="e">
        <f>NA()</f>
        <v>#N/A</v>
      </c>
      <c r="H67" s="163" t="e">
        <f>NA()</f>
        <v>#N/A</v>
      </c>
      <c r="I67" s="163">
        <f>IF(ISNUMBER('将来負担比率（分子）の構造'!K$53), IF('将来負担比率（分子）の構造'!K$53 &lt; 0, 0, '将来負担比率（分子）の構造'!K$53), NA())</f>
        <v>2386</v>
      </c>
      <c r="J67" s="163" t="e">
        <f>NA()</f>
        <v>#N/A</v>
      </c>
      <c r="K67" s="163" t="e">
        <f>NA()</f>
        <v>#N/A</v>
      </c>
      <c r="L67" s="163">
        <f>IF(ISNUMBER('将来負担比率（分子）の構造'!L$53), IF('将来負担比率（分子）の構造'!L$53 &lt; 0, 0, '将来負担比率（分子）の構造'!L$53), NA())</f>
        <v>2308</v>
      </c>
      <c r="M67" s="163" t="e">
        <f>NA()</f>
        <v>#N/A</v>
      </c>
      <c r="N67" s="163" t="e">
        <f>NA()</f>
        <v>#N/A</v>
      </c>
      <c r="O67" s="163">
        <f>IF(ISNUMBER('将来負担比率（分子）の構造'!M$53), IF('将来負担比率（分子）の構造'!M$53 &lt; 0, 0, '将来負担比率（分子）の構造'!M$53), NA())</f>
        <v>1953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672</v>
      </c>
      <c r="C72" s="167">
        <f>基金残高に係る経年分析!G55</f>
        <v>732</v>
      </c>
      <c r="D72" s="167">
        <f>基金残高に係る経年分析!H55</f>
        <v>972</v>
      </c>
    </row>
    <row r="73" spans="1:16" x14ac:dyDescent="0.15">
      <c r="A73" s="166" t="s">
        <v>74</v>
      </c>
      <c r="B73" s="167">
        <f>基金残高に係る経年分析!F56</f>
        <v>88</v>
      </c>
      <c r="C73" s="167">
        <f>基金残高に係る経年分析!G56</f>
        <v>88</v>
      </c>
      <c r="D73" s="167">
        <f>基金残高に係る経年分析!H56</f>
        <v>118</v>
      </c>
    </row>
    <row r="74" spans="1:16" x14ac:dyDescent="0.15">
      <c r="A74" s="166" t="s">
        <v>75</v>
      </c>
      <c r="B74" s="167">
        <f>基金残高に係る経年分析!F57</f>
        <v>185</v>
      </c>
      <c r="C74" s="167">
        <f>基金残高に係る経年分析!G57</f>
        <v>235</v>
      </c>
      <c r="D74" s="167">
        <f>基金残高に係る経年分析!H57</f>
        <v>250</v>
      </c>
    </row>
  </sheetData>
  <sheetProtection algorithmName="SHA-512" hashValue="v6ZiTHZVUIWog7P3TnZ/BVyRuWaL64ZD+zOGh47Yme0c8oY0ru+npzIEVQu28Hgqr7S5AQCarGvGWnHE+2chrw==" saltValue="xBOlbDyeDtrOSLBUxIy+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2105383</v>
      </c>
      <c r="S5" s="613"/>
      <c r="T5" s="613"/>
      <c r="U5" s="613"/>
      <c r="V5" s="613"/>
      <c r="W5" s="613"/>
      <c r="X5" s="613"/>
      <c r="Y5" s="614"/>
      <c r="Z5" s="615">
        <v>28.2</v>
      </c>
      <c r="AA5" s="615"/>
      <c r="AB5" s="615"/>
      <c r="AC5" s="615"/>
      <c r="AD5" s="616">
        <v>2105383</v>
      </c>
      <c r="AE5" s="616"/>
      <c r="AF5" s="616"/>
      <c r="AG5" s="616"/>
      <c r="AH5" s="616"/>
      <c r="AI5" s="616"/>
      <c r="AJ5" s="616"/>
      <c r="AK5" s="616"/>
      <c r="AL5" s="617">
        <v>48.2</v>
      </c>
      <c r="AM5" s="618"/>
      <c r="AN5" s="618"/>
      <c r="AO5" s="619"/>
      <c r="AP5" s="609" t="s">
        <v>217</v>
      </c>
      <c r="AQ5" s="610"/>
      <c r="AR5" s="610"/>
      <c r="AS5" s="610"/>
      <c r="AT5" s="610"/>
      <c r="AU5" s="610"/>
      <c r="AV5" s="610"/>
      <c r="AW5" s="610"/>
      <c r="AX5" s="610"/>
      <c r="AY5" s="610"/>
      <c r="AZ5" s="610"/>
      <c r="BA5" s="610"/>
      <c r="BB5" s="610"/>
      <c r="BC5" s="610"/>
      <c r="BD5" s="610"/>
      <c r="BE5" s="610"/>
      <c r="BF5" s="611"/>
      <c r="BG5" s="623">
        <v>2105383</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88951</v>
      </c>
      <c r="S6" s="624"/>
      <c r="T6" s="624"/>
      <c r="U6" s="624"/>
      <c r="V6" s="624"/>
      <c r="W6" s="624"/>
      <c r="X6" s="624"/>
      <c r="Y6" s="625"/>
      <c r="Z6" s="626">
        <v>1.2</v>
      </c>
      <c r="AA6" s="626"/>
      <c r="AB6" s="626"/>
      <c r="AC6" s="626"/>
      <c r="AD6" s="627">
        <v>88951</v>
      </c>
      <c r="AE6" s="627"/>
      <c r="AF6" s="627"/>
      <c r="AG6" s="627"/>
      <c r="AH6" s="627"/>
      <c r="AI6" s="627"/>
      <c r="AJ6" s="627"/>
      <c r="AK6" s="627"/>
      <c r="AL6" s="628">
        <v>2</v>
      </c>
      <c r="AM6" s="629"/>
      <c r="AN6" s="629"/>
      <c r="AO6" s="630"/>
      <c r="AP6" s="620" t="s">
        <v>222</v>
      </c>
      <c r="AQ6" s="621"/>
      <c r="AR6" s="621"/>
      <c r="AS6" s="621"/>
      <c r="AT6" s="621"/>
      <c r="AU6" s="621"/>
      <c r="AV6" s="621"/>
      <c r="AW6" s="621"/>
      <c r="AX6" s="621"/>
      <c r="AY6" s="621"/>
      <c r="AZ6" s="621"/>
      <c r="BA6" s="621"/>
      <c r="BB6" s="621"/>
      <c r="BC6" s="621"/>
      <c r="BD6" s="621"/>
      <c r="BE6" s="621"/>
      <c r="BF6" s="622"/>
      <c r="BG6" s="623">
        <v>2105383</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72523</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72523</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831</v>
      </c>
      <c r="S7" s="624"/>
      <c r="T7" s="624"/>
      <c r="U7" s="624"/>
      <c r="V7" s="624"/>
      <c r="W7" s="624"/>
      <c r="X7" s="624"/>
      <c r="Y7" s="625"/>
      <c r="Z7" s="626">
        <v>0</v>
      </c>
      <c r="AA7" s="626"/>
      <c r="AB7" s="626"/>
      <c r="AC7" s="626"/>
      <c r="AD7" s="627">
        <v>831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812431</v>
      </c>
      <c r="BH7" s="624"/>
      <c r="BI7" s="624"/>
      <c r="BJ7" s="624"/>
      <c r="BK7" s="624"/>
      <c r="BL7" s="624"/>
      <c r="BM7" s="624"/>
      <c r="BN7" s="625"/>
      <c r="BO7" s="626">
        <v>38.6</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1338241</v>
      </c>
      <c r="CS7" s="624"/>
      <c r="CT7" s="624"/>
      <c r="CU7" s="624"/>
      <c r="CV7" s="624"/>
      <c r="CW7" s="624"/>
      <c r="CX7" s="624"/>
      <c r="CY7" s="625"/>
      <c r="CZ7" s="626">
        <v>19.5</v>
      </c>
      <c r="DA7" s="626"/>
      <c r="DB7" s="626"/>
      <c r="DC7" s="626"/>
      <c r="DD7" s="632">
        <v>31902</v>
      </c>
      <c r="DE7" s="624"/>
      <c r="DF7" s="624"/>
      <c r="DG7" s="624"/>
      <c r="DH7" s="624"/>
      <c r="DI7" s="624"/>
      <c r="DJ7" s="624"/>
      <c r="DK7" s="624"/>
      <c r="DL7" s="624"/>
      <c r="DM7" s="624"/>
      <c r="DN7" s="624"/>
      <c r="DO7" s="624"/>
      <c r="DP7" s="625"/>
      <c r="DQ7" s="632">
        <v>1015550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17701</v>
      </c>
      <c r="S8" s="624"/>
      <c r="T8" s="624"/>
      <c r="U8" s="624"/>
      <c r="V8" s="624"/>
      <c r="W8" s="624"/>
      <c r="X8" s="624"/>
      <c r="Y8" s="625"/>
      <c r="Z8" s="626">
        <v>0.2</v>
      </c>
      <c r="AA8" s="626"/>
      <c r="AB8" s="626"/>
      <c r="AC8" s="626"/>
      <c r="AD8" s="627">
        <v>17701</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23535</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2403676</v>
      </c>
      <c r="CS8" s="624"/>
      <c r="CT8" s="624"/>
      <c r="CU8" s="624"/>
      <c r="CV8" s="624"/>
      <c r="CW8" s="624"/>
      <c r="CX8" s="624"/>
      <c r="CY8" s="625"/>
      <c r="CZ8" s="626">
        <v>35</v>
      </c>
      <c r="DA8" s="626"/>
      <c r="DB8" s="626"/>
      <c r="DC8" s="626"/>
      <c r="DD8" s="632">
        <v>2029</v>
      </c>
      <c r="DE8" s="624"/>
      <c r="DF8" s="624"/>
      <c r="DG8" s="624"/>
      <c r="DH8" s="624"/>
      <c r="DI8" s="624"/>
      <c r="DJ8" s="624"/>
      <c r="DK8" s="624"/>
      <c r="DL8" s="624"/>
      <c r="DM8" s="624"/>
      <c r="DN8" s="624"/>
      <c r="DO8" s="624"/>
      <c r="DP8" s="625"/>
      <c r="DQ8" s="632">
        <v>1517541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22704</v>
      </c>
      <c r="S9" s="624"/>
      <c r="T9" s="624"/>
      <c r="U9" s="624"/>
      <c r="V9" s="624"/>
      <c r="W9" s="624"/>
      <c r="X9" s="624"/>
      <c r="Y9" s="625"/>
      <c r="Z9" s="626">
        <v>0.3</v>
      </c>
      <c r="AA9" s="626"/>
      <c r="AB9" s="626"/>
      <c r="AC9" s="626"/>
      <c r="AD9" s="627">
        <v>22704</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695253</v>
      </c>
      <c r="BH9" s="624"/>
      <c r="BI9" s="624"/>
      <c r="BJ9" s="624"/>
      <c r="BK9" s="624"/>
      <c r="BL9" s="624"/>
      <c r="BM9" s="624"/>
      <c r="BN9" s="625"/>
      <c r="BO9" s="626">
        <v>33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423060</v>
      </c>
      <c r="CS9" s="624"/>
      <c r="CT9" s="624"/>
      <c r="CU9" s="624"/>
      <c r="CV9" s="624"/>
      <c r="CW9" s="624"/>
      <c r="CX9" s="624"/>
      <c r="CY9" s="625"/>
      <c r="CZ9" s="626">
        <v>6.2</v>
      </c>
      <c r="DA9" s="626"/>
      <c r="DB9" s="626"/>
      <c r="DC9" s="626"/>
      <c r="DD9" s="632" t="s">
        <v>122</v>
      </c>
      <c r="DE9" s="624"/>
      <c r="DF9" s="624"/>
      <c r="DG9" s="624"/>
      <c r="DH9" s="624"/>
      <c r="DI9" s="624"/>
      <c r="DJ9" s="624"/>
      <c r="DK9" s="624"/>
      <c r="DL9" s="624"/>
      <c r="DM9" s="624"/>
      <c r="DN9" s="624"/>
      <c r="DO9" s="624"/>
      <c r="DP9" s="625"/>
      <c r="DQ9" s="632">
        <v>340870</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45259</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361696</v>
      </c>
      <c r="S11" s="624"/>
      <c r="T11" s="624"/>
      <c r="U11" s="624"/>
      <c r="V11" s="624"/>
      <c r="W11" s="624"/>
      <c r="X11" s="624"/>
      <c r="Y11" s="625"/>
      <c r="Z11" s="628">
        <v>4.8</v>
      </c>
      <c r="AA11" s="629"/>
      <c r="AB11" s="629"/>
      <c r="AC11" s="635"/>
      <c r="AD11" s="632">
        <v>361696</v>
      </c>
      <c r="AE11" s="624"/>
      <c r="AF11" s="624"/>
      <c r="AG11" s="624"/>
      <c r="AH11" s="624"/>
      <c r="AI11" s="624"/>
      <c r="AJ11" s="624"/>
      <c r="AK11" s="625"/>
      <c r="AL11" s="628">
        <v>8.3000000000000007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48384</v>
      </c>
      <c r="BH11" s="624"/>
      <c r="BI11" s="624"/>
      <c r="BJ11" s="624"/>
      <c r="BK11" s="624"/>
      <c r="BL11" s="624"/>
      <c r="BM11" s="624"/>
      <c r="BN11" s="625"/>
      <c r="BO11" s="626">
        <v>2.2999999999999998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184962</v>
      </c>
      <c r="CS11" s="624"/>
      <c r="CT11" s="624"/>
      <c r="CU11" s="624"/>
      <c r="CV11" s="624"/>
      <c r="CW11" s="624"/>
      <c r="CX11" s="624"/>
      <c r="CY11" s="625"/>
      <c r="CZ11" s="626">
        <v>2.7</v>
      </c>
      <c r="DA11" s="626"/>
      <c r="DB11" s="626"/>
      <c r="DC11" s="626"/>
      <c r="DD11" s="632">
        <v>43621</v>
      </c>
      <c r="DE11" s="624"/>
      <c r="DF11" s="624"/>
      <c r="DG11" s="624"/>
      <c r="DH11" s="624"/>
      <c r="DI11" s="624"/>
      <c r="DJ11" s="624"/>
      <c r="DK11" s="624"/>
      <c r="DL11" s="624"/>
      <c r="DM11" s="624"/>
      <c r="DN11" s="624"/>
      <c r="DO11" s="624"/>
      <c r="DP11" s="625"/>
      <c r="DQ11" s="632">
        <v>93134</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4597</v>
      </c>
      <c r="S12" s="624"/>
      <c r="T12" s="624"/>
      <c r="U12" s="624"/>
      <c r="V12" s="624"/>
      <c r="W12" s="624"/>
      <c r="X12" s="624"/>
      <c r="Y12" s="625"/>
      <c r="Z12" s="626">
        <v>0.1</v>
      </c>
      <c r="AA12" s="626"/>
      <c r="AB12" s="626"/>
      <c r="AC12" s="626"/>
      <c r="AD12" s="627">
        <v>4597</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1128368</v>
      </c>
      <c r="BH12" s="624"/>
      <c r="BI12" s="624"/>
      <c r="BJ12" s="624"/>
      <c r="BK12" s="624"/>
      <c r="BL12" s="624"/>
      <c r="BM12" s="624"/>
      <c r="BN12" s="625"/>
      <c r="BO12" s="626">
        <v>53.6</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37408</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28213</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842</v>
      </c>
      <c r="S13" s="624"/>
      <c r="T13" s="624"/>
      <c r="U13" s="624"/>
      <c r="V13" s="624"/>
      <c r="W13" s="624"/>
      <c r="X13" s="624"/>
      <c r="Y13" s="625"/>
      <c r="Z13" s="626">
        <v>0</v>
      </c>
      <c r="AA13" s="626"/>
      <c r="AB13" s="626"/>
      <c r="AC13" s="626"/>
      <c r="AD13" s="627">
        <v>842</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1128368</v>
      </c>
      <c r="BH13" s="624"/>
      <c r="BI13" s="624"/>
      <c r="BJ13" s="624"/>
      <c r="BK13" s="624"/>
      <c r="BL13" s="624"/>
      <c r="BM13" s="624"/>
      <c r="BN13" s="625"/>
      <c r="BO13" s="626">
        <v>53.6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687697</v>
      </c>
      <c r="CS13" s="624"/>
      <c r="CT13" s="624"/>
      <c r="CU13" s="624"/>
      <c r="CV13" s="624"/>
      <c r="CW13" s="624"/>
      <c r="CX13" s="624"/>
      <c r="CY13" s="625"/>
      <c r="CZ13" s="626">
        <v>10</v>
      </c>
      <c r="DA13" s="626"/>
      <c r="DB13" s="626"/>
      <c r="DC13" s="626"/>
      <c r="DD13" s="632">
        <v>402035</v>
      </c>
      <c r="DE13" s="624"/>
      <c r="DF13" s="624"/>
      <c r="DG13" s="624"/>
      <c r="DH13" s="624"/>
      <c r="DI13" s="624"/>
      <c r="DJ13" s="624"/>
      <c r="DK13" s="624"/>
      <c r="DL13" s="624"/>
      <c r="DM13" s="624"/>
      <c r="DN13" s="624"/>
      <c r="DO13" s="624"/>
      <c r="DP13" s="625"/>
      <c r="DQ13" s="632">
        <v>458300</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61461</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286862</v>
      </c>
      <c r="CS14" s="624"/>
      <c r="CT14" s="624"/>
      <c r="CU14" s="624"/>
      <c r="CV14" s="624"/>
      <c r="CW14" s="624"/>
      <c r="CX14" s="624"/>
      <c r="CY14" s="625"/>
      <c r="CZ14" s="626">
        <v>4.2</v>
      </c>
      <c r="DA14" s="626"/>
      <c r="DB14" s="626"/>
      <c r="DC14" s="626"/>
      <c r="DD14" s="632">
        <v>28955</v>
      </c>
      <c r="DE14" s="624"/>
      <c r="DF14" s="624"/>
      <c r="DG14" s="624"/>
      <c r="DH14" s="624"/>
      <c r="DI14" s="624"/>
      <c r="DJ14" s="624"/>
      <c r="DK14" s="624"/>
      <c r="DL14" s="624"/>
      <c r="DM14" s="624"/>
      <c r="DN14" s="624"/>
      <c r="DO14" s="624"/>
      <c r="DP14" s="625"/>
      <c r="DQ14" s="632">
        <v>255597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14303</v>
      </c>
      <c r="S15" s="624"/>
      <c r="T15" s="624"/>
      <c r="U15" s="624"/>
      <c r="V15" s="624"/>
      <c r="W15" s="624"/>
      <c r="X15" s="624"/>
      <c r="Y15" s="625"/>
      <c r="Z15" s="626">
        <v>0.2</v>
      </c>
      <c r="AA15" s="626"/>
      <c r="AB15" s="626"/>
      <c r="AC15" s="626"/>
      <c r="AD15" s="627">
        <v>14303</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103123</v>
      </c>
      <c r="BH15" s="624"/>
      <c r="BI15" s="624"/>
      <c r="BJ15" s="624"/>
      <c r="BK15" s="624"/>
      <c r="BL15" s="624"/>
      <c r="BM15" s="624"/>
      <c r="BN15" s="625"/>
      <c r="BO15" s="626">
        <v>4.9000000000000004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804780</v>
      </c>
      <c r="CS15" s="624"/>
      <c r="CT15" s="624"/>
      <c r="CU15" s="624"/>
      <c r="CV15" s="624"/>
      <c r="CW15" s="624"/>
      <c r="CX15" s="624"/>
      <c r="CY15" s="625"/>
      <c r="CZ15" s="626">
        <v>11.7</v>
      </c>
      <c r="DA15" s="626"/>
      <c r="DB15" s="626"/>
      <c r="DC15" s="626"/>
      <c r="DD15" s="632">
        <v>81151</v>
      </c>
      <c r="DE15" s="624"/>
      <c r="DF15" s="624"/>
      <c r="DG15" s="624"/>
      <c r="DH15" s="624"/>
      <c r="DI15" s="624"/>
      <c r="DJ15" s="624"/>
      <c r="DK15" s="624"/>
      <c r="DL15" s="624"/>
      <c r="DM15" s="624"/>
      <c r="DN15" s="624"/>
      <c r="DO15" s="624"/>
      <c r="DP15" s="625"/>
      <c r="DQ15" s="632">
        <v>565973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28238</v>
      </c>
      <c r="S16" s="624"/>
      <c r="T16" s="624"/>
      <c r="U16" s="624"/>
      <c r="V16" s="624"/>
      <c r="W16" s="624"/>
      <c r="X16" s="624"/>
      <c r="Y16" s="625"/>
      <c r="Z16" s="626">
        <v>0.4</v>
      </c>
      <c r="AA16" s="626"/>
      <c r="AB16" s="626"/>
      <c r="AC16" s="626"/>
      <c r="AD16" s="627">
        <v>28238</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127373</v>
      </c>
      <c r="S17" s="624"/>
      <c r="T17" s="624"/>
      <c r="U17" s="624"/>
      <c r="V17" s="624"/>
      <c r="W17" s="624"/>
      <c r="X17" s="624"/>
      <c r="Y17" s="625"/>
      <c r="Z17" s="626">
        <v>1.7</v>
      </c>
      <c r="AA17" s="626"/>
      <c r="AB17" s="626"/>
      <c r="AC17" s="626"/>
      <c r="AD17" s="627">
        <v>127373</v>
      </c>
      <c r="AE17" s="627"/>
      <c r="AF17" s="627"/>
      <c r="AG17" s="627"/>
      <c r="AH17" s="627"/>
      <c r="AI17" s="627"/>
      <c r="AJ17" s="627"/>
      <c r="AK17" s="627"/>
      <c r="AL17" s="628">
        <v>2.9</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632363</v>
      </c>
      <c r="CS17" s="624"/>
      <c r="CT17" s="624"/>
      <c r="CU17" s="624"/>
      <c r="CV17" s="624"/>
      <c r="CW17" s="624"/>
      <c r="CX17" s="624"/>
      <c r="CY17" s="625"/>
      <c r="CZ17" s="626">
        <v>9.1999999999999993</v>
      </c>
      <c r="DA17" s="626"/>
      <c r="DB17" s="626"/>
      <c r="DC17" s="626"/>
      <c r="DD17" s="632" t="s">
        <v>122</v>
      </c>
      <c r="DE17" s="624"/>
      <c r="DF17" s="624"/>
      <c r="DG17" s="624"/>
      <c r="DH17" s="624"/>
      <c r="DI17" s="624"/>
      <c r="DJ17" s="624"/>
      <c r="DK17" s="624"/>
      <c r="DL17" s="624"/>
      <c r="DM17" s="624"/>
      <c r="DN17" s="624"/>
      <c r="DO17" s="624"/>
      <c r="DP17" s="625"/>
      <c r="DQ17" s="632">
        <v>620804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14303</v>
      </c>
      <c r="S18" s="624"/>
      <c r="T18" s="624"/>
      <c r="U18" s="624"/>
      <c r="V18" s="624"/>
      <c r="W18" s="624"/>
      <c r="X18" s="624"/>
      <c r="Y18" s="625"/>
      <c r="Z18" s="626">
        <v>0.2</v>
      </c>
      <c r="AA18" s="626"/>
      <c r="AB18" s="626"/>
      <c r="AC18" s="626"/>
      <c r="AD18" s="627">
        <v>14303</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65910</v>
      </c>
      <c r="S19" s="624"/>
      <c r="T19" s="624"/>
      <c r="U19" s="624"/>
      <c r="V19" s="624"/>
      <c r="W19" s="624"/>
      <c r="X19" s="624"/>
      <c r="Y19" s="625"/>
      <c r="Z19" s="626">
        <v>0.9</v>
      </c>
      <c r="AA19" s="626"/>
      <c r="AB19" s="626"/>
      <c r="AC19" s="626"/>
      <c r="AD19" s="627">
        <v>65910</v>
      </c>
      <c r="AE19" s="627"/>
      <c r="AF19" s="627"/>
      <c r="AG19" s="627"/>
      <c r="AH19" s="627"/>
      <c r="AI19" s="627"/>
      <c r="AJ19" s="627"/>
      <c r="AK19" s="627"/>
      <c r="AL19" s="628">
        <v>1.5</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47160</v>
      </c>
      <c r="S20" s="624"/>
      <c r="T20" s="624"/>
      <c r="U20" s="624"/>
      <c r="V20" s="624"/>
      <c r="W20" s="624"/>
      <c r="X20" s="624"/>
      <c r="Y20" s="625"/>
      <c r="Z20" s="626">
        <v>0.6</v>
      </c>
      <c r="AA20" s="626"/>
      <c r="AB20" s="626"/>
      <c r="AC20" s="626"/>
      <c r="AD20" s="627">
        <v>47160</v>
      </c>
      <c r="AE20" s="627"/>
      <c r="AF20" s="627"/>
      <c r="AG20" s="627"/>
      <c r="AH20" s="627"/>
      <c r="AI20" s="627"/>
      <c r="AJ20" s="627"/>
      <c r="AK20" s="627"/>
      <c r="AL20" s="628">
        <v>1.1000000000000001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6871572</v>
      </c>
      <c r="CS20" s="624"/>
      <c r="CT20" s="624"/>
      <c r="CU20" s="624"/>
      <c r="CV20" s="624"/>
      <c r="CW20" s="624"/>
      <c r="CX20" s="624"/>
      <c r="CY20" s="625"/>
      <c r="CZ20" s="626">
        <v>100</v>
      </c>
      <c r="DA20" s="626"/>
      <c r="DB20" s="626"/>
      <c r="DC20" s="626"/>
      <c r="DD20" s="632">
        <v>589693</v>
      </c>
      <c r="DE20" s="624"/>
      <c r="DF20" s="624"/>
      <c r="DG20" s="624"/>
      <c r="DH20" s="624"/>
      <c r="DI20" s="624"/>
      <c r="DJ20" s="624"/>
      <c r="DK20" s="624"/>
      <c r="DL20" s="624"/>
      <c r="DM20" s="624"/>
      <c r="DN20" s="624"/>
      <c r="DO20" s="624"/>
      <c r="DP20" s="625"/>
      <c r="DQ20" s="632">
        <v>4968505</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1680633</v>
      </c>
      <c r="S21" s="624"/>
      <c r="T21" s="624"/>
      <c r="U21" s="624"/>
      <c r="V21" s="624"/>
      <c r="W21" s="624"/>
      <c r="X21" s="624"/>
      <c r="Y21" s="625"/>
      <c r="Z21" s="626">
        <v>22.5</v>
      </c>
      <c r="AA21" s="626"/>
      <c r="AB21" s="626"/>
      <c r="AC21" s="626"/>
      <c r="AD21" s="627">
        <v>1585286</v>
      </c>
      <c r="AE21" s="627"/>
      <c r="AF21" s="627"/>
      <c r="AG21" s="627"/>
      <c r="AH21" s="627"/>
      <c r="AI21" s="627"/>
      <c r="AJ21" s="627"/>
      <c r="AK21" s="627"/>
      <c r="AL21" s="628">
        <v>36.299999999999997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1585286</v>
      </c>
      <c r="S22" s="624"/>
      <c r="T22" s="624"/>
      <c r="U22" s="624"/>
      <c r="V22" s="624"/>
      <c r="W22" s="624"/>
      <c r="X22" s="624"/>
      <c r="Y22" s="625"/>
      <c r="Z22" s="626">
        <v>21.2</v>
      </c>
      <c r="AA22" s="626"/>
      <c r="AB22" s="626"/>
      <c r="AC22" s="626"/>
      <c r="AD22" s="627">
        <v>1585286</v>
      </c>
      <c r="AE22" s="627"/>
      <c r="AF22" s="627"/>
      <c r="AG22" s="627"/>
      <c r="AH22" s="627"/>
      <c r="AI22" s="627"/>
      <c r="AJ22" s="627"/>
      <c r="AK22" s="627"/>
      <c r="AL22" s="628">
        <v>36.299999999999997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95347</v>
      </c>
      <c r="S23" s="624"/>
      <c r="T23" s="624"/>
      <c r="U23" s="624"/>
      <c r="V23" s="624"/>
      <c r="W23" s="624"/>
      <c r="X23" s="624"/>
      <c r="Y23" s="625"/>
      <c r="Z23" s="626">
        <v>1.3</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2989734</v>
      </c>
      <c r="CS24" s="613"/>
      <c r="CT24" s="613"/>
      <c r="CU24" s="613"/>
      <c r="CV24" s="613"/>
      <c r="CW24" s="613"/>
      <c r="CX24" s="613"/>
      <c r="CY24" s="614"/>
      <c r="CZ24" s="617">
        <v>43.5</v>
      </c>
      <c r="DA24" s="618"/>
      <c r="DB24" s="618"/>
      <c r="DC24" s="634"/>
      <c r="DD24" s="658">
        <v>2219944</v>
      </c>
      <c r="DE24" s="613"/>
      <c r="DF24" s="613"/>
      <c r="DG24" s="613"/>
      <c r="DH24" s="613"/>
      <c r="DI24" s="613"/>
      <c r="DJ24" s="613"/>
      <c r="DK24" s="614"/>
      <c r="DL24" s="658">
        <v>2086371</v>
      </c>
      <c r="DM24" s="613"/>
      <c r="DN24" s="613"/>
      <c r="DO24" s="613"/>
      <c r="DP24" s="613"/>
      <c r="DQ24" s="613"/>
      <c r="DR24" s="613"/>
      <c r="DS24" s="613"/>
      <c r="DT24" s="613"/>
      <c r="DU24" s="613"/>
      <c r="DV24" s="614"/>
      <c r="DW24" s="617">
        <v>47.5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4453252</v>
      </c>
      <c r="S25" s="624"/>
      <c r="T25" s="624"/>
      <c r="U25" s="624"/>
      <c r="V25" s="624"/>
      <c r="W25" s="624"/>
      <c r="X25" s="624"/>
      <c r="Y25" s="625"/>
      <c r="Z25" s="626">
        <v>59.6</v>
      </c>
      <c r="AA25" s="626"/>
      <c r="AB25" s="626"/>
      <c r="AC25" s="626"/>
      <c r="AD25" s="627">
        <v>4357905</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1380138</v>
      </c>
      <c r="CS25" s="655"/>
      <c r="CT25" s="655"/>
      <c r="CU25" s="655"/>
      <c r="CV25" s="655"/>
      <c r="CW25" s="655"/>
      <c r="CX25" s="655"/>
      <c r="CY25" s="656"/>
      <c r="CZ25" s="628">
        <v>20.100000000000001</v>
      </c>
      <c r="DA25" s="653"/>
      <c r="DB25" s="653"/>
      <c r="DC25" s="657"/>
      <c r="DD25" s="632">
        <v>1183647</v>
      </c>
      <c r="DE25" s="655"/>
      <c r="DF25" s="655"/>
      <c r="DG25" s="655"/>
      <c r="DH25" s="655"/>
      <c r="DI25" s="655"/>
      <c r="DJ25" s="655"/>
      <c r="DK25" s="656"/>
      <c r="DL25" s="632">
        <v>1177124</v>
      </c>
      <c r="DM25" s="655"/>
      <c r="DN25" s="655"/>
      <c r="DO25" s="655"/>
      <c r="DP25" s="655"/>
      <c r="DQ25" s="655"/>
      <c r="DR25" s="655"/>
      <c r="DS25" s="655"/>
      <c r="DT25" s="655"/>
      <c r="DU25" s="655"/>
      <c r="DV25" s="656"/>
      <c r="DW25" s="628">
        <v>26.8</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1271</v>
      </c>
      <c r="S26" s="624"/>
      <c r="T26" s="624"/>
      <c r="U26" s="624"/>
      <c r="V26" s="624"/>
      <c r="W26" s="624"/>
      <c r="X26" s="624"/>
      <c r="Y26" s="625"/>
      <c r="Z26" s="626">
        <v>0</v>
      </c>
      <c r="AA26" s="626"/>
      <c r="AB26" s="626"/>
      <c r="AC26" s="626"/>
      <c r="AD26" s="627">
        <v>1271</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715523</v>
      </c>
      <c r="CS26" s="624"/>
      <c r="CT26" s="624"/>
      <c r="CU26" s="624"/>
      <c r="CV26" s="624"/>
      <c r="CW26" s="624"/>
      <c r="CX26" s="624"/>
      <c r="CY26" s="625"/>
      <c r="CZ26" s="628">
        <v>10.4</v>
      </c>
      <c r="DA26" s="653"/>
      <c r="DB26" s="653"/>
      <c r="DC26" s="657"/>
      <c r="DD26" s="632">
        <v>621514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165589</v>
      </c>
      <c r="S27" s="624"/>
      <c r="T27" s="624"/>
      <c r="U27" s="624"/>
      <c r="V27" s="624"/>
      <c r="W27" s="624"/>
      <c r="X27" s="624"/>
      <c r="Y27" s="625"/>
      <c r="Z27" s="626">
        <v>2.2000000000000002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2105383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977233</v>
      </c>
      <c r="CS27" s="655"/>
      <c r="CT27" s="655"/>
      <c r="CU27" s="655"/>
      <c r="CV27" s="655"/>
      <c r="CW27" s="655"/>
      <c r="CX27" s="655"/>
      <c r="CY27" s="656"/>
      <c r="CZ27" s="628">
        <v>14.2</v>
      </c>
      <c r="DA27" s="653"/>
      <c r="DB27" s="653"/>
      <c r="DC27" s="657"/>
      <c r="DD27" s="632">
        <v>415493</v>
      </c>
      <c r="DE27" s="655"/>
      <c r="DF27" s="655"/>
      <c r="DG27" s="655"/>
      <c r="DH27" s="655"/>
      <c r="DI27" s="655"/>
      <c r="DJ27" s="655"/>
      <c r="DK27" s="656"/>
      <c r="DL27" s="632">
        <v>288443</v>
      </c>
      <c r="DM27" s="655"/>
      <c r="DN27" s="655"/>
      <c r="DO27" s="655"/>
      <c r="DP27" s="655"/>
      <c r="DQ27" s="655"/>
      <c r="DR27" s="655"/>
      <c r="DS27" s="655"/>
      <c r="DT27" s="655"/>
      <c r="DU27" s="655"/>
      <c r="DV27" s="656"/>
      <c r="DW27" s="628">
        <v>6.6</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74387</v>
      </c>
      <c r="S28" s="624"/>
      <c r="T28" s="624"/>
      <c r="U28" s="624"/>
      <c r="V28" s="624"/>
      <c r="W28" s="624"/>
      <c r="X28" s="624"/>
      <c r="Y28" s="625"/>
      <c r="Z28" s="626">
        <v>1</v>
      </c>
      <c r="AA28" s="626"/>
      <c r="AB28" s="626"/>
      <c r="AC28" s="626"/>
      <c r="AD28" s="627">
        <v>12886</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632363</v>
      </c>
      <c r="CS28" s="624"/>
      <c r="CT28" s="624"/>
      <c r="CU28" s="624"/>
      <c r="CV28" s="624"/>
      <c r="CW28" s="624"/>
      <c r="CX28" s="624"/>
      <c r="CY28" s="625"/>
      <c r="CZ28" s="628">
        <v>9.1999999999999993</v>
      </c>
      <c r="DA28" s="653"/>
      <c r="DB28" s="653"/>
      <c r="DC28" s="657"/>
      <c r="DD28" s="632">
        <v>620804</v>
      </c>
      <c r="DE28" s="624"/>
      <c r="DF28" s="624"/>
      <c r="DG28" s="624"/>
      <c r="DH28" s="624"/>
      <c r="DI28" s="624"/>
      <c r="DJ28" s="624"/>
      <c r="DK28" s="625"/>
      <c r="DL28" s="632">
        <v>620804</v>
      </c>
      <c r="DM28" s="624"/>
      <c r="DN28" s="624"/>
      <c r="DO28" s="624"/>
      <c r="DP28" s="624"/>
      <c r="DQ28" s="624"/>
      <c r="DR28" s="624"/>
      <c r="DS28" s="624"/>
      <c r="DT28" s="624"/>
      <c r="DU28" s="624"/>
      <c r="DV28" s="625"/>
      <c r="DW28" s="628">
        <v>14.1</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23065</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632363</v>
      </c>
      <c r="CS29" s="655"/>
      <c r="CT29" s="655"/>
      <c r="CU29" s="655"/>
      <c r="CV29" s="655"/>
      <c r="CW29" s="655"/>
      <c r="CX29" s="655"/>
      <c r="CY29" s="656"/>
      <c r="CZ29" s="628">
        <v>9.1999999999999993</v>
      </c>
      <c r="DA29" s="653"/>
      <c r="DB29" s="653"/>
      <c r="DC29" s="657"/>
      <c r="DD29" s="632">
        <v>620804</v>
      </c>
      <c r="DE29" s="655"/>
      <c r="DF29" s="655"/>
      <c r="DG29" s="655"/>
      <c r="DH29" s="655"/>
      <c r="DI29" s="655"/>
      <c r="DJ29" s="655"/>
      <c r="DK29" s="656"/>
      <c r="DL29" s="632">
        <v>620804</v>
      </c>
      <c r="DM29" s="655"/>
      <c r="DN29" s="655"/>
      <c r="DO29" s="655"/>
      <c r="DP29" s="655"/>
      <c r="DQ29" s="655"/>
      <c r="DR29" s="655"/>
      <c r="DS29" s="655"/>
      <c r="DT29" s="655"/>
      <c r="DU29" s="655"/>
      <c r="DV29" s="656"/>
      <c r="DW29" s="628">
        <v>14.1</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890791</v>
      </c>
      <c r="S30" s="624"/>
      <c r="T30" s="624"/>
      <c r="U30" s="624"/>
      <c r="V30" s="624"/>
      <c r="W30" s="624"/>
      <c r="X30" s="624"/>
      <c r="Y30" s="625"/>
      <c r="Z30" s="626">
        <v>11.9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611071</v>
      </c>
      <c r="CS30" s="624"/>
      <c r="CT30" s="624"/>
      <c r="CU30" s="624"/>
      <c r="CV30" s="624"/>
      <c r="CW30" s="624"/>
      <c r="CX30" s="624"/>
      <c r="CY30" s="625"/>
      <c r="CZ30" s="628">
        <v>8.9</v>
      </c>
      <c r="DA30" s="653"/>
      <c r="DB30" s="653"/>
      <c r="DC30" s="657"/>
      <c r="DD30" s="632">
        <v>599585</v>
      </c>
      <c r="DE30" s="624"/>
      <c r="DF30" s="624"/>
      <c r="DG30" s="624"/>
      <c r="DH30" s="624"/>
      <c r="DI30" s="624"/>
      <c r="DJ30" s="624"/>
      <c r="DK30" s="625"/>
      <c r="DL30" s="632">
        <v>599585</v>
      </c>
      <c r="DM30" s="624"/>
      <c r="DN30" s="624"/>
      <c r="DO30" s="624"/>
      <c r="DP30" s="624"/>
      <c r="DQ30" s="624"/>
      <c r="DR30" s="624"/>
      <c r="DS30" s="624"/>
      <c r="DT30" s="624"/>
      <c r="DU30" s="624"/>
      <c r="DV30" s="625"/>
      <c r="DW30" s="628">
        <v>13.7</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99.3</v>
      </c>
      <c r="BH31" s="667"/>
      <c r="BI31" s="667"/>
      <c r="BJ31" s="667"/>
      <c r="BK31" s="667"/>
      <c r="BL31" s="667"/>
      <c r="BM31" s="618">
        <v>97.2</v>
      </c>
      <c r="BN31" s="667"/>
      <c r="BO31" s="667"/>
      <c r="BP31" s="667"/>
      <c r="BQ31" s="668"/>
      <c r="BR31" s="679">
        <v>99</v>
      </c>
      <c r="BS31" s="667"/>
      <c r="BT31" s="667"/>
      <c r="BU31" s="667"/>
      <c r="BV31" s="667"/>
      <c r="BW31" s="667"/>
      <c r="BX31" s="618">
        <v>96.6</v>
      </c>
      <c r="BY31" s="667"/>
      <c r="BZ31" s="667"/>
      <c r="CA31" s="667"/>
      <c r="CB31" s="668"/>
      <c r="CD31" s="661"/>
      <c r="CE31" s="662"/>
      <c r="CF31" s="620" t="s">
        <v>301</v>
      </c>
      <c r="CG31" s="621"/>
      <c r="CH31" s="621"/>
      <c r="CI31" s="621"/>
      <c r="CJ31" s="621"/>
      <c r="CK31" s="621"/>
      <c r="CL31" s="621"/>
      <c r="CM31" s="621"/>
      <c r="CN31" s="621"/>
      <c r="CO31" s="621"/>
      <c r="CP31" s="621"/>
      <c r="CQ31" s="622"/>
      <c r="CR31" s="623">
        <v>21292</v>
      </c>
      <c r="CS31" s="655"/>
      <c r="CT31" s="655"/>
      <c r="CU31" s="655"/>
      <c r="CV31" s="655"/>
      <c r="CW31" s="655"/>
      <c r="CX31" s="655"/>
      <c r="CY31" s="656"/>
      <c r="CZ31" s="628">
        <v>0.3</v>
      </c>
      <c r="DA31" s="653"/>
      <c r="DB31" s="653"/>
      <c r="DC31" s="657"/>
      <c r="DD31" s="632">
        <v>21219</v>
      </c>
      <c r="DE31" s="655"/>
      <c r="DF31" s="655"/>
      <c r="DG31" s="655"/>
      <c r="DH31" s="655"/>
      <c r="DI31" s="655"/>
      <c r="DJ31" s="655"/>
      <c r="DK31" s="656"/>
      <c r="DL31" s="632">
        <v>21219</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382903</v>
      </c>
      <c r="S32" s="624"/>
      <c r="T32" s="624"/>
      <c r="U32" s="624"/>
      <c r="V32" s="624"/>
      <c r="W32" s="624"/>
      <c r="X32" s="624"/>
      <c r="Y32" s="625"/>
      <c r="Z32" s="626">
        <v>5.0999999999999996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99.3</v>
      </c>
      <c r="BH32" s="655"/>
      <c r="BI32" s="655"/>
      <c r="BJ32" s="655"/>
      <c r="BK32" s="655"/>
      <c r="BL32" s="655"/>
      <c r="BM32" s="629">
        <v>97.2</v>
      </c>
      <c r="BN32" s="655"/>
      <c r="BO32" s="655"/>
      <c r="BP32" s="655"/>
      <c r="BQ32" s="678"/>
      <c r="BR32" s="680">
        <v>98.9</v>
      </c>
      <c r="BS32" s="655"/>
      <c r="BT32" s="655"/>
      <c r="BU32" s="655"/>
      <c r="BV32" s="655"/>
      <c r="BW32" s="655"/>
      <c r="BX32" s="629">
        <v>96.1</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330040</v>
      </c>
      <c r="S33" s="624"/>
      <c r="T33" s="624"/>
      <c r="U33" s="624"/>
      <c r="V33" s="624"/>
      <c r="W33" s="624"/>
      <c r="X33" s="624"/>
      <c r="Y33" s="625"/>
      <c r="Z33" s="626">
        <v>4.4000000000000004</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99.2</v>
      </c>
      <c r="BH33" s="682"/>
      <c r="BI33" s="682"/>
      <c r="BJ33" s="682"/>
      <c r="BK33" s="682"/>
      <c r="BL33" s="682"/>
      <c r="BM33" s="683">
        <v>97.1</v>
      </c>
      <c r="BN33" s="682"/>
      <c r="BO33" s="682"/>
      <c r="BP33" s="682"/>
      <c r="BQ33" s="684"/>
      <c r="BR33" s="681">
        <v>99.1</v>
      </c>
      <c r="BS33" s="682"/>
      <c r="BT33" s="682"/>
      <c r="BU33" s="682"/>
      <c r="BV33" s="682"/>
      <c r="BW33" s="682"/>
      <c r="BX33" s="683">
        <v>96.7</v>
      </c>
      <c r="BY33" s="682"/>
      <c r="BZ33" s="682"/>
      <c r="CA33" s="682"/>
      <c r="CB33" s="684"/>
      <c r="CD33" s="620" t="s">
        <v>308</v>
      </c>
      <c r="CE33" s="621"/>
      <c r="CF33" s="621"/>
      <c r="CG33" s="621"/>
      <c r="CH33" s="621"/>
      <c r="CI33" s="621"/>
      <c r="CJ33" s="621"/>
      <c r="CK33" s="621"/>
      <c r="CL33" s="621"/>
      <c r="CM33" s="621"/>
      <c r="CN33" s="621"/>
      <c r="CO33" s="621"/>
      <c r="CP33" s="621"/>
      <c r="CQ33" s="622"/>
      <c r="CR33" s="623">
        <v>3292145</v>
      </c>
      <c r="CS33" s="655"/>
      <c r="CT33" s="655"/>
      <c r="CU33" s="655"/>
      <c r="CV33" s="655"/>
      <c r="CW33" s="655"/>
      <c r="CX33" s="655"/>
      <c r="CY33" s="656"/>
      <c r="CZ33" s="628">
        <v>47.9</v>
      </c>
      <c r="DA33" s="653"/>
      <c r="DB33" s="653"/>
      <c r="DC33" s="657"/>
      <c r="DD33" s="632">
        <v>2505026</v>
      </c>
      <c r="DE33" s="655"/>
      <c r="DF33" s="655"/>
      <c r="DG33" s="655"/>
      <c r="DH33" s="655"/>
      <c r="DI33" s="655"/>
      <c r="DJ33" s="655"/>
      <c r="DK33" s="656"/>
      <c r="DL33" s="632">
        <v>1810203</v>
      </c>
      <c r="DM33" s="655"/>
      <c r="DN33" s="655"/>
      <c r="DO33" s="655"/>
      <c r="DP33" s="655"/>
      <c r="DQ33" s="655"/>
      <c r="DR33" s="655"/>
      <c r="DS33" s="655"/>
      <c r="DT33" s="655"/>
      <c r="DU33" s="655"/>
      <c r="DV33" s="656"/>
      <c r="DW33" s="628">
        <v>41.2</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161805</v>
      </c>
      <c r="S34" s="624"/>
      <c r="T34" s="624"/>
      <c r="U34" s="624"/>
      <c r="V34" s="624"/>
      <c r="W34" s="624"/>
      <c r="X34" s="624"/>
      <c r="Y34" s="625"/>
      <c r="Z34" s="626">
        <v>2.2000000000000002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1197822</v>
      </c>
      <c r="CS34" s="624"/>
      <c r="CT34" s="624"/>
      <c r="CU34" s="624"/>
      <c r="CV34" s="624"/>
      <c r="CW34" s="624"/>
      <c r="CX34" s="624"/>
      <c r="CY34" s="625"/>
      <c r="CZ34" s="628">
        <v>17.399999999999999</v>
      </c>
      <c r="DA34" s="653"/>
      <c r="DB34" s="653"/>
      <c r="DC34" s="657"/>
      <c r="DD34" s="632">
        <v>851358</v>
      </c>
      <c r="DE34" s="624"/>
      <c r="DF34" s="624"/>
      <c r="DG34" s="624"/>
      <c r="DH34" s="624"/>
      <c r="DI34" s="624"/>
      <c r="DJ34" s="624"/>
      <c r="DK34" s="625"/>
      <c r="DL34" s="632">
        <v>787787</v>
      </c>
      <c r="DM34" s="624"/>
      <c r="DN34" s="624"/>
      <c r="DO34" s="624"/>
      <c r="DP34" s="624"/>
      <c r="DQ34" s="624"/>
      <c r="DR34" s="624"/>
      <c r="DS34" s="624"/>
      <c r="DT34" s="624"/>
      <c r="DU34" s="624"/>
      <c r="DV34" s="625"/>
      <c r="DW34" s="628">
        <v>17.899999999999999</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458082</v>
      </c>
      <c r="S35" s="624"/>
      <c r="T35" s="624"/>
      <c r="U35" s="624"/>
      <c r="V35" s="624"/>
      <c r="W35" s="624"/>
      <c r="X35" s="624"/>
      <c r="Y35" s="625"/>
      <c r="Z35" s="626">
        <v>6.1</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28192</v>
      </c>
      <c r="CS35" s="655"/>
      <c r="CT35" s="655"/>
      <c r="CU35" s="655"/>
      <c r="CV35" s="655"/>
      <c r="CW35" s="655"/>
      <c r="CX35" s="655"/>
      <c r="CY35" s="656"/>
      <c r="CZ35" s="628">
        <v>0.4</v>
      </c>
      <c r="DA35" s="653"/>
      <c r="DB35" s="653"/>
      <c r="DC35" s="657"/>
      <c r="DD35" s="632">
        <v>12826</v>
      </c>
      <c r="DE35" s="655"/>
      <c r="DF35" s="655"/>
      <c r="DG35" s="655"/>
      <c r="DH35" s="655"/>
      <c r="DI35" s="655"/>
      <c r="DJ35" s="655"/>
      <c r="DK35" s="656"/>
      <c r="DL35" s="632">
        <v>12826</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217888</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824714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49412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1005272</v>
      </c>
      <c r="CS36" s="624"/>
      <c r="CT36" s="624"/>
      <c r="CU36" s="624"/>
      <c r="CV36" s="624"/>
      <c r="CW36" s="624"/>
      <c r="CX36" s="624"/>
      <c r="CY36" s="625"/>
      <c r="CZ36" s="628">
        <v>14.6</v>
      </c>
      <c r="DA36" s="653"/>
      <c r="DB36" s="653"/>
      <c r="DC36" s="657"/>
      <c r="DD36" s="632">
        <v>838942</v>
      </c>
      <c r="DE36" s="624"/>
      <c r="DF36" s="624"/>
      <c r="DG36" s="624"/>
      <c r="DH36" s="624"/>
      <c r="DI36" s="624"/>
      <c r="DJ36" s="624"/>
      <c r="DK36" s="625"/>
      <c r="DL36" s="632">
        <v>513760</v>
      </c>
      <c r="DM36" s="624"/>
      <c r="DN36" s="624"/>
      <c r="DO36" s="624"/>
      <c r="DP36" s="624"/>
      <c r="DQ36" s="624"/>
      <c r="DR36" s="624"/>
      <c r="DS36" s="624"/>
      <c r="DT36" s="624"/>
      <c r="DU36" s="624"/>
      <c r="DV36" s="625"/>
      <c r="DW36" s="628">
        <v>11.7</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138745</v>
      </c>
      <c r="S37" s="624"/>
      <c r="T37" s="624"/>
      <c r="U37" s="624"/>
      <c r="V37" s="624"/>
      <c r="W37" s="624"/>
      <c r="X37" s="624"/>
      <c r="Y37" s="625"/>
      <c r="Z37" s="626">
        <v>1.9</v>
      </c>
      <c r="AA37" s="626"/>
      <c r="AB37" s="626"/>
      <c r="AC37" s="626"/>
      <c r="AD37" s="627">
        <v>430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230000</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45295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420352</v>
      </c>
      <c r="CS37" s="655"/>
      <c r="CT37" s="655"/>
      <c r="CU37" s="655"/>
      <c r="CV37" s="655"/>
      <c r="CW37" s="655"/>
      <c r="CX37" s="655"/>
      <c r="CY37" s="656"/>
      <c r="CZ37" s="628">
        <v>6.1</v>
      </c>
      <c r="DA37" s="653"/>
      <c r="DB37" s="653"/>
      <c r="DC37" s="657"/>
      <c r="DD37" s="632">
        <v>405153</v>
      </c>
      <c r="DE37" s="655"/>
      <c r="DF37" s="655"/>
      <c r="DG37" s="655"/>
      <c r="DH37" s="655"/>
      <c r="DI37" s="655"/>
      <c r="DJ37" s="655"/>
      <c r="DK37" s="656"/>
      <c r="DL37" s="632">
        <v>405153</v>
      </c>
      <c r="DM37" s="655"/>
      <c r="DN37" s="655"/>
      <c r="DO37" s="655"/>
      <c r="DP37" s="655"/>
      <c r="DQ37" s="655"/>
      <c r="DR37" s="655"/>
      <c r="DS37" s="655"/>
      <c r="DT37" s="655"/>
      <c r="DU37" s="655"/>
      <c r="DV37" s="656"/>
      <c r="DW37" s="628">
        <v>9.1999999999999993</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169400</v>
      </c>
      <c r="S38" s="624"/>
      <c r="T38" s="624"/>
      <c r="U38" s="624"/>
      <c r="V38" s="624"/>
      <c r="W38" s="624"/>
      <c r="X38" s="624"/>
      <c r="Y38" s="625"/>
      <c r="Z38" s="626">
        <v>2.2999999999999998</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44990</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1645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594126</v>
      </c>
      <c r="CS38" s="624"/>
      <c r="CT38" s="624"/>
      <c r="CU38" s="624"/>
      <c r="CV38" s="624"/>
      <c r="CW38" s="624"/>
      <c r="CX38" s="624"/>
      <c r="CY38" s="625"/>
      <c r="CZ38" s="628">
        <v>8.6</v>
      </c>
      <c r="DA38" s="653"/>
      <c r="DB38" s="653"/>
      <c r="DC38" s="657"/>
      <c r="DD38" s="632">
        <v>495830</v>
      </c>
      <c r="DE38" s="624"/>
      <c r="DF38" s="624"/>
      <c r="DG38" s="624"/>
      <c r="DH38" s="624"/>
      <c r="DI38" s="624"/>
      <c r="DJ38" s="624"/>
      <c r="DK38" s="625"/>
      <c r="DL38" s="632">
        <v>495830</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588</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2516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466733</v>
      </c>
      <c r="CS39" s="655"/>
      <c r="CT39" s="655"/>
      <c r="CU39" s="655"/>
      <c r="CV39" s="655"/>
      <c r="CW39" s="655"/>
      <c r="CX39" s="655"/>
      <c r="CY39" s="656"/>
      <c r="CZ39" s="628">
        <v>6.8</v>
      </c>
      <c r="DA39" s="653"/>
      <c r="DB39" s="653"/>
      <c r="DC39" s="657"/>
      <c r="DD39" s="632">
        <v>306070</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17000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111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7467218</v>
      </c>
      <c r="S41" s="696"/>
      <c r="T41" s="696"/>
      <c r="U41" s="696"/>
      <c r="V41" s="696"/>
      <c r="W41" s="696"/>
      <c r="X41" s="696"/>
      <c r="Y41" s="700"/>
      <c r="Z41" s="701">
        <v>100</v>
      </c>
      <c r="AA41" s="701"/>
      <c r="AB41" s="701"/>
      <c r="AC41" s="701"/>
      <c r="AD41" s="702">
        <v>4372492</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101835</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324</v>
      </c>
      <c r="AR42" s="693"/>
      <c r="AS42" s="693"/>
      <c r="AT42" s="693"/>
      <c r="AU42" s="693"/>
      <c r="AV42" s="693"/>
      <c r="AW42" s="693"/>
      <c r="AX42" s="693"/>
      <c r="AY42" s="694"/>
      <c r="AZ42" s="695">
        <v>447301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589693</v>
      </c>
      <c r="CS42" s="655"/>
      <c r="CT42" s="655"/>
      <c r="CU42" s="655"/>
      <c r="CV42" s="655"/>
      <c r="CW42" s="655"/>
      <c r="CX42" s="655"/>
      <c r="CY42" s="656"/>
      <c r="CZ42" s="628">
        <v>8.6</v>
      </c>
      <c r="DA42" s="653"/>
      <c r="DB42" s="653"/>
      <c r="DC42" s="657"/>
      <c r="DD42" s="632">
        <v>243535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12896</v>
      </c>
      <c r="CS43" s="655"/>
      <c r="CT43" s="655"/>
      <c r="CU43" s="655"/>
      <c r="CV43" s="655"/>
      <c r="CW43" s="655"/>
      <c r="CX43" s="655"/>
      <c r="CY43" s="656"/>
      <c r="CZ43" s="628">
        <v>0.2</v>
      </c>
      <c r="DA43" s="653"/>
      <c r="DB43" s="653"/>
      <c r="DC43" s="657"/>
      <c r="DD43" s="632">
        <v>12896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345</v>
      </c>
      <c r="CG44" s="621"/>
      <c r="CH44" s="621"/>
      <c r="CI44" s="621"/>
      <c r="CJ44" s="621"/>
      <c r="CK44" s="621"/>
      <c r="CL44" s="621"/>
      <c r="CM44" s="621"/>
      <c r="CN44" s="621"/>
      <c r="CO44" s="621"/>
      <c r="CP44" s="621"/>
      <c r="CQ44" s="622"/>
      <c r="CR44" s="623">
        <v>589693</v>
      </c>
      <c r="CS44" s="624"/>
      <c r="CT44" s="624"/>
      <c r="CU44" s="624"/>
      <c r="CV44" s="624"/>
      <c r="CW44" s="624"/>
      <c r="CX44" s="624"/>
      <c r="CY44" s="625"/>
      <c r="CZ44" s="628">
        <v>8.6</v>
      </c>
      <c r="DA44" s="629"/>
      <c r="DB44" s="629"/>
      <c r="DC44" s="635"/>
      <c r="DD44" s="632">
        <v>243535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341988</v>
      </c>
      <c r="CS45" s="655"/>
      <c r="CT45" s="655"/>
      <c r="CU45" s="655"/>
      <c r="CV45" s="655"/>
      <c r="CW45" s="655"/>
      <c r="CX45" s="655"/>
      <c r="CY45" s="656"/>
      <c r="CZ45" s="628">
        <v>5</v>
      </c>
      <c r="DA45" s="653"/>
      <c r="DB45" s="653"/>
      <c r="DC45" s="657"/>
      <c r="DD45" s="632">
        <v>29207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167256</v>
      </c>
      <c r="CS46" s="624"/>
      <c r="CT46" s="624"/>
      <c r="CU46" s="624"/>
      <c r="CV46" s="624"/>
      <c r="CW46" s="624"/>
      <c r="CX46" s="624"/>
      <c r="CY46" s="625"/>
      <c r="CZ46" s="628">
        <v>2.4</v>
      </c>
      <c r="DA46" s="629"/>
      <c r="DB46" s="629"/>
      <c r="DC46" s="635"/>
      <c r="DD46" s="632">
        <v>142876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6871572</v>
      </c>
      <c r="CS49" s="682"/>
      <c r="CT49" s="682"/>
      <c r="CU49" s="682"/>
      <c r="CV49" s="682"/>
      <c r="CW49" s="682"/>
      <c r="CX49" s="682"/>
      <c r="CY49" s="711"/>
      <c r="CZ49" s="703">
        <v>100</v>
      </c>
      <c r="DA49" s="712"/>
      <c r="DB49" s="712"/>
      <c r="DC49" s="713"/>
      <c r="DD49" s="714">
        <v>4968505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tNqeqdPEdpK8lpIhibqOTxi8ueIXj1sP5+5mgRy2b3TjkqWztNnvdRmKHrAPowQaOo1PN2MWoZ+Cd0DO+DOA==" saltValue="Tv3rZ7qm/N11qexDb05j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7445</v>
      </c>
      <c r="R7" s="753"/>
      <c r="S7" s="753"/>
      <c r="T7" s="753"/>
      <c r="U7" s="753"/>
      <c r="V7" s="753">
        <v>6851</v>
      </c>
      <c r="W7" s="753"/>
      <c r="X7" s="753"/>
      <c r="Y7" s="753"/>
      <c r="Z7" s="753"/>
      <c r="AA7" s="753">
        <v>594</v>
      </c>
      <c r="AB7" s="753"/>
      <c r="AC7" s="753"/>
      <c r="AD7" s="753"/>
      <c r="AE7" s="754"/>
      <c r="AF7" s="755">
        <v>510</v>
      </c>
      <c r="AG7" s="756"/>
      <c r="AH7" s="756"/>
      <c r="AI7" s="756"/>
      <c r="AJ7" s="757"/>
      <c r="AK7" s="758">
        <v>458</v>
      </c>
      <c r="AL7" s="759"/>
      <c r="AM7" s="759"/>
      <c r="AN7" s="759"/>
      <c r="AO7" s="759"/>
      <c r="AP7" s="759">
        <v>5535</v>
      </c>
      <c r="AQ7" s="759"/>
      <c r="AR7" s="759"/>
      <c r="AS7" s="759"/>
      <c r="AT7" s="759"/>
      <c r="AU7" s="760" t="s">
        <v>551</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568</v>
      </c>
      <c r="BS7" s="746" t="s">
        <v>567</v>
      </c>
      <c r="BT7" s="747"/>
      <c r="BU7" s="747"/>
      <c r="BV7" s="747"/>
      <c r="BW7" s="747"/>
      <c r="BX7" s="747"/>
      <c r="BY7" s="747"/>
      <c r="BZ7" s="747"/>
      <c r="CA7" s="747"/>
      <c r="CB7" s="747"/>
      <c r="CC7" s="747"/>
      <c r="CD7" s="747"/>
      <c r="CE7" s="747"/>
      <c r="CF7" s="747"/>
      <c r="CG7" s="762"/>
      <c r="CH7" s="743">
        <v>21</v>
      </c>
      <c r="CI7" s="744"/>
      <c r="CJ7" s="744"/>
      <c r="CK7" s="744"/>
      <c r="CL7" s="745"/>
      <c r="CM7" s="743">
        <v>-493</v>
      </c>
      <c r="CN7" s="744"/>
      <c r="CO7" s="744"/>
      <c r="CP7" s="744"/>
      <c r="CQ7" s="745"/>
      <c r="CR7" s="743">
        <v>5</v>
      </c>
      <c r="CS7" s="744"/>
      <c r="CT7" s="744"/>
      <c r="CU7" s="744"/>
      <c r="CV7" s="745"/>
      <c r="CW7" s="743">
        <v>5</v>
      </c>
      <c r="CX7" s="744"/>
      <c r="CY7" s="744"/>
      <c r="CZ7" s="744"/>
      <c r="DA7" s="745"/>
      <c r="DB7" s="743" t="s">
        <v>552</v>
      </c>
      <c r="DC7" s="744"/>
      <c r="DD7" s="744"/>
      <c r="DE7" s="744"/>
      <c r="DF7" s="745"/>
      <c r="DG7" s="743">
        <v>4560</v>
      </c>
      <c r="DH7" s="744"/>
      <c r="DI7" s="744"/>
      <c r="DJ7" s="744"/>
      <c r="DK7" s="745"/>
      <c r="DL7" s="743" t="s">
        <v>552</v>
      </c>
      <c r="DM7" s="744"/>
      <c r="DN7" s="744"/>
      <c r="DO7" s="744"/>
      <c r="DP7" s="745"/>
      <c r="DQ7" s="743">
        <v>498</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21</v>
      </c>
      <c r="R8" s="784"/>
      <c r="S8" s="784"/>
      <c r="T8" s="784"/>
      <c r="U8" s="784"/>
      <c r="V8" s="784">
        <v>20</v>
      </c>
      <c r="W8" s="784"/>
      <c r="X8" s="784"/>
      <c r="Y8" s="784"/>
      <c r="Z8" s="784"/>
      <c r="AA8" s="784">
        <v>1</v>
      </c>
      <c r="AB8" s="784"/>
      <c r="AC8" s="784"/>
      <c r="AD8" s="784"/>
      <c r="AE8" s="785"/>
      <c r="AF8" s="786">
        <v>1</v>
      </c>
      <c r="AG8" s="787"/>
      <c r="AH8" s="787"/>
      <c r="AI8" s="787"/>
      <c r="AJ8" s="788"/>
      <c r="AK8" s="769" t="s">
        <v>552</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1</v>
      </c>
      <c r="R9" s="784"/>
      <c r="S9" s="784"/>
      <c r="T9" s="784"/>
      <c r="U9" s="784"/>
      <c r="V9" s="784">
        <v>0</v>
      </c>
      <c r="W9" s="784"/>
      <c r="X9" s="784"/>
      <c r="Y9" s="784"/>
      <c r="Z9" s="784"/>
      <c r="AA9" s="784">
        <v>0</v>
      </c>
      <c r="AB9" s="784"/>
      <c r="AC9" s="784"/>
      <c r="AD9" s="784"/>
      <c r="AE9" s="785"/>
      <c r="AF9" s="786">
        <v>0</v>
      </c>
      <c r="AG9" s="787"/>
      <c r="AH9" s="787"/>
      <c r="AI9" s="787"/>
      <c r="AJ9" s="788"/>
      <c r="AK9" s="769" t="s">
        <v>552</v>
      </c>
      <c r="AL9" s="770"/>
      <c r="AM9" s="770"/>
      <c r="AN9" s="770"/>
      <c r="AO9" s="770"/>
      <c r="AP9" s="770">
        <v>102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7467</v>
      </c>
      <c r="R23" s="793"/>
      <c r="S23" s="793"/>
      <c r="T23" s="793"/>
      <c r="U23" s="793"/>
      <c r="V23" s="793">
        <v>6872</v>
      </c>
      <c r="W23" s="793"/>
      <c r="X23" s="793"/>
      <c r="Y23" s="793"/>
      <c r="Z23" s="793"/>
      <c r="AA23" s="793">
        <v>596</v>
      </c>
      <c r="AB23" s="793"/>
      <c r="AC23" s="793"/>
      <c r="AD23" s="793"/>
      <c r="AE23" s="794"/>
      <c r="AF23" s="795">
        <v>511</v>
      </c>
      <c r="AG23" s="793"/>
      <c r="AH23" s="793"/>
      <c r="AI23" s="793"/>
      <c r="AJ23" s="796"/>
      <c r="AK23" s="797"/>
      <c r="AL23" s="798"/>
      <c r="AM23" s="798"/>
      <c r="AN23" s="798"/>
      <c r="AO23" s="798"/>
      <c r="AP23" s="793">
        <v>5637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1400</v>
      </c>
      <c r="R28" s="823"/>
      <c r="S28" s="823"/>
      <c r="T28" s="823"/>
      <c r="U28" s="823"/>
      <c r="V28" s="823">
        <v>1351</v>
      </c>
      <c r="W28" s="823"/>
      <c r="X28" s="823"/>
      <c r="Y28" s="823"/>
      <c r="Z28" s="823"/>
      <c r="AA28" s="823">
        <v>49</v>
      </c>
      <c r="AB28" s="823"/>
      <c r="AC28" s="823"/>
      <c r="AD28" s="823"/>
      <c r="AE28" s="824"/>
      <c r="AF28" s="825">
        <v>49</v>
      </c>
      <c r="AG28" s="823"/>
      <c r="AH28" s="823"/>
      <c r="AI28" s="823"/>
      <c r="AJ28" s="826"/>
      <c r="AK28" s="827">
        <v>121</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256</v>
      </c>
      <c r="R29" s="784"/>
      <c r="S29" s="784"/>
      <c r="T29" s="784"/>
      <c r="U29" s="784"/>
      <c r="V29" s="784">
        <v>247</v>
      </c>
      <c r="W29" s="784"/>
      <c r="X29" s="784"/>
      <c r="Y29" s="784"/>
      <c r="Z29" s="784"/>
      <c r="AA29" s="784">
        <v>9</v>
      </c>
      <c r="AB29" s="784"/>
      <c r="AC29" s="784"/>
      <c r="AD29" s="784"/>
      <c r="AE29" s="785"/>
      <c r="AF29" s="786">
        <v>9</v>
      </c>
      <c r="AG29" s="787"/>
      <c r="AH29" s="787"/>
      <c r="AI29" s="787"/>
      <c r="AJ29" s="788"/>
      <c r="AK29" s="834">
        <v>50</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186</v>
      </c>
      <c r="R30" s="784"/>
      <c r="S30" s="784"/>
      <c r="T30" s="784"/>
      <c r="U30" s="784"/>
      <c r="V30" s="784">
        <v>188</v>
      </c>
      <c r="W30" s="784"/>
      <c r="X30" s="784"/>
      <c r="Y30" s="784"/>
      <c r="Z30" s="784"/>
      <c r="AA30" s="784">
        <v>-3</v>
      </c>
      <c r="AB30" s="784"/>
      <c r="AC30" s="784"/>
      <c r="AD30" s="784"/>
      <c r="AE30" s="785"/>
      <c r="AF30" s="786">
        <v>776</v>
      </c>
      <c r="AG30" s="787"/>
      <c r="AH30" s="787"/>
      <c r="AI30" s="787"/>
      <c r="AJ30" s="788"/>
      <c r="AK30" s="834">
        <v>0</v>
      </c>
      <c r="AL30" s="830"/>
      <c r="AM30" s="830"/>
      <c r="AN30" s="830"/>
      <c r="AO30" s="830"/>
      <c r="AP30" s="830">
        <v>1651</v>
      </c>
      <c r="AQ30" s="830"/>
      <c r="AR30" s="830"/>
      <c r="AS30" s="830"/>
      <c r="AT30" s="830"/>
      <c r="AU30" s="830">
        <v>5</v>
      </c>
      <c r="AV30" s="830"/>
      <c r="AW30" s="830"/>
      <c r="AX30" s="830"/>
      <c r="AY30" s="830"/>
      <c r="AZ30" s="831" t="s">
        <v>552</v>
      </c>
      <c r="BA30" s="831"/>
      <c r="BB30" s="831"/>
      <c r="BC30" s="831"/>
      <c r="BD30" s="831"/>
      <c r="BE30" s="832" t="s">
        <v>393</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673</v>
      </c>
      <c r="R31" s="784"/>
      <c r="S31" s="784"/>
      <c r="T31" s="784"/>
      <c r="U31" s="784"/>
      <c r="V31" s="784">
        <v>640</v>
      </c>
      <c r="W31" s="784"/>
      <c r="X31" s="784"/>
      <c r="Y31" s="784"/>
      <c r="Z31" s="784"/>
      <c r="AA31" s="784">
        <v>33</v>
      </c>
      <c r="AB31" s="784"/>
      <c r="AC31" s="784"/>
      <c r="AD31" s="784"/>
      <c r="AE31" s="785"/>
      <c r="AF31" s="786">
        <v>89</v>
      </c>
      <c r="AG31" s="787"/>
      <c r="AH31" s="787"/>
      <c r="AI31" s="787"/>
      <c r="AJ31" s="788"/>
      <c r="AK31" s="834">
        <v>230</v>
      </c>
      <c r="AL31" s="830"/>
      <c r="AM31" s="830"/>
      <c r="AN31" s="830"/>
      <c r="AO31" s="830"/>
      <c r="AP31" s="830">
        <v>4122</v>
      </c>
      <c r="AQ31" s="830"/>
      <c r="AR31" s="830"/>
      <c r="AS31" s="830"/>
      <c r="AT31" s="830"/>
      <c r="AU31" s="830">
        <v>2972</v>
      </c>
      <c r="AV31" s="830"/>
      <c r="AW31" s="830"/>
      <c r="AX31" s="830"/>
      <c r="AY31" s="830"/>
      <c r="AZ31" s="831" t="s">
        <v>552</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923</v>
      </c>
      <c r="AG63" s="844"/>
      <c r="AH63" s="844"/>
      <c r="AI63" s="844"/>
      <c r="AJ63" s="845"/>
      <c r="AK63" s="846"/>
      <c r="AL63" s="841"/>
      <c r="AM63" s="841"/>
      <c r="AN63" s="841"/>
      <c r="AO63" s="841"/>
      <c r="AP63" s="844">
        <v>5773</v>
      </c>
      <c r="AQ63" s="844"/>
      <c r="AR63" s="844"/>
      <c r="AS63" s="844"/>
      <c r="AT63" s="844"/>
      <c r="AU63" s="844">
        <v>2977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1716</v>
      </c>
      <c r="R68" s="866"/>
      <c r="S68" s="866"/>
      <c r="T68" s="866"/>
      <c r="U68" s="866"/>
      <c r="V68" s="866">
        <v>1617</v>
      </c>
      <c r="W68" s="866"/>
      <c r="X68" s="866"/>
      <c r="Y68" s="866"/>
      <c r="Z68" s="866"/>
      <c r="AA68" s="866">
        <v>99</v>
      </c>
      <c r="AB68" s="866"/>
      <c r="AC68" s="866"/>
      <c r="AD68" s="866"/>
      <c r="AE68" s="866"/>
      <c r="AF68" s="866">
        <v>99</v>
      </c>
      <c r="AG68" s="866"/>
      <c r="AH68" s="866"/>
      <c r="AI68" s="866"/>
      <c r="AJ68" s="866"/>
      <c r="AK68" s="866">
        <v>60</v>
      </c>
      <c r="AL68" s="866"/>
      <c r="AM68" s="866"/>
      <c r="AN68" s="866"/>
      <c r="AO68" s="866"/>
      <c r="AP68" s="866">
        <v>1222</v>
      </c>
      <c r="AQ68" s="866"/>
      <c r="AR68" s="866"/>
      <c r="AS68" s="866"/>
      <c r="AT68" s="866"/>
      <c r="AU68" s="866">
        <v>89</v>
      </c>
      <c r="AV68" s="866"/>
      <c r="AW68" s="866"/>
      <c r="AX68" s="866"/>
      <c r="AY68" s="866"/>
      <c r="AZ68" s="867" t="s">
        <v>554</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3006</v>
      </c>
      <c r="R69" s="830"/>
      <c r="S69" s="830"/>
      <c r="T69" s="830"/>
      <c r="U69" s="830"/>
      <c r="V69" s="830">
        <v>2894</v>
      </c>
      <c r="W69" s="830"/>
      <c r="X69" s="830"/>
      <c r="Y69" s="830"/>
      <c r="Z69" s="830"/>
      <c r="AA69" s="830">
        <v>112</v>
      </c>
      <c r="AB69" s="830"/>
      <c r="AC69" s="830"/>
      <c r="AD69" s="830"/>
      <c r="AE69" s="830"/>
      <c r="AF69" s="830">
        <v>112</v>
      </c>
      <c r="AG69" s="830"/>
      <c r="AH69" s="830"/>
      <c r="AI69" s="830"/>
      <c r="AJ69" s="830"/>
      <c r="AK69" s="830">
        <v>102</v>
      </c>
      <c r="AL69" s="830"/>
      <c r="AM69" s="830"/>
      <c r="AN69" s="830"/>
      <c r="AO69" s="830"/>
      <c r="AP69" s="830">
        <v>2444</v>
      </c>
      <c r="AQ69" s="830"/>
      <c r="AR69" s="830"/>
      <c r="AS69" s="830"/>
      <c r="AT69" s="830"/>
      <c r="AU69" s="830" t="s">
        <v>552</v>
      </c>
      <c r="AV69" s="830"/>
      <c r="AW69" s="830"/>
      <c r="AX69" s="830"/>
      <c r="AY69" s="830"/>
      <c r="AZ69" s="832" t="s">
        <v>556</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557</v>
      </c>
      <c r="C70" s="874"/>
      <c r="D70" s="874"/>
      <c r="E70" s="874"/>
      <c r="F70" s="874"/>
      <c r="G70" s="874"/>
      <c r="H70" s="874"/>
      <c r="I70" s="874"/>
      <c r="J70" s="874"/>
      <c r="K70" s="874"/>
      <c r="L70" s="874"/>
      <c r="M70" s="874"/>
      <c r="N70" s="874"/>
      <c r="O70" s="874"/>
      <c r="P70" s="875"/>
      <c r="Q70" s="876">
        <v>603</v>
      </c>
      <c r="R70" s="830"/>
      <c r="S70" s="830"/>
      <c r="T70" s="830"/>
      <c r="U70" s="830"/>
      <c r="V70" s="830">
        <v>473</v>
      </c>
      <c r="W70" s="830"/>
      <c r="X70" s="830"/>
      <c r="Y70" s="830"/>
      <c r="Z70" s="830"/>
      <c r="AA70" s="830">
        <v>129</v>
      </c>
      <c r="AB70" s="830"/>
      <c r="AC70" s="830"/>
      <c r="AD70" s="830"/>
      <c r="AE70" s="830"/>
      <c r="AF70" s="830">
        <v>129</v>
      </c>
      <c r="AG70" s="830"/>
      <c r="AH70" s="830"/>
      <c r="AI70" s="830"/>
      <c r="AJ70" s="830"/>
      <c r="AK70" s="830" t="s">
        <v>552</v>
      </c>
      <c r="AL70" s="830"/>
      <c r="AM70" s="830"/>
      <c r="AN70" s="830"/>
      <c r="AO70" s="830"/>
      <c r="AP70" s="830">
        <v>15</v>
      </c>
      <c r="AQ70" s="830"/>
      <c r="AR70" s="830"/>
      <c r="AS70" s="830"/>
      <c r="AT70" s="830"/>
      <c r="AU70" s="830" t="s">
        <v>552</v>
      </c>
      <c r="AV70" s="830"/>
      <c r="AW70" s="830"/>
      <c r="AX70" s="830"/>
      <c r="AY70" s="830"/>
      <c r="AZ70" s="832" t="s">
        <v>558</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559</v>
      </c>
      <c r="C71" s="874"/>
      <c r="D71" s="874"/>
      <c r="E71" s="874"/>
      <c r="F71" s="874"/>
      <c r="G71" s="874"/>
      <c r="H71" s="874"/>
      <c r="I71" s="874"/>
      <c r="J71" s="874"/>
      <c r="K71" s="874"/>
      <c r="L71" s="874"/>
      <c r="M71" s="874"/>
      <c r="N71" s="874"/>
      <c r="O71" s="874"/>
      <c r="P71" s="875"/>
      <c r="Q71" s="876">
        <v>632</v>
      </c>
      <c r="R71" s="830"/>
      <c r="S71" s="830"/>
      <c r="T71" s="830"/>
      <c r="U71" s="830"/>
      <c r="V71" s="830">
        <v>515</v>
      </c>
      <c r="W71" s="830"/>
      <c r="X71" s="830"/>
      <c r="Y71" s="830"/>
      <c r="Z71" s="830"/>
      <c r="AA71" s="830">
        <v>117</v>
      </c>
      <c r="AB71" s="830"/>
      <c r="AC71" s="830"/>
      <c r="AD71" s="830"/>
      <c r="AE71" s="830"/>
      <c r="AF71" s="830">
        <v>117</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560</v>
      </c>
      <c r="C72" s="874"/>
      <c r="D72" s="874"/>
      <c r="E72" s="874"/>
      <c r="F72" s="874"/>
      <c r="G72" s="874"/>
      <c r="H72" s="874"/>
      <c r="I72" s="874"/>
      <c r="J72" s="874"/>
      <c r="K72" s="874"/>
      <c r="L72" s="874"/>
      <c r="M72" s="874"/>
      <c r="N72" s="874"/>
      <c r="O72" s="874"/>
      <c r="P72" s="875"/>
      <c r="Q72" s="876">
        <v>128</v>
      </c>
      <c r="R72" s="830"/>
      <c r="S72" s="830"/>
      <c r="T72" s="830"/>
      <c r="U72" s="830"/>
      <c r="V72" s="830">
        <v>110</v>
      </c>
      <c r="W72" s="830"/>
      <c r="X72" s="830"/>
      <c r="Y72" s="830"/>
      <c r="Z72" s="830"/>
      <c r="AA72" s="830">
        <v>18</v>
      </c>
      <c r="AB72" s="830"/>
      <c r="AC72" s="830"/>
      <c r="AD72" s="830"/>
      <c r="AE72" s="830"/>
      <c r="AF72" s="830">
        <v>18</v>
      </c>
      <c r="AG72" s="830"/>
      <c r="AH72" s="830"/>
      <c r="AI72" s="830"/>
      <c r="AJ72" s="830"/>
      <c r="AK72" s="830" t="s">
        <v>552</v>
      </c>
      <c r="AL72" s="830"/>
      <c r="AM72" s="830"/>
      <c r="AN72" s="830"/>
      <c r="AO72" s="830"/>
      <c r="AP72" s="830">
        <v>48</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561</v>
      </c>
      <c r="C73" s="874"/>
      <c r="D73" s="874"/>
      <c r="E73" s="874"/>
      <c r="F73" s="874"/>
      <c r="G73" s="874"/>
      <c r="H73" s="874"/>
      <c r="I73" s="874"/>
      <c r="J73" s="874"/>
      <c r="K73" s="874"/>
      <c r="L73" s="874"/>
      <c r="M73" s="874"/>
      <c r="N73" s="874"/>
      <c r="O73" s="874"/>
      <c r="P73" s="875"/>
      <c r="Q73" s="876">
        <v>4517</v>
      </c>
      <c r="R73" s="830"/>
      <c r="S73" s="830"/>
      <c r="T73" s="830"/>
      <c r="U73" s="830"/>
      <c r="V73" s="830">
        <v>4230</v>
      </c>
      <c r="W73" s="830"/>
      <c r="X73" s="830"/>
      <c r="Y73" s="830"/>
      <c r="Z73" s="830"/>
      <c r="AA73" s="830">
        <v>287</v>
      </c>
      <c r="AB73" s="830"/>
      <c r="AC73" s="830"/>
      <c r="AD73" s="830"/>
      <c r="AE73" s="830"/>
      <c r="AF73" s="830">
        <v>287</v>
      </c>
      <c r="AG73" s="830"/>
      <c r="AH73" s="830"/>
      <c r="AI73" s="830"/>
      <c r="AJ73" s="830"/>
      <c r="AK73" s="830" t="s">
        <v>552</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562</v>
      </c>
      <c r="C74" s="874"/>
      <c r="D74" s="874"/>
      <c r="E74" s="874"/>
      <c r="F74" s="874"/>
      <c r="G74" s="874"/>
      <c r="H74" s="874"/>
      <c r="I74" s="874"/>
      <c r="J74" s="874"/>
      <c r="K74" s="874"/>
      <c r="L74" s="874"/>
      <c r="M74" s="874"/>
      <c r="N74" s="874"/>
      <c r="O74" s="874"/>
      <c r="P74" s="875"/>
      <c r="Q74" s="876">
        <v>417</v>
      </c>
      <c r="R74" s="830"/>
      <c r="S74" s="830"/>
      <c r="T74" s="830"/>
      <c r="U74" s="830"/>
      <c r="V74" s="830">
        <v>342</v>
      </c>
      <c r="W74" s="830"/>
      <c r="X74" s="830"/>
      <c r="Y74" s="830"/>
      <c r="Z74" s="830"/>
      <c r="AA74" s="830">
        <v>74</v>
      </c>
      <c r="AB74" s="830"/>
      <c r="AC74" s="830"/>
      <c r="AD74" s="830"/>
      <c r="AE74" s="830"/>
      <c r="AF74" s="830">
        <v>74</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563</v>
      </c>
      <c r="C75" s="874"/>
      <c r="D75" s="874"/>
      <c r="E75" s="874"/>
      <c r="F75" s="874"/>
      <c r="G75" s="874"/>
      <c r="H75" s="874"/>
      <c r="I75" s="874"/>
      <c r="J75" s="874"/>
      <c r="K75" s="874"/>
      <c r="L75" s="874"/>
      <c r="M75" s="874"/>
      <c r="N75" s="874"/>
      <c r="O75" s="874"/>
      <c r="P75" s="875"/>
      <c r="Q75" s="877">
        <v>65</v>
      </c>
      <c r="R75" s="878"/>
      <c r="S75" s="878"/>
      <c r="T75" s="878"/>
      <c r="U75" s="834"/>
      <c r="V75" s="879">
        <v>60</v>
      </c>
      <c r="W75" s="878"/>
      <c r="X75" s="878"/>
      <c r="Y75" s="878"/>
      <c r="Z75" s="834"/>
      <c r="AA75" s="879">
        <v>5</v>
      </c>
      <c r="AB75" s="878"/>
      <c r="AC75" s="878"/>
      <c r="AD75" s="878"/>
      <c r="AE75" s="834"/>
      <c r="AF75" s="879">
        <v>5</v>
      </c>
      <c r="AG75" s="878"/>
      <c r="AH75" s="878"/>
      <c r="AI75" s="878"/>
      <c r="AJ75" s="834"/>
      <c r="AK75" s="879" t="s">
        <v>552</v>
      </c>
      <c r="AL75" s="878"/>
      <c r="AM75" s="878"/>
      <c r="AN75" s="878"/>
      <c r="AO75" s="834"/>
      <c r="AP75" s="879" t="s">
        <v>552</v>
      </c>
      <c r="AQ75" s="878"/>
      <c r="AR75" s="878"/>
      <c r="AS75" s="878"/>
      <c r="AT75" s="834"/>
      <c r="AU75" s="879" t="s">
        <v>552</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564</v>
      </c>
      <c r="C76" s="874"/>
      <c r="D76" s="874"/>
      <c r="E76" s="874"/>
      <c r="F76" s="874"/>
      <c r="G76" s="874"/>
      <c r="H76" s="874"/>
      <c r="I76" s="874"/>
      <c r="J76" s="874"/>
      <c r="K76" s="874"/>
      <c r="L76" s="874"/>
      <c r="M76" s="874"/>
      <c r="N76" s="874"/>
      <c r="O76" s="874"/>
      <c r="P76" s="875"/>
      <c r="Q76" s="877">
        <v>7912</v>
      </c>
      <c r="R76" s="878"/>
      <c r="S76" s="878"/>
      <c r="T76" s="878"/>
      <c r="U76" s="834"/>
      <c r="V76" s="879">
        <v>7612</v>
      </c>
      <c r="W76" s="878"/>
      <c r="X76" s="878"/>
      <c r="Y76" s="878"/>
      <c r="Z76" s="834"/>
      <c r="AA76" s="879">
        <v>300</v>
      </c>
      <c r="AB76" s="878"/>
      <c r="AC76" s="878"/>
      <c r="AD76" s="878"/>
      <c r="AE76" s="834"/>
      <c r="AF76" s="879">
        <v>300</v>
      </c>
      <c r="AG76" s="878"/>
      <c r="AH76" s="878"/>
      <c r="AI76" s="878"/>
      <c r="AJ76" s="834"/>
      <c r="AK76" s="879" t="s">
        <v>552</v>
      </c>
      <c r="AL76" s="878"/>
      <c r="AM76" s="878"/>
      <c r="AN76" s="878"/>
      <c r="AO76" s="834"/>
      <c r="AP76" s="879" t="s">
        <v>552</v>
      </c>
      <c r="AQ76" s="878"/>
      <c r="AR76" s="878"/>
      <c r="AS76" s="878"/>
      <c r="AT76" s="834"/>
      <c r="AU76" s="879" t="s">
        <v>552</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565</v>
      </c>
      <c r="C77" s="874"/>
      <c r="D77" s="874"/>
      <c r="E77" s="874"/>
      <c r="F77" s="874"/>
      <c r="G77" s="874"/>
      <c r="H77" s="874"/>
      <c r="I77" s="874"/>
      <c r="J77" s="874"/>
      <c r="K77" s="874"/>
      <c r="L77" s="874"/>
      <c r="M77" s="874"/>
      <c r="N77" s="874"/>
      <c r="O77" s="874"/>
      <c r="P77" s="875"/>
      <c r="Q77" s="877">
        <v>310</v>
      </c>
      <c r="R77" s="878"/>
      <c r="S77" s="878"/>
      <c r="T77" s="878"/>
      <c r="U77" s="834"/>
      <c r="V77" s="879">
        <v>281</v>
      </c>
      <c r="W77" s="878"/>
      <c r="X77" s="878"/>
      <c r="Y77" s="878"/>
      <c r="Z77" s="834"/>
      <c r="AA77" s="879">
        <v>29</v>
      </c>
      <c r="AB77" s="878"/>
      <c r="AC77" s="878"/>
      <c r="AD77" s="878"/>
      <c r="AE77" s="834"/>
      <c r="AF77" s="879">
        <v>29</v>
      </c>
      <c r="AG77" s="878"/>
      <c r="AH77" s="878"/>
      <c r="AI77" s="878"/>
      <c r="AJ77" s="834"/>
      <c r="AK77" s="879" t="s">
        <v>552</v>
      </c>
      <c r="AL77" s="878"/>
      <c r="AM77" s="878"/>
      <c r="AN77" s="878"/>
      <c r="AO77" s="834"/>
      <c r="AP77" s="879" t="s">
        <v>552</v>
      </c>
      <c r="AQ77" s="878"/>
      <c r="AR77" s="878"/>
      <c r="AS77" s="878"/>
      <c r="AT77" s="834"/>
      <c r="AU77" s="879" t="s">
        <v>552</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566</v>
      </c>
      <c r="C78" s="874"/>
      <c r="D78" s="874"/>
      <c r="E78" s="874"/>
      <c r="F78" s="874"/>
      <c r="G78" s="874"/>
      <c r="H78" s="874"/>
      <c r="I78" s="874"/>
      <c r="J78" s="874"/>
      <c r="K78" s="874"/>
      <c r="L78" s="874"/>
      <c r="M78" s="874"/>
      <c r="N78" s="874"/>
      <c r="O78" s="874"/>
      <c r="P78" s="875"/>
      <c r="Q78" s="876">
        <v>304568</v>
      </c>
      <c r="R78" s="830"/>
      <c r="S78" s="830"/>
      <c r="T78" s="830"/>
      <c r="U78" s="830"/>
      <c r="V78" s="830">
        <v>293091</v>
      </c>
      <c r="W78" s="830"/>
      <c r="X78" s="830"/>
      <c r="Y78" s="830"/>
      <c r="Z78" s="830"/>
      <c r="AA78" s="830">
        <v>11478</v>
      </c>
      <c r="AB78" s="830"/>
      <c r="AC78" s="830"/>
      <c r="AD78" s="830"/>
      <c r="AE78" s="830"/>
      <c r="AF78" s="830">
        <v>11478</v>
      </c>
      <c r="AG78" s="830"/>
      <c r="AH78" s="830"/>
      <c r="AI78" s="830"/>
      <c r="AJ78" s="830"/>
      <c r="AK78" s="830" t="s">
        <v>552</v>
      </c>
      <c r="AL78" s="830"/>
      <c r="AM78" s="830"/>
      <c r="AN78" s="830"/>
      <c r="AO78" s="830"/>
      <c r="AP78" s="830" t="s">
        <v>552</v>
      </c>
      <c r="AQ78" s="830"/>
      <c r="AR78" s="830"/>
      <c r="AS78" s="830"/>
      <c r="AT78" s="830"/>
      <c r="AU78" s="830" t="s">
        <v>552</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663750</v>
      </c>
      <c r="AB110" s="900"/>
      <c r="AC110" s="900"/>
      <c r="AD110" s="900"/>
      <c r="AE110" s="901"/>
      <c r="AF110" s="902">
        <v>656151</v>
      </c>
      <c r="AG110" s="900"/>
      <c r="AH110" s="900"/>
      <c r="AI110" s="900"/>
      <c r="AJ110" s="901"/>
      <c r="AK110" s="902">
        <v>632363</v>
      </c>
      <c r="AL110" s="900"/>
      <c r="AM110" s="900"/>
      <c r="AN110" s="900"/>
      <c r="AO110" s="901"/>
      <c r="AP110" s="903">
        <v>16.399999999999999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5895594</v>
      </c>
      <c r="BR110" s="931"/>
      <c r="BS110" s="931"/>
      <c r="BT110" s="931"/>
      <c r="BU110" s="931"/>
      <c r="BV110" s="931">
        <v>6078510</v>
      </c>
      <c r="BW110" s="931"/>
      <c r="BX110" s="931"/>
      <c r="BY110" s="931"/>
      <c r="BZ110" s="931"/>
      <c r="CA110" s="931">
        <v>5636839</v>
      </c>
      <c r="CB110" s="931"/>
      <c r="CC110" s="931"/>
      <c r="CD110" s="931"/>
      <c r="CE110" s="931"/>
      <c r="CF110" s="944">
        <v>146.6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273138</v>
      </c>
      <c r="BR111" s="926"/>
      <c r="BS111" s="926"/>
      <c r="BT111" s="926"/>
      <c r="BU111" s="926"/>
      <c r="BV111" s="926">
        <v>255427</v>
      </c>
      <c r="BW111" s="926"/>
      <c r="BX111" s="926"/>
      <c r="BY111" s="926"/>
      <c r="BZ111" s="926"/>
      <c r="CA111" s="926">
        <v>256829</v>
      </c>
      <c r="CB111" s="926"/>
      <c r="CC111" s="926"/>
      <c r="CD111" s="926"/>
      <c r="CE111" s="926"/>
      <c r="CF111" s="920">
        <v>6.7</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v>3393</v>
      </c>
      <c r="AL112" s="959"/>
      <c r="AM112" s="959"/>
      <c r="AN112" s="959"/>
      <c r="AO112" s="960"/>
      <c r="AP112" s="962">
        <v>0.1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3101574</v>
      </c>
      <c r="BR112" s="926"/>
      <c r="BS112" s="926"/>
      <c r="BT112" s="926"/>
      <c r="BU112" s="926"/>
      <c r="BV112" s="926">
        <v>2922604</v>
      </c>
      <c r="BW112" s="926"/>
      <c r="BX112" s="926"/>
      <c r="BY112" s="926"/>
      <c r="BZ112" s="926"/>
      <c r="CA112" s="926">
        <v>2976650</v>
      </c>
      <c r="CB112" s="926"/>
      <c r="CC112" s="926"/>
      <c r="CD112" s="926"/>
      <c r="CE112" s="926"/>
      <c r="CF112" s="920">
        <v>77.400000000000006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457699</v>
      </c>
      <c r="AB113" s="938"/>
      <c r="AC113" s="938"/>
      <c r="AD113" s="938"/>
      <c r="AE113" s="939"/>
      <c r="AF113" s="940">
        <v>361085</v>
      </c>
      <c r="AG113" s="938"/>
      <c r="AH113" s="938"/>
      <c r="AI113" s="938"/>
      <c r="AJ113" s="939"/>
      <c r="AK113" s="940">
        <v>230397</v>
      </c>
      <c r="AL113" s="938"/>
      <c r="AM113" s="938"/>
      <c r="AN113" s="938"/>
      <c r="AO113" s="939"/>
      <c r="AP113" s="941">
        <v>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321467</v>
      </c>
      <c r="BR113" s="926"/>
      <c r="BS113" s="926"/>
      <c r="BT113" s="926"/>
      <c r="BU113" s="926"/>
      <c r="BV113" s="926">
        <v>319828</v>
      </c>
      <c r="BW113" s="926"/>
      <c r="BX113" s="926"/>
      <c r="BY113" s="926"/>
      <c r="BZ113" s="926"/>
      <c r="CA113" s="926">
        <v>318222</v>
      </c>
      <c r="CB113" s="926"/>
      <c r="CC113" s="926"/>
      <c r="CD113" s="926"/>
      <c r="CE113" s="926"/>
      <c r="CF113" s="920">
        <v>8.3000000000000007</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28360</v>
      </c>
      <c r="AB114" s="959"/>
      <c r="AC114" s="959"/>
      <c r="AD114" s="959"/>
      <c r="AE114" s="960"/>
      <c r="AF114" s="961">
        <v>34555</v>
      </c>
      <c r="AG114" s="959"/>
      <c r="AH114" s="959"/>
      <c r="AI114" s="959"/>
      <c r="AJ114" s="960"/>
      <c r="AK114" s="961">
        <v>35219</v>
      </c>
      <c r="AL114" s="959"/>
      <c r="AM114" s="959"/>
      <c r="AN114" s="959"/>
      <c r="AO114" s="960"/>
      <c r="AP114" s="962">
        <v>0.9</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339216</v>
      </c>
      <c r="BR114" s="926"/>
      <c r="BS114" s="926"/>
      <c r="BT114" s="926"/>
      <c r="BU114" s="926"/>
      <c r="BV114" s="926">
        <v>313743</v>
      </c>
      <c r="BW114" s="926"/>
      <c r="BX114" s="926"/>
      <c r="BY114" s="926"/>
      <c r="BZ114" s="926"/>
      <c r="CA114" s="926">
        <v>328197</v>
      </c>
      <c r="CB114" s="926"/>
      <c r="CC114" s="926"/>
      <c r="CD114" s="926"/>
      <c r="CE114" s="926"/>
      <c r="CF114" s="920">
        <v>8.5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487499</v>
      </c>
      <c r="BR115" s="926"/>
      <c r="BS115" s="926"/>
      <c r="BT115" s="926"/>
      <c r="BU115" s="926"/>
      <c r="BV115" s="926">
        <v>518223</v>
      </c>
      <c r="BW115" s="926"/>
      <c r="BX115" s="926"/>
      <c r="BY115" s="926"/>
      <c r="BZ115" s="926"/>
      <c r="CA115" s="926">
        <v>497627</v>
      </c>
      <c r="CB115" s="926"/>
      <c r="CC115" s="926"/>
      <c r="CD115" s="926"/>
      <c r="CE115" s="926"/>
      <c r="CF115" s="920">
        <v>12.9</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273138</v>
      </c>
      <c r="DH115" s="959"/>
      <c r="DI115" s="959"/>
      <c r="DJ115" s="959"/>
      <c r="DK115" s="960"/>
      <c r="DL115" s="961">
        <v>255427</v>
      </c>
      <c r="DM115" s="959"/>
      <c r="DN115" s="959"/>
      <c r="DO115" s="959"/>
      <c r="DP115" s="960"/>
      <c r="DQ115" s="961">
        <v>256829</v>
      </c>
      <c r="DR115" s="959"/>
      <c r="DS115" s="959"/>
      <c r="DT115" s="959"/>
      <c r="DU115" s="960"/>
      <c r="DV115" s="962">
        <v>6.7</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1149809</v>
      </c>
      <c r="AB117" s="979"/>
      <c r="AC117" s="979"/>
      <c r="AD117" s="979"/>
      <c r="AE117" s="980"/>
      <c r="AF117" s="981">
        <v>1051791</v>
      </c>
      <c r="AG117" s="979"/>
      <c r="AH117" s="979"/>
      <c r="AI117" s="979"/>
      <c r="AJ117" s="980"/>
      <c r="AK117" s="981">
        <v>901372</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10418488</v>
      </c>
      <c r="BR119" s="1000"/>
      <c r="BS119" s="1000"/>
      <c r="BT119" s="1000"/>
      <c r="BU119" s="1000"/>
      <c r="BV119" s="1000">
        <v>10408335</v>
      </c>
      <c r="BW119" s="1000"/>
      <c r="BX119" s="1000"/>
      <c r="BY119" s="1000"/>
      <c r="BZ119" s="1000"/>
      <c r="CA119" s="1000">
        <v>10014364</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1221489</v>
      </c>
      <c r="BR120" s="931"/>
      <c r="BS120" s="931"/>
      <c r="BT120" s="931"/>
      <c r="BU120" s="931"/>
      <c r="BV120" s="931">
        <v>1314455</v>
      </c>
      <c r="BW120" s="931"/>
      <c r="BX120" s="931"/>
      <c r="BY120" s="931"/>
      <c r="BZ120" s="931"/>
      <c r="CA120" s="931">
        <v>1586077</v>
      </c>
      <c r="CB120" s="931"/>
      <c r="CC120" s="931"/>
      <c r="CD120" s="931"/>
      <c r="CE120" s="931"/>
      <c r="CF120" s="944">
        <v>41.2</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2971696</v>
      </c>
      <c r="DR120" s="931"/>
      <c r="DS120" s="931"/>
      <c r="DT120" s="931"/>
      <c r="DU120" s="931"/>
      <c r="DV120" s="932">
        <v>77.3</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11487</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14961</v>
      </c>
      <c r="DH121" s="926"/>
      <c r="DI121" s="926"/>
      <c r="DJ121" s="926"/>
      <c r="DK121" s="926"/>
      <c r="DL121" s="926">
        <v>10577</v>
      </c>
      <c r="DM121" s="926"/>
      <c r="DN121" s="926"/>
      <c r="DO121" s="926"/>
      <c r="DP121" s="926"/>
      <c r="DQ121" s="926">
        <v>4954</v>
      </c>
      <c r="DR121" s="926"/>
      <c r="DS121" s="926"/>
      <c r="DT121" s="926"/>
      <c r="DU121" s="926"/>
      <c r="DV121" s="927">
        <v>0.1</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6799418</v>
      </c>
      <c r="BR122" s="1000"/>
      <c r="BS122" s="1000"/>
      <c r="BT122" s="1000"/>
      <c r="BU122" s="1000"/>
      <c r="BV122" s="1000">
        <v>6785760</v>
      </c>
      <c r="BW122" s="1000"/>
      <c r="BX122" s="1000"/>
      <c r="BY122" s="1000"/>
      <c r="BZ122" s="1000"/>
      <c r="CA122" s="1000">
        <v>6475454</v>
      </c>
      <c r="CB122" s="1000"/>
      <c r="CC122" s="1000"/>
      <c r="CD122" s="1000"/>
      <c r="CE122" s="1000"/>
      <c r="CF122" s="1017">
        <v>168.4</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8032394</v>
      </c>
      <c r="BR123" s="1064"/>
      <c r="BS123" s="1064"/>
      <c r="BT123" s="1064"/>
      <c r="BU123" s="1064"/>
      <c r="BV123" s="1064">
        <v>8100215</v>
      </c>
      <c r="BW123" s="1064"/>
      <c r="BX123" s="1064"/>
      <c r="BY123" s="1064"/>
      <c r="BZ123" s="1064"/>
      <c r="CA123" s="1064">
        <v>8061531</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65.900000000000006</v>
      </c>
      <c r="BR124" s="1027"/>
      <c r="BS124" s="1027"/>
      <c r="BT124" s="1027"/>
      <c r="BU124" s="1027"/>
      <c r="BV124" s="1027">
        <v>62.3</v>
      </c>
      <c r="BW124" s="1027"/>
      <c r="BX124" s="1027"/>
      <c r="BY124" s="1027"/>
      <c r="BZ124" s="1027"/>
      <c r="CA124" s="1027">
        <v>50.7</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3086613</v>
      </c>
      <c r="DH124" s="986"/>
      <c r="DI124" s="986"/>
      <c r="DJ124" s="986"/>
      <c r="DK124" s="987"/>
      <c r="DL124" s="985">
        <v>2912027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487499</v>
      </c>
      <c r="DH126" s="926"/>
      <c r="DI126" s="926"/>
      <c r="DJ126" s="926"/>
      <c r="DK126" s="926"/>
      <c r="DL126" s="926">
        <v>518223</v>
      </c>
      <c r="DM126" s="926"/>
      <c r="DN126" s="926"/>
      <c r="DO126" s="926"/>
      <c r="DP126" s="926"/>
      <c r="DQ126" s="926">
        <v>497627</v>
      </c>
      <c r="DR126" s="926"/>
      <c r="DS126" s="926"/>
      <c r="DT126" s="926"/>
      <c r="DU126" s="926"/>
      <c r="DV126" s="927">
        <v>12.9</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20765</v>
      </c>
      <c r="AB128" s="1046"/>
      <c r="AC128" s="1046"/>
      <c r="AD128" s="1046"/>
      <c r="AE128" s="1047"/>
      <c r="AF128" s="1048">
        <v>20765</v>
      </c>
      <c r="AG128" s="1046"/>
      <c r="AH128" s="1046"/>
      <c r="AI128" s="1046"/>
      <c r="AJ128" s="1047"/>
      <c r="AK128" s="1048">
        <v>11748</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4232035</v>
      </c>
      <c r="AB129" s="959"/>
      <c r="AC129" s="959"/>
      <c r="AD129" s="959"/>
      <c r="AE129" s="960"/>
      <c r="AF129" s="961">
        <v>4240031</v>
      </c>
      <c r="AG129" s="959"/>
      <c r="AH129" s="959"/>
      <c r="AI129" s="959"/>
      <c r="AJ129" s="960"/>
      <c r="AK129" s="961">
        <v>4302586</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612754</v>
      </c>
      <c r="AB130" s="959"/>
      <c r="AC130" s="959"/>
      <c r="AD130" s="959"/>
      <c r="AE130" s="960"/>
      <c r="AF130" s="961">
        <v>536619</v>
      </c>
      <c r="AG130" s="959"/>
      <c r="AH130" s="959"/>
      <c r="AI130" s="959"/>
      <c r="AJ130" s="960"/>
      <c r="AK130" s="961">
        <v>456802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12.9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3619281</v>
      </c>
      <c r="AB131" s="986"/>
      <c r="AC131" s="986"/>
      <c r="AD131" s="986"/>
      <c r="AE131" s="987"/>
      <c r="AF131" s="985">
        <v>3703412</v>
      </c>
      <c r="AG131" s="986"/>
      <c r="AH131" s="986"/>
      <c r="AI131" s="986"/>
      <c r="AJ131" s="987"/>
      <c r="AK131" s="985">
        <v>3845784</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50.7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14.26498799</v>
      </c>
      <c r="AB132" s="1097"/>
      <c r="AC132" s="1097"/>
      <c r="AD132" s="1097"/>
      <c r="AE132" s="1098"/>
      <c r="AF132" s="1099">
        <v>13.35004045</v>
      </c>
      <c r="AG132" s="1097"/>
      <c r="AH132" s="1097"/>
      <c r="AI132" s="1097"/>
      <c r="AJ132" s="1098"/>
      <c r="AK132" s="1099">
        <v>11.25445423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13.3</v>
      </c>
      <c r="AB133" s="1080"/>
      <c r="AC133" s="1080"/>
      <c r="AD133" s="1080"/>
      <c r="AE133" s="1081"/>
      <c r="AF133" s="1079">
        <v>13.7</v>
      </c>
      <c r="AG133" s="1080"/>
      <c r="AH133" s="1080"/>
      <c r="AI133" s="1080"/>
      <c r="AJ133" s="1081"/>
      <c r="AK133" s="1079">
        <v>12.9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Wt3RTINd5eq1bngkBFzyOTDdf9fRuOe/L5jZmRgUbIqu8WBH/RAZLJnU8IUVx3XlOJwVQcGtKsyd9q9YsV4DA==" saltValue="WjBFs0WoQcXpmWwPWKw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7WYy8WPzica2DZ5upXyiXslIZx2DT8nESkfcrCLNsE7i7eW9Zuz5PVgDPeJEaFR9hdKLJXtzUG0/TFX8gaIjw==" saltValue="i2rCM0FHh2gibsfGmlSmu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dV/vK/E1q4lWsn4ZbgPoggGDf9KNZ17f0LCNCxCrxiOtRJSokNzA4zAHpFrwdIXYi2lt6WUnTPaMwmvrH1d1A==" saltValue="4WMR+bX1L/vdGI1Z3Ptx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1380138</v>
      </c>
      <c r="AP9" s="269">
        <v>95472</v>
      </c>
      <c r="AQ9" s="270">
        <v>120794</v>
      </c>
      <c r="AR9" s="271">
        <v>-21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200399</v>
      </c>
      <c r="AP10" s="272">
        <v>13863</v>
      </c>
      <c r="AQ10" s="273">
        <v>16294</v>
      </c>
      <c r="AR10" s="274">
        <v>-14.9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1928</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20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486</v>
      </c>
      <c r="AP13" s="272" t="s">
        <v>486</v>
      </c>
      <c r="AQ13" s="273">
        <v>4630</v>
      </c>
      <c r="AR13" s="274" t="s">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12896</v>
      </c>
      <c r="AP14" s="272">
        <v>892</v>
      </c>
      <c r="AQ14" s="273">
        <v>2459</v>
      </c>
      <c r="AR14" s="274">
        <v>-63.7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-67254</v>
      </c>
      <c r="AP15" s="272">
        <v>-4652</v>
      </c>
      <c r="AQ15" s="273">
        <v>-7108</v>
      </c>
      <c r="AR15" s="274">
        <v>-34.6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1526179</v>
      </c>
      <c r="AP16" s="272">
        <v>105574</v>
      </c>
      <c r="AQ16" s="273">
        <v>139017</v>
      </c>
      <c r="AR16" s="274">
        <v>-24.1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8.99</v>
      </c>
      <c r="AP21" s="286">
        <v>11.1</v>
      </c>
      <c r="AQ21" s="287">
        <v>-2.11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93.8</v>
      </c>
      <c r="AP22" s="291">
        <v>96.5</v>
      </c>
      <c r="AQ22" s="292">
        <v>-2.7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632363</v>
      </c>
      <c r="AP32" s="300">
        <v>43744</v>
      </c>
      <c r="AQ32" s="301">
        <v>62408</v>
      </c>
      <c r="AR32" s="302">
        <v>-29.9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v>3393</v>
      </c>
      <c r="AP34" s="300">
        <v>235</v>
      </c>
      <c r="AQ34" s="301">
        <v>4</v>
      </c>
      <c r="AR34" s="302">
        <v>5775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230397</v>
      </c>
      <c r="AP35" s="300">
        <v>15938</v>
      </c>
      <c r="AQ35" s="301">
        <v>14219</v>
      </c>
      <c r="AR35" s="302">
        <v>12.1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35219</v>
      </c>
      <c r="AP36" s="300">
        <v>2436</v>
      </c>
      <c r="AQ36" s="301">
        <v>4004</v>
      </c>
      <c r="AR36" s="302">
        <v>-39.200000000000003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309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-11748</v>
      </c>
      <c r="AP39" s="300">
        <v>-813</v>
      </c>
      <c r="AQ39" s="301">
        <v>-2554</v>
      </c>
      <c r="AR39" s="302">
        <v>-68.2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-456802</v>
      </c>
      <c r="AP40" s="300">
        <v>-31599</v>
      </c>
      <c r="AQ40" s="301">
        <v>-52280</v>
      </c>
      <c r="AR40" s="302">
        <v>-39.6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432822</v>
      </c>
      <c r="AP41" s="300">
        <v>29941</v>
      </c>
      <c r="AQ41" s="301">
        <v>26115</v>
      </c>
      <c r="AR41" s="302">
        <v>14.7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493365</v>
      </c>
      <c r="AN51" s="322">
        <v>33394</v>
      </c>
      <c r="AO51" s="323">
        <v>-9.9</v>
      </c>
      <c r="AP51" s="324">
        <v>94796</v>
      </c>
      <c r="AQ51" s="325">
        <v>1.4</v>
      </c>
      <c r="AR51" s="326">
        <v>-11.3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276395</v>
      </c>
      <c r="AN52" s="330">
        <v>18708</v>
      </c>
      <c r="AO52" s="331">
        <v>195.2</v>
      </c>
      <c r="AP52" s="332">
        <v>55781</v>
      </c>
      <c r="AQ52" s="333">
        <v>4.5999999999999996</v>
      </c>
      <c r="AR52" s="334">
        <v>190.6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849575</v>
      </c>
      <c r="AN53" s="322">
        <v>58099</v>
      </c>
      <c r="AO53" s="323">
        <v>74</v>
      </c>
      <c r="AP53" s="324">
        <v>97758</v>
      </c>
      <c r="AQ53" s="325">
        <v>3.1</v>
      </c>
      <c r="AR53" s="326">
        <v>70.900000000000006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329059</v>
      </c>
      <c r="AN54" s="330">
        <v>22503</v>
      </c>
      <c r="AO54" s="331">
        <v>20.3</v>
      </c>
      <c r="AP54" s="332">
        <v>45946</v>
      </c>
      <c r="AQ54" s="333">
        <v>-17.600000000000001</v>
      </c>
      <c r="AR54" s="334">
        <v>37.9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932685</v>
      </c>
      <c r="AN55" s="322">
        <v>64270</v>
      </c>
      <c r="AO55" s="323">
        <v>10.6</v>
      </c>
      <c r="AP55" s="324">
        <v>91338</v>
      </c>
      <c r="AQ55" s="325">
        <v>-6.6</v>
      </c>
      <c r="AR55" s="326">
        <v>17.2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448933</v>
      </c>
      <c r="AN56" s="330">
        <v>30935</v>
      </c>
      <c r="AO56" s="331">
        <v>37.5</v>
      </c>
      <c r="AP56" s="332">
        <v>43989</v>
      </c>
      <c r="AQ56" s="333">
        <v>-4.3</v>
      </c>
      <c r="AR56" s="334">
        <v>41.8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1104376</v>
      </c>
      <c r="AN57" s="322">
        <v>76348</v>
      </c>
      <c r="AO57" s="323">
        <v>18.8</v>
      </c>
      <c r="AP57" s="324">
        <v>103975</v>
      </c>
      <c r="AQ57" s="325">
        <v>13.8</v>
      </c>
      <c r="AR57" s="326">
        <v>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853231</v>
      </c>
      <c r="AN58" s="330">
        <v>58986</v>
      </c>
      <c r="AO58" s="331">
        <v>90.7</v>
      </c>
      <c r="AP58" s="332">
        <v>52698</v>
      </c>
      <c r="AQ58" s="333">
        <v>19.8</v>
      </c>
      <c r="AR58" s="334">
        <v>70.900000000000006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589693</v>
      </c>
      <c r="AN59" s="322">
        <v>40792</v>
      </c>
      <c r="AO59" s="323">
        <v>-46.6</v>
      </c>
      <c r="AP59" s="324">
        <v>112678</v>
      </c>
      <c r="AQ59" s="325">
        <v>8.4</v>
      </c>
      <c r="AR59" s="326">
        <v>-55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167256</v>
      </c>
      <c r="AN60" s="330">
        <v>11570</v>
      </c>
      <c r="AO60" s="331">
        <v>-80.400000000000006</v>
      </c>
      <c r="AP60" s="332">
        <v>55165</v>
      </c>
      <c r="AQ60" s="333">
        <v>4.7</v>
      </c>
      <c r="AR60" s="334">
        <v>-85.1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793939</v>
      </c>
      <c r="AN61" s="337">
        <v>54581</v>
      </c>
      <c r="AO61" s="338">
        <v>9.4</v>
      </c>
      <c r="AP61" s="339">
        <v>100109</v>
      </c>
      <c r="AQ61" s="340">
        <v>4</v>
      </c>
      <c r="AR61" s="326">
        <v>5.4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414975</v>
      </c>
      <c r="AN62" s="330">
        <v>28540</v>
      </c>
      <c r="AO62" s="331">
        <v>52.7</v>
      </c>
      <c r="AP62" s="332">
        <v>50716</v>
      </c>
      <c r="AQ62" s="333">
        <v>1.4</v>
      </c>
      <c r="AR62" s="334">
        <v>51.3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QWIuSHxwDo3MTK1SjPiJDdr+5Zvfc/Yg54Gz3IjhToyOGIs6RVCcllWnL0gtUqRyurdAObWFcc7QL2PS7sp7Q==" saltValue="SgrUeYen6N4phO4Spy4R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gRZ/7Bcn/R06r39XX+T7j0HNHS5jbIRwVIPn0wMLpWHj8o7DENzsI8UpNcycrAaqfbEjhjFeIDPVzc6b1HRhcg==" saltValue="mdDFJ7u+80Fn+iATZTV2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Ni63OgIqz7/FnLCINil3uyhYTVyE+P+tafjvtd6RyNCrV0M+ZMOOtCS+RJiHE+tcqK7vu7q+ceJbFbZZheK9Rg==" saltValue="e9aPMm4IHPBGjDVSweHW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16.2</v>
      </c>
      <c r="G47" s="12">
        <v>16.579999999999998</v>
      </c>
      <c r="H47" s="12">
        <v>15.88</v>
      </c>
      <c r="I47" s="12">
        <v>17.260000000000002</v>
      </c>
      <c r="J47" s="13">
        <v>22.6</v>
      </c>
    </row>
    <row r="48" spans="2:10" ht="57.75" customHeight="1" x14ac:dyDescent="0.15">
      <c r="B48" s="14"/>
      <c r="C48" s="1141" t="s">
        <v>4</v>
      </c>
      <c r="D48" s="1141"/>
      <c r="E48" s="1142"/>
      <c r="F48" s="15">
        <v>9.24</v>
      </c>
      <c r="G48" s="16">
        <v>10.29</v>
      </c>
      <c r="H48" s="16">
        <v>10.29</v>
      </c>
      <c r="I48" s="16">
        <v>10.53</v>
      </c>
      <c r="J48" s="17">
        <v>11.89</v>
      </c>
    </row>
    <row r="49" spans="2:10" ht="57.75" customHeight="1" thickBot="1" x14ac:dyDescent="0.2">
      <c r="B49" s="18"/>
      <c r="C49" s="1143" t="s">
        <v>5</v>
      </c>
      <c r="D49" s="1143"/>
      <c r="E49" s="1144"/>
      <c r="F49" s="19">
        <v>1.43</v>
      </c>
      <c r="G49" s="20" t="s">
        <v>530</v>
      </c>
      <c r="H49" s="20" t="s">
        <v>531</v>
      </c>
      <c r="I49" s="20" t="s">
        <v>532</v>
      </c>
      <c r="J49" s="21">
        <v>0.83</v>
      </c>
    </row>
    <row r="50" spans="2:10" x14ac:dyDescent="0.15"/>
  </sheetData>
  <sheetProtection algorithmName="SHA-512" hashValue="umFEk+uo3FPsEYnrZ/TlBnsIXvqo/NYA39dsVietyWGU1VM6CO4NsqvPjk7xx6ccp9yYpGdoKVP2vaEoKdVZ5A==" saltValue="JJ2akTYIk5FD9mi0DvfT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貴之</cp:lastModifiedBy>
  <cp:lastPrinted>2026-03-11T00:24:01Z</cp:lastPrinted>
  <dcterms:created xsi:type="dcterms:W3CDTF">2026-02-23T06:53:48Z</dcterms:created>
  <dcterms:modified xsi:type="dcterms:W3CDTF">2026-03-18T01:15:57Z</dcterms:modified>
  <cp:category/>
</cp:coreProperties>
</file>