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1120108\Desktop\【確認事項送付：323〆】R６財政状況資料集の作成について 07美濃市\県提出\"/>
    </mc:Choice>
  </mc:AlternateContent>
  <xr:revisionPtr revIDLastSave="0" documentId="13_ncr:1_{3F6A5410-2AE2-42D8-8057-590FA4E0B76A}" xr6:coauthVersionLast="47" xr6:coauthVersionMax="47" xr10:uidLastSave="{00000000-0000-0000-0000-000000000000}"/>
  <bookViews>
    <workbookView xWindow="-100" yWindow="-100" windowWidth="21467" windowHeight="11443" tabRatio="803"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W102" i="12" l="1"/>
  <c r="DB102" i="12"/>
  <c r="DG102" i="12"/>
  <c r="CR102" i="12"/>
  <c r="AF88" i="12"/>
  <c r="AU63" i="12"/>
  <c r="AP63" i="12"/>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C35" i="10"/>
  <c r="CO34" i="10"/>
  <c r="CO35" i="10" s="1"/>
  <c r="CO36" i="10" s="1"/>
  <c r="BW34" i="10"/>
  <c r="BW35" i="10" s="1"/>
  <c r="BW36" i="10" s="1"/>
  <c r="BW37" i="10" s="1"/>
  <c r="BW38" i="10" s="1"/>
  <c r="BW39" i="10" s="1"/>
  <c r="BW40" i="10" s="1"/>
  <c r="BW41" i="10" s="1"/>
  <c r="BW42" i="10" s="1"/>
  <c r="BE34"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<sst xmlns="http://schemas.openxmlformats.org/spreadsheetml/2006/main" count="1082" uniqueCount="569">
  <si>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</si>
  <si>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</si>
  <si>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</si>
  <si>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</si>
  <si>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</si>
  <si>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</si>
  <si>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</si>
  <si>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</si>
  <si>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</si>
  <si>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</si>
  <si>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</si>
  <si>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</si>
  <si>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</si>
  <si>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</si>
  <si>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</si>
  <si>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</si>
  <si>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</si>
  <si>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</si>
  <si>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</si>
  <si>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</si>
  <si>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</si>
  <si>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</si>
  <si>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</si>
  <si>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</si>
  <si>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</si>
  <si>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</si>
  <si>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</si>
  <si>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</si>
  <si>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</si>
  <si>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</si>
  <si>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</si>
  <si>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</si>
  <si>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</si>
  <si>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</si>
  <si>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</si>
  <si>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</si>
  <si>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</si>
  <si>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</si>
  <si>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</si>
  <si>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</si>
  <si>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</si>
  <si>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</si>
  <si>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</si>
  <si>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</si>
  <si>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</si>
  <si>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</si>
  <si>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</si>
  <si>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</si>
  <si>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</si>
  <si>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(当該欄に積立額が多い上位５基金の基金名を入力して下さい(R06年度末現在))</t>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</si>
  <si>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</si>
  <si>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</si>
  <si>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</si>
  <si>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</si>
  <si>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</si>
  <si>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</si>
  <si>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</si>
  <si>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</si>
  <si>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</si>
  <si>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</si>
  <si>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</si>
  <si>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</si>
  <si>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</si>
  <si>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</si>
  <si>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</si>
  <si>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</si>
  <si>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</si>
  <si>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</si>
  <si>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</si>
  <si>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</si>
  <si>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</si>
  <si>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</si>
  <si>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</si>
  <si>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</si>
  <si>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</si>
  <si>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</si>
  <si>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</si>
  <si>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</si>
  <si>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</si>
  <si>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</si>
  <si>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</si>
  <si>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</si>
  <si>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</si>
  <si>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</si>
  <si>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</si>
  <si>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</si>
  <si>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</si>
  <si>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</si>
  <si>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</si>
  <si>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</si>
  <si>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</si>
  <si>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</si>
  <si>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</si>
  <si>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</si>
  <si>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</si>
  <si>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美濃市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</si>
  <si>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</si>
  <si>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</si>
  <si>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</si>
  <si>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</si>
  <si>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</si>
  <si>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</si>
  <si>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</si>
  <si>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</si>
  <si>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</si>
  <si>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</si>
  <si>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</si>
  <si>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</si>
  <si>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</si>
  <si>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</si>
  <si>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</si>
  <si>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</si>
  <si>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</si>
  <si>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</si>
  <si>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</si>
  <si>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</si>
  <si>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</si>
  <si>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</si>
  <si>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</si>
  <si>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</si>
  <si>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</si>
  <si>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</si>
  <si>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</si>
  <si>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</si>
  <si>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</si>
  <si>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</si>
  <si>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</si>
  <si>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</si>
  <si>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</si>
  <si>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</si>
  <si>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</si>
  <si>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</si>
  <si>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</si>
  <si>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</si>
  <si>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</si>
  <si>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</si>
  <si>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</si>
  <si>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</si>
  <si>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</si>
  <si>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</si>
  <si>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</si>
  <si>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</si>
  <si>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</si>
  <si>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</si>
  <si>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</si>
  <si>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</si>
  <si>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</si>
  <si>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</si>
  <si>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</si>
  <si>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</si>
  <si>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</si>
  <si>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</si>
  <si>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</si>
  <si>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</si>
  <si>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</si>
  <si>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</si>
  <si>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</si>
  <si>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</si>
  <si>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</si>
  <si>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</si>
  <si>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</si>
  <si>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</si>
  <si>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</si>
  <si>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</si>
  <si>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</si>
  <si>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</si>
  <si>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</si>
  <si>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</si>
  <si>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</si>
  <si>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</si>
  <si>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</si>
  <si>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</si>
  <si>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</si>
  <si>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</si>
  <si>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</si>
  <si>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</si>
  <si>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</si>
  <si>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</si>
  <si>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</si>
  <si>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</si>
  <si>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</si>
  <si>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</si>
  <si>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</si>
  <si>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</si>
  <si>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</si>
  <si>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</si>
  <si>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</si>
  <si>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</si>
  <si>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</si>
  <si>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</si>
  <si>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</si>
  <si>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</si>
  <si>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</si>
  <si>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</si>
  <si>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</si>
  <si>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</si>
  <si>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</si>
  <si>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</si>
  <si>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</si>
  <si>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</si>
  <si>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</si>
  <si>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</si>
  <si>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</si>
  <si>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</si>
  <si>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岐阜県美濃市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</si>
  <si>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</si>
  <si>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</si>
  <si>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</si>
  <si>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</si>
  <si>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</si>
  <si>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</si>
  <si>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</si>
  <si>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</si>
  <si>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</si>
  <si>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</si>
  <si>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</si>
  <si>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</si>
  <si>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</si>
  <si>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</si>
  <si>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</si>
  <si>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</si>
  <si>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</si>
  <si>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</si>
  <si>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</si>
  <si>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</si>
  <si>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</si>
  <si>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</si>
  <si>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</si>
  <si>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</si>
  <si>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</si>
  <si>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</si>
  <si>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</si>
  <si>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</si>
  <si>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</si>
  <si>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</si>
  <si>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</si>
  <si>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</si>
  <si>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</si>
  <si>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</si>
  <si>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</si>
  <si>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</si>
  <si>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</si>
  <si>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</si>
  <si>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</si>
  <si>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</si>
  <si>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</si>
  <si>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</si>
  <si>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</si>
  <si>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</si>
  <si>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</si>
  <si>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</si>
  <si>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</si>
  <si>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</si>
  <si>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</si>
  <si>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</si>
  <si>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</si>
  <si>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</si>
  <si>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</si>
  <si>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</si>
  <si>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</si>
  <si>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</si>
  <si>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</si>
  <si>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</si>
  <si>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</si>
  <si>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</si>
  <si>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</si>
  <si>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</si>
  <si>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</si>
  <si>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</si>
  <si>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</si>
  <si>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</si>
  <si>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</si>
  <si>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</si>
  <si>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</si>
  <si>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</si>
  <si>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</si>
  <si>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</si>
  <si>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</si>
  <si>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</si>
  <si>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</si>
  <si>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</si>
  <si>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</si>
  <si>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</si>
  <si>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</si>
  <si>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</si>
  <si>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</si>
  <si>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</si>
  <si>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</si>
  <si>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</si>
  <si>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</si>
  <si>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</si>
  <si>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</si>
  <si>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</si>
  <si>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</si>
  <si>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</si>
  <si>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</si>
  <si>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</si>
  <si>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</si>
  <si>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</si>
  <si>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</si>
  <si>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</si>
  <si>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</si>
  <si>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</si>
  <si>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</si>
  <si>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</si>
  <si>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</si>
  <si>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</si>
  <si>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</si>
  <si>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</si>
  <si>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</si>
  <si>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</si>
  <si>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</si>
  <si>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</si>
  <si>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</si>
  <si>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</si>
  <si>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</si>
  <si>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</si>
  <si>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</si>
  <si>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</si>
  <si>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</si>
  <si>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</si>
  <si>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</si>
  <si>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</si>
  <si>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</si>
  <si>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</si>
  <si>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</si>
  <si>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</si>
  <si>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</si>
  <si>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</si>
  <si>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</si>
  <si>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</si>
  <si>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</si>
  <si>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</si>
  <si>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</si>
  <si>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</si>
  <si>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</si>
  <si>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</si>
  <si>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</si>
  <si>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</si>
  <si>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</si>
  <si>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</si>
  <si>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</si>
  <si>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</si>
  <si>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</si>
  <si>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</si>
  <si>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</si>
  <si>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</si>
  <si>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</si>
  <si>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</si>
  <si>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</si>
  <si>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</si>
  <si>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</si>
  <si>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</si>
  <si>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</si>
  <si>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</si>
  <si>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岐阜県美濃市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</si>
  <si>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</si>
  <si>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</si>
  <si>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</si>
  <si>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</si>
  <si>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</si>
  <si>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</si>
  <si>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</si>
  <si>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</si>
  <si>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</si>
  <si>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</si>
  <si>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</si>
  <si>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</si>
  <si>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</si>
  <si>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</si>
  <si>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</si>
  <si>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</si>
  <si>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</si>
  <si>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</si>
  <si>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</si>
  <si>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</si>
  <si>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</si>
  <si>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</si>
  <si>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</si>
  <si>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</si>
  <si>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</si>
  <si>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</si>
  <si>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</si>
  <si>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</si>
  <si>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</si>
  <si>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</si>
  <si>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</si>
  <si>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</si>
  <si>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</si>
  <si>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</si>
  <si>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</si>
  <si>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</si>
  <si>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病院事業会計</t>
    <phoneticPr fontId="5"/>
  </si>
  <si>
    <t>法適用企業</t>
    <phoneticPr fontId="5"/>
  </si>
  <si>
    <t>上水道事業会計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</si>
  <si>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</si>
  <si>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</si>
  <si>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</si>
  <si>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</si>
  <si>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</si>
  <si>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</si>
  <si>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</si>
  <si>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</si>
  <si>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</si>
  <si>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</si>
  <si>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</si>
  <si>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</si>
  <si>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</si>
  <si>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</si>
  <si>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</si>
  <si>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</si>
  <si>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</si>
  <si>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</si>
  <si>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</si>
  <si>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</si>
  <si>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</si>
  <si>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</si>
  <si>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</si>
  <si>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</si>
  <si>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</si>
  <si>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</si>
  <si>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</si>
  <si>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</si>
  <si>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</si>
  <si>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</si>
  <si>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</si>
  <si>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</si>
  <si>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</si>
  <si>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</si>
  <si>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</si>
  <si>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</si>
  <si>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</si>
  <si>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</si>
  <si>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</si>
  <si>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</si>
  <si>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</si>
  <si>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</si>
  <si>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</si>
  <si>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</si>
  <si>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</si>
  <si>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</si>
  <si>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</si>
  <si>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</si>
  <si>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</si>
  <si>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</si>
  <si>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</si>
  <si>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</si>
  <si>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</si>
  <si>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</si>
  <si>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</si>
  <si>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</si>
  <si>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</si>
  <si>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</si>
  <si>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</si>
  <si>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</si>
  <si>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</si>
  <si>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</si>
  <si>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</si>
  <si>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</si>
  <si>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</si>
  <si>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</si>
  <si>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</si>
  <si>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</si>
  <si>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</si>
  <si>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</si>
  <si>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</si>
  <si>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</si>
  <si>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</si>
  <si>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</si>
  <si>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</si>
  <si>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</si>
  <si>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</si>
  <si>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</si>
  <si>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</si>
  <si>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</si>
  <si>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</si>
  <si>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</si>
  <si>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</si>
  <si>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</si>
  <si>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</si>
  <si>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</si>
  <si>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</si>
  <si>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</si>
  <si>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</si>
  <si>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</si>
  <si>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</si>
  <si>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</si>
  <si>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</si>
  <si>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</si>
  <si>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</si>
  <si>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</si>
  <si>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</si>
  <si>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</si>
  <si>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</si>
  <si>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</si>
  <si>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</si>
  <si>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</si>
  <si>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</si>
  <si>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</si>
  <si>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</si>
  <si>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</si>
  <si>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</si>
  <si>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</si>
  <si>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</si>
  <si>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</si>
  <si>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</si>
  <si>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</si>
  <si>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</si>
  <si>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</si>
  <si>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</si>
  <si>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</si>
  <si>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</si>
  <si>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</si>
  <si>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</si>
  <si>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</si>
  <si>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</si>
  <si>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</si>
  <si>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</si>
  <si>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</si>
  <si>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</si>
  <si>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</si>
  <si>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</si>
  <si>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</si>
  <si>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</si>
  <si>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</si>
  <si>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</si>
  <si>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</si>
  <si>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</si>
  <si>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</si>
  <si>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</si>
  <si>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</si>
  <si>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2.27</t>
  </si>
  <si>
    <t>▲ 3.89</t>
  </si>
  <si>
    <t>▲ 4.42</t>
  </si>
  <si>
    <t>病院事業会計</t>
  </si>
  <si>
    <t>上水道事業会計</t>
  </si>
  <si>
    <t>一般会計</t>
  </si>
  <si>
    <t>下水道事業会計</t>
  </si>
  <si>
    <t>介護保険特別会計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</si>
  <si>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</si>
  <si>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</si>
  <si>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</si>
  <si>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</si>
  <si>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</si>
  <si>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</si>
  <si>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</si>
  <si>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</si>
  <si>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</si>
  <si>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基金から378百万円繰入</t>
    <phoneticPr fontId="2"/>
  </si>
  <si>
    <t>-</t>
    <phoneticPr fontId="38"/>
  </si>
  <si>
    <t>中濃地域広域行政事務組合（一般会計）</t>
    <phoneticPr fontId="38"/>
  </si>
  <si>
    <t>中濃地域広域行政事務組合（介護保険事業特別会計）</t>
    <phoneticPr fontId="38"/>
  </si>
  <si>
    <t>中濃地域広域行政事務組合（造林事業特別会計）</t>
    <phoneticPr fontId="38"/>
  </si>
  <si>
    <t>中濃地域広域行政事務組合（障害者総合支援事業特別会計）</t>
    <phoneticPr fontId="38"/>
  </si>
  <si>
    <t>中濃消防組合</t>
    <phoneticPr fontId="38"/>
  </si>
  <si>
    <t>岐阜県市町村職員退職手当組合</t>
    <phoneticPr fontId="38"/>
  </si>
  <si>
    <t>岐阜県市町村会館組合</t>
    <phoneticPr fontId="38"/>
  </si>
  <si>
    <t>岐阜県後期高齢者医療広域連合（一般会計）</t>
    <phoneticPr fontId="38"/>
  </si>
  <si>
    <t>岐阜県後期高齢者医療広域連合（特別会計）</t>
    <phoneticPr fontId="38"/>
  </si>
  <si>
    <t>▲219</t>
    <phoneticPr fontId="2"/>
  </si>
  <si>
    <t>美濃市土地開発公社</t>
    <rPh sb="0" eb="3">
      <t>ミノシ</t>
    </rPh>
    <rPh sb="3" eb="7">
      <t>トチカイハツ</t>
    </rPh>
    <rPh sb="7" eb="9">
      <t>コウシャ</t>
    </rPh>
    <phoneticPr fontId="38"/>
  </si>
  <si>
    <t>株式会社美濃にわか茶屋</t>
    <rPh sb="0" eb="4">
      <t>カブシキガイシャ</t>
    </rPh>
    <rPh sb="4" eb="6">
      <t>ミノ</t>
    </rPh>
    <rPh sb="9" eb="11">
      <t>チャヤ</t>
    </rPh>
    <phoneticPr fontId="38"/>
  </si>
  <si>
    <t>長良川鉄道株式会社</t>
    <rPh sb="0" eb="5">
      <t>ナガラガワテツドウ</t>
    </rPh>
    <rPh sb="5" eb="9">
      <t>カブシキガイシャ</t>
    </rPh>
    <phoneticPr fontId="38"/>
  </si>
  <si>
    <t>▲398</t>
    <phoneticPr fontId="2"/>
  </si>
  <si>
    <t>公共施設整備改修等基金</t>
    <rPh sb="0" eb="4">
      <t>コウキョウシセツ</t>
    </rPh>
    <rPh sb="4" eb="6">
      <t>セイビ</t>
    </rPh>
    <rPh sb="6" eb="8">
      <t>カイシュウ</t>
    </rPh>
    <rPh sb="8" eb="9">
      <t>トウ</t>
    </rPh>
    <rPh sb="9" eb="11">
      <t>キキン</t>
    </rPh>
    <phoneticPr fontId="5"/>
  </si>
  <si>
    <t>社会福祉基金</t>
    <rPh sb="0" eb="2">
      <t>シャカイ</t>
    </rPh>
    <rPh sb="2" eb="4">
      <t>フクシ</t>
    </rPh>
    <rPh sb="4" eb="6">
      <t>キキン</t>
    </rPh>
    <phoneticPr fontId="38"/>
  </si>
  <si>
    <t>奨学就労支援基金</t>
    <rPh sb="0" eb="2">
      <t>ショウガク</t>
    </rPh>
    <rPh sb="2" eb="4">
      <t>シュウロウ</t>
    </rPh>
    <rPh sb="4" eb="6">
      <t>シエン</t>
    </rPh>
    <rPh sb="6" eb="8">
      <t>キキン</t>
    </rPh>
    <phoneticPr fontId="38"/>
  </si>
  <si>
    <t>美濃病院建設基金</t>
    <rPh sb="0" eb="2">
      <t>ミノ</t>
    </rPh>
    <rPh sb="2" eb="4">
      <t>ビョウイン</t>
    </rPh>
    <rPh sb="4" eb="6">
      <t>ケンセツ</t>
    </rPh>
    <rPh sb="6" eb="8">
      <t>キキン</t>
    </rPh>
    <phoneticPr fontId="38"/>
  </si>
  <si>
    <t>本美濃紙後継者育成基金</t>
    <phoneticPr fontId="3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</si>
</sst>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56E0-4422-B4CD-BFCF8383DF7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116970</c:v>
                </c:pt>
                <c:pt idx="1">
                  <c:v>66521</c:v>
                </c:pt>
                <c:pt idx="2">
                  <c:v>86637</c:v>
                </c:pt>
                <c:pt idx="3">
                  <c:v>45657</c:v>
                </c:pt>
                <c:pt idx="4">
                  <c:v>48252</c:v>
                </c:pt>
              </c:numCache>
            </c:numRef>
          </c:val>
          <c:smooth val="0"/>
          <c:extLst>
            <c:ext xmlns:c16="http://schemas.microsoft.com/office/drawing/2014/chart" uri="{C3380CC4-5D6E-409C-BE32-E72D297353CC}">
              <c16:uniqueId val="{00000001-56E0-4422-B4CD-BFCF8383DF7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c:v>
                </c:pt>
                <c:pt idx="1">
                  <c:v>10.07</c:v>
                </c:pt>
                <c:pt idx="2">
                  <c:v>7.99</c:v>
                </c:pt>
                <c:pt idx="3">
                  <c:v>5.03</c:v>
                </c:pt>
                <c:pt idx="4">
                  <c:v>4.33</c:v>
                </c:pt>
              </c:numCache>
            </c:numRef>
          </c:val>
          <c:extLst>
            <c:ext xmlns:c16="http://schemas.microsoft.com/office/drawing/2014/chart" uri="{C3380CC4-5D6E-409C-BE32-E72D297353CC}">
              <c16:uniqueId val="{00000000-F830-40DF-94CA-8989DA5BBFE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36.520000000000003</c:v>
                </c:pt>
                <c:pt idx="1">
                  <c:v>35.42</c:v>
                </c:pt>
                <c:pt idx="2">
                  <c:v>40.04</c:v>
                </c:pt>
                <c:pt idx="3">
                  <c:v>40.049999999999997</c:v>
                </c:pt>
                <c:pt idx="4">
                  <c:v>35.06</c:v>
                </c:pt>
              </c:numCache>
            </c:numRef>
          </c:val>
          <c:extLst>
            <c:ext xmlns:c16="http://schemas.microsoft.com/office/drawing/2014/chart" uri="{C3380CC4-5D6E-409C-BE32-E72D297353CC}">
              <c16:uniqueId val="{00000001-F830-40DF-94CA-8989DA5BBFE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0.16</c:v>
                </c:pt>
                <c:pt idx="1">
                  <c:v>4.37</c:v>
                </c:pt>
                <c:pt idx="2">
                  <c:v>-2.27</c:v>
                </c:pt>
                <c:pt idx="3">
                  <c:v>-3.89</c:v>
                </c:pt>
                <c:pt idx="4">
                  <c:v>-4.42</c:v>
                </c:pt>
              </c:numCache>
            </c:numRef>
          </c:val>
          <c:smooth val="0"/>
          <c:extLst>
            <c:ext xmlns:c16="http://schemas.microsoft.com/office/drawing/2014/chart" uri="{C3380CC4-5D6E-409C-BE32-E72D297353CC}">
              <c16:uniqueId val="{00000002-F830-40DF-94CA-8989DA5BBFE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2.4900000000000002</c:v>
                </c:pt>
                <c:pt idx="6">
                  <c:v>0</c:v>
                </c:pt>
                <c:pt idx="7">
                  <c:v>0</c:v>
                </c:pt>
                <c:pt idx="8">
                  <c:v>0</c:v>
                </c:pt>
                <c:pt idx="9">
                  <c:v>0</c:v>
                </c:pt>
              </c:numCache>
            </c:numRef>
          </c:val>
          <c:extLst>
            <c:ext xmlns:c16="http://schemas.microsoft.com/office/drawing/2014/chart" uri="{C3380CC4-5D6E-409C-BE32-E72D297353CC}">
              <c16:uniqueId val="{00000000-1517-4B7B-8F12-A843148F658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517-4B7B-8F12-A843148F658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517-4B7B-8F12-A843148F658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0.06</c:v>
                </c:pt>
                <c:pt idx="2">
                  <c:v>#N/A</c:v>
                </c:pt>
                <c:pt idx="3">
                  <c:v>0.06</c:v>
                </c:pt>
                <c:pt idx="4">
                  <c:v>#N/A</c:v>
                </c:pt>
                <c:pt idx="5">
                  <c:v>0.05</c:v>
                </c:pt>
                <c:pt idx="6">
                  <c:v>#N/A</c:v>
                </c:pt>
                <c:pt idx="7">
                  <c:v>0.05</c:v>
                </c:pt>
                <c:pt idx="8">
                  <c:v>#N/A</c:v>
                </c:pt>
                <c:pt idx="9">
                  <c:v>7.0000000000000007E-2</c:v>
                </c:pt>
              </c:numCache>
            </c:numRef>
          </c:val>
          <c:extLst>
            <c:ext xmlns:c16="http://schemas.microsoft.com/office/drawing/2014/chart" uri="{C3380CC4-5D6E-409C-BE32-E72D297353CC}">
              <c16:uniqueId val="{00000003-1517-4B7B-8F12-A843148F658C}"/>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1.0900000000000001</c:v>
                </c:pt>
                <c:pt idx="2">
                  <c:v>#N/A</c:v>
                </c:pt>
                <c:pt idx="3">
                  <c:v>1.07</c:v>
                </c:pt>
                <c:pt idx="4">
                  <c:v>#N/A</c:v>
                </c:pt>
                <c:pt idx="5">
                  <c:v>0.51</c:v>
                </c:pt>
                <c:pt idx="6">
                  <c:v>#N/A</c:v>
                </c:pt>
                <c:pt idx="7">
                  <c:v>0.69</c:v>
                </c:pt>
                <c:pt idx="8">
                  <c:v>#N/A</c:v>
                </c:pt>
                <c:pt idx="9">
                  <c:v>0.35</c:v>
                </c:pt>
              </c:numCache>
            </c:numRef>
          </c:val>
          <c:extLst>
            <c:ext xmlns:c16="http://schemas.microsoft.com/office/drawing/2014/chart" uri="{C3380CC4-5D6E-409C-BE32-E72D297353CC}">
              <c16:uniqueId val="{00000004-1517-4B7B-8F12-A843148F658C}"/>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1.03</c:v>
                </c:pt>
                <c:pt idx="2">
                  <c:v>#N/A</c:v>
                </c:pt>
                <c:pt idx="3">
                  <c:v>0.89</c:v>
                </c:pt>
                <c:pt idx="4">
                  <c:v>#N/A</c:v>
                </c:pt>
                <c:pt idx="5">
                  <c:v>0.28999999999999998</c:v>
                </c:pt>
                <c:pt idx="6">
                  <c:v>#N/A</c:v>
                </c:pt>
                <c:pt idx="7">
                  <c:v>0.42</c:v>
                </c:pt>
                <c:pt idx="8">
                  <c:v>#N/A</c:v>
                </c:pt>
                <c:pt idx="9">
                  <c:v>0.41</c:v>
                </c:pt>
              </c:numCache>
            </c:numRef>
          </c:val>
          <c:extLst>
            <c:ext xmlns:c16="http://schemas.microsoft.com/office/drawing/2014/chart" uri="{C3380CC4-5D6E-409C-BE32-E72D297353CC}">
              <c16:uniqueId val="{00000005-1517-4B7B-8F12-A843148F658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2.94</c:v>
                </c:pt>
                <c:pt idx="8">
                  <c:v>#N/A</c:v>
                </c:pt>
                <c:pt idx="9">
                  <c:v>3.13</c:v>
                </c:pt>
              </c:numCache>
            </c:numRef>
          </c:val>
          <c:extLst>
            <c:ext xmlns:c16="http://schemas.microsoft.com/office/drawing/2014/chart" uri="{C3380CC4-5D6E-409C-BE32-E72D297353CC}">
              <c16:uniqueId val="{00000006-1517-4B7B-8F12-A843148F658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5.99</c:v>
                </c:pt>
                <c:pt idx="2">
                  <c:v>#N/A</c:v>
                </c:pt>
                <c:pt idx="3">
                  <c:v>10.06</c:v>
                </c:pt>
                <c:pt idx="4">
                  <c:v>#N/A</c:v>
                </c:pt>
                <c:pt idx="5">
                  <c:v>7.98</c:v>
                </c:pt>
                <c:pt idx="6">
                  <c:v>#N/A</c:v>
                </c:pt>
                <c:pt idx="7">
                  <c:v>5.0199999999999996</c:v>
                </c:pt>
                <c:pt idx="8">
                  <c:v>#N/A</c:v>
                </c:pt>
                <c:pt idx="9">
                  <c:v>4.33</c:v>
                </c:pt>
              </c:numCache>
            </c:numRef>
          </c:val>
          <c:extLst>
            <c:ext xmlns:c16="http://schemas.microsoft.com/office/drawing/2014/chart" uri="{C3380CC4-5D6E-409C-BE32-E72D297353CC}">
              <c16:uniqueId val="{00000007-1517-4B7B-8F12-A843148F658C}"/>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7.46</c:v>
                </c:pt>
                <c:pt idx="2">
                  <c:v>#N/A</c:v>
                </c:pt>
                <c:pt idx="3">
                  <c:v>6.81</c:v>
                </c:pt>
                <c:pt idx="4">
                  <c:v>#N/A</c:v>
                </c:pt>
                <c:pt idx="5">
                  <c:v>7.74</c:v>
                </c:pt>
                <c:pt idx="6">
                  <c:v>#N/A</c:v>
                </c:pt>
                <c:pt idx="7">
                  <c:v>8.69</c:v>
                </c:pt>
                <c:pt idx="8">
                  <c:v>#N/A</c:v>
                </c:pt>
                <c:pt idx="9">
                  <c:v>9.5500000000000007</c:v>
                </c:pt>
              </c:numCache>
            </c:numRef>
          </c:val>
          <c:extLst>
            <c:ext xmlns:c16="http://schemas.microsoft.com/office/drawing/2014/chart" uri="{C3380CC4-5D6E-409C-BE32-E72D297353CC}">
              <c16:uniqueId val="{00000008-1517-4B7B-8F12-A843148F658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46.13</c:v>
                </c:pt>
                <c:pt idx="2">
                  <c:v>#N/A</c:v>
                </c:pt>
                <c:pt idx="3">
                  <c:v>44.25</c:v>
                </c:pt>
                <c:pt idx="4">
                  <c:v>#N/A</c:v>
                </c:pt>
                <c:pt idx="5">
                  <c:v>46.07</c:v>
                </c:pt>
                <c:pt idx="6">
                  <c:v>#N/A</c:v>
                </c:pt>
                <c:pt idx="7">
                  <c:v>43.99</c:v>
                </c:pt>
                <c:pt idx="8">
                  <c:v>#N/A</c:v>
                </c:pt>
                <c:pt idx="9">
                  <c:v>39.020000000000003</c:v>
                </c:pt>
              </c:numCache>
            </c:numRef>
          </c:val>
          <c:extLst>
            <c:ext xmlns:c16="http://schemas.microsoft.com/office/drawing/2014/chart" uri="{C3380CC4-5D6E-409C-BE32-E72D297353CC}">
              <c16:uniqueId val="{00000009-1517-4B7B-8F12-A843148F658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1104</c:v>
                </c:pt>
                <c:pt idx="5">
                  <c:v>1103</c:v>
                </c:pt>
                <c:pt idx="8">
                  <c:v>1093</c:v>
                </c:pt>
                <c:pt idx="11">
                  <c:v>1086</c:v>
                </c:pt>
                <c:pt idx="14">
                  <c:v>1084</c:v>
                </c:pt>
              </c:numCache>
            </c:numRef>
          </c:val>
          <c:extLst>
            <c:ext xmlns:c16="http://schemas.microsoft.com/office/drawing/2014/chart" uri="{C3380CC4-5D6E-409C-BE32-E72D297353CC}">
              <c16:uniqueId val="{00000000-586A-492C-BF96-46AE313B99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86A-492C-BF96-46AE313B99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10</c:v>
                </c:pt>
                <c:pt idx="3">
                  <c:v>12</c:v>
                </c:pt>
                <c:pt idx="6">
                  <c:v>12</c:v>
                </c:pt>
                <c:pt idx="9">
                  <c:v>13</c:v>
                </c:pt>
                <c:pt idx="12">
                  <c:v>14</c:v>
                </c:pt>
              </c:numCache>
            </c:numRef>
          </c:val>
          <c:extLst>
            <c:ext xmlns:c16="http://schemas.microsoft.com/office/drawing/2014/chart" uri="{C3380CC4-5D6E-409C-BE32-E72D297353CC}">
              <c16:uniqueId val="{00000002-586A-492C-BF96-46AE313B99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27</c:v>
                </c:pt>
                <c:pt idx="3">
                  <c:v>26</c:v>
                </c:pt>
                <c:pt idx="6">
                  <c:v>34</c:v>
                </c:pt>
                <c:pt idx="9">
                  <c:v>31</c:v>
                </c:pt>
                <c:pt idx="12">
                  <c:v>32</c:v>
                </c:pt>
              </c:numCache>
            </c:numRef>
          </c:val>
          <c:extLst>
            <c:ext xmlns:c16="http://schemas.microsoft.com/office/drawing/2014/chart" uri="{C3380CC4-5D6E-409C-BE32-E72D297353CC}">
              <c16:uniqueId val="{00000003-586A-492C-BF96-46AE313B99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891</c:v>
                </c:pt>
                <c:pt idx="3">
                  <c:v>912</c:v>
                </c:pt>
                <c:pt idx="6">
                  <c:v>908</c:v>
                </c:pt>
                <c:pt idx="9">
                  <c:v>849</c:v>
                </c:pt>
                <c:pt idx="12">
                  <c:v>858</c:v>
                </c:pt>
              </c:numCache>
            </c:numRef>
          </c:val>
          <c:extLst>
            <c:ext xmlns:c16="http://schemas.microsoft.com/office/drawing/2014/chart" uri="{C3380CC4-5D6E-409C-BE32-E72D297353CC}">
              <c16:uniqueId val="{00000004-586A-492C-BF96-46AE313B99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86A-492C-BF96-46AE313B99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86A-492C-BF96-46AE313B99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661</c:v>
                </c:pt>
                <c:pt idx="3">
                  <c:v>657</c:v>
                </c:pt>
                <c:pt idx="6">
                  <c:v>651</c:v>
                </c:pt>
                <c:pt idx="9">
                  <c:v>657</c:v>
                </c:pt>
                <c:pt idx="12">
                  <c:v>609</c:v>
                </c:pt>
              </c:numCache>
            </c:numRef>
          </c:val>
          <c:extLst>
            <c:ext xmlns:c16="http://schemas.microsoft.com/office/drawing/2014/chart" uri="{C3380CC4-5D6E-409C-BE32-E72D297353CC}">
              <c16:uniqueId val="{00000007-586A-492C-BF96-46AE313B993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485</c:v>
                </c:pt>
                <c:pt idx="2">
                  <c:v>#N/A</c:v>
                </c:pt>
                <c:pt idx="3">
                  <c:v>#N/A</c:v>
                </c:pt>
                <c:pt idx="4">
                  <c:v>504</c:v>
                </c:pt>
                <c:pt idx="5">
                  <c:v>#N/A</c:v>
                </c:pt>
                <c:pt idx="6">
                  <c:v>#N/A</c:v>
                </c:pt>
                <c:pt idx="7">
                  <c:v>512</c:v>
                </c:pt>
                <c:pt idx="8">
                  <c:v>#N/A</c:v>
                </c:pt>
                <c:pt idx="9">
                  <c:v>#N/A</c:v>
                </c:pt>
                <c:pt idx="10">
                  <c:v>464</c:v>
                </c:pt>
                <c:pt idx="11">
                  <c:v>#N/A</c:v>
                </c:pt>
                <c:pt idx="12">
                  <c:v>#N/A</c:v>
                </c:pt>
                <c:pt idx="13">
                  <c:v>429</c:v>
                </c:pt>
                <c:pt idx="14">
                  <c:v>#N/A</c:v>
                </c:pt>
              </c:numCache>
            </c:numRef>
          </c:val>
          <c:smooth val="0"/>
          <c:extLst>
            <c:ext xmlns:c16="http://schemas.microsoft.com/office/drawing/2014/chart" uri="{C3380CC4-5D6E-409C-BE32-E72D297353CC}">
              <c16:uniqueId val="{00000008-586A-492C-BF96-46AE313B993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9838</c:v>
                </c:pt>
                <c:pt idx="5">
                  <c:v>9454</c:v>
                </c:pt>
                <c:pt idx="8">
                  <c:v>8789</c:v>
                </c:pt>
                <c:pt idx="11">
                  <c:v>8233</c:v>
                </c:pt>
                <c:pt idx="14">
                  <c:v>7587</c:v>
                </c:pt>
              </c:numCache>
            </c:numRef>
          </c:val>
          <c:extLst>
            <c:ext xmlns:c16="http://schemas.microsoft.com/office/drawing/2014/chart" uri="{C3380CC4-5D6E-409C-BE32-E72D297353CC}">
              <c16:uniqueId val="{00000000-48C8-4B13-A6FF-5F4E3A74E30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1423</c:v>
                </c:pt>
                <c:pt idx="5">
                  <c:v>1273</c:v>
                </c:pt>
                <c:pt idx="8">
                  <c:v>1117</c:v>
                </c:pt>
                <c:pt idx="11">
                  <c:v>1010</c:v>
                </c:pt>
                <c:pt idx="14">
                  <c:v>918</c:v>
                </c:pt>
              </c:numCache>
            </c:numRef>
          </c:val>
          <c:extLst>
            <c:ext xmlns:c16="http://schemas.microsoft.com/office/drawing/2014/chart" uri="{C3380CC4-5D6E-409C-BE32-E72D297353CC}">
              <c16:uniqueId val="{00000001-48C8-4B13-A6FF-5F4E3A74E30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4320</c:v>
                </c:pt>
                <c:pt idx="5">
                  <c:v>4715</c:v>
                </c:pt>
                <c:pt idx="8">
                  <c:v>4984</c:v>
                </c:pt>
                <c:pt idx="11">
                  <c:v>5398</c:v>
                </c:pt>
                <c:pt idx="14">
                  <c:v>5242</c:v>
                </c:pt>
              </c:numCache>
            </c:numRef>
          </c:val>
          <c:extLst>
            <c:ext xmlns:c16="http://schemas.microsoft.com/office/drawing/2014/chart" uri="{C3380CC4-5D6E-409C-BE32-E72D297353CC}">
              <c16:uniqueId val="{00000002-48C8-4B13-A6FF-5F4E3A74E30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8C8-4B13-A6FF-5F4E3A74E30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8C8-4B13-A6FF-5F4E3A74E30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8C8-4B13-A6FF-5F4E3A74E30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1934</c:v>
                </c:pt>
                <c:pt idx="3">
                  <c:v>1886</c:v>
                </c:pt>
                <c:pt idx="6">
                  <c:v>1869</c:v>
                </c:pt>
                <c:pt idx="9">
                  <c:v>1845</c:v>
                </c:pt>
                <c:pt idx="12">
                  <c:v>1932</c:v>
                </c:pt>
              </c:numCache>
            </c:numRef>
          </c:val>
          <c:extLst>
            <c:ext xmlns:c16="http://schemas.microsoft.com/office/drawing/2014/chart" uri="{C3380CC4-5D6E-409C-BE32-E72D297353CC}">
              <c16:uniqueId val="{00000006-48C8-4B13-A6FF-5F4E3A74E30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149</c:v>
                </c:pt>
                <c:pt idx="3">
                  <c:v>141</c:v>
                </c:pt>
                <c:pt idx="6">
                  <c:v>139</c:v>
                </c:pt>
                <c:pt idx="9">
                  <c:v>121</c:v>
                </c:pt>
                <c:pt idx="12">
                  <c:v>100</c:v>
                </c:pt>
              </c:numCache>
            </c:numRef>
          </c:val>
          <c:extLst>
            <c:ext xmlns:c16="http://schemas.microsoft.com/office/drawing/2014/chart" uri="{C3380CC4-5D6E-409C-BE32-E72D297353CC}">
              <c16:uniqueId val="{00000007-48C8-4B13-A6FF-5F4E3A74E30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8137</c:v>
                </c:pt>
                <c:pt idx="3">
                  <c:v>7457</c:v>
                </c:pt>
                <c:pt idx="6">
                  <c:v>6740</c:v>
                </c:pt>
                <c:pt idx="9">
                  <c:v>5952</c:v>
                </c:pt>
                <c:pt idx="12">
                  <c:v>5266</c:v>
                </c:pt>
              </c:numCache>
            </c:numRef>
          </c:val>
          <c:extLst>
            <c:ext xmlns:c16="http://schemas.microsoft.com/office/drawing/2014/chart" uri="{C3380CC4-5D6E-409C-BE32-E72D297353CC}">
              <c16:uniqueId val="{00000008-48C8-4B13-A6FF-5F4E3A74E30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332</c:v>
                </c:pt>
                <c:pt idx="3">
                  <c:v>323</c:v>
                </c:pt>
                <c:pt idx="6">
                  <c:v>314</c:v>
                </c:pt>
                <c:pt idx="9">
                  <c:v>305</c:v>
                </c:pt>
                <c:pt idx="12">
                  <c:v>296</c:v>
                </c:pt>
              </c:numCache>
            </c:numRef>
          </c:val>
          <c:extLst>
            <c:ext xmlns:c16="http://schemas.microsoft.com/office/drawing/2014/chart" uri="{C3380CC4-5D6E-409C-BE32-E72D297353CC}">
              <c16:uniqueId val="{00000009-48C8-4B13-A6FF-5F4E3A74E30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7110</c:v>
                </c:pt>
                <c:pt idx="3">
                  <c:v>7045</c:v>
                </c:pt>
                <c:pt idx="6">
                  <c:v>7056</c:v>
                </c:pt>
                <c:pt idx="9">
                  <c:v>6746</c:v>
                </c:pt>
                <c:pt idx="12">
                  <c:v>6474</c:v>
                </c:pt>
              </c:numCache>
            </c:numRef>
          </c:val>
          <c:extLst>
            <c:ext xmlns:c16="http://schemas.microsoft.com/office/drawing/2014/chart" uri="{C3380CC4-5D6E-409C-BE32-E72D297353CC}">
              <c16:uniqueId val="{0000000A-48C8-4B13-A6FF-5F4E3A74E30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2082</c:v>
                </c:pt>
                <c:pt idx="2">
                  <c:v>#N/A</c:v>
                </c:pt>
                <c:pt idx="3">
                  <c:v>#N/A</c:v>
                </c:pt>
                <c:pt idx="4">
                  <c:v>1410</c:v>
                </c:pt>
                <c:pt idx="5">
                  <c:v>#N/A</c:v>
                </c:pt>
                <c:pt idx="6">
                  <c:v>#N/A</c:v>
                </c:pt>
                <c:pt idx="7">
                  <c:v>1228</c:v>
                </c:pt>
                <c:pt idx="8">
                  <c:v>#N/A</c:v>
                </c:pt>
                <c:pt idx="9">
                  <c:v>#N/A</c:v>
                </c:pt>
                <c:pt idx="10">
                  <c:v>328</c:v>
                </c:pt>
                <c:pt idx="11">
                  <c:v>#N/A</c:v>
                </c:pt>
                <c:pt idx="12">
                  <c:v>#N/A</c:v>
                </c:pt>
                <c:pt idx="13">
                  <c:v>320</c:v>
                </c:pt>
                <c:pt idx="14">
                  <c:v>#N/A</c:v>
                </c:pt>
              </c:numCache>
            </c:numRef>
          </c:val>
          <c:smooth val="0"/>
          <c:extLst>
            <c:ext xmlns:c16="http://schemas.microsoft.com/office/drawing/2014/chart" uri="{C3380CC4-5D6E-409C-BE32-E72D297353CC}">
              <c16:uniqueId val="{0000000B-48C8-4B13-A6FF-5F4E3A74E30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2404</c:v>
                </c:pt>
                <c:pt idx="1">
                  <c:v>2440</c:v>
                </c:pt>
                <c:pt idx="2">
                  <c:v>2198</c:v>
                </c:pt>
              </c:numCache>
            </c:numRef>
          </c:val>
          <c:extLst>
            <c:ext xmlns:c16="http://schemas.microsoft.com/office/drawing/2014/chart" uri="{C3380CC4-5D6E-409C-BE32-E72D297353CC}">
              <c16:uniqueId val="{00000000-6B87-4807-AD90-E1F8371A8CF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340</c:v>
                </c:pt>
                <c:pt idx="1">
                  <c:v>369</c:v>
                </c:pt>
                <c:pt idx="2">
                  <c:v>395</c:v>
                </c:pt>
              </c:numCache>
            </c:numRef>
          </c:val>
          <c:extLst>
            <c:ext xmlns:c16="http://schemas.microsoft.com/office/drawing/2014/chart" uri="{C3380CC4-5D6E-409C-BE32-E72D297353CC}">
              <c16:uniqueId val="{00000001-6B87-4807-AD90-E1F8371A8CF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1245</c:v>
                </c:pt>
                <c:pt idx="1">
                  <c:v>1585</c:v>
                </c:pt>
                <c:pt idx="2">
                  <c:v>1680</c:v>
                </c:pt>
              </c:numCache>
            </c:numRef>
          </c:val>
          <c:extLst>
            <c:ext xmlns:c16="http://schemas.microsoft.com/office/drawing/2014/chart" uri="{C3380CC4-5D6E-409C-BE32-E72D297353CC}">
              <c16:uniqueId val="{00000002-6B87-4807-AD90-E1F8371A8CF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実質公債費比率の分子の内、元利償還金が前年度と比較して</a:t>
          </a:r>
          <a:r>
            <a:rPr kumimoji="1" lang="en-US" altLang="ja-JP" sz="1400">
              <a:latin typeface="ＭＳ ゴシック" pitchFamily="49" charset="-128"/>
              <a:ea typeface="ＭＳ ゴシック" pitchFamily="49" charset="-128"/>
            </a:rPr>
            <a:t>48</a:t>
          </a:r>
          <a:r>
            <a:rPr kumimoji="1" lang="ja-JP" altLang="en-US" sz="1400">
              <a:latin typeface="ＭＳ ゴシック" pitchFamily="49" charset="-128"/>
              <a:ea typeface="ＭＳ ゴシック" pitchFamily="49" charset="-128"/>
            </a:rPr>
            <a:t>百万円の減となっているが、今後は令和元年以降に実施した大型公共事業の元金償還が始まるため中長期的な視点でみると増加傾向となる見込みである。　</a:t>
          </a:r>
        </a:p>
        <a:p>
          <a:r>
            <a:rPr kumimoji="1" lang="ja-JP" altLang="en-US" sz="1400">
              <a:latin typeface="ＭＳ ゴシック" pitchFamily="49" charset="-128"/>
              <a:ea typeface="ＭＳ ゴシック" pitchFamily="49" charset="-128"/>
            </a:rPr>
            <a:t>　今後も公営企業会計を含めた公債費の抑制等、償還額の減少及び平準化を図り実質公債費比率の上昇を抑えることに留意する必要がある。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将来負担額について、一般会計等に係る地方債の現在高の減少（△</a:t>
          </a:r>
          <a:r>
            <a:rPr kumimoji="1" lang="en-US" altLang="ja-JP" sz="1400">
              <a:latin typeface="ＭＳ ゴシック" pitchFamily="49" charset="-128"/>
              <a:ea typeface="ＭＳ ゴシック" pitchFamily="49" charset="-128"/>
            </a:rPr>
            <a:t>272</a:t>
          </a:r>
          <a:r>
            <a:rPr kumimoji="1" lang="ja-JP" altLang="en-US" sz="1400">
              <a:latin typeface="ＭＳ ゴシック" pitchFamily="49" charset="-128"/>
              <a:ea typeface="ＭＳ ゴシック" pitchFamily="49" charset="-128"/>
            </a:rPr>
            <a:t>百万円）、公営企業債等繰入見込額の減少（△</a:t>
          </a:r>
          <a:r>
            <a:rPr kumimoji="1" lang="en-US" altLang="ja-JP" sz="1400">
              <a:latin typeface="ＭＳ ゴシック" pitchFamily="49" charset="-128"/>
              <a:ea typeface="ＭＳ ゴシック" pitchFamily="49" charset="-128"/>
            </a:rPr>
            <a:t>686</a:t>
          </a:r>
          <a:r>
            <a:rPr kumimoji="1" lang="ja-JP" altLang="en-US" sz="1400">
              <a:latin typeface="ＭＳ ゴシック" pitchFamily="49" charset="-128"/>
              <a:ea typeface="ＭＳ ゴシック" pitchFamily="49" charset="-128"/>
            </a:rPr>
            <a:t>百万円）を主な要因として減少している。</a:t>
          </a:r>
        </a:p>
        <a:p>
          <a:r>
            <a:rPr kumimoji="1" lang="ja-JP" altLang="en-US" sz="1400">
              <a:latin typeface="ＭＳ ゴシック" pitchFamily="49" charset="-128"/>
              <a:ea typeface="ＭＳ ゴシック" pitchFamily="49" charset="-128"/>
            </a:rPr>
            <a:t>　現在、将来負担額は減少傾向にあるが、中長期的には公共施設の更新等により、一般会計等に係る地方債現在高は増加する見込みである。充当可能財源等である充当可能特定歳入（△</a:t>
          </a:r>
          <a:r>
            <a:rPr kumimoji="1" lang="en-US" altLang="ja-JP" sz="1400">
              <a:latin typeface="ＭＳ ゴシック" pitchFamily="49" charset="-128"/>
              <a:ea typeface="ＭＳ ゴシック" pitchFamily="49" charset="-128"/>
            </a:rPr>
            <a:t>156</a:t>
          </a:r>
          <a:r>
            <a:rPr kumimoji="1" lang="ja-JP" altLang="en-US" sz="1400">
              <a:latin typeface="ＭＳ ゴシック" pitchFamily="49" charset="-128"/>
              <a:ea typeface="ＭＳ ゴシック" pitchFamily="49" charset="-128"/>
            </a:rPr>
            <a:t>百万円）や基準財政需要額算入見込額（△</a:t>
          </a:r>
          <a:r>
            <a:rPr kumimoji="1" lang="en-US" altLang="ja-JP" sz="1400">
              <a:latin typeface="ＭＳ ゴシック" pitchFamily="49" charset="-128"/>
              <a:ea typeface="ＭＳ ゴシック" pitchFamily="49" charset="-128"/>
            </a:rPr>
            <a:t>646</a:t>
          </a:r>
          <a:r>
            <a:rPr kumimoji="1" lang="ja-JP" altLang="en-US" sz="1400">
              <a:latin typeface="ＭＳ ゴシック" pitchFamily="49" charset="-128"/>
              <a:ea typeface="ＭＳ ゴシック" pitchFamily="49" charset="-128"/>
            </a:rPr>
            <a:t>百万円）も減少しているため、今後も、基金をはじめとした充当可能財源等の維持及び、地方債現在高等の将来負担額減少を目指し、次世代に配慮した健全な財政運営に努める。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岐阜県美濃市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・翌年以降も「公共施設整備改修等基金」の取崩しが行われる等、今後、基金残高は大幅な減少傾向にある。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・また、特定目的基金のうち、目的を果たし残高が底をつく基金については、廃止する等基金の整理を行う。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・公共施設整備改修等基金：公共施設等の整備（改修及び大規模な修繕等を含む。）に要する経費に充てるもの。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・社会福祉基金：社会福祉事業の経費に充てるもの。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・公共施設整備改修等基金：今後の公共施設等の整備に備えて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・社会福祉基金：基金利子の積立を行ったことにより、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・公共施設整備改修等基金：今後の公共施設の老朽化による大規模な施設の更新や長寿命化に備え、後世代への過度な負担とならないよう、建設事業費に応じて都度適切に基金への積立を行っていく。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・社会福祉基金：今後も社会福祉事業の経費に備えるため、可能な限り基金への積立を行っていく。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百万円となっており、財政運営に基づき取り崩しを行ったため、前年度から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百万円を取崩した結果、減少している。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・景気後退による税の減収や災害など不測の事態に備えるため、決算の状況により剰余金の積立を行っていく。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年度に普通交付税として交付された「臨時財政対策債償還基金費」の積立により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予定している大型の公共施設整備に伴う公債費償還額のシミュレーションを行うことにより、償還額がピークを迎える時に本基金を活用することで、後世代への過度な負担とならないよう適切に基金へ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・また、臨時財政対策債償還基金費について、適度な年度に取崩すことで、当該年度公債費負担の適正化に努める。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18,991
18,328
117.01
11,346,301
10,937,280
271,589
6,268,449
6,473,801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美濃市の全体面積の内約</a:t>
          </a:r>
          <a:r>
            <a:rPr kumimoji="1" lang="en-US" altLang="ja-JP" sz="1000">
              <a:solidFill>
                <a:schemeClr val="dk1"/>
              </a:solidFill>
              <a:effectLst/>
              <a:latin typeface="+mn-lt"/>
              <a:ea typeface="+mn-ea"/>
              <a:cs typeface="+mn-cs"/>
            </a:rPr>
            <a:t>80</a:t>
          </a:r>
          <a:r>
            <a:rPr kumimoji="1" lang="ja-JP" altLang="ja-JP" sz="1000">
              <a:solidFill>
                <a:schemeClr val="dk1"/>
              </a:solidFill>
              <a:effectLst/>
              <a:latin typeface="+mn-lt"/>
              <a:ea typeface="+mn-ea"/>
              <a:cs typeface="+mn-cs"/>
            </a:rPr>
            <a:t>％が山林という地理的条件にあり、立地企業が少ないことや人口の減少、高齢化率の上昇などにより市税収入が類似団体平均を下回っている。</a:t>
          </a:r>
          <a:endParaRPr lang="ja-JP" altLang="ja-JP" sz="1100">
            <a:effectLst/>
          </a:endParaRPr>
        </a:p>
        <a:p>
          <a:r>
            <a:rPr kumimoji="1" lang="ja-JP" altLang="ja-JP" sz="1000">
              <a:solidFill>
                <a:schemeClr val="dk1"/>
              </a:solidFill>
              <a:effectLst/>
              <a:latin typeface="+mn-lt"/>
              <a:ea typeface="+mn-ea"/>
              <a:cs typeface="+mn-cs"/>
            </a:rPr>
            <a:t>　このため、行財政改革の着実な推進による経費の削減を図るとともに、市税等の徴収率向上や、各種使用料</a:t>
          </a:r>
          <a:r>
            <a:rPr kumimoji="1" lang="ja-JP" altLang="en-US"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手数料の見直し、市有財産の有効活用及び売却処分を積極的に進め、自主財源の</a:t>
          </a:r>
          <a:r>
            <a:rPr kumimoji="1" lang="ja-JP" altLang="ja-JP" sz="900">
              <a:solidFill>
                <a:schemeClr val="dk1"/>
              </a:solidFill>
              <a:effectLst/>
              <a:latin typeface="+mn-lt"/>
              <a:ea typeface="+mn-ea"/>
              <a:cs typeface="+mn-cs"/>
            </a:rPr>
            <a:t>確保</a:t>
          </a:r>
          <a:r>
            <a:rPr kumimoji="1" lang="ja-JP" altLang="ja-JP" sz="1000">
              <a:solidFill>
                <a:schemeClr val="dk1"/>
              </a:solidFill>
              <a:effectLst/>
              <a:latin typeface="+mn-lt"/>
              <a:ea typeface="+mn-ea"/>
              <a:cs typeface="+mn-cs"/>
            </a:rPr>
            <a:t>を図ることで持続可能な財政運営に努める。また、企業誘致の展開や、人口対策として結婚から産後まで幅広い子育て支援等を行い、自主財源の確保を図り、財政基盤の強化に努める。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96308</xdr:rowOff>
    </xdr:from>
    <xdr:to>
      <xdr:col>23</xdr:col>
      <xdr:colOff>133350</xdr:colOff>
      <xdr:row>41</xdr:row>
      <xdr:rowOff>116417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1257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76200</xdr:rowOff>
    </xdr:from>
    <xdr:to>
      <xdr:col>19</xdr:col>
      <xdr:colOff>133350</xdr:colOff>
      <xdr:row>41</xdr:row>
      <xdr:rowOff>116417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76200</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05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35983</xdr:rowOff>
    </xdr:from>
    <xdr:to>
      <xdr:col>11</xdr:col>
      <xdr:colOff>31750</xdr:colOff>
      <xdr:row>41</xdr:row>
      <xdr:rowOff>76200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654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17585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7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25400</xdr:rowOff>
    </xdr:from>
    <xdr:to>
      <xdr:col>15</xdr:col>
      <xdr:colOff>133350</xdr:colOff>
      <xdr:row>41</xdr:row>
      <xdr:rowOff>127000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156633</xdr:rowOff>
    </xdr:from>
    <xdr:to>
      <xdr:col>7</xdr:col>
      <xdr:colOff>31750</xdr:colOff>
      <xdr:row>41</xdr:row>
      <xdr:rowOff>86783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71560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歳出面で</a:t>
          </a:r>
          <a:r>
            <a:rPr kumimoji="1" lang="ja-JP" altLang="en-US" sz="1100">
              <a:solidFill>
                <a:schemeClr val="dk1"/>
              </a:solidFill>
              <a:effectLst/>
              <a:latin typeface="+mn-lt"/>
              <a:ea typeface="+mn-ea"/>
              <a:cs typeface="+mn-cs"/>
            </a:rPr>
            <a:t>人</a:t>
          </a:r>
          <a:r>
            <a:rPr kumimoji="1" lang="ja-JP" altLang="ja-JP" sz="1100">
              <a:solidFill>
                <a:schemeClr val="dk1"/>
              </a:solidFill>
              <a:effectLst/>
              <a:latin typeface="+mn-lt"/>
              <a:ea typeface="+mn-ea"/>
              <a:cs typeface="+mn-cs"/>
            </a:rPr>
            <a:t>件費や補助費等などの経常経費</a:t>
          </a:r>
          <a:r>
            <a:rPr kumimoji="1" lang="ja-JP" altLang="en-US" sz="1100">
              <a:solidFill>
                <a:schemeClr val="dk1"/>
              </a:solidFill>
              <a:effectLst/>
              <a:latin typeface="+mn-lt"/>
              <a:ea typeface="+mn-ea"/>
              <a:cs typeface="+mn-cs"/>
            </a:rPr>
            <a:t>の増加に加え</a:t>
          </a:r>
          <a:r>
            <a:rPr kumimoji="1" lang="ja-JP" altLang="ja-JP" sz="1100">
              <a:solidFill>
                <a:schemeClr val="dk1"/>
              </a:solidFill>
              <a:effectLst/>
              <a:latin typeface="+mn-lt"/>
              <a:ea typeface="+mn-ea"/>
              <a:cs typeface="+mn-cs"/>
            </a:rPr>
            <a:t>、歳入面で市税などの一般財源等が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し、対前年度比</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a:t>
          </a:r>
          <a:r>
            <a:rPr kumimoji="1" lang="ja-JP" altLang="en-US" sz="1100">
              <a:solidFill>
                <a:schemeClr val="dk1"/>
              </a:solidFill>
              <a:effectLst/>
              <a:latin typeface="+mn-lt"/>
              <a:ea typeface="+mn-ea"/>
              <a:cs typeface="+mn-cs"/>
            </a:rPr>
            <a:t>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下水道事業等への経常的な補助費に係る経常収支比率が</a:t>
          </a:r>
          <a:r>
            <a:rPr kumimoji="1" lang="en-US" altLang="ja-JP" sz="1100">
              <a:solidFill>
                <a:schemeClr val="dk1"/>
              </a:solidFill>
              <a:effectLst/>
              <a:latin typeface="+mn-lt"/>
              <a:ea typeface="+mn-ea"/>
              <a:cs typeface="+mn-cs"/>
            </a:rPr>
            <a:t>23.2</a:t>
          </a:r>
          <a:r>
            <a:rPr kumimoji="1" lang="ja-JP" altLang="ja-JP" sz="1100">
              <a:solidFill>
                <a:schemeClr val="dk1"/>
              </a:solidFill>
              <a:effectLst/>
              <a:latin typeface="+mn-lt"/>
              <a:ea typeface="+mn-ea"/>
              <a:cs typeface="+mn-cs"/>
            </a:rPr>
            <a:t>％を占めており、今後も使用料の適正化、経営の合理化等の行財政改革を推進し、経常収支比率の改善を継続して図る必要がある。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57996</xdr:rowOff>
    </xdr:from>
    <xdr:to>
      <xdr:col>23</xdr:col>
      <xdr:colOff>133350</xdr:colOff>
      <xdr:row>65</xdr:row>
      <xdr:rowOff>157480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59346"/>
          <a:ext cx="838200" cy="44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57996</xdr:rowOff>
    </xdr:from>
    <xdr:to>
      <xdr:col>19</xdr:col>
      <xdr:colOff>133350</xdr:colOff>
      <xdr:row>63</xdr:row>
      <xdr:rowOff>170604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859346"/>
          <a:ext cx="8890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4233</xdr:rowOff>
    </xdr:from>
    <xdr:to>
      <xdr:col>15</xdr:col>
      <xdr:colOff>82550</xdr:colOff>
      <xdr:row>63</xdr:row>
      <xdr:rowOff>170604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634133"/>
          <a:ext cx="889000" cy="337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4233</xdr:rowOff>
    </xdr:from>
    <xdr:to>
      <xdr:col>11</xdr:col>
      <xdr:colOff>31750</xdr:colOff>
      <xdr:row>64</xdr:row>
      <xdr:rowOff>127846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634133"/>
          <a:ext cx="8890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78757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22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7196</xdr:rowOff>
    </xdr:from>
    <xdr:to>
      <xdr:col>19</xdr:col>
      <xdr:colOff>184150</xdr:colOff>
      <xdr:row>63</xdr:row>
      <xdr:rowOff>108796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118973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7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119804</xdr:rowOff>
    </xdr:from>
    <xdr:to>
      <xdr:col>15</xdr:col>
      <xdr:colOff>133350</xdr:colOff>
      <xdr:row>64</xdr:row>
      <xdr:rowOff>49954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34731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124883</xdr:rowOff>
    </xdr:from>
    <xdr:to>
      <xdr:col>11</xdr:col>
      <xdr:colOff>82550</xdr:colOff>
      <xdr:row>62</xdr:row>
      <xdr:rowOff>55033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8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39810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6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77046</xdr:rowOff>
    </xdr:from>
    <xdr:to>
      <xdr:col>7</xdr:col>
      <xdr:colOff>31750</xdr:colOff>
      <xdr:row>65</xdr:row>
      <xdr:rowOff>7196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04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163423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136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[185,985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行財政改革による人件費の抑制や物件費等経常的な事務費、管理費等の節減により類似団体平均を下回っている。</a:t>
          </a:r>
          <a:endParaRPr lang="ja-JP" altLang="ja-JP" sz="1400">
            <a:effectLst/>
          </a:endParaRPr>
        </a:p>
        <a:p>
          <a:r>
            <a:rPr kumimoji="1" lang="ja-JP" altLang="ja-JP" sz="1100">
              <a:solidFill>
                <a:schemeClr val="dk1"/>
              </a:solidFill>
              <a:effectLst/>
              <a:latin typeface="+mn-lt"/>
              <a:ea typeface="+mn-ea"/>
              <a:cs typeface="+mn-cs"/>
            </a:rPr>
            <a:t>　しかし、今後は施設の老朽化による修繕料等の維持管理経費の増加が見込まれるため、各公共施設の長寿命化修繕計画の策定を進めるなど、計画的な管理的経費の合理化、省力化を進め、経常的経費の圧縮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4332</xdr:rowOff>
    </xdr:from>
    <xdr:to>
      <xdr:col>23</xdr:col>
      <xdr:colOff>133350</xdr:colOff>
      <xdr:row>83</xdr:row>
      <xdr:rowOff>65714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34682"/>
          <a:ext cx="838200" cy="6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136705</xdr:rowOff>
    </xdr:from>
    <xdr:to>
      <xdr:col>19</xdr:col>
      <xdr:colOff>133350</xdr:colOff>
      <xdr:row>83</xdr:row>
      <xdr:rowOff>4332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95605"/>
          <a:ext cx="889000" cy="3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89426</xdr:rowOff>
    </xdr:from>
    <xdr:to>
      <xdr:col>15</xdr:col>
      <xdr:colOff>82550</xdr:colOff>
      <xdr:row>82</xdr:row>
      <xdr:rowOff>136705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48326"/>
          <a:ext cx="889000" cy="4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70902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01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62390</xdr:rowOff>
    </xdr:from>
    <xdr:to>
      <xdr:col>11</xdr:col>
      <xdr:colOff>31750</xdr:colOff>
      <xdr:row>82</xdr:row>
      <xdr:rowOff>89426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21290"/>
          <a:ext cx="889000" cy="2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152728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1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14914</xdr:rowOff>
    </xdr:from>
    <xdr:to>
      <xdr:col>23</xdr:col>
      <xdr:colOff>184150</xdr:colOff>
      <xdr:row>83</xdr:row>
      <xdr:rowOff>116514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4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31441</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09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124982</xdr:rowOff>
    </xdr:from>
    <xdr:to>
      <xdr:col>19</xdr:col>
      <xdr:colOff>184150</xdr:colOff>
      <xdr:row>83</xdr:row>
      <xdr:rowOff>55132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65309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52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85905</xdr:rowOff>
    </xdr:from>
    <xdr:to>
      <xdr:col>15</xdr:col>
      <xdr:colOff>133350</xdr:colOff>
      <xdr:row>83</xdr:row>
      <xdr:rowOff>16055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14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26232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913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38626</xdr:rowOff>
    </xdr:from>
    <xdr:to>
      <xdr:col>11</xdr:col>
      <xdr:colOff>82550</xdr:colOff>
      <xdr:row>82</xdr:row>
      <xdr:rowOff>140226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9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150403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66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11590</xdr:rowOff>
    </xdr:from>
    <xdr:to>
      <xdr:col>7</xdr:col>
      <xdr:colOff>31750</xdr:colOff>
      <xdr:row>82</xdr:row>
      <xdr:rowOff>113190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123367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3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a:t>
          </a:r>
          <a:r>
            <a:rPr kumimoji="1" lang="ja-JP" altLang="ja-JP" sz="1100">
              <a:solidFill>
                <a:schemeClr val="dk1"/>
              </a:solidFill>
              <a:effectLst/>
              <a:latin typeface="+mn-lt"/>
              <a:ea typeface="+mn-ea"/>
              <a:cs typeface="+mn-cs"/>
            </a:rPr>
            <a:t>平均</a:t>
          </a:r>
          <a:r>
            <a:rPr kumimoji="1" lang="ja-JP" altLang="en-US" sz="1100">
              <a:solidFill>
                <a:schemeClr val="dk1"/>
              </a:solidFill>
              <a:effectLst/>
              <a:latin typeface="+mn-lt"/>
              <a:ea typeface="+mn-ea"/>
              <a:cs typeface="+mn-cs"/>
            </a:rPr>
            <a:t>とほぼ同水準となった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さらに給料表の見直し、職務、職責に応じた昇級、昇格制度の導入を進め、引き続き給与の適正化に努める。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100693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587764"/>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85</xdr:row>
      <xdr:rowOff>14514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363700"/>
          <a:ext cx="889000" cy="2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84</xdr:row>
      <xdr:rowOff>13607</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36370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13607</xdr:rowOff>
    </xdr:from>
    <xdr:to>
      <xdr:col>68</xdr:col>
      <xdr:colOff>152400</xdr:colOff>
      <xdr:row>87</xdr:row>
      <xdr:rowOff>50800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15407"/>
          <a:ext cx="889000" cy="551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66420</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6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134257</xdr:rowOff>
    </xdr:from>
    <xdr:to>
      <xdr:col>68</xdr:col>
      <xdr:colOff>203200</xdr:colOff>
      <xdr:row>84</xdr:row>
      <xdr:rowOff>64407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74584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3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人口千人当たり職員数はほぼ横ばいで、類似団体内平均をやや下回っている。今後も、</a:t>
          </a:r>
          <a:r>
            <a:rPr kumimoji="1" lang="ja-JP" altLang="ja-JP"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年度に策定された「定員適正化計画」に沿い、これまでの取り組みを踏まえて、職員数減による行政サービスの低下を回避しつつ、より効率的な行政運営を目指し、機構改革等を着実に推進する必要がある。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29754</xdr:rowOff>
    </xdr:from>
    <xdr:to>
      <xdr:col>81</xdr:col>
      <xdr:colOff>44450</xdr:colOff>
      <xdr:row>61</xdr:row>
      <xdr:rowOff>49288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488204"/>
          <a:ext cx="838200" cy="1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105004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63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29754</xdr:rowOff>
    </xdr:from>
    <xdr:to>
      <xdr:col>77</xdr:col>
      <xdr:colOff>44450</xdr:colOff>
      <xdr:row>61</xdr:row>
      <xdr:rowOff>43543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488204"/>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29469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65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35499</xdr:rowOff>
    </xdr:from>
    <xdr:to>
      <xdr:col>72</xdr:col>
      <xdr:colOff>203200</xdr:colOff>
      <xdr:row>61</xdr:row>
      <xdr:rowOff>43543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49394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17978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647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19413</xdr:rowOff>
    </xdr:from>
    <xdr:to>
      <xdr:col>68</xdr:col>
      <xdr:colOff>152400</xdr:colOff>
      <xdr:row>61</xdr:row>
      <xdr:rowOff>35499</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47786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11084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40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144615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169938</xdr:rowOff>
    </xdr:from>
    <xdr:to>
      <xdr:col>81</xdr:col>
      <xdr:colOff>95250</xdr:colOff>
      <xdr:row>61</xdr:row>
      <xdr:rowOff>100088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4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15015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30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150404</xdr:rowOff>
    </xdr:from>
    <xdr:to>
      <xdr:col>77</xdr:col>
      <xdr:colOff>95250</xdr:colOff>
      <xdr:row>61</xdr:row>
      <xdr:rowOff>80554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43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90731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206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164193</xdr:rowOff>
    </xdr:from>
    <xdr:to>
      <xdr:col>73</xdr:col>
      <xdr:colOff>44450</xdr:colOff>
      <xdr:row>61</xdr:row>
      <xdr:rowOff>94343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104520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22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156149</xdr:rowOff>
    </xdr:from>
    <xdr:to>
      <xdr:col>68</xdr:col>
      <xdr:colOff>203200</xdr:colOff>
      <xdr:row>61</xdr:row>
      <xdr:rowOff>86299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44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96476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212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140063</xdr:rowOff>
    </xdr:from>
    <xdr:to>
      <xdr:col>64</xdr:col>
      <xdr:colOff>152400</xdr:colOff>
      <xdr:row>61</xdr:row>
      <xdr:rowOff>70213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427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80390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195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実質公債費比率は、対前年度比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ポイント減少したが、類似団体平均より高い状況である。</a:t>
          </a:r>
          <a:endParaRPr lang="ja-JP" altLang="ja-JP" sz="1400">
            <a:effectLst/>
          </a:endParaRPr>
        </a:p>
        <a:p>
          <a:r>
            <a:rPr kumimoji="1" lang="ja-JP" altLang="ja-JP" sz="1100">
              <a:solidFill>
                <a:schemeClr val="dk1"/>
              </a:solidFill>
              <a:effectLst/>
              <a:latin typeface="+mn-lt"/>
              <a:ea typeface="+mn-ea"/>
              <a:cs typeface="+mn-cs"/>
            </a:rPr>
            <a:t>　大きな要因として、一般会計から公営企業への元利償還金繰出金等が実質公債費比率を引き上げ、財政状況を圧迫している。今後も引き続き、行財政改革を継続し、一般会計並びに公営企業等については、必要事業の絞り込み、精査を行い、起債への過度な依存を防ぐ必要がある。そのためには、今後も普通交付税措置のない起債発行の抑制に努め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41</xdr:row>
      <xdr:rowOff>22578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985000"/>
          <a:ext cx="8382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22578</xdr:rowOff>
    </xdr:from>
    <xdr:to>
      <xdr:col>77</xdr:col>
      <xdr:colOff>44450</xdr:colOff>
      <xdr:row>41</xdr:row>
      <xdr:rowOff>49389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705202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167217</xdr:rowOff>
    </xdr:from>
    <xdr:to>
      <xdr:col>72</xdr:col>
      <xdr:colOff>203200</xdr:colOff>
      <xdr:row>41</xdr:row>
      <xdr:rowOff>49389</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2521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40</xdr:row>
      <xdr:rowOff>167217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94138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134355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143228</xdr:rowOff>
    </xdr:from>
    <xdr:to>
      <xdr:col>77</xdr:col>
      <xdr:colOff>95250</xdr:colOff>
      <xdr:row>41</xdr:row>
      <xdr:rowOff>73378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58155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87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170039</xdr:rowOff>
    </xdr:from>
    <xdr:to>
      <xdr:col>73</xdr:col>
      <xdr:colOff>44450</xdr:colOff>
      <xdr:row>41</xdr:row>
      <xdr:rowOff>100189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84966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116417</xdr:rowOff>
    </xdr:from>
    <xdr:to>
      <xdr:col>68</xdr:col>
      <xdr:colOff>203200</xdr:colOff>
      <xdr:row>41</xdr:row>
      <xdr:rowOff>46567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31344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31344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将来負担比率について、過去に行った下水道の集中整備や新たな建設事業等により公営企業会計への繰出金が依然として多額になっているが、債務負担行為支出予定額及び公営企業等債繰入見込額の減少等により、対前年度比で</a:t>
          </a:r>
          <a:r>
            <a:rPr kumimoji="1" lang="en-US" altLang="ja-JP" sz="1000">
              <a:solidFill>
                <a:schemeClr val="dk1"/>
              </a:solidFill>
              <a:effectLst/>
              <a:latin typeface="+mn-lt"/>
              <a:ea typeface="+mn-ea"/>
              <a:cs typeface="+mn-cs"/>
            </a:rPr>
            <a:t>0.4</a:t>
          </a:r>
          <a:r>
            <a:rPr kumimoji="1" lang="ja-JP" altLang="ja-JP" sz="1000">
              <a:solidFill>
                <a:schemeClr val="dk1"/>
              </a:solidFill>
              <a:effectLst/>
              <a:latin typeface="+mn-lt"/>
              <a:ea typeface="+mn-ea"/>
              <a:cs typeface="+mn-cs"/>
            </a:rPr>
            <a:t>ポイント減少した。　　</a:t>
          </a:r>
          <a:endParaRPr lang="ja-JP" altLang="ja-JP" sz="1100">
            <a:effectLst/>
          </a:endParaRPr>
        </a:p>
        <a:p>
          <a:r>
            <a:rPr kumimoji="1" lang="ja-JP" altLang="ja-JP" sz="1000">
              <a:solidFill>
                <a:schemeClr val="dk1"/>
              </a:solidFill>
              <a:effectLst/>
              <a:latin typeface="+mn-lt"/>
              <a:ea typeface="+mn-ea"/>
              <a:cs typeface="+mn-cs"/>
            </a:rPr>
            <a:t>　今後も一部事務組合に対する負担金や公営企業会計への繰出金等、行政運営上不可欠な経費の大幅な削減は見込めない状況にあるため、後世への負担軽減に留意し、多額の建設地方債の発行を伴う事業については、特に精査を行うなど財政の健全化を図る必要があ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79273</xdr:rowOff>
    </xdr:from>
    <xdr:to>
      <xdr:col>81</xdr:col>
      <xdr:colOff>44450</xdr:colOff>
      <xdr:row>14</xdr:row>
      <xdr:rowOff>81204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479573"/>
          <a:ext cx="838200" cy="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64051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643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81204</xdr:rowOff>
    </xdr:from>
    <xdr:to>
      <xdr:col>77</xdr:col>
      <xdr:colOff>44450</xdr:colOff>
      <xdr:row>14</xdr:row>
      <xdr:rowOff>167107</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481504"/>
          <a:ext cx="889000" cy="8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169384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69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167107</xdr:rowOff>
    </xdr:from>
    <xdr:to>
      <xdr:col>72</xdr:col>
      <xdr:colOff>203200</xdr:colOff>
      <xdr:row>15</xdr:row>
      <xdr:rowOff>8204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567407"/>
          <a:ext cx="889000" cy="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8204</xdr:rowOff>
    </xdr:from>
    <xdr:to>
      <xdr:col>68</xdr:col>
      <xdr:colOff>152400</xdr:colOff>
      <xdr:row>15</xdr:row>
      <xdr:rowOff>77216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579954"/>
          <a:ext cx="889000" cy="6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28473</xdr:rowOff>
    </xdr:from>
    <xdr:to>
      <xdr:col>81</xdr:col>
      <xdr:colOff>95250</xdr:colOff>
      <xdr:row>14</xdr:row>
      <xdr:rowOff>130073</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42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121200</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350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30404</xdr:rowOff>
    </xdr:from>
    <xdr:to>
      <xdr:col>77</xdr:col>
      <xdr:colOff>95250</xdr:colOff>
      <xdr:row>14</xdr:row>
      <xdr:rowOff>132004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43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142181</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199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116307</xdr:rowOff>
    </xdr:from>
    <xdr:to>
      <xdr:col>73</xdr:col>
      <xdr:colOff>44450</xdr:colOff>
      <xdr:row>15</xdr:row>
      <xdr:rowOff>46457</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51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31234</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602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128854</xdr:rowOff>
    </xdr:from>
    <xdr:to>
      <xdr:col>68</xdr:col>
      <xdr:colOff>203200</xdr:colOff>
      <xdr:row>15</xdr:row>
      <xdr:rowOff>59004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52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43781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615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26416</xdr:rowOff>
    </xdr:from>
    <xdr:to>
      <xdr:col>64</xdr:col>
      <xdr:colOff>152400</xdr:colOff>
      <xdr:row>15</xdr:row>
      <xdr:rowOff>128016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59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112793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68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18,991
18,328
117.01
11,346,301
10,937,280
271,589
6,268,449
6,473,801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人件費に係る経常収支比率は、前年度と比較して</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依然として</a:t>
          </a:r>
          <a:r>
            <a:rPr kumimoji="1" lang="ja-JP" altLang="ja-JP" sz="1100">
              <a:solidFill>
                <a:schemeClr val="dk1"/>
              </a:solidFill>
              <a:effectLst/>
              <a:latin typeface="+mn-lt"/>
              <a:ea typeface="+mn-ea"/>
              <a:cs typeface="+mn-cs"/>
            </a:rPr>
            <a:t>類似団体平均を下回っている。ごみ収集業務や各施設運営を直営で行っているため、行政サービスの提供方法に差違があることが要因と考えられる。今後は、さらなる指定管理者制度の活用も検討し、委託化を進めることで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119380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16204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7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161290</xdr:rowOff>
    </xdr:from>
    <xdr:to>
      <xdr:col>19</xdr:col>
      <xdr:colOff>187325</xdr:colOff>
      <xdr:row>36</xdr:row>
      <xdr:rowOff>5080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162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138430</xdr:rowOff>
    </xdr:from>
    <xdr:to>
      <xdr:col>15</xdr:col>
      <xdr:colOff>98425</xdr:colOff>
      <xdr:row>36</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9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138430</xdr:rowOff>
    </xdr:from>
    <xdr:to>
      <xdr:col>11</xdr:col>
      <xdr:colOff>9525</xdr:colOff>
      <xdr:row>36</xdr:row>
      <xdr:rowOff>104140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39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85107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110490</xdr:rowOff>
    </xdr:from>
    <xdr:to>
      <xdr:col>20</xdr:col>
      <xdr:colOff>38100</xdr:colOff>
      <xdr:row>36</xdr:row>
      <xdr:rowOff>40640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87630</xdr:rowOff>
    </xdr:from>
    <xdr:to>
      <xdr:col>11</xdr:col>
      <xdr:colOff>60325</xdr:colOff>
      <xdr:row>36</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165117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ポイントの増となり、類似団体平均を上回っている。昨年度に引き続き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各種業務の民間委託費や新たなシステム導入、改修費が増加したことをはじめ</a:t>
          </a:r>
          <a:r>
            <a:rPr kumimoji="1" lang="ja-JP" altLang="en-US" sz="1100">
              <a:solidFill>
                <a:schemeClr val="dk1"/>
              </a:solidFill>
              <a:effectLst/>
              <a:latin typeface="+mn-lt"/>
              <a:ea typeface="+mn-ea"/>
              <a:cs typeface="+mn-cs"/>
            </a:rPr>
            <a:t>とした</a:t>
          </a:r>
          <a:r>
            <a:rPr kumimoji="1" lang="ja-JP" altLang="ja-JP" sz="1100">
              <a:solidFill>
                <a:schemeClr val="dk1"/>
              </a:solidFill>
              <a:effectLst/>
              <a:latin typeface="+mn-lt"/>
              <a:ea typeface="+mn-ea"/>
              <a:cs typeface="+mn-cs"/>
            </a:rPr>
            <a:t>物価高騰による各種経費の増加が要因となっている。今後も、一定の行政サービスを維持すべく、より一層効率的な財政運営を図るための行財政改革を進める必要がある。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88900</xdr:rowOff>
    </xdr:from>
    <xdr:to>
      <xdr:col>82</xdr:col>
      <xdr:colOff>107950</xdr:colOff>
      <xdr:row>18</xdr:row>
      <xdr:rowOff>96520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750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43180</xdr:rowOff>
    </xdr:from>
    <xdr:to>
      <xdr:col>78</xdr:col>
      <xdr:colOff>69850</xdr:colOff>
      <xdr:row>18</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29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85090</xdr:rowOff>
    </xdr:from>
    <xdr:to>
      <xdr:col>73</xdr:col>
      <xdr:colOff>180975</xdr:colOff>
      <xdr:row>18</xdr:row>
      <xdr:rowOff>43180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997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85090</xdr:rowOff>
    </xdr:from>
    <xdr:to>
      <xdr:col>69</xdr:col>
      <xdr:colOff>92075</xdr:colOff>
      <xdr:row>17</xdr:row>
      <xdr:rowOff>107950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999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45720</xdr:rowOff>
    </xdr:from>
    <xdr:to>
      <xdr:col>82</xdr:col>
      <xdr:colOff>158750</xdr:colOff>
      <xdr:row>18</xdr:row>
      <xdr:rowOff>147320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3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17797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38100</xdr:rowOff>
    </xdr:from>
    <xdr:to>
      <xdr:col>78</xdr:col>
      <xdr:colOff>120650</xdr:colOff>
      <xdr:row>18</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124477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1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163830</xdr:rowOff>
    </xdr:from>
    <xdr:to>
      <xdr:col>74</xdr:col>
      <xdr:colOff>31750</xdr:colOff>
      <xdr:row>18</xdr:row>
      <xdr:rowOff>93980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78757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34290</xdr:rowOff>
    </xdr:from>
    <xdr:to>
      <xdr:col>69</xdr:col>
      <xdr:colOff>142875</xdr:colOff>
      <xdr:row>17</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120667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扶助費に係る経常収支比率は、前年度と比較して</a:t>
          </a:r>
          <a:r>
            <a:rPr kumimoji="1" lang="en-US" altLang="ja-JP" sz="1000">
              <a:solidFill>
                <a:schemeClr val="dk1"/>
              </a:solidFill>
              <a:effectLst/>
              <a:latin typeface="+mn-lt"/>
              <a:ea typeface="+mn-ea"/>
              <a:cs typeface="+mn-cs"/>
            </a:rPr>
            <a:t>2.7</a:t>
          </a:r>
          <a:r>
            <a:rPr kumimoji="1" lang="ja-JP" altLang="en-US" sz="1000">
              <a:solidFill>
                <a:schemeClr val="dk1"/>
              </a:solidFill>
              <a:effectLst/>
              <a:latin typeface="+mn-lt"/>
              <a:ea typeface="+mn-ea"/>
              <a:cs typeface="+mn-cs"/>
            </a:rPr>
            <a:t>ポ</a:t>
          </a:r>
          <a:r>
            <a:rPr kumimoji="1" lang="ja-JP" altLang="ja-JP" sz="1000">
              <a:solidFill>
                <a:schemeClr val="dk1"/>
              </a:solidFill>
              <a:effectLst/>
              <a:latin typeface="+mn-lt"/>
              <a:ea typeface="+mn-ea"/>
              <a:cs typeface="+mn-cs"/>
            </a:rPr>
            <a:t>イント増加</a:t>
          </a:r>
          <a:r>
            <a:rPr kumimoji="1" lang="ja-JP" altLang="en-US" sz="1000">
              <a:solidFill>
                <a:schemeClr val="dk1"/>
              </a:solidFill>
              <a:effectLst/>
              <a:latin typeface="+mn-lt"/>
              <a:ea typeface="+mn-ea"/>
              <a:cs typeface="+mn-cs"/>
            </a:rPr>
            <a:t>し</a:t>
          </a:r>
          <a:r>
            <a:rPr kumimoji="1" lang="ja-JP" altLang="ja-JP" sz="1000">
              <a:solidFill>
                <a:schemeClr val="dk1"/>
              </a:solidFill>
              <a:effectLst/>
              <a:latin typeface="+mn-lt"/>
              <a:ea typeface="+mn-ea"/>
              <a:cs typeface="+mn-cs"/>
            </a:rPr>
            <a:t>、類似団体平均を</a:t>
          </a:r>
          <a:r>
            <a:rPr kumimoji="1" lang="ja-JP" altLang="en-US" sz="1000">
              <a:solidFill>
                <a:schemeClr val="dk1"/>
              </a:solidFill>
              <a:effectLst/>
              <a:latin typeface="+mn-lt"/>
              <a:ea typeface="+mn-ea"/>
              <a:cs typeface="+mn-cs"/>
            </a:rPr>
            <a:t>上回った。令和</a:t>
          </a:r>
          <a:r>
            <a:rPr kumimoji="1" lang="en-US" altLang="ja-JP" sz="1000">
              <a:solidFill>
                <a:schemeClr val="dk1"/>
              </a:solidFill>
              <a:effectLst/>
              <a:latin typeface="+mn-lt"/>
              <a:ea typeface="+mn-ea"/>
              <a:cs typeface="+mn-cs"/>
            </a:rPr>
            <a:t>6</a:t>
          </a:r>
          <a:r>
            <a:rPr kumimoji="1" lang="ja-JP" altLang="en-US" sz="1000">
              <a:solidFill>
                <a:schemeClr val="dk1"/>
              </a:solidFill>
              <a:effectLst/>
              <a:latin typeface="+mn-lt"/>
              <a:ea typeface="+mn-ea"/>
              <a:cs typeface="+mn-cs"/>
            </a:rPr>
            <a:t>年度は定額減税調整給付金が影響しているほか、</a:t>
          </a:r>
          <a:r>
            <a:rPr kumimoji="1" lang="ja-JP" altLang="ja-JP" sz="1000">
              <a:solidFill>
                <a:schemeClr val="dk1"/>
              </a:solidFill>
              <a:effectLst/>
              <a:latin typeface="+mn-lt"/>
              <a:ea typeface="+mn-ea"/>
              <a:cs typeface="+mn-cs"/>
            </a:rPr>
            <a:t>子ども子育て支援新制度に基づく施設型給付経費や障害児通所支援、障害者総合支援法に基づく経費など、制度的な費用が多額であり、各サービス経費が増加傾向にある。人口に占める高齢者率の増加も見込まれるため、扶助費は継続的に増加する見通しである。今後は扶助費の大幅な増加に備えるため、他の費用見直しと連動した総体的な財政運営を行う必要がある。</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167822</xdr:rowOff>
    </xdr:from>
    <xdr:to>
      <xdr:col>24</xdr:col>
      <xdr:colOff>25400</xdr:colOff>
      <xdr:row>58</xdr:row>
      <xdr:rowOff>94343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597572"/>
          <a:ext cx="838200" cy="44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78015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95975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xdr:rowOff>
    </xdr:from>
    <xdr:to>
      <xdr:col>15</xdr:col>
      <xdr:colOff>98425</xdr:colOff>
      <xdr:row>56</xdr:row>
      <xdr:rowOff>78015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12700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13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43543</xdr:rowOff>
    </xdr:from>
    <xdr:to>
      <xdr:col>24</xdr:col>
      <xdr:colOff>76200</xdr:colOff>
      <xdr:row>58</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15620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5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117022</xdr:rowOff>
    </xdr:from>
    <xdr:to>
      <xdr:col>20</xdr:col>
      <xdr:colOff>38100</xdr:colOff>
      <xdr:row>56</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57349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315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113592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その他に係る経常収支比率は、下水道事業や農業集落排水事業が企業会計へ移行したため</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類似団体を下回っている</a:t>
          </a:r>
          <a:r>
            <a:rPr kumimoji="1" lang="ja-JP" altLang="ja-JP" sz="1100">
              <a:solidFill>
                <a:schemeClr val="dk1"/>
              </a:solidFill>
              <a:effectLst/>
              <a:latin typeface="+mn-lt"/>
              <a:ea typeface="+mn-ea"/>
              <a:cs typeface="+mn-cs"/>
            </a:rPr>
            <a:t>。しかし、介護事業や後期高齢者医療事業など他会計事業への繰出金は、市の財政を圧迫している。今後も、高齢化率の上昇による多額の繰出金が必要となる見込みである。よって、各事業会計の料金適正化や、経営の合理化、経営戦略に基づく経営努力により、繰出金の抑制に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58</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339580"/>
          <a:ext cx="0" cy="7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137177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165100</xdr:rowOff>
    </xdr:from>
    <xdr:to>
      <xdr:col>82</xdr:col>
      <xdr:colOff>196850</xdr:colOff>
      <xdr:row>58</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10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50800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681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61</xdr:row>
      <xdr:rowOff>16510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568180"/>
          <a:ext cx="889000" cy="906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xdr:rowOff>
    </xdr:from>
    <xdr:to>
      <xdr:col>78</xdr:col>
      <xdr:colOff>120650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101617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02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142240</xdr:rowOff>
    </xdr:from>
    <xdr:to>
      <xdr:col>73</xdr:col>
      <xdr:colOff>180975</xdr:colOff>
      <xdr:row>61</xdr:row>
      <xdr:rowOff>16510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429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22860</xdr:rowOff>
    </xdr:from>
    <xdr:to>
      <xdr:col>74</xdr:col>
      <xdr:colOff>31750</xdr:colOff>
      <xdr:row>56</xdr:row>
      <xdr:rowOff>124460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134637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142240</xdr:rowOff>
    </xdr:from>
    <xdr:to>
      <xdr:col>69</xdr:col>
      <xdr:colOff>92075</xdr:colOff>
      <xdr:row>61</xdr:row>
      <xdr:rowOff>138430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42924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137160</xdr:rowOff>
    </xdr:from>
    <xdr:to>
      <xdr:col>74</xdr:col>
      <xdr:colOff>31750</xdr:colOff>
      <xdr:row>61</xdr:row>
      <xdr:rowOff>67310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42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52087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51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91440</xdr:rowOff>
    </xdr:from>
    <xdr:to>
      <xdr:col>69</xdr:col>
      <xdr:colOff>142875</xdr:colOff>
      <xdr:row>61</xdr:row>
      <xdr:rowOff>21590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3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6367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87630</xdr:rowOff>
    </xdr:from>
    <xdr:to>
      <xdr:col>65</xdr:col>
      <xdr:colOff>53975</xdr:colOff>
      <xdr:row>62</xdr:row>
      <xdr:rowOff>17780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5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2557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63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補助費等については、下水道特別会計等が企業会計へ移行した</a:t>
          </a:r>
          <a:r>
            <a:rPr kumimoji="1" lang="ja-JP" altLang="en-US" sz="1000">
              <a:solidFill>
                <a:schemeClr val="dk1"/>
              </a:solidFill>
              <a:effectLst/>
              <a:latin typeface="+mn-lt"/>
              <a:ea typeface="+mn-ea"/>
              <a:cs typeface="+mn-cs"/>
            </a:rPr>
            <a:t>ことにより</a:t>
          </a:r>
          <a:r>
            <a:rPr kumimoji="1" lang="ja-JP" altLang="ja-JP" sz="1000">
              <a:solidFill>
                <a:schemeClr val="dk1"/>
              </a:solidFill>
              <a:effectLst/>
              <a:latin typeface="+mn-lt"/>
              <a:ea typeface="+mn-ea"/>
              <a:cs typeface="+mn-cs"/>
            </a:rPr>
            <a:t>、令和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a:t>
          </a:r>
          <a:r>
            <a:rPr kumimoji="1" lang="ja-JP" altLang="en-US" sz="1000">
              <a:solidFill>
                <a:schemeClr val="dk1"/>
              </a:solidFill>
              <a:effectLst/>
              <a:latin typeface="+mn-lt"/>
              <a:ea typeface="+mn-ea"/>
              <a:cs typeface="+mn-cs"/>
            </a:rPr>
            <a:t>からは類似団体平均を大幅に上回っている。</a:t>
          </a:r>
          <a:r>
            <a:rPr kumimoji="1" lang="ja-JP" altLang="ja-JP" sz="1000">
              <a:solidFill>
                <a:schemeClr val="dk1"/>
              </a:solidFill>
              <a:effectLst/>
              <a:latin typeface="+mn-lt"/>
              <a:ea typeface="+mn-ea"/>
              <a:cs typeface="+mn-cs"/>
            </a:rPr>
            <a:t>現状は消防業務、廃棄物処理業務など一部事務組合に対する負担金や、上水道事業、下水道事業、病院事業に対する補助金等が多額を占めており、いずれも行政サービスとして必要不可欠な業務・事業であるが、他の運営補助的な性質の補助金も含めて、費用対効果の観点から、交付先の団体の運営状況や事業の実態を精査し、補助金の縮小、廃止、統合等整理合理化をより一層進めていく必要がある。</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74422</xdr:rowOff>
    </xdr:from>
    <xdr:to>
      <xdr:col>82</xdr:col>
      <xdr:colOff>107950</xdr:colOff>
      <xdr:row>39</xdr:row>
      <xdr:rowOff>101854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76097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104140</xdr:rowOff>
    </xdr:from>
    <xdr:to>
      <xdr:col>78</xdr:col>
      <xdr:colOff>69850</xdr:colOff>
      <xdr:row>39</xdr:row>
      <xdr:rowOff>74422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276340"/>
          <a:ext cx="889000" cy="48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24433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72136</xdr:rowOff>
    </xdr:from>
    <xdr:to>
      <xdr:col>69</xdr:col>
      <xdr:colOff>92075</xdr:colOff>
      <xdr:row>36</xdr:row>
      <xdr:rowOff>99568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4433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51054</xdr:rowOff>
    </xdr:from>
    <xdr:to>
      <xdr:col>82</xdr:col>
      <xdr:colOff>158750</xdr:colOff>
      <xdr:row>39</xdr:row>
      <xdr:rowOff>152654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23131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70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23622</xdr:rowOff>
    </xdr:from>
    <xdr:to>
      <xdr:col>78</xdr:col>
      <xdr:colOff>120650</xdr:colOff>
      <xdr:row>39</xdr:row>
      <xdr:rowOff>125222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109999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7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53340</xdr:rowOff>
    </xdr:from>
    <xdr:to>
      <xdr:col>74</xdr:col>
      <xdr:colOff>31750</xdr:colOff>
      <xdr:row>36</xdr:row>
      <xdr:rowOff>154940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165117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21336</xdr:rowOff>
    </xdr:from>
    <xdr:to>
      <xdr:col>69</xdr:col>
      <xdr:colOff>142875</xdr:colOff>
      <xdr:row>36</xdr:row>
      <xdr:rowOff>122936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133113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公債費に係る経常収支比率は、類似団体平均・全国平均・岐阜県平均ともに下回っている。</a:t>
          </a:r>
          <a:r>
            <a:rPr kumimoji="1" lang="ja-JP" altLang="en-US" sz="1100">
              <a:solidFill>
                <a:schemeClr val="dk1"/>
              </a:solidFill>
              <a:effectLst/>
              <a:latin typeface="+mn-lt"/>
              <a:ea typeface="+mn-ea"/>
              <a:cs typeface="+mn-cs"/>
            </a:rPr>
            <a:t>ただし、</a:t>
          </a:r>
          <a:r>
            <a:rPr kumimoji="1" lang="ja-JP" altLang="ja-JP" sz="1100">
              <a:solidFill>
                <a:schemeClr val="dk1"/>
              </a:solidFill>
              <a:effectLst/>
              <a:latin typeface="+mn-lt"/>
              <a:ea typeface="+mn-ea"/>
              <a:cs typeface="+mn-cs"/>
            </a:rPr>
            <a:t>下水道や病院等公営企業債の償還に充てたとされる繰入金の人口</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あたりの決算額は、類似団体平均を大幅に上回っており、引き続き厳しい財政運営となることが予想される。今後も交付税措置のない地方債発行の抑制、公営企業会計の料金適正化や経営の効率化等、徹底した行財政改革を推進し、公債費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157480</xdr:rowOff>
    </xdr:from>
    <xdr:to>
      <xdr:col>24</xdr:col>
      <xdr:colOff>25400</xdr:colOff>
      <xdr:row>75</xdr:row>
      <xdr:rowOff>39370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8447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39370</xdr:rowOff>
    </xdr:from>
    <xdr:to>
      <xdr:col>19</xdr:col>
      <xdr:colOff>187325</xdr:colOff>
      <xdr:row>75</xdr:row>
      <xdr:rowOff>39370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8981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39370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2209800" y="12875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85090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2875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106680</xdr:rowOff>
    </xdr:from>
    <xdr:to>
      <xdr:col>24</xdr:col>
      <xdr:colOff>76200</xdr:colOff>
      <xdr:row>75</xdr:row>
      <xdr:rowOff>36830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79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123207</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63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100347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160020</xdr:rowOff>
    </xdr:from>
    <xdr:to>
      <xdr:col>15</xdr:col>
      <xdr:colOff>149225</xdr:colOff>
      <xdr:row>75</xdr:row>
      <xdr:rowOff>90170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100347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137160</xdr:rowOff>
    </xdr:from>
    <xdr:to>
      <xdr:col>11</xdr:col>
      <xdr:colOff>60325</xdr:colOff>
      <xdr:row>75</xdr:row>
      <xdr:rowOff>67310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公債費以外の経常収支比率については、類似団体平均・全国平均・岐阜県平均ともに上回っており、特に</a:t>
          </a:r>
          <a:r>
            <a:rPr kumimoji="1" lang="ja-JP" altLang="en-US" sz="1100">
              <a:solidFill>
                <a:schemeClr val="dk1"/>
              </a:solidFill>
              <a:effectLst/>
              <a:latin typeface="+mn-lt"/>
              <a:ea typeface="+mn-ea"/>
              <a:cs typeface="+mn-cs"/>
            </a:rPr>
            <a:t>他会計への</a:t>
          </a:r>
          <a:r>
            <a:rPr kumimoji="1" lang="ja-JP" altLang="ja-JP" sz="1100">
              <a:solidFill>
                <a:schemeClr val="dk1"/>
              </a:solidFill>
              <a:effectLst/>
              <a:latin typeface="+mn-lt"/>
              <a:ea typeface="+mn-ea"/>
              <a:cs typeface="+mn-cs"/>
            </a:rPr>
            <a:t>繰出金</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補助費等に係る経費が大きな要因となっている。各種団体への補助金についての見直しや整理合理化を図り、繰出金についても料金の適正化や経営の効率化を図るとともに、徹底した行財政改革を推進することで、特に補助費や繰出金の抑制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107406</xdr:rowOff>
    </xdr:from>
    <xdr:to>
      <xdr:col>82</xdr:col>
      <xdr:colOff>107950</xdr:colOff>
      <xdr:row>80</xdr:row>
      <xdr:rowOff>169455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480506"/>
          <a:ext cx="838200" cy="404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107406</xdr:rowOff>
    </xdr:from>
    <xdr:to>
      <xdr:col>78</xdr:col>
      <xdr:colOff>69850</xdr:colOff>
      <xdr:row>79</xdr:row>
      <xdr:rowOff>27395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480506"/>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79</xdr:row>
      <xdr:rowOff>27395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317220"/>
          <a:ext cx="889000" cy="25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79</xdr:row>
      <xdr:rowOff>92711</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317220"/>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118655</xdr:rowOff>
    </xdr:from>
    <xdr:to>
      <xdr:col>82</xdr:col>
      <xdr:colOff>158750</xdr:colOff>
      <xdr:row>81</xdr:row>
      <xdr:rowOff>48805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83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27232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743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56606</xdr:rowOff>
    </xdr:from>
    <xdr:to>
      <xdr:col>78</xdr:col>
      <xdr:colOff>120650</xdr:colOff>
      <xdr:row>78</xdr:row>
      <xdr:rowOff>158206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142983</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51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148045</xdr:rowOff>
    </xdr:from>
    <xdr:to>
      <xdr:col>74</xdr:col>
      <xdr:colOff>31750</xdr:colOff>
      <xdr:row>79</xdr:row>
      <xdr:rowOff>78195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62972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41911</xdr:rowOff>
    </xdr:from>
    <xdr:to>
      <xdr:col>65</xdr:col>
      <xdr:colOff>53975</xdr:colOff>
      <xdr:row>79</xdr:row>
      <xdr:rowOff>143511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128288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岐阜県美濃市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80251</xdr:rowOff>
    </xdr:from>
    <xdr:to>
      <xdr:col>29</xdr:col>
      <xdr:colOff>127000</xdr:colOff>
      <xdr:row>18</xdr:row>
      <xdr:rowOff>35865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42526"/>
          <a:ext cx="647700" cy="127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35865</xdr:rowOff>
    </xdr:from>
    <xdr:to>
      <xdr:col>26</xdr:col>
      <xdr:colOff>50800</xdr:colOff>
      <xdr:row>18</xdr:row>
      <xdr:rowOff>39827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9590"/>
          <a:ext cx="698500" cy="39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39827</xdr:rowOff>
    </xdr:from>
    <xdr:to>
      <xdr:col>22</xdr:col>
      <xdr:colOff>114300</xdr:colOff>
      <xdr:row>18</xdr:row>
      <xdr:rowOff>57150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73552"/>
          <a:ext cx="698500" cy="173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57150</xdr:rowOff>
    </xdr:from>
    <xdr:to>
      <xdr:col>18</xdr:col>
      <xdr:colOff>177800</xdr:colOff>
      <xdr:row>18</xdr:row>
      <xdr:rowOff>80416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90875"/>
          <a:ext cx="698500" cy="23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29451</xdr:rowOff>
    </xdr:from>
    <xdr:to>
      <xdr:col>29</xdr:col>
      <xdr:colOff>177800</xdr:colOff>
      <xdr:row>17</xdr:row>
      <xdr:rowOff>131051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91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1528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63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156515</xdr:rowOff>
    </xdr:from>
    <xdr:to>
      <xdr:col>26</xdr:col>
      <xdr:colOff>101600</xdr:colOff>
      <xdr:row>18</xdr:row>
      <xdr:rowOff>86665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8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71442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5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160477</xdr:rowOff>
    </xdr:from>
    <xdr:to>
      <xdr:col>22</xdr:col>
      <xdr:colOff>165100</xdr:colOff>
      <xdr:row>18</xdr:row>
      <xdr:rowOff>90627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227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75404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0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6350</xdr:rowOff>
    </xdr:from>
    <xdr:to>
      <xdr:col>19</xdr:col>
      <xdr:colOff>38100</xdr:colOff>
      <xdr:row>18</xdr:row>
      <xdr:rowOff>107950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400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92727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29616</xdr:rowOff>
    </xdr:from>
    <xdr:to>
      <xdr:col>15</xdr:col>
      <xdr:colOff>101600</xdr:colOff>
      <xdr:row>18</xdr:row>
      <xdr:rowOff>131216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633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115993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4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213150</xdr:rowOff>
    </xdr:from>
    <xdr:to>
      <xdr:col>29</xdr:col>
      <xdr:colOff>127000</xdr:colOff>
      <xdr:row>35</xdr:row>
      <xdr:rowOff>264846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823500"/>
          <a:ext cx="647700" cy="516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144472</xdr:rowOff>
    </xdr:from>
    <xdr:to>
      <xdr:col>26</xdr:col>
      <xdr:colOff>50800</xdr:colOff>
      <xdr:row>35</xdr:row>
      <xdr:rowOff>213150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754822"/>
          <a:ext cx="698500" cy="68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260581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70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144472</xdr:rowOff>
    </xdr:from>
    <xdr:to>
      <xdr:col>22</xdr:col>
      <xdr:colOff>114300</xdr:colOff>
      <xdr:row>35</xdr:row>
      <xdr:rowOff>171022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754822"/>
          <a:ext cx="698500" cy="26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171022</xdr:rowOff>
    </xdr:from>
    <xdr:to>
      <xdr:col>18</xdr:col>
      <xdr:colOff>177800</xdr:colOff>
      <xdr:row>35</xdr:row>
      <xdr:rowOff>213933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781372"/>
          <a:ext cx="698500" cy="429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333537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17873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214046</xdr:rowOff>
    </xdr:from>
    <xdr:to>
      <xdr:col>29</xdr:col>
      <xdr:colOff>177800</xdr:colOff>
      <xdr:row>35</xdr:row>
      <xdr:rowOff>315646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824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186123</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79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162350</xdr:rowOff>
    </xdr:from>
    <xdr:to>
      <xdr:col>26</xdr:col>
      <xdr:colOff>101600</xdr:colOff>
      <xdr:row>35</xdr:row>
      <xdr:rowOff>263950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72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274127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5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93672</xdr:rowOff>
    </xdr:from>
    <xdr:to>
      <xdr:col>22</xdr:col>
      <xdr:colOff>165100</xdr:colOff>
      <xdr:row>35</xdr:row>
      <xdr:rowOff>195272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04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205449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47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120222</xdr:rowOff>
    </xdr:from>
    <xdr:to>
      <xdr:col>19</xdr:col>
      <xdr:colOff>38100</xdr:colOff>
      <xdr:row>35</xdr:row>
      <xdr:rowOff>221822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730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231999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4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163133</xdr:rowOff>
    </xdr:from>
    <xdr:to>
      <xdr:col>15</xdr:col>
      <xdr:colOff>101600</xdr:colOff>
      <xdr:row>35</xdr:row>
      <xdr:rowOff>264733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773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274910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542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18,991
18,328
117.01
11,346,301
10,937,280
271,589
6,268,449
6,473,801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21425</xdr:rowOff>
    </xdr:from>
    <xdr:to>
      <xdr:col>24</xdr:col>
      <xdr:colOff>63500</xdr:colOff>
      <xdr:row>35</xdr:row>
      <xdr:rowOff>129553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22175"/>
          <a:ext cx="838200" cy="108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129553</xdr:rowOff>
    </xdr:from>
    <xdr:to>
      <xdr:col>19</xdr:col>
      <xdr:colOff>177800</xdr:colOff>
      <xdr:row>35</xdr:row>
      <xdr:rowOff>136144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130303"/>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31411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68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136144</xdr:rowOff>
    </xdr:from>
    <xdr:to>
      <xdr:col>15</xdr:col>
      <xdr:colOff>50800</xdr:colOff>
      <xdr:row>35</xdr:row>
      <xdr:rowOff>140602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36894"/>
          <a:ext cx="889000" cy="4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56672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71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140602</xdr:rowOff>
    </xdr:from>
    <xdr:to>
      <xdr:col>10</xdr:col>
      <xdr:colOff>114300</xdr:colOff>
      <xdr:row>36</xdr:row>
      <xdr:rowOff>2997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41352"/>
          <a:ext cx="889000" cy="33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69765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72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118457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77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142075</xdr:rowOff>
    </xdr:from>
    <xdr:to>
      <xdr:col>24</xdr:col>
      <xdr:colOff>114300</xdr:colOff>
      <xdr:row>35</xdr:row>
      <xdr:rowOff>72225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97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120502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4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78753</xdr:rowOff>
    </xdr:from>
    <xdr:to>
      <xdr:col>20</xdr:col>
      <xdr:colOff>38100</xdr:colOff>
      <xdr:row>36</xdr:row>
      <xdr:rowOff>8903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7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172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85344</xdr:rowOff>
    </xdr:from>
    <xdr:to>
      <xdr:col>15</xdr:col>
      <xdr:colOff>101600</xdr:colOff>
      <xdr:row>36</xdr:row>
      <xdr:rowOff>15494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86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6621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17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89802</xdr:rowOff>
    </xdr:from>
    <xdr:to>
      <xdr:col>10</xdr:col>
      <xdr:colOff>165100</xdr:colOff>
      <xdr:row>36</xdr:row>
      <xdr:rowOff>19952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9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11079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183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123647</xdr:rowOff>
    </xdr:from>
    <xdr:to>
      <xdr:col>6</xdr:col>
      <xdr:colOff>38100</xdr:colOff>
      <xdr:row>36</xdr:row>
      <xdr:rowOff>53797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44924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1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29530</xdr:rowOff>
    </xdr:from>
    <xdr:to>
      <xdr:col>24</xdr:col>
      <xdr:colOff>63500</xdr:colOff>
      <xdr:row>57</xdr:row>
      <xdr:rowOff>56710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02180"/>
          <a:ext cx="838200" cy="2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158859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60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56710</xdr:rowOff>
    </xdr:from>
    <xdr:to>
      <xdr:col>19</xdr:col>
      <xdr:colOff>177800</xdr:colOff>
      <xdr:row>57</xdr:row>
      <xdr:rowOff>111864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29360"/>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162013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93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111864</xdr:rowOff>
    </xdr:from>
    <xdr:to>
      <xdr:col>15</xdr:col>
      <xdr:colOff>50800</xdr:colOff>
      <xdr:row>58</xdr:row>
      <xdr:rowOff>11174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4514"/>
          <a:ext cx="889000" cy="7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11174</xdr:rowOff>
    </xdr:from>
    <xdr:to>
      <xdr:col>10</xdr:col>
      <xdr:colOff>114300</xdr:colOff>
      <xdr:row>58</xdr:row>
      <xdr:rowOff>52024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55274"/>
          <a:ext cx="889000" cy="40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150180</xdr:rowOff>
    </xdr:from>
    <xdr:to>
      <xdr:col>24</xdr:col>
      <xdr:colOff>114300</xdr:colOff>
      <xdr:row>57</xdr:row>
      <xdr:rowOff>80330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5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1607</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60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5910</xdr:rowOff>
    </xdr:from>
    <xdr:to>
      <xdr:col>20</xdr:col>
      <xdr:colOff>38100</xdr:colOff>
      <xdr:row>57</xdr:row>
      <xdr:rowOff>107510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124037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5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61064</xdr:rowOff>
    </xdr:from>
    <xdr:to>
      <xdr:col>15</xdr:col>
      <xdr:colOff>101600</xdr:colOff>
      <xdr:row>57</xdr:row>
      <xdr:rowOff>162664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153791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131824</xdr:rowOff>
    </xdr:from>
    <xdr:to>
      <xdr:col>10</xdr:col>
      <xdr:colOff>165100</xdr:colOff>
      <xdr:row>58</xdr:row>
      <xdr:rowOff>61974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53101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9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1224</xdr:rowOff>
    </xdr:from>
    <xdr:to>
      <xdr:col>6</xdr:col>
      <xdr:colOff>38100</xdr:colOff>
      <xdr:row>58</xdr:row>
      <xdr:rowOff>102824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45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93951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3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88779</xdr:rowOff>
    </xdr:from>
    <xdr:to>
      <xdr:col>24</xdr:col>
      <xdr:colOff>63500</xdr:colOff>
      <xdr:row>78</xdr:row>
      <xdr:rowOff>109677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61879"/>
          <a:ext cx="838200" cy="20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109677</xdr:rowOff>
    </xdr:from>
    <xdr:to>
      <xdr:col>19</xdr:col>
      <xdr:colOff>177800</xdr:colOff>
      <xdr:row>78</xdr:row>
      <xdr:rowOff>111125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82777"/>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109677</xdr:rowOff>
    </xdr:from>
    <xdr:to>
      <xdr:col>15</xdr:col>
      <xdr:colOff>50800</xdr:colOff>
      <xdr:row>78</xdr:row>
      <xdr:rowOff>111125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82777"/>
          <a:ext cx="8890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83313</xdr:rowOff>
    </xdr:from>
    <xdr:to>
      <xdr:col>10</xdr:col>
      <xdr:colOff>114300</xdr:colOff>
      <xdr:row>78</xdr:row>
      <xdr:rowOff>109677</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456413"/>
          <a:ext cx="889000" cy="2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37979</xdr:rowOff>
    </xdr:from>
    <xdr:to>
      <xdr:col>24</xdr:col>
      <xdr:colOff>114300</xdr:colOff>
      <xdr:row>78</xdr:row>
      <xdr:rowOff>139579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1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124356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26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58877</xdr:rowOff>
    </xdr:from>
    <xdr:to>
      <xdr:col>20</xdr:col>
      <xdr:colOff>38100</xdr:colOff>
      <xdr:row>78</xdr:row>
      <xdr:rowOff>160477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151604</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2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60325</xdr:rowOff>
    </xdr:from>
    <xdr:to>
      <xdr:col>15</xdr:col>
      <xdr:colOff>101600</xdr:colOff>
      <xdr:row>78</xdr:row>
      <xdr:rowOff>161925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153052</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58877</xdr:rowOff>
    </xdr:from>
    <xdr:to>
      <xdr:col>10</xdr:col>
      <xdr:colOff>165100</xdr:colOff>
      <xdr:row>78</xdr:row>
      <xdr:rowOff>160477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3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151604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2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32513</xdr:rowOff>
    </xdr:from>
    <xdr:to>
      <xdr:col>6</xdr:col>
      <xdr:colOff>38100</xdr:colOff>
      <xdr:row>78</xdr:row>
      <xdr:rowOff>134113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125240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98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162582</xdr:rowOff>
    </xdr:from>
    <xdr:to>
      <xdr:col>24</xdr:col>
      <xdr:colOff>63500</xdr:colOff>
      <xdr:row>96</xdr:row>
      <xdr:rowOff>146645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450332"/>
          <a:ext cx="838200" cy="15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146645</xdr:rowOff>
    </xdr:from>
    <xdr:to>
      <xdr:col>19</xdr:col>
      <xdr:colOff>177800</xdr:colOff>
      <xdr:row>97</xdr:row>
      <xdr:rowOff>28339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05845"/>
          <a:ext cx="889000" cy="5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120791</xdr:rowOff>
    </xdr:from>
    <xdr:to>
      <xdr:col>15</xdr:col>
      <xdr:colOff>50800</xdr:colOff>
      <xdr:row>97</xdr:row>
      <xdr:rowOff>28339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79991"/>
          <a:ext cx="889000" cy="78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120791</xdr:rowOff>
    </xdr:from>
    <xdr:to>
      <xdr:col>10</xdr:col>
      <xdr:colOff>114300</xdr:colOff>
      <xdr:row>98</xdr:row>
      <xdr:rowOff>65655</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79991"/>
          <a:ext cx="889000" cy="287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111782</xdr:rowOff>
    </xdr:from>
    <xdr:to>
      <xdr:col>24</xdr:col>
      <xdr:colOff>114300</xdr:colOff>
      <xdr:row>96</xdr:row>
      <xdr:rowOff>41932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9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134659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250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95845</xdr:rowOff>
    </xdr:from>
    <xdr:to>
      <xdr:col>20</xdr:col>
      <xdr:colOff>38100</xdr:colOff>
      <xdr:row>97</xdr:row>
      <xdr:rowOff>25995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5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42522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330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148989</xdr:rowOff>
    </xdr:from>
    <xdr:to>
      <xdr:col>15</xdr:col>
      <xdr:colOff>101600</xdr:colOff>
      <xdr:row>97</xdr:row>
      <xdr:rowOff>79139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0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95666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38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69991</xdr:rowOff>
    </xdr:from>
    <xdr:to>
      <xdr:col>10</xdr:col>
      <xdr:colOff>165100</xdr:colOff>
      <xdr:row>97</xdr:row>
      <xdr:rowOff>141</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162718</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2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14855</xdr:rowOff>
    </xdr:from>
    <xdr:to>
      <xdr:col>6</xdr:col>
      <xdr:colOff>38100</xdr:colOff>
      <xdr:row>98</xdr:row>
      <xdr:rowOff>116455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107582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0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121587</xdr:rowOff>
    </xdr:from>
    <xdr:to>
      <xdr:col>55</xdr:col>
      <xdr:colOff>0</xdr:colOff>
      <xdr:row>34</xdr:row>
      <xdr:rowOff>5687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779437"/>
          <a:ext cx="8382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161045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90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5687</xdr:rowOff>
    </xdr:from>
    <xdr:to>
      <xdr:col>50</xdr:col>
      <xdr:colOff>114300</xdr:colOff>
      <xdr:row>35</xdr:row>
      <xdr:rowOff>132454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5834987"/>
          <a:ext cx="889000" cy="298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124073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132454</xdr:rowOff>
    </xdr:from>
    <xdr:to>
      <xdr:col>45</xdr:col>
      <xdr:colOff>177800</xdr:colOff>
      <xdr:row>36</xdr:row>
      <xdr:rowOff>58486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33204"/>
          <a:ext cx="889000" cy="9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76126</xdr:rowOff>
    </xdr:from>
    <xdr:to>
      <xdr:col>41</xdr:col>
      <xdr:colOff>50800</xdr:colOff>
      <xdr:row>36</xdr:row>
      <xdr:rowOff>58486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391076"/>
          <a:ext cx="889000" cy="83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70787</xdr:rowOff>
    </xdr:from>
    <xdr:to>
      <xdr:col>55</xdr:col>
      <xdr:colOff>50800</xdr:colOff>
      <xdr:row>34</xdr:row>
      <xdr:rowOff>937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72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93664</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580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126337</xdr:rowOff>
    </xdr:from>
    <xdr:to>
      <xdr:col>50</xdr:col>
      <xdr:colOff>165100</xdr:colOff>
      <xdr:row>34</xdr:row>
      <xdr:rowOff>56487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57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73014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559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81654</xdr:rowOff>
    </xdr:from>
    <xdr:to>
      <xdr:col>46</xdr:col>
      <xdr:colOff>38100</xdr:colOff>
      <xdr:row>36</xdr:row>
      <xdr:rowOff>11804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8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2931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7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7686</xdr:rowOff>
    </xdr:from>
    <xdr:to>
      <xdr:col>41</xdr:col>
      <xdr:colOff>101600</xdr:colOff>
      <xdr:row>36</xdr:row>
      <xdr:rowOff>109286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100413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27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25326</xdr:rowOff>
    </xdr:from>
    <xdr:to>
      <xdr:col>36</xdr:col>
      <xdr:colOff>165100</xdr:colOff>
      <xdr:row>31</xdr:row>
      <xdr:rowOff>126926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34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118053</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43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19670</xdr:rowOff>
    </xdr:from>
    <xdr:to>
      <xdr:col>55</xdr:col>
      <xdr:colOff>0</xdr:colOff>
      <xdr:row>57</xdr:row>
      <xdr:rowOff>39443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792320"/>
          <a:ext cx="838200" cy="1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70076</xdr:rowOff>
    </xdr:from>
    <xdr:to>
      <xdr:col>50</xdr:col>
      <xdr:colOff>114300</xdr:colOff>
      <xdr:row>57</xdr:row>
      <xdr:rowOff>39443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499826"/>
          <a:ext cx="889000" cy="31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70076</xdr:rowOff>
    </xdr:from>
    <xdr:to>
      <xdr:col>45</xdr:col>
      <xdr:colOff>177800</xdr:colOff>
      <xdr:row>56</xdr:row>
      <xdr:rowOff>51910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99826"/>
          <a:ext cx="889000" cy="15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10389</xdr:rowOff>
    </xdr:from>
    <xdr:to>
      <xdr:col>41</xdr:col>
      <xdr:colOff>50800</xdr:colOff>
      <xdr:row>56</xdr:row>
      <xdr:rowOff>51910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268689"/>
          <a:ext cx="889000" cy="38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18963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620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140320</xdr:rowOff>
    </xdr:from>
    <xdr:to>
      <xdr:col>55</xdr:col>
      <xdr:colOff>50800</xdr:colOff>
      <xdr:row>57</xdr:row>
      <xdr:rowOff>70470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4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118747</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1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160093</xdr:rowOff>
    </xdr:from>
    <xdr:to>
      <xdr:col>50</xdr:col>
      <xdr:colOff>165100</xdr:colOff>
      <xdr:row>57</xdr:row>
      <xdr:rowOff>90243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761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81370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85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19276</xdr:rowOff>
    </xdr:from>
    <xdr:to>
      <xdr:col>46</xdr:col>
      <xdr:colOff>38100</xdr:colOff>
      <xdr:row>55</xdr:row>
      <xdr:rowOff>120876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4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137403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2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1110</xdr:rowOff>
    </xdr:from>
    <xdr:to>
      <xdr:col>41</xdr:col>
      <xdr:colOff>101600</xdr:colOff>
      <xdr:row>56</xdr:row>
      <xdr:rowOff>102710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0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93837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69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131039</xdr:rowOff>
    </xdr:from>
    <xdr:to>
      <xdr:col>36</xdr:col>
      <xdr:colOff>165100</xdr:colOff>
      <xdr:row>54</xdr:row>
      <xdr:rowOff>61189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21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77716</xdr:rowOff>
    </xdr:from>
    <xdr:ext cx="599010"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672795" y="8993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73298</xdr:rowOff>
    </xdr:from>
    <xdr:to>
      <xdr:col>55</xdr:col>
      <xdr:colOff>0</xdr:colOff>
      <xdr:row>79</xdr:row>
      <xdr:rowOff>77401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617848"/>
          <a:ext cx="838200" cy="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77401</xdr:rowOff>
    </xdr:from>
    <xdr:to>
      <xdr:col>50</xdr:col>
      <xdr:colOff>114300</xdr:colOff>
      <xdr:row>79</xdr:row>
      <xdr:rowOff>83105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3621951"/>
          <a:ext cx="889000" cy="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61159</xdr:rowOff>
    </xdr:from>
    <xdr:to>
      <xdr:col>45</xdr:col>
      <xdr:colOff>177800</xdr:colOff>
      <xdr:row>79</xdr:row>
      <xdr:rowOff>83105</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605709"/>
          <a:ext cx="889000" cy="21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54367</xdr:rowOff>
    </xdr:from>
    <xdr:to>
      <xdr:col>41</xdr:col>
      <xdr:colOff>50800</xdr:colOff>
      <xdr:row>79</xdr:row>
      <xdr:rowOff>61159</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98917"/>
          <a:ext cx="889000" cy="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22498</xdr:rowOff>
    </xdr:from>
    <xdr:to>
      <xdr:col>55</xdr:col>
      <xdr:colOff>50800</xdr:colOff>
      <xdr:row>79</xdr:row>
      <xdr:rowOff>124098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56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108875</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8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26601</xdr:rowOff>
    </xdr:from>
    <xdr:to>
      <xdr:col>50</xdr:col>
      <xdr:colOff>165100</xdr:colOff>
      <xdr:row>79</xdr:row>
      <xdr:rowOff>128201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7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119328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32305</xdr:rowOff>
    </xdr:from>
    <xdr:to>
      <xdr:col>46</xdr:col>
      <xdr:colOff>38100</xdr:colOff>
      <xdr:row>79</xdr:row>
      <xdr:rowOff>133905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7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125032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66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10359</xdr:rowOff>
    </xdr:from>
    <xdr:to>
      <xdr:col>41</xdr:col>
      <xdr:colOff>101600</xdr:colOff>
      <xdr:row>79</xdr:row>
      <xdr:rowOff>111959</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5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103086</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647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3567</xdr:rowOff>
    </xdr:from>
    <xdr:to>
      <xdr:col>36</xdr:col>
      <xdr:colOff>165100</xdr:colOff>
      <xdr:row>79</xdr:row>
      <xdr:rowOff>105167</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4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96294</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64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91439</xdr:rowOff>
    </xdr:from>
    <xdr:to>
      <xdr:col>55</xdr:col>
      <xdr:colOff>0</xdr:colOff>
      <xdr:row>96</xdr:row>
      <xdr:rowOff>106490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6550639"/>
          <a:ext cx="838200" cy="1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100749</xdr:rowOff>
    </xdr:from>
    <xdr:to>
      <xdr:col>50</xdr:col>
      <xdr:colOff>114300</xdr:colOff>
      <xdr:row>96</xdr:row>
      <xdr:rowOff>91439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045599"/>
          <a:ext cx="889000" cy="505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100749</xdr:rowOff>
    </xdr:from>
    <xdr:to>
      <xdr:col>45</xdr:col>
      <xdr:colOff>177800</xdr:colOff>
      <xdr:row>95</xdr:row>
      <xdr:rowOff>79084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045599"/>
          <a:ext cx="889000" cy="3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113170</xdr:rowOff>
    </xdr:from>
    <xdr:to>
      <xdr:col>41</xdr:col>
      <xdr:colOff>50800</xdr:colOff>
      <xdr:row>95</xdr:row>
      <xdr:rowOff>79084</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5715120"/>
          <a:ext cx="889000" cy="65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55690</xdr:rowOff>
    </xdr:from>
    <xdr:to>
      <xdr:col>55</xdr:col>
      <xdr:colOff>50800</xdr:colOff>
      <xdr:row>96</xdr:row>
      <xdr:rowOff>157290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51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34117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49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40639</xdr:rowOff>
    </xdr:from>
    <xdr:to>
      <xdr:col>50</xdr:col>
      <xdr:colOff>165100</xdr:colOff>
      <xdr:row>96</xdr:row>
      <xdr:rowOff>142239</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49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133366</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59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49949</xdr:rowOff>
    </xdr:from>
    <xdr:to>
      <xdr:col>46</xdr:col>
      <xdr:colOff>38100</xdr:colOff>
      <xdr:row>93</xdr:row>
      <xdr:rowOff>151549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59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168076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577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28284</xdr:rowOff>
    </xdr:from>
    <xdr:to>
      <xdr:col>41</xdr:col>
      <xdr:colOff>101600</xdr:colOff>
      <xdr:row>95</xdr:row>
      <xdr:rowOff>129884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1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146411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09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62370</xdr:rowOff>
    </xdr:from>
    <xdr:to>
      <xdr:col>36</xdr:col>
      <xdr:colOff>165100</xdr:colOff>
      <xdr:row>91</xdr:row>
      <xdr:rowOff>163970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566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9047</xdr:rowOff>
    </xdr:from>
    <xdr:ext cx="599010"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672795" y="15439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57328</xdr:rowOff>
    </xdr:from>
    <xdr:to>
      <xdr:col>85</xdr:col>
      <xdr:colOff>127000</xdr:colOff>
      <xdr:row>38</xdr:row>
      <xdr:rowOff>2311</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400978"/>
          <a:ext cx="838200" cy="11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150004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93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57328</xdr:rowOff>
    </xdr:from>
    <xdr:to>
      <xdr:col>81</xdr:col>
      <xdr:colOff>50800</xdr:colOff>
      <xdr:row>39</xdr:row>
      <xdr:rowOff>42469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400978"/>
          <a:ext cx="889000" cy="3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105389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620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42469</xdr:rowOff>
    </xdr:from>
    <xdr:to>
      <xdr:col>76</xdr:col>
      <xdr:colOff>114300</xdr:colOff>
      <xdr:row>39</xdr:row>
      <xdr:rowOff>43726</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3703300" y="6729019"/>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30315</xdr:rowOff>
    </xdr:from>
    <xdr:to>
      <xdr:col>71</xdr:col>
      <xdr:colOff>177800</xdr:colOff>
      <xdr:row>39</xdr:row>
      <xdr:rowOff>43726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716865"/>
          <a:ext cx="889000" cy="13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128046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122961</xdr:rowOff>
    </xdr:from>
    <xdr:to>
      <xdr:col>85</xdr:col>
      <xdr:colOff>177800</xdr:colOff>
      <xdr:row>38</xdr:row>
      <xdr:rowOff>53111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46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145838</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31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6528</xdr:rowOff>
    </xdr:from>
    <xdr:to>
      <xdr:col>81</xdr:col>
      <xdr:colOff>101600</xdr:colOff>
      <xdr:row>37</xdr:row>
      <xdr:rowOff>108128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35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124655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125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163119</xdr:rowOff>
    </xdr:from>
    <xdr:to>
      <xdr:col>76</xdr:col>
      <xdr:colOff>165100</xdr:colOff>
      <xdr:row>39</xdr:row>
      <xdr:rowOff>93269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7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84396</xdr:rowOff>
    </xdr:from>
    <xdr:ext cx="313932"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35333" y="6770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164376</xdr:rowOff>
    </xdr:from>
    <xdr:to>
      <xdr:col>72</xdr:col>
      <xdr:colOff>38100</xdr:colOff>
      <xdr:row>39</xdr:row>
      <xdr:rowOff>94526</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7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85653</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46333" y="6772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150965</xdr:rowOff>
    </xdr:from>
    <xdr:to>
      <xdr:col>67</xdr:col>
      <xdr:colOff>101600</xdr:colOff>
      <xdr:row>39</xdr:row>
      <xdr:rowOff>81115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72242</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758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40112</xdr:rowOff>
    </xdr:from>
    <xdr:to>
      <xdr:col>85</xdr:col>
      <xdr:colOff>127000</xdr:colOff>
      <xdr:row>78</xdr:row>
      <xdr:rowOff>73422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413212"/>
          <a:ext cx="8382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40112</xdr:rowOff>
    </xdr:from>
    <xdr:to>
      <xdr:col>81</xdr:col>
      <xdr:colOff>50800</xdr:colOff>
      <xdr:row>78</xdr:row>
      <xdr:rowOff>51526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13212"/>
          <a:ext cx="889000" cy="1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51526</xdr:rowOff>
    </xdr:from>
    <xdr:to>
      <xdr:col>76</xdr:col>
      <xdr:colOff>114300</xdr:colOff>
      <xdr:row>78</xdr:row>
      <xdr:rowOff>55739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24626"/>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55739</xdr:rowOff>
    </xdr:from>
    <xdr:to>
      <xdr:col>71</xdr:col>
      <xdr:colOff>177800</xdr:colOff>
      <xdr:row>78</xdr:row>
      <xdr:rowOff>62221</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28839"/>
          <a:ext cx="889000" cy="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22622</xdr:rowOff>
    </xdr:from>
    <xdr:to>
      <xdr:col>85</xdr:col>
      <xdr:colOff>177800</xdr:colOff>
      <xdr:row>78</xdr:row>
      <xdr:rowOff>124222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95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37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160762</xdr:rowOff>
    </xdr:from>
    <xdr:to>
      <xdr:col>81</xdr:col>
      <xdr:colOff>101600</xdr:colOff>
      <xdr:row>78</xdr:row>
      <xdr:rowOff>90912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6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82039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455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726</xdr:rowOff>
    </xdr:from>
    <xdr:to>
      <xdr:col>76</xdr:col>
      <xdr:colOff>165100</xdr:colOff>
      <xdr:row>78</xdr:row>
      <xdr:rowOff>102326</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7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93453</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46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4939</xdr:rowOff>
    </xdr:from>
    <xdr:to>
      <xdr:col>72</xdr:col>
      <xdr:colOff>38100</xdr:colOff>
      <xdr:row>78</xdr:row>
      <xdr:rowOff>106539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7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97666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47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11421</xdr:rowOff>
    </xdr:from>
    <xdr:to>
      <xdr:col>67</xdr:col>
      <xdr:colOff>101600</xdr:colOff>
      <xdr:row>78</xdr:row>
      <xdr:rowOff>113021</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8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104148</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7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74678</xdr:rowOff>
    </xdr:from>
    <xdr:to>
      <xdr:col>85</xdr:col>
      <xdr:colOff>127000</xdr:colOff>
      <xdr:row>98</xdr:row>
      <xdr:rowOff>15963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05328"/>
          <a:ext cx="838200" cy="11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74678</xdr:rowOff>
    </xdr:from>
    <xdr:to>
      <xdr:col>81</xdr:col>
      <xdr:colOff>50800</xdr:colOff>
      <xdr:row>98</xdr:row>
      <xdr:rowOff>43514</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05328"/>
          <a:ext cx="889000" cy="14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68157</xdr:rowOff>
    </xdr:from>
    <xdr:to>
      <xdr:col>76</xdr:col>
      <xdr:colOff>114300</xdr:colOff>
      <xdr:row>98</xdr:row>
      <xdr:rowOff>43514</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698807"/>
          <a:ext cx="889000" cy="14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68157</xdr:rowOff>
    </xdr:from>
    <xdr:to>
      <xdr:col>71</xdr:col>
      <xdr:colOff>177800</xdr:colOff>
      <xdr:row>98</xdr:row>
      <xdr:rowOff>90497</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698807"/>
          <a:ext cx="889000" cy="19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136613</xdr:rowOff>
    </xdr:from>
    <xdr:to>
      <xdr:col>85</xdr:col>
      <xdr:colOff>177800</xdr:colOff>
      <xdr:row>98</xdr:row>
      <xdr:rowOff>66763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6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51540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82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23878</xdr:rowOff>
    </xdr:from>
    <xdr:to>
      <xdr:col>81</xdr:col>
      <xdr:colOff>101600</xdr:colOff>
      <xdr:row>97</xdr:row>
      <xdr:rowOff>125478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5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142005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29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164164</xdr:rowOff>
    </xdr:from>
    <xdr:to>
      <xdr:col>76</xdr:col>
      <xdr:colOff>165100</xdr:colOff>
      <xdr:row>98</xdr:row>
      <xdr:rowOff>94314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9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85441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8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17357</xdr:rowOff>
    </xdr:from>
    <xdr:to>
      <xdr:col>72</xdr:col>
      <xdr:colOff>38100</xdr:colOff>
      <xdr:row>97</xdr:row>
      <xdr:rowOff>118957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4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110084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74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39697</xdr:rowOff>
    </xdr:from>
    <xdr:to>
      <xdr:col>67</xdr:col>
      <xdr:colOff>101600</xdr:colOff>
      <xdr:row>98</xdr:row>
      <xdr:rowOff>141297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4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132424</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934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4331</xdr:rowOff>
    </xdr:from>
    <xdr:to>
      <xdr:col>116</xdr:col>
      <xdr:colOff>63500</xdr:colOff>
      <xdr:row>59</xdr:row>
      <xdr:rowOff>4940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119881"/>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4940</xdr:rowOff>
    </xdr:from>
    <xdr:to>
      <xdr:col>111</xdr:col>
      <xdr:colOff>177800</xdr:colOff>
      <xdr:row>59</xdr:row>
      <xdr:rowOff>5359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120490"/>
          <a:ext cx="889000" cy="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5359</xdr:rowOff>
    </xdr:from>
    <xdr:to>
      <xdr:col>107</xdr:col>
      <xdr:colOff>50800</xdr:colOff>
      <xdr:row>59</xdr:row>
      <xdr:rowOff>5931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12090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5931</xdr:rowOff>
    </xdr:from>
    <xdr:to>
      <xdr:col>102</xdr:col>
      <xdr:colOff>114300</xdr:colOff>
      <xdr:row>59</xdr:row>
      <xdr:rowOff>6655</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121481"/>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124981</xdr:rowOff>
    </xdr:from>
    <xdr:to>
      <xdr:col>116</xdr:col>
      <xdr:colOff>114300</xdr:colOff>
      <xdr:row>59</xdr:row>
      <xdr:rowOff>55131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0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39908</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8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125590</xdr:rowOff>
    </xdr:from>
    <xdr:to>
      <xdr:col>112</xdr:col>
      <xdr:colOff>38100</xdr:colOff>
      <xdr:row>59</xdr:row>
      <xdr:rowOff>55740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06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46867</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16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126009</xdr:rowOff>
    </xdr:from>
    <xdr:to>
      <xdr:col>107</xdr:col>
      <xdr:colOff>101600</xdr:colOff>
      <xdr:row>59</xdr:row>
      <xdr:rowOff>56159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7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47286</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6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126581</xdr:rowOff>
    </xdr:from>
    <xdr:to>
      <xdr:col>102</xdr:col>
      <xdr:colOff>165100</xdr:colOff>
      <xdr:row>59</xdr:row>
      <xdr:rowOff>56731</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47858</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6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127305</xdr:rowOff>
    </xdr:from>
    <xdr:to>
      <xdr:col>98</xdr:col>
      <xdr:colOff>38100</xdr:colOff>
      <xdr:row>59</xdr:row>
      <xdr:rowOff>57455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48582</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164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106599</xdr:rowOff>
    </xdr:from>
    <xdr:to>
      <xdr:col>116</xdr:col>
      <xdr:colOff>63500</xdr:colOff>
      <xdr:row>75</xdr:row>
      <xdr:rowOff>147176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2965349"/>
          <a:ext cx="838200" cy="4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49998</xdr:rowOff>
    </xdr:from>
    <xdr:to>
      <xdr:col>111</xdr:col>
      <xdr:colOff>177800</xdr:colOff>
      <xdr:row>75</xdr:row>
      <xdr:rowOff>147176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2051498"/>
          <a:ext cx="889000" cy="9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49998</xdr:rowOff>
    </xdr:from>
    <xdr:to>
      <xdr:col>107</xdr:col>
      <xdr:colOff>50800</xdr:colOff>
      <xdr:row>70</xdr:row>
      <xdr:rowOff>121138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2051498"/>
          <a:ext cx="889000" cy="7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121138</xdr:rowOff>
    </xdr:from>
    <xdr:to>
      <xdr:col>102</xdr:col>
      <xdr:colOff>114300</xdr:colOff>
      <xdr:row>71</xdr:row>
      <xdr:rowOff>31664</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2122638"/>
          <a:ext cx="889000" cy="8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55799</xdr:rowOff>
    </xdr:from>
    <xdr:to>
      <xdr:col>116</xdr:col>
      <xdr:colOff>114300</xdr:colOff>
      <xdr:row>75</xdr:row>
      <xdr:rowOff>157398</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1454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34226</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89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96376</xdr:rowOff>
    </xdr:from>
    <xdr:to>
      <xdr:col>112</xdr:col>
      <xdr:colOff>38100</xdr:colOff>
      <xdr:row>76</xdr:row>
      <xdr:rowOff>26526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295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17653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04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69</xdr:row>
      <xdr:rowOff>170648</xdr:rowOff>
    </xdr:from>
    <xdr:to>
      <xdr:col>107</xdr:col>
      <xdr:colOff>101600</xdr:colOff>
      <xdr:row>70</xdr:row>
      <xdr:rowOff>100798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20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68</xdr:row>
      <xdr:rowOff>117325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1775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70338</xdr:rowOff>
    </xdr:from>
    <xdr:to>
      <xdr:col>102</xdr:col>
      <xdr:colOff>165100</xdr:colOff>
      <xdr:row>71</xdr:row>
      <xdr:rowOff>488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2071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17015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184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152314</xdr:rowOff>
    </xdr:from>
    <xdr:to>
      <xdr:col>98</xdr:col>
      <xdr:colOff>38100</xdr:colOff>
      <xdr:row>71</xdr:row>
      <xdr:rowOff>82464</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215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98991</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192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575,919</a:t>
          </a:r>
          <a:r>
            <a:rPr kumimoji="1" lang="ja-JP" altLang="en-US" sz="1300">
              <a:latin typeface="ＭＳ Ｐゴシック" panose="020B0600070205080204" pitchFamily="50" charset="-128"/>
              <a:ea typeface="ＭＳ Ｐゴシック" panose="020B0600070205080204" pitchFamily="50" charset="-128"/>
            </a:rPr>
            <a:t>円となっている。主な構成項目である物件費は、住民一人当たり</a:t>
          </a:r>
          <a:r>
            <a:rPr kumimoji="1" lang="en-US" altLang="ja-JP" sz="1300">
              <a:latin typeface="ＭＳ Ｐゴシック" panose="020B0600070205080204" pitchFamily="50" charset="-128"/>
              <a:ea typeface="ＭＳ Ｐゴシック" panose="020B0600070205080204" pitchFamily="50" charset="-128"/>
            </a:rPr>
            <a:t>96,958</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増加し、全国平均・岐阜県平均ともに上回っている。これは燃料費や光熱費の高騰による公共施設の維持管理費が増加しており物件費全体の決算額を押し上げているのが要因となっている。今後も、一定の行政サービスを維持すべく、より一層効率的な財政運営を図るための行財政改革を進める必要がある。</a:t>
          </a:r>
        </a:p>
        <a:p>
          <a:r>
            <a:rPr kumimoji="1" lang="ja-JP" altLang="en-US" sz="1300">
              <a:latin typeface="ＭＳ Ｐゴシック" panose="020B0600070205080204" pitchFamily="50" charset="-128"/>
              <a:ea typeface="ＭＳ Ｐゴシック" panose="020B0600070205080204" pitchFamily="50" charset="-128"/>
            </a:rPr>
            <a:t>　普通建設事業費では住民一人当たり</a:t>
          </a:r>
          <a:r>
            <a:rPr kumimoji="1" lang="en-US" altLang="ja-JP" sz="1300">
              <a:latin typeface="ＭＳ Ｐゴシック" panose="020B0600070205080204" pitchFamily="50" charset="-128"/>
              <a:ea typeface="ＭＳ Ｐゴシック" panose="020B0600070205080204" pitchFamily="50" charset="-128"/>
            </a:rPr>
            <a:t>48,252</a:t>
          </a:r>
          <a:r>
            <a:rPr kumimoji="1" lang="ja-JP" altLang="en-US" sz="1300">
              <a:latin typeface="ＭＳ Ｐゴシック" panose="020B0600070205080204" pitchFamily="50" charset="-128"/>
              <a:ea typeface="ＭＳ Ｐゴシック" panose="020B0600070205080204" pitchFamily="50" charset="-128"/>
            </a:rPr>
            <a:t>円となっており、全国平均・岐阜県平均ともに下回っているが、今後大型事業を控えている。　</a:t>
          </a:r>
        </a:p>
        <a:p>
          <a:r>
            <a:rPr kumimoji="1" lang="ja-JP" altLang="en-US" sz="1300">
              <a:latin typeface="ＭＳ Ｐゴシック" panose="020B0600070205080204" pitchFamily="50" charset="-128"/>
              <a:ea typeface="ＭＳ Ｐゴシック" panose="020B0600070205080204" pitchFamily="50" charset="-128"/>
            </a:rPr>
            <a:t>　また、介護事業や後期高齢者医療事業など他会計事業への繰出金は住民一人当たり</a:t>
          </a:r>
          <a:r>
            <a:rPr kumimoji="1" lang="en-US" altLang="ja-JP" sz="1300">
              <a:latin typeface="ＭＳ Ｐゴシック" panose="020B0600070205080204" pitchFamily="50" charset="-128"/>
              <a:ea typeface="ＭＳ Ｐゴシック" panose="020B0600070205080204" pitchFamily="50" charset="-128"/>
            </a:rPr>
            <a:t>43,948</a:t>
          </a:r>
          <a:r>
            <a:rPr kumimoji="1" lang="ja-JP" altLang="en-US" sz="1300">
              <a:latin typeface="ＭＳ Ｐゴシック" panose="020B0600070205080204" pitchFamily="50" charset="-128"/>
              <a:ea typeface="ＭＳ Ｐゴシック" panose="020B0600070205080204" pitchFamily="50" charset="-128"/>
            </a:rPr>
            <a:t>円となっており、令和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年度以降大幅に改善されたが、これは下水道事業・農業集落排水事業の企業会計化によって、一般会計からの拠出金が繰出金から補助費等に変更されたことによるものであり、補助費等は令和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以降大幅に増加している。今後も、下水道に係る建設事業などの企業会計への多額の補助金が必要となる見込みである。よって、各事業会計の料金適正化や、経営の合理化、経営戦略に基づく経営努力により、補助金の抑制に努め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岐阜県美濃市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18,991
18,328
117.01
11,346,301
10,937,280
271,589
6,268,449
6,473,801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9.0
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63309</xdr:rowOff>
    </xdr:from>
    <xdr:to>
      <xdr:col>24</xdr:col>
      <xdr:colOff>63500</xdr:colOff>
      <xdr:row>35</xdr:row>
      <xdr:rowOff>86741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4059"/>
          <a:ext cx="838200" cy="23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81597</xdr:rowOff>
    </xdr:from>
    <xdr:to>
      <xdr:col>19</xdr:col>
      <xdr:colOff>177800</xdr:colOff>
      <xdr:row>35</xdr:row>
      <xdr:rowOff>86741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82347"/>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7684</xdr:rowOff>
    </xdr:from>
    <xdr:to>
      <xdr:col>15</xdr:col>
      <xdr:colOff>50800</xdr:colOff>
      <xdr:row>35</xdr:row>
      <xdr:rowOff>81597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08434"/>
          <a:ext cx="889000" cy="7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7684</xdr:rowOff>
    </xdr:from>
    <xdr:to>
      <xdr:col>10</xdr:col>
      <xdr:colOff>114300</xdr:colOff>
      <xdr:row>35</xdr:row>
      <xdr:rowOff>8446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0843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101617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12509</xdr:rowOff>
    </xdr:from>
    <xdr:to>
      <xdr:col>24</xdr:col>
      <xdr:colOff>114300</xdr:colOff>
      <xdr:row>35</xdr:row>
      <xdr:rowOff>114109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35386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6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35941</xdr:rowOff>
    </xdr:from>
    <xdr:to>
      <xdr:col>20</xdr:col>
      <xdr:colOff>38100</xdr:colOff>
      <xdr:row>35</xdr:row>
      <xdr:rowOff>137541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154068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1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30797</xdr:rowOff>
    </xdr:from>
    <xdr:to>
      <xdr:col>15</xdr:col>
      <xdr:colOff>101600</xdr:colOff>
      <xdr:row>35</xdr:row>
      <xdr:rowOff>132397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148924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0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128334</xdr:rowOff>
    </xdr:from>
    <xdr:to>
      <xdr:col>10</xdr:col>
      <xdr:colOff>165100</xdr:colOff>
      <xdr:row>35</xdr:row>
      <xdr:rowOff>58484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5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75011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2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129096</xdr:rowOff>
    </xdr:from>
    <xdr:to>
      <xdr:col>6</xdr:col>
      <xdr:colOff>38100</xdr:colOff>
      <xdr:row>35</xdr:row>
      <xdr:rowOff>59246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5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75773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33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56048</xdr:rowOff>
    </xdr:from>
    <xdr:to>
      <xdr:col>24</xdr:col>
      <xdr:colOff>63500</xdr:colOff>
      <xdr:row>57</xdr:row>
      <xdr:rowOff>57232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28698"/>
          <a:ext cx="838200" cy="1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56048</xdr:rowOff>
    </xdr:from>
    <xdr:to>
      <xdr:col>19</xdr:col>
      <xdr:colOff>177800</xdr:colOff>
      <xdr:row>57</xdr:row>
      <xdr:rowOff>135105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28698"/>
          <a:ext cx="889000" cy="7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91058</xdr:rowOff>
    </xdr:from>
    <xdr:to>
      <xdr:col>15</xdr:col>
      <xdr:colOff>50800</xdr:colOff>
      <xdr:row>57</xdr:row>
      <xdr:rowOff>135105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63708"/>
          <a:ext cx="889000" cy="44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128426</xdr:rowOff>
    </xdr:from>
    <xdr:to>
      <xdr:col>10</xdr:col>
      <xdr:colOff>114300</xdr:colOff>
      <xdr:row>57</xdr:row>
      <xdr:rowOff>91058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558176"/>
          <a:ext cx="889000" cy="30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6432</xdr:rowOff>
    </xdr:from>
    <xdr:to>
      <xdr:col>24</xdr:col>
      <xdr:colOff>114300</xdr:colOff>
      <xdr:row>57</xdr:row>
      <xdr:rowOff>108032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7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156309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5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5248</xdr:rowOff>
    </xdr:from>
    <xdr:to>
      <xdr:col>20</xdr:col>
      <xdr:colOff>38100</xdr:colOff>
      <xdr:row>57</xdr:row>
      <xdr:rowOff>106848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7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97975</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84305</xdr:rowOff>
    </xdr:from>
    <xdr:to>
      <xdr:col>15</xdr:col>
      <xdr:colOff>101600</xdr:colOff>
      <xdr:row>58</xdr:row>
      <xdr:rowOff>14455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5582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49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40258</xdr:rowOff>
    </xdr:from>
    <xdr:to>
      <xdr:col>10</xdr:col>
      <xdr:colOff>165100</xdr:colOff>
      <xdr:row>57</xdr:row>
      <xdr:rowOff>141858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132985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05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77626</xdr:rowOff>
    </xdr:from>
    <xdr:to>
      <xdr:col>6</xdr:col>
      <xdr:colOff>38100</xdr:colOff>
      <xdr:row>56</xdr:row>
      <xdr:rowOff>7776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0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170353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0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152321</xdr:rowOff>
    </xdr:from>
    <xdr:to>
      <xdr:col>24</xdr:col>
      <xdr:colOff>62865</xdr:colOff>
      <xdr:row>77</xdr:row>
      <xdr:rowOff>163179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53821"/>
          <a:ext cx="1270" cy="121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167006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36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163179</xdr:rowOff>
    </xdr:from>
    <xdr:to>
      <xdr:col>24</xdr:col>
      <xdr:colOff>152400</xdr:colOff>
      <xdr:row>77</xdr:row>
      <xdr:rowOff>163179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36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98998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152321</xdr:rowOff>
    </xdr:from>
    <xdr:to>
      <xdr:col>24</xdr:col>
      <xdr:colOff>152400</xdr:colOff>
      <xdr:row>70</xdr:row>
      <xdr:rowOff>152321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5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37068</xdr:rowOff>
    </xdr:from>
    <xdr:to>
      <xdr:col>24</xdr:col>
      <xdr:colOff>63500</xdr:colOff>
      <xdr:row>76</xdr:row>
      <xdr:rowOff>120202</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067268"/>
          <a:ext cx="838200" cy="8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95794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83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72917</xdr:rowOff>
    </xdr:from>
    <xdr:to>
      <xdr:col>24</xdr:col>
      <xdr:colOff>114300</xdr:colOff>
      <xdr:row>76</xdr:row>
      <xdr:rowOff>3066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31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120202</xdr:rowOff>
    </xdr:from>
    <xdr:to>
      <xdr:col>19</xdr:col>
      <xdr:colOff>177800</xdr:colOff>
      <xdr:row>77</xdr:row>
      <xdr:rowOff>87951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150402"/>
          <a:ext cx="889000" cy="13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170357</xdr:rowOff>
    </xdr:from>
    <xdr:to>
      <xdr:col>20</xdr:col>
      <xdr:colOff>38100</xdr:colOff>
      <xdr:row>76</xdr:row>
      <xdr:rowOff>100507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117035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87618</xdr:rowOff>
    </xdr:from>
    <xdr:to>
      <xdr:col>15</xdr:col>
      <xdr:colOff>50800</xdr:colOff>
      <xdr:row>77</xdr:row>
      <xdr:rowOff>87951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289268"/>
          <a:ext cx="889000" cy="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103826</xdr:rowOff>
    </xdr:from>
    <xdr:to>
      <xdr:col>15</xdr:col>
      <xdr:colOff>101600</xdr:colOff>
      <xdr:row>77</xdr:row>
      <xdr:rowOff>33976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50502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87618</xdr:rowOff>
    </xdr:from>
    <xdr:to>
      <xdr:col>10</xdr:col>
      <xdr:colOff>114300</xdr:colOff>
      <xdr:row>78</xdr:row>
      <xdr:rowOff>162483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289268"/>
          <a:ext cx="889000" cy="246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14520</xdr:rowOff>
    </xdr:from>
    <xdr:to>
      <xdr:col>10</xdr:col>
      <xdr:colOff>165100</xdr:colOff>
      <xdr:row>76</xdr:row>
      <xdr:rowOff>116120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132646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1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80327</xdr:rowOff>
    </xdr:from>
    <xdr:to>
      <xdr:col>6</xdr:col>
      <xdr:colOff>38100</xdr:colOff>
      <xdr:row>78</xdr:row>
      <xdr:rowOff>10477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8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27004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5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157718</xdr:rowOff>
    </xdr:from>
    <xdr:to>
      <xdr:col>24</xdr:col>
      <xdr:colOff>114300</xdr:colOff>
      <xdr:row>76</xdr:row>
      <xdr:rowOff>87868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1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136145</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994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69402</xdr:rowOff>
    </xdr:from>
    <xdr:to>
      <xdr:col>20</xdr:col>
      <xdr:colOff>38100</xdr:colOff>
      <xdr:row>76</xdr:row>
      <xdr:rowOff>171002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09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162129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19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37151</xdr:rowOff>
    </xdr:from>
    <xdr:to>
      <xdr:col>15</xdr:col>
      <xdr:colOff>101600</xdr:colOff>
      <xdr:row>77</xdr:row>
      <xdr:rowOff>138751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23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129878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33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36818</xdr:rowOff>
    </xdr:from>
    <xdr:to>
      <xdr:col>10</xdr:col>
      <xdr:colOff>165100</xdr:colOff>
      <xdr:row>77</xdr:row>
      <xdr:rowOff>138418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129545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3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111683</xdr:rowOff>
    </xdr:from>
    <xdr:to>
      <xdr:col>6</xdr:col>
      <xdr:colOff>38100</xdr:colOff>
      <xdr:row>79</xdr:row>
      <xdr:rowOff>41833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8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32960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57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122123</xdr:rowOff>
    </xdr:from>
    <xdr:to>
      <xdr:col>24</xdr:col>
      <xdr:colOff>63500</xdr:colOff>
      <xdr:row>97</xdr:row>
      <xdr:rowOff>143535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752773"/>
          <a:ext cx="838200" cy="21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135432</xdr:rowOff>
    </xdr:from>
    <xdr:to>
      <xdr:col>19</xdr:col>
      <xdr:colOff>177800</xdr:colOff>
      <xdr:row>97</xdr:row>
      <xdr:rowOff>143535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766082"/>
          <a:ext cx="889000" cy="8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126936</xdr:rowOff>
    </xdr:from>
    <xdr:to>
      <xdr:col>15</xdr:col>
      <xdr:colOff>50800</xdr:colOff>
      <xdr:row>97</xdr:row>
      <xdr:rowOff>135432</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6757586"/>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126936</xdr:rowOff>
    </xdr:from>
    <xdr:to>
      <xdr:col>10</xdr:col>
      <xdr:colOff>114300</xdr:colOff>
      <xdr:row>98</xdr:row>
      <xdr:rowOff>95796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757586"/>
          <a:ext cx="889000" cy="14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71323</xdr:rowOff>
    </xdr:from>
    <xdr:to>
      <xdr:col>24</xdr:col>
      <xdr:colOff>114300</xdr:colOff>
      <xdr:row>98</xdr:row>
      <xdr:rowOff>1473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0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49750</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8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92735</xdr:rowOff>
    </xdr:from>
    <xdr:to>
      <xdr:col>20</xdr:col>
      <xdr:colOff>38100</xdr:colOff>
      <xdr:row>98</xdr:row>
      <xdr:rowOff>22885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72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14012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81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84632</xdr:rowOff>
    </xdr:from>
    <xdr:to>
      <xdr:col>15</xdr:col>
      <xdr:colOff>101600</xdr:colOff>
      <xdr:row>98</xdr:row>
      <xdr:rowOff>14782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1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5909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0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76136</xdr:rowOff>
    </xdr:from>
    <xdr:to>
      <xdr:col>10</xdr:col>
      <xdr:colOff>165100</xdr:colOff>
      <xdr:row>98</xdr:row>
      <xdr:rowOff>6286</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0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168863</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79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44996</xdr:rowOff>
    </xdr:from>
    <xdr:to>
      <xdr:col>6</xdr:col>
      <xdr:colOff>38100</xdr:colOff>
      <xdr:row>98</xdr:row>
      <xdr:rowOff>146596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8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137723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93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23440</xdr:rowOff>
    </xdr:from>
    <xdr:to>
      <xdr:col>55</xdr:col>
      <xdr:colOff>0</xdr:colOff>
      <xdr:row>38</xdr:row>
      <xdr:rowOff>29972</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538540"/>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17889</xdr:rowOff>
    </xdr:from>
    <xdr:to>
      <xdr:col>50</xdr:col>
      <xdr:colOff>114300</xdr:colOff>
      <xdr:row>38</xdr:row>
      <xdr:rowOff>23440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8750300" y="6532989"/>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17889</xdr:rowOff>
    </xdr:from>
    <xdr:to>
      <xdr:col>45</xdr:col>
      <xdr:colOff>177800</xdr:colOff>
      <xdr:row>38</xdr:row>
      <xdr:rowOff>29972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532989"/>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40749</xdr:rowOff>
    </xdr:from>
    <xdr:to>
      <xdr:col>41</xdr:col>
      <xdr:colOff>50800</xdr:colOff>
      <xdr:row>38</xdr:row>
      <xdr:rowOff>29972</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212949"/>
          <a:ext cx="889000" cy="33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129702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473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150622</xdr:rowOff>
    </xdr:from>
    <xdr:to>
      <xdr:col>55</xdr:col>
      <xdr:colOff>50800</xdr:colOff>
      <xdr:row>38</xdr:row>
      <xdr:rowOff>80772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129049</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472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144090</xdr:rowOff>
    </xdr:from>
    <xdr:to>
      <xdr:col>50</xdr:col>
      <xdr:colOff>165100</xdr:colOff>
      <xdr:row>38</xdr:row>
      <xdr:rowOff>74240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48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65367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580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138539</xdr:rowOff>
    </xdr:from>
    <xdr:to>
      <xdr:col>46</xdr:col>
      <xdr:colOff>38100</xdr:colOff>
      <xdr:row>38</xdr:row>
      <xdr:rowOff>68689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48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59816</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574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150622</xdr:rowOff>
    </xdr:from>
    <xdr:to>
      <xdr:col>41</xdr:col>
      <xdr:colOff>101600</xdr:colOff>
      <xdr:row>38</xdr:row>
      <xdr:rowOff>80772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49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71899</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586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161399</xdr:rowOff>
    </xdr:from>
    <xdr:to>
      <xdr:col>36</xdr:col>
      <xdr:colOff>165100</xdr:colOff>
      <xdr:row>36</xdr:row>
      <xdr:rowOff>91549</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16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108076</xdr:rowOff>
    </xdr:from>
    <xdr:ext cx="469744"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37428" y="593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235</xdr:rowOff>
    </xdr:from>
    <xdr:to>
      <xdr:col>55</xdr:col>
      <xdr:colOff>0</xdr:colOff>
      <xdr:row>57</xdr:row>
      <xdr:rowOff>47841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9772885"/>
          <a:ext cx="838200" cy="4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158807</xdr:rowOff>
    </xdr:from>
    <xdr:to>
      <xdr:col>50</xdr:col>
      <xdr:colOff>114300</xdr:colOff>
      <xdr:row>57</xdr:row>
      <xdr:rowOff>47841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760007"/>
          <a:ext cx="889000" cy="6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158807</xdr:rowOff>
    </xdr:from>
    <xdr:to>
      <xdr:col>45</xdr:col>
      <xdr:colOff>177800</xdr:colOff>
      <xdr:row>57</xdr:row>
      <xdr:rowOff>29325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760007"/>
          <a:ext cx="889000" cy="41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29325</xdr:rowOff>
    </xdr:from>
    <xdr:to>
      <xdr:col>41</xdr:col>
      <xdr:colOff>50800</xdr:colOff>
      <xdr:row>57</xdr:row>
      <xdr:rowOff>34944</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801975"/>
          <a:ext cx="889000" cy="5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120885</xdr:rowOff>
    </xdr:from>
    <xdr:to>
      <xdr:col>55</xdr:col>
      <xdr:colOff>50800</xdr:colOff>
      <xdr:row>57</xdr:row>
      <xdr:rowOff>51035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7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99312</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70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168491</xdr:rowOff>
    </xdr:from>
    <xdr:to>
      <xdr:col>50</xdr:col>
      <xdr:colOff>165100</xdr:colOff>
      <xdr:row>57</xdr:row>
      <xdr:rowOff>98641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76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89768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86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108007</xdr:rowOff>
    </xdr:from>
    <xdr:to>
      <xdr:col>46</xdr:col>
      <xdr:colOff>38100</xdr:colOff>
      <xdr:row>57</xdr:row>
      <xdr:rowOff>38157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70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29284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80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149975</xdr:rowOff>
    </xdr:from>
    <xdr:to>
      <xdr:col>41</xdr:col>
      <xdr:colOff>101600</xdr:colOff>
      <xdr:row>57</xdr:row>
      <xdr:rowOff>80125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75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71252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84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155594</xdr:rowOff>
    </xdr:from>
    <xdr:to>
      <xdr:col>36</xdr:col>
      <xdr:colOff>165100</xdr:colOff>
      <xdr:row>57</xdr:row>
      <xdr:rowOff>85744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7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76871</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8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38012</xdr:rowOff>
    </xdr:from>
    <xdr:to>
      <xdr:col>55</xdr:col>
      <xdr:colOff>0</xdr:colOff>
      <xdr:row>77</xdr:row>
      <xdr:rowOff>65233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239662"/>
          <a:ext cx="838200" cy="2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86265</xdr:rowOff>
    </xdr:from>
    <xdr:to>
      <xdr:col>50</xdr:col>
      <xdr:colOff>114300</xdr:colOff>
      <xdr:row>77</xdr:row>
      <xdr:rowOff>38012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116465"/>
          <a:ext cx="889000" cy="12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86265</xdr:rowOff>
    </xdr:from>
    <xdr:to>
      <xdr:col>45</xdr:col>
      <xdr:colOff>177800</xdr:colOff>
      <xdr:row>77</xdr:row>
      <xdr:rowOff>66948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116465"/>
          <a:ext cx="889000" cy="15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9131</xdr:rowOff>
    </xdr:from>
    <xdr:to>
      <xdr:col>41</xdr:col>
      <xdr:colOff>50800</xdr:colOff>
      <xdr:row>77</xdr:row>
      <xdr:rowOff>66948</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210781"/>
          <a:ext cx="889000" cy="5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18908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287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14433</xdr:rowOff>
    </xdr:from>
    <xdr:to>
      <xdr:col>55</xdr:col>
      <xdr:colOff>50800</xdr:colOff>
      <xdr:row>77</xdr:row>
      <xdr:rowOff>116033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1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164310</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19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158662</xdr:rowOff>
    </xdr:from>
    <xdr:to>
      <xdr:col>50</xdr:col>
      <xdr:colOff>165100</xdr:colOff>
      <xdr:row>77</xdr:row>
      <xdr:rowOff>88812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18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79939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328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35465</xdr:rowOff>
    </xdr:from>
    <xdr:to>
      <xdr:col>46</xdr:col>
      <xdr:colOff>38100</xdr:colOff>
      <xdr:row>76</xdr:row>
      <xdr:rowOff>137065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0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153592</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84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16148</xdr:rowOff>
    </xdr:from>
    <xdr:to>
      <xdr:col>41</xdr:col>
      <xdr:colOff>101600</xdr:colOff>
      <xdr:row>77</xdr:row>
      <xdr:rowOff>117748</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21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108875</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331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129781</xdr:rowOff>
    </xdr:from>
    <xdr:to>
      <xdr:col>36</xdr:col>
      <xdr:colOff>165100</xdr:colOff>
      <xdr:row>77</xdr:row>
      <xdr:rowOff>59931</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15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51058</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325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165773</xdr:rowOff>
    </xdr:from>
    <xdr:to>
      <xdr:col>55</xdr:col>
      <xdr:colOff>0</xdr:colOff>
      <xdr:row>96</xdr:row>
      <xdr:rowOff>30150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282073"/>
          <a:ext cx="838200" cy="20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85095</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44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58382</xdr:rowOff>
    </xdr:from>
    <xdr:to>
      <xdr:col>50</xdr:col>
      <xdr:colOff>114300</xdr:colOff>
      <xdr:row>96</xdr:row>
      <xdr:rowOff>30150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346132"/>
          <a:ext cx="889000" cy="14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67936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69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58382</xdr:rowOff>
    </xdr:from>
    <xdr:to>
      <xdr:col>45</xdr:col>
      <xdr:colOff>177800</xdr:colOff>
      <xdr:row>95</xdr:row>
      <xdr:rowOff>118275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346132"/>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49128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22733</xdr:rowOff>
    </xdr:from>
    <xdr:to>
      <xdr:col>41</xdr:col>
      <xdr:colOff>50800</xdr:colOff>
      <xdr:row>95</xdr:row>
      <xdr:rowOff>118275</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5624683"/>
          <a:ext cx="889000" cy="78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114973</xdr:rowOff>
    </xdr:from>
    <xdr:to>
      <xdr:col>55</xdr:col>
      <xdr:colOff>50800</xdr:colOff>
      <xdr:row>95</xdr:row>
      <xdr:rowOff>45123</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23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137850</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08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150800</xdr:rowOff>
    </xdr:from>
    <xdr:to>
      <xdr:col>50</xdr:col>
      <xdr:colOff>165100</xdr:colOff>
      <xdr:row>96</xdr:row>
      <xdr:rowOff>80950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4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97477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21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7582</xdr:rowOff>
    </xdr:from>
    <xdr:to>
      <xdr:col>46</xdr:col>
      <xdr:colOff>38100</xdr:colOff>
      <xdr:row>95</xdr:row>
      <xdr:rowOff>109182</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29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125709</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07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67475</xdr:rowOff>
    </xdr:from>
    <xdr:to>
      <xdr:col>41</xdr:col>
      <xdr:colOff>101600</xdr:colOff>
      <xdr:row>95</xdr:row>
      <xdr:rowOff>169075</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3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14152</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13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143383</xdr:rowOff>
    </xdr:from>
    <xdr:to>
      <xdr:col>36</xdr:col>
      <xdr:colOff>165100</xdr:colOff>
      <xdr:row>91</xdr:row>
      <xdr:rowOff>73533</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55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89</xdr:row>
      <xdr:rowOff>90060</xdr:rowOff>
    </xdr:from>
    <xdr:ext cx="599010"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672795" y="1534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90970</xdr:rowOff>
    </xdr:from>
    <xdr:to>
      <xdr:col>85</xdr:col>
      <xdr:colOff>127000</xdr:colOff>
      <xdr:row>36</xdr:row>
      <xdr:rowOff>120841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263170"/>
          <a:ext cx="838200" cy="2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165269</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5994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120841</xdr:rowOff>
    </xdr:from>
    <xdr:to>
      <xdr:col>81</xdr:col>
      <xdr:colOff>50800</xdr:colOff>
      <xdr:row>36</xdr:row>
      <xdr:rowOff>132499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293041"/>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91503</xdr:rowOff>
    </xdr:from>
    <xdr:to>
      <xdr:col>76</xdr:col>
      <xdr:colOff>114300</xdr:colOff>
      <xdr:row>36</xdr:row>
      <xdr:rowOff>132499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263703"/>
          <a:ext cx="889000" cy="40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61595</xdr:rowOff>
    </xdr:from>
    <xdr:to>
      <xdr:col>71</xdr:col>
      <xdr:colOff>177800</xdr:colOff>
      <xdr:row>36</xdr:row>
      <xdr:rowOff>91503</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233795"/>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40170</xdr:rowOff>
    </xdr:from>
    <xdr:to>
      <xdr:col>85</xdr:col>
      <xdr:colOff>177800</xdr:colOff>
      <xdr:row>36</xdr:row>
      <xdr:rowOff>141770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21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18597</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19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70041</xdr:rowOff>
    </xdr:from>
    <xdr:to>
      <xdr:col>81</xdr:col>
      <xdr:colOff>101600</xdr:colOff>
      <xdr:row>37</xdr:row>
      <xdr:rowOff>191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42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162768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3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81699</xdr:rowOff>
    </xdr:from>
    <xdr:to>
      <xdr:col>76</xdr:col>
      <xdr:colOff>165100</xdr:colOff>
      <xdr:row>37</xdr:row>
      <xdr:rowOff>11849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5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2976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34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40703</xdr:rowOff>
    </xdr:from>
    <xdr:to>
      <xdr:col>72</xdr:col>
      <xdr:colOff>38100</xdr:colOff>
      <xdr:row>36</xdr:row>
      <xdr:rowOff>142303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21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158830</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98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10795</xdr:rowOff>
    </xdr:from>
    <xdr:to>
      <xdr:col>67</xdr:col>
      <xdr:colOff>101600</xdr:colOff>
      <xdr:row>36</xdr:row>
      <xdr:rowOff>112395</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8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128922</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958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73537</xdr:rowOff>
    </xdr:from>
    <xdr:to>
      <xdr:col>85</xdr:col>
      <xdr:colOff>127000</xdr:colOff>
      <xdr:row>57</xdr:row>
      <xdr:rowOff>90627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846187"/>
          <a:ext cx="838200" cy="17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134017</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563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94285</xdr:rowOff>
    </xdr:from>
    <xdr:to>
      <xdr:col>81</xdr:col>
      <xdr:colOff>50800</xdr:colOff>
      <xdr:row>57</xdr:row>
      <xdr:rowOff>73537</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524035"/>
          <a:ext cx="889000" cy="3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117467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890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94285</xdr:rowOff>
    </xdr:from>
    <xdr:to>
      <xdr:col>76</xdr:col>
      <xdr:colOff>114300</xdr:colOff>
      <xdr:row>56</xdr:row>
      <xdr:rowOff>152186</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524035"/>
          <a:ext cx="889000" cy="229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152186</xdr:rowOff>
    </xdr:from>
    <xdr:to>
      <xdr:col>71</xdr:col>
      <xdr:colOff>177800</xdr:colOff>
      <xdr:row>57</xdr:row>
      <xdr:rowOff>52451</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753386"/>
          <a:ext cx="889000" cy="7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153367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39827</xdr:rowOff>
    </xdr:from>
    <xdr:to>
      <xdr:col>85</xdr:col>
      <xdr:colOff>177800</xdr:colOff>
      <xdr:row>57</xdr:row>
      <xdr:rowOff>141427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8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18254</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79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22737</xdr:rowOff>
    </xdr:from>
    <xdr:to>
      <xdr:col>81</xdr:col>
      <xdr:colOff>101600</xdr:colOff>
      <xdr:row>57</xdr:row>
      <xdr:rowOff>124337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795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140864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5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43485</xdr:rowOff>
    </xdr:from>
    <xdr:to>
      <xdr:col>76</xdr:col>
      <xdr:colOff>165100</xdr:colOff>
      <xdr:row>55</xdr:row>
      <xdr:rowOff>145085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4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161612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24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101386</xdr:rowOff>
    </xdr:from>
    <xdr:to>
      <xdr:col>72</xdr:col>
      <xdr:colOff>38100</xdr:colOff>
      <xdr:row>57</xdr:row>
      <xdr:rowOff>31536</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70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48063</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47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1651</xdr:rowOff>
    </xdr:from>
    <xdr:to>
      <xdr:col>67</xdr:col>
      <xdr:colOff>101600</xdr:colOff>
      <xdr:row>57</xdr:row>
      <xdr:rowOff>103251</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7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119778</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54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57328</xdr:rowOff>
    </xdr:from>
    <xdr:to>
      <xdr:col>85</xdr:col>
      <xdr:colOff>127000</xdr:colOff>
      <xdr:row>78</xdr:row>
      <xdr:rowOff>2311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258978"/>
          <a:ext cx="838200" cy="11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148556</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350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57328</xdr:rowOff>
    </xdr:from>
    <xdr:to>
      <xdr:col>81</xdr:col>
      <xdr:colOff>50800</xdr:colOff>
      <xdr:row>79</xdr:row>
      <xdr:rowOff>42469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4592300" y="13258978"/>
          <a:ext cx="889000" cy="32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105388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47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42469</xdr:rowOff>
    </xdr:from>
    <xdr:to>
      <xdr:col>76</xdr:col>
      <xdr:colOff>114300</xdr:colOff>
      <xdr:row>79</xdr:row>
      <xdr:rowOff>43726</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587019"/>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30314</xdr:rowOff>
    </xdr:from>
    <xdr:to>
      <xdr:col>71</xdr:col>
      <xdr:colOff>177800</xdr:colOff>
      <xdr:row>79</xdr:row>
      <xdr:rowOff>43726</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814300" y="13574864"/>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128007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122961</xdr:rowOff>
    </xdr:from>
    <xdr:to>
      <xdr:col>85</xdr:col>
      <xdr:colOff>177800</xdr:colOff>
      <xdr:row>78</xdr:row>
      <xdr:rowOff>53111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32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145838</xdr:rowOff>
    </xdr:from>
    <xdr:ext cx="469744"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17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6528</xdr:rowOff>
    </xdr:from>
    <xdr:to>
      <xdr:col>81</xdr:col>
      <xdr:colOff>101600</xdr:colOff>
      <xdr:row>77</xdr:row>
      <xdr:rowOff>108128</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20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124655</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46428" y="1298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163119</xdr:rowOff>
    </xdr:from>
    <xdr:to>
      <xdr:col>76</xdr:col>
      <xdr:colOff>165100</xdr:colOff>
      <xdr:row>79</xdr:row>
      <xdr:rowOff>93269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3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84396</xdr:rowOff>
    </xdr:from>
    <xdr:ext cx="313932"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35333" y="136289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164376</xdr:rowOff>
    </xdr:from>
    <xdr:to>
      <xdr:col>72</xdr:col>
      <xdr:colOff>38100</xdr:colOff>
      <xdr:row>79</xdr:row>
      <xdr:rowOff>94526</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3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85653</xdr:rowOff>
    </xdr:from>
    <xdr:ext cx="313932"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46333" y="136302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150964</xdr:rowOff>
    </xdr:from>
    <xdr:to>
      <xdr:col>67</xdr:col>
      <xdr:colOff>101600</xdr:colOff>
      <xdr:row>79</xdr:row>
      <xdr:rowOff>81114</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2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72241</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16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40112</xdr:rowOff>
    </xdr:from>
    <xdr:to>
      <xdr:col>85</xdr:col>
      <xdr:colOff>127000</xdr:colOff>
      <xdr:row>98</xdr:row>
      <xdr:rowOff>73422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481300" y="16842212"/>
          <a:ext cx="8382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40112</xdr:rowOff>
    </xdr:from>
    <xdr:to>
      <xdr:col>81</xdr:col>
      <xdr:colOff>50800</xdr:colOff>
      <xdr:row>98</xdr:row>
      <xdr:rowOff>51526</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4592300" y="16842212"/>
          <a:ext cx="889000" cy="1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51526</xdr:rowOff>
    </xdr:from>
    <xdr:to>
      <xdr:col>76</xdr:col>
      <xdr:colOff>114300</xdr:colOff>
      <xdr:row>98</xdr:row>
      <xdr:rowOff>55739</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6853626"/>
          <a:ext cx="889000" cy="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55739</xdr:rowOff>
    </xdr:from>
    <xdr:to>
      <xdr:col>71</xdr:col>
      <xdr:colOff>177800</xdr:colOff>
      <xdr:row>98</xdr:row>
      <xdr:rowOff>62221</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flipV="1">
          <a:off x="12814300" y="16857839"/>
          <a:ext cx="889000" cy="6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22622</xdr:rowOff>
    </xdr:from>
    <xdr:to>
      <xdr:col>85</xdr:col>
      <xdr:colOff>177800</xdr:colOff>
      <xdr:row>98</xdr:row>
      <xdr:rowOff>124222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82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1049</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803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160762</xdr:rowOff>
    </xdr:from>
    <xdr:to>
      <xdr:col>81</xdr:col>
      <xdr:colOff>101600</xdr:colOff>
      <xdr:row>98</xdr:row>
      <xdr:rowOff>90912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79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82039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688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726</xdr:rowOff>
    </xdr:from>
    <xdr:to>
      <xdr:col>76</xdr:col>
      <xdr:colOff>165100</xdr:colOff>
      <xdr:row>98</xdr:row>
      <xdr:rowOff>102326</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80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93453</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895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4939</xdr:rowOff>
    </xdr:from>
    <xdr:to>
      <xdr:col>72</xdr:col>
      <xdr:colOff>38100</xdr:colOff>
      <xdr:row>98</xdr:row>
      <xdr:rowOff>106539</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80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97666</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89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11421</xdr:rowOff>
    </xdr:from>
    <xdr:to>
      <xdr:col>67</xdr:col>
      <xdr:colOff>101600</xdr:colOff>
      <xdr:row>98</xdr:row>
      <xdr:rowOff>113021</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813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104148</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690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災害復旧費については、住民一人当たり</a:t>
          </a:r>
          <a:r>
            <a:rPr kumimoji="1" lang="en-US" altLang="ja-JP" sz="1300">
              <a:latin typeface="ＭＳ Ｐゴシック" panose="020B0600070205080204" pitchFamily="50" charset="-128"/>
              <a:ea typeface="ＭＳ Ｐゴシック" panose="020B0600070205080204" pitchFamily="50" charset="-128"/>
            </a:rPr>
            <a:t>5,606</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35.3</a:t>
          </a:r>
          <a:r>
            <a:rPr kumimoji="1" lang="ja-JP" altLang="en-US" sz="1300">
              <a:latin typeface="ＭＳ Ｐゴシック" panose="020B0600070205080204" pitchFamily="50" charset="-128"/>
              <a:ea typeface="ＭＳ Ｐゴシック" panose="020B0600070205080204" pitchFamily="50" charset="-128"/>
            </a:rPr>
            <a:t>％減少しているが、これは令和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月の豪雨による被災箇所の災害復旧工事分が大幅に減少したものである。</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87,947</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22.8</a:t>
          </a:r>
          <a:r>
            <a:rPr kumimoji="1" lang="ja-JP" altLang="en-US" sz="1300">
              <a:latin typeface="ＭＳ Ｐゴシック" panose="020B0600070205080204" pitchFamily="50" charset="-128"/>
              <a:ea typeface="ＭＳ Ｐゴシック" panose="020B0600070205080204" pitchFamily="50" charset="-128"/>
            </a:rPr>
            <a:t>％増加しているが、これは企業誘致のための道路改良工事の大幅増によるものである。公債費については、住民一人当たり</a:t>
          </a:r>
          <a:r>
            <a:rPr kumimoji="1" lang="en-US" altLang="ja-JP" sz="1300">
              <a:latin typeface="ＭＳ Ｐゴシック" panose="020B0600070205080204" pitchFamily="50" charset="-128"/>
              <a:ea typeface="ＭＳ Ｐゴシック" panose="020B0600070205080204" pitchFamily="50" charset="-128"/>
            </a:rPr>
            <a:t>32,059</a:t>
          </a:r>
          <a:r>
            <a:rPr kumimoji="1" lang="ja-JP" altLang="en-US" sz="1300">
              <a:latin typeface="ＭＳ Ｐゴシック" panose="020B0600070205080204" pitchFamily="50" charset="-128"/>
              <a:ea typeface="ＭＳ Ｐゴシック" panose="020B0600070205080204" pitchFamily="50" charset="-128"/>
            </a:rPr>
            <a:t>円となっており、類似団体平均・全国平均・岐阜県平均ともに下回る傾向が続いている。今後も、交付税措置のない地方債発行の抑制、借入条件の見直しも含め、徹底した行財政改革を推進し、公債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財政調整基金については、残高の標準財政規模比が</a:t>
          </a:r>
          <a:r>
            <a:rPr kumimoji="1" lang="en-US" altLang="ja-JP" sz="1100">
              <a:latin typeface="ＭＳ ゴシック" pitchFamily="49" charset="-128"/>
              <a:ea typeface="ＭＳ ゴシック" pitchFamily="49" charset="-128"/>
            </a:rPr>
            <a:t>35.06</a:t>
          </a:r>
          <a:r>
            <a:rPr kumimoji="1" lang="ja-JP" altLang="en-US" sz="1100">
              <a:latin typeface="ＭＳ ゴシック" pitchFamily="49" charset="-128"/>
              <a:ea typeface="ＭＳ ゴシック" pitchFamily="49" charset="-128"/>
            </a:rPr>
            <a:t>％となり、昨年度と比較して減少している。これは、人件費の増加や物価高騰の影響による各種経費が増加したため、財政運営に基づき取崩しを行ったためである。また、実質単年度収支は昨年度と比較して減少している。これは、物価高騰対策としての積極的な各支援施策を展開したことと、行政機能維持に不可欠な諸経費も物価高騰の影響を強く受けたためである。今後も、景気の低迷による自主財源の減少が見込まれ、歳入一般財源の低迷と実質収支の悪化が財政調整基金の減少に繋がる恐れもある。よって今後も財政調整基金の残高に留意しつつ健全な財政運営を継続して行う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岐阜県美濃市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赤字額は算出されておらず、概ね実質黒字額は同水準で推移しているが、歳入の内、経常的な収入をもって充てることができないため一般会計からの基準内繰出しに依存している公営企業会計について、歳入面では料金収入や負担金を見直し、歳出面では経常的な経費を含めた必要経費の見直しを進め、健全な事業経営を推進す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0.55" zeroHeight="1" x14ac:dyDescent="0.2"/>
  <cols>
    <col min="1" max="11" width="2.09765625" style="168" customWidth="1"/>
    <col min="12" max="12" width="2.19921875" style="168" customWidth="1"/>
    <col min="13" max="17" width="2.3984375" style="168" customWidth="1"/>
    <col min="18" max="119" width="2.09765625" style="168" customWidth="1"/>
    <col min="120" max="16384" width="0" style="168" hidden="1"/>
  </cols>
  <sheetData>
    <row r="1" spans="1:119" ht="32.950000000000003" customHeight="1" x14ac:dyDescent="0.2">
      <c r="B1" s="379" t="s">
        <v>77</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3.85" thickBot="1" x14ac:dyDescent="0.25">
      <c r="B2" s="170" t="s">
        <v>78</v>
      </c>
      <c r="C2" s="170"/>
      <c r="D2" s="171"/>
    </row>
    <row r="3" spans="1:119" ht="18.7" customHeight="1" thickBot="1" x14ac:dyDescent="0.25">
      <c r="A3" s="169"/>
      <c r="B3" s="380" t="s">
        <v>79</v>
      </c>
      <c r="C3" s="381"/>
      <c r="D3" s="381"/>
      <c r="E3" s="382"/>
      <c r="F3" s="382"/>
      <c r="G3" s="382"/>
      <c r="H3" s="382"/>
      <c r="I3" s="382"/>
      <c r="J3" s="382"/>
      <c r="K3" s="382"/>
      <c r="L3" s="382" t="s">
        <v>80</v>
      </c>
      <c r="M3" s="382"/>
      <c r="N3" s="382"/>
      <c r="O3" s="382"/>
      <c r="P3" s="382"/>
      <c r="Q3" s="382"/>
      <c r="R3" s="389"/>
      <c r="S3" s="389"/>
      <c r="T3" s="389"/>
      <c r="U3" s="389"/>
      <c r="V3" s="390"/>
      <c r="W3" s="364" t="s">
        <v>81</v>
      </c>
      <c r="X3" s="365"/>
      <c r="Y3" s="365"/>
      <c r="Z3" s="365"/>
      <c r="AA3" s="365"/>
      <c r="AB3" s="381"/>
      <c r="AC3" s="389" t="s">
        <v>82</v>
      </c>
      <c r="AD3" s="365"/>
      <c r="AE3" s="365"/>
      <c r="AF3" s="365"/>
      <c r="AG3" s="365"/>
      <c r="AH3" s="365"/>
      <c r="AI3" s="365"/>
      <c r="AJ3" s="365"/>
      <c r="AK3" s="365"/>
      <c r="AL3" s="366"/>
      <c r="AM3" s="364" t="s">
        <v>83</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84</v>
      </c>
      <c r="BO3" s="365"/>
      <c r="BP3" s="365"/>
      <c r="BQ3" s="365"/>
      <c r="BR3" s="365"/>
      <c r="BS3" s="365"/>
      <c r="BT3" s="365"/>
      <c r="BU3" s="366"/>
      <c r="BV3" s="364" t="s">
        <v>85</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86</v>
      </c>
      <c r="CU3" s="365"/>
      <c r="CV3" s="365"/>
      <c r="CW3" s="365"/>
      <c r="CX3" s="365"/>
      <c r="CY3" s="365"/>
      <c r="CZ3" s="365"/>
      <c r="DA3" s="366"/>
      <c r="DB3" s="364" t="s">
        <v>87</v>
      </c>
      <c r="DC3" s="365"/>
      <c r="DD3" s="365"/>
      <c r="DE3" s="365"/>
      <c r="DF3" s="365"/>
      <c r="DG3" s="365"/>
      <c r="DH3" s="365"/>
      <c r="DI3" s="366"/>
    </row>
    <row r="4" spans="1:119" ht="18.7" customHeight="1" x14ac:dyDescent="0.2">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88</v>
      </c>
      <c r="AZ4" s="368"/>
      <c r="BA4" s="368"/>
      <c r="BB4" s="368"/>
      <c r="BC4" s="368"/>
      <c r="BD4" s="368"/>
      <c r="BE4" s="368"/>
      <c r="BF4" s="368"/>
      <c r="BG4" s="368"/>
      <c r="BH4" s="368"/>
      <c r="BI4" s="368"/>
      <c r="BJ4" s="368"/>
      <c r="BK4" s="368"/>
      <c r="BL4" s="368"/>
      <c r="BM4" s="369"/>
      <c r="BN4" s="370">
        <v>11346301</v>
      </c>
      <c r="BO4" s="371"/>
      <c r="BP4" s="371"/>
      <c r="BQ4" s="371"/>
      <c r="BR4" s="371"/>
      <c r="BS4" s="371"/>
      <c r="BT4" s="371"/>
      <c r="BU4" s="372"/>
      <c r="BV4" s="370">
        <v>11116257</v>
      </c>
      <c r="BW4" s="371"/>
      <c r="BX4" s="371"/>
      <c r="BY4" s="371"/>
      <c r="BZ4" s="371"/>
      <c r="CA4" s="371"/>
      <c r="CB4" s="371"/>
      <c r="CC4" s="372"/>
      <c r="CD4" s="373" t="s">
        <v>89</v>
      </c>
      <c r="CE4" s="374"/>
      <c r="CF4" s="374"/>
      <c r="CG4" s="374"/>
      <c r="CH4" s="374"/>
      <c r="CI4" s="374"/>
      <c r="CJ4" s="374"/>
      <c r="CK4" s="374"/>
      <c r="CL4" s="374"/>
      <c r="CM4" s="374"/>
      <c r="CN4" s="374"/>
      <c r="CO4" s="374"/>
      <c r="CP4" s="374"/>
      <c r="CQ4" s="374"/>
      <c r="CR4" s="374"/>
      <c r="CS4" s="375"/>
      <c r="CT4" s="376">
        <v>4.3</v>
      </c>
      <c r="CU4" s="377"/>
      <c r="CV4" s="377"/>
      <c r="CW4" s="377"/>
      <c r="CX4" s="377"/>
      <c r="CY4" s="377"/>
      <c r="CZ4" s="377"/>
      <c r="DA4" s="378"/>
      <c r="DB4" s="376">
        <v>5</v>
      </c>
      <c r="DC4" s="377"/>
      <c r="DD4" s="377"/>
      <c r="DE4" s="377"/>
      <c r="DF4" s="377"/>
      <c r="DG4" s="377"/>
      <c r="DH4" s="377"/>
      <c r="DI4" s="378"/>
    </row>
    <row r="5" spans="1:119" ht="18.7" customHeight="1" x14ac:dyDescent="0.2">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90</v>
      </c>
      <c r="AN5" s="437"/>
      <c r="AO5" s="437"/>
      <c r="AP5" s="437"/>
      <c r="AQ5" s="437"/>
      <c r="AR5" s="437"/>
      <c r="AS5" s="437"/>
      <c r="AT5" s="438"/>
      <c r="AU5" s="439" t="s">
        <v>91</v>
      </c>
      <c r="AV5" s="440"/>
      <c r="AW5" s="440"/>
      <c r="AX5" s="440"/>
      <c r="AY5" s="441" t="s">
        <v>92</v>
      </c>
      <c r="AZ5" s="442"/>
      <c r="BA5" s="442"/>
      <c r="BB5" s="442"/>
      <c r="BC5" s="442"/>
      <c r="BD5" s="442"/>
      <c r="BE5" s="442"/>
      <c r="BF5" s="442"/>
      <c r="BG5" s="442"/>
      <c r="BH5" s="442"/>
      <c r="BI5" s="442"/>
      <c r="BJ5" s="442"/>
      <c r="BK5" s="442"/>
      <c r="BL5" s="442"/>
      <c r="BM5" s="443"/>
      <c r="BN5" s="407">
        <v>10937280</v>
      </c>
      <c r="BO5" s="408"/>
      <c r="BP5" s="408"/>
      <c r="BQ5" s="408"/>
      <c r="BR5" s="408"/>
      <c r="BS5" s="408"/>
      <c r="BT5" s="408"/>
      <c r="BU5" s="409"/>
      <c r="BV5" s="407">
        <v>10684510</v>
      </c>
      <c r="BW5" s="408"/>
      <c r="BX5" s="408"/>
      <c r="BY5" s="408"/>
      <c r="BZ5" s="408"/>
      <c r="CA5" s="408"/>
      <c r="CB5" s="408"/>
      <c r="CC5" s="409"/>
      <c r="CD5" s="410" t="s">
        <v>93</v>
      </c>
      <c r="CE5" s="411"/>
      <c r="CF5" s="411"/>
      <c r="CG5" s="411"/>
      <c r="CH5" s="411"/>
      <c r="CI5" s="411"/>
      <c r="CJ5" s="411"/>
      <c r="CK5" s="411"/>
      <c r="CL5" s="411"/>
      <c r="CM5" s="411"/>
      <c r="CN5" s="411"/>
      <c r="CO5" s="411"/>
      <c r="CP5" s="411"/>
      <c r="CQ5" s="411"/>
      <c r="CR5" s="411"/>
      <c r="CS5" s="412"/>
      <c r="CT5" s="404">
        <v>96.3</v>
      </c>
      <c r="CU5" s="405"/>
      <c r="CV5" s="405"/>
      <c r="CW5" s="405"/>
      <c r="CX5" s="405"/>
      <c r="CY5" s="405"/>
      <c r="CZ5" s="405"/>
      <c r="DA5" s="406"/>
      <c r="DB5" s="404">
        <v>90.8</v>
      </c>
      <c r="DC5" s="405"/>
      <c r="DD5" s="405"/>
      <c r="DE5" s="405"/>
      <c r="DF5" s="405"/>
      <c r="DG5" s="405"/>
      <c r="DH5" s="405"/>
      <c r="DI5" s="406"/>
    </row>
    <row r="6" spans="1:119" ht="18.7" customHeight="1" x14ac:dyDescent="0.2">
      <c r="A6" s="169"/>
      <c r="B6" s="413" t="s">
        <v>94</v>
      </c>
      <c r="C6" s="414"/>
      <c r="D6" s="414"/>
      <c r="E6" s="415"/>
      <c r="F6" s="415"/>
      <c r="G6" s="415"/>
      <c r="H6" s="415"/>
      <c r="I6" s="415"/>
      <c r="J6" s="415"/>
      <c r="K6" s="415"/>
      <c r="L6" s="415" t="s">
        <v>95</v>
      </c>
      <c r="M6" s="415"/>
      <c r="N6" s="415"/>
      <c r="O6" s="415"/>
      <c r="P6" s="415"/>
      <c r="Q6" s="415"/>
      <c r="R6" s="419"/>
      <c r="S6" s="419"/>
      <c r="T6" s="419"/>
      <c r="U6" s="419"/>
      <c r="V6" s="420"/>
      <c r="W6" s="423" t="s">
        <v>96</v>
      </c>
      <c r="X6" s="424"/>
      <c r="Y6" s="424"/>
      <c r="Z6" s="424"/>
      <c r="AA6" s="424"/>
      <c r="AB6" s="414"/>
      <c r="AC6" s="427" t="s">
        <v>97</v>
      </c>
      <c r="AD6" s="428"/>
      <c r="AE6" s="428"/>
      <c r="AF6" s="428"/>
      <c r="AG6" s="428"/>
      <c r="AH6" s="428"/>
      <c r="AI6" s="428"/>
      <c r="AJ6" s="428"/>
      <c r="AK6" s="428"/>
      <c r="AL6" s="429"/>
      <c r="AM6" s="436" t="s">
        <v>98</v>
      </c>
      <c r="AN6" s="437"/>
      <c r="AO6" s="437"/>
      <c r="AP6" s="437"/>
      <c r="AQ6" s="437"/>
      <c r="AR6" s="437"/>
      <c r="AS6" s="437"/>
      <c r="AT6" s="438"/>
      <c r="AU6" s="439" t="s">
        <v>91</v>
      </c>
      <c r="AV6" s="440"/>
      <c r="AW6" s="440"/>
      <c r="AX6" s="440"/>
      <c r="AY6" s="441" t="s">
        <v>99</v>
      </c>
      <c r="AZ6" s="442"/>
      <c r="BA6" s="442"/>
      <c r="BB6" s="442"/>
      <c r="BC6" s="442"/>
      <c r="BD6" s="442"/>
      <c r="BE6" s="442"/>
      <c r="BF6" s="442"/>
      <c r="BG6" s="442"/>
      <c r="BH6" s="442"/>
      <c r="BI6" s="442"/>
      <c r="BJ6" s="442"/>
      <c r="BK6" s="442"/>
      <c r="BL6" s="442"/>
      <c r="BM6" s="443"/>
      <c r="BN6" s="407">
        <v>409021</v>
      </c>
      <c r="BO6" s="408"/>
      <c r="BP6" s="408"/>
      <c r="BQ6" s="408"/>
      <c r="BR6" s="408"/>
      <c r="BS6" s="408"/>
      <c r="BT6" s="408"/>
      <c r="BU6" s="409"/>
      <c r="BV6" s="407">
        <v>431747</v>
      </c>
      <c r="BW6" s="408"/>
      <c r="BX6" s="408"/>
      <c r="BY6" s="408"/>
      <c r="BZ6" s="408"/>
      <c r="CA6" s="408"/>
      <c r="CB6" s="408"/>
      <c r="CC6" s="409"/>
      <c r="CD6" s="410" t="s">
        <v>100</v>
      </c>
      <c r="CE6" s="411"/>
      <c r="CF6" s="411"/>
      <c r="CG6" s="411"/>
      <c r="CH6" s="411"/>
      <c r="CI6" s="411"/>
      <c r="CJ6" s="411"/>
      <c r="CK6" s="411"/>
      <c r="CL6" s="411"/>
      <c r="CM6" s="411"/>
      <c r="CN6" s="411"/>
      <c r="CO6" s="411"/>
      <c r="CP6" s="411"/>
      <c r="CQ6" s="411"/>
      <c r="CR6" s="411"/>
      <c r="CS6" s="412"/>
      <c r="CT6" s="444">
        <v>96.6</v>
      </c>
      <c r="CU6" s="445"/>
      <c r="CV6" s="445"/>
      <c r="CW6" s="445"/>
      <c r="CX6" s="445"/>
      <c r="CY6" s="445"/>
      <c r="CZ6" s="445"/>
      <c r="DA6" s="446"/>
      <c r="DB6" s="444">
        <v>91.5</v>
      </c>
      <c r="DC6" s="445"/>
      <c r="DD6" s="445"/>
      <c r="DE6" s="445"/>
      <c r="DF6" s="445"/>
      <c r="DG6" s="445"/>
      <c r="DH6" s="445"/>
      <c r="DI6" s="446"/>
    </row>
    <row r="7" spans="1:119" ht="18.7" customHeight="1" x14ac:dyDescent="0.2">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101</v>
      </c>
      <c r="AN7" s="437"/>
      <c r="AO7" s="437"/>
      <c r="AP7" s="437"/>
      <c r="AQ7" s="437"/>
      <c r="AR7" s="437"/>
      <c r="AS7" s="437"/>
      <c r="AT7" s="438"/>
      <c r="AU7" s="439" t="s">
        <v>91</v>
      </c>
      <c r="AV7" s="440"/>
      <c r="AW7" s="440"/>
      <c r="AX7" s="440"/>
      <c r="AY7" s="441" t="s">
        <v>102</v>
      </c>
      <c r="AZ7" s="442"/>
      <c r="BA7" s="442"/>
      <c r="BB7" s="442"/>
      <c r="BC7" s="442"/>
      <c r="BD7" s="442"/>
      <c r="BE7" s="442"/>
      <c r="BF7" s="442"/>
      <c r="BG7" s="442"/>
      <c r="BH7" s="442"/>
      <c r="BI7" s="442"/>
      <c r="BJ7" s="442"/>
      <c r="BK7" s="442"/>
      <c r="BL7" s="442"/>
      <c r="BM7" s="443"/>
      <c r="BN7" s="407">
        <v>137432</v>
      </c>
      <c r="BO7" s="408"/>
      <c r="BP7" s="408"/>
      <c r="BQ7" s="408"/>
      <c r="BR7" s="408"/>
      <c r="BS7" s="408"/>
      <c r="BT7" s="408"/>
      <c r="BU7" s="409"/>
      <c r="BV7" s="407">
        <v>125383</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6268449</v>
      </c>
      <c r="CU7" s="408"/>
      <c r="CV7" s="408"/>
      <c r="CW7" s="408"/>
      <c r="CX7" s="408"/>
      <c r="CY7" s="408"/>
      <c r="CZ7" s="408"/>
      <c r="DA7" s="409"/>
      <c r="DB7" s="407">
        <v>6091635</v>
      </c>
      <c r="DC7" s="408"/>
      <c r="DD7" s="408"/>
      <c r="DE7" s="408"/>
      <c r="DF7" s="408"/>
      <c r="DG7" s="408"/>
      <c r="DH7" s="408"/>
      <c r="DI7" s="409"/>
    </row>
    <row r="8" spans="1:119" ht="18.7" customHeight="1" thickBot="1" x14ac:dyDescent="0.25">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91</v>
      </c>
      <c r="AV8" s="440"/>
      <c r="AW8" s="440"/>
      <c r="AX8" s="440"/>
      <c r="AY8" s="441" t="s">
        <v>105</v>
      </c>
      <c r="AZ8" s="442"/>
      <c r="BA8" s="442"/>
      <c r="BB8" s="442"/>
      <c r="BC8" s="442"/>
      <c r="BD8" s="442"/>
      <c r="BE8" s="442"/>
      <c r="BF8" s="442"/>
      <c r="BG8" s="442"/>
      <c r="BH8" s="442"/>
      <c r="BI8" s="442"/>
      <c r="BJ8" s="442"/>
      <c r="BK8" s="442"/>
      <c r="BL8" s="442"/>
      <c r="BM8" s="443"/>
      <c r="BN8" s="407">
        <v>271589</v>
      </c>
      <c r="BO8" s="408"/>
      <c r="BP8" s="408"/>
      <c r="BQ8" s="408"/>
      <c r="BR8" s="408"/>
      <c r="BS8" s="408"/>
      <c r="BT8" s="408"/>
      <c r="BU8" s="409"/>
      <c r="BV8" s="407">
        <v>306364</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0.53</v>
      </c>
      <c r="CU8" s="448"/>
      <c r="CV8" s="448"/>
      <c r="CW8" s="448"/>
      <c r="CX8" s="448"/>
      <c r="CY8" s="448"/>
      <c r="CZ8" s="448"/>
      <c r="DA8" s="449"/>
      <c r="DB8" s="447">
        <v>0.52</v>
      </c>
      <c r="DC8" s="448"/>
      <c r="DD8" s="448"/>
      <c r="DE8" s="448"/>
      <c r="DF8" s="448"/>
      <c r="DG8" s="448"/>
      <c r="DH8" s="448"/>
      <c r="DI8" s="449"/>
    </row>
    <row r="9" spans="1:119" ht="18.7" customHeight="1" thickBot="1" x14ac:dyDescent="0.25">
      <c r="A9" s="169"/>
      <c r="B9" s="401" t="s">
        <v>107</v>
      </c>
      <c r="C9" s="402"/>
      <c r="D9" s="402"/>
      <c r="E9" s="402"/>
      <c r="F9" s="402"/>
      <c r="G9" s="402"/>
      <c r="H9" s="402"/>
      <c r="I9" s="402"/>
      <c r="J9" s="402"/>
      <c r="K9" s="450"/>
      <c r="L9" s="451" t="s">
        <v>108</v>
      </c>
      <c r="M9" s="452"/>
      <c r="N9" s="452"/>
      <c r="O9" s="452"/>
      <c r="P9" s="452"/>
      <c r="Q9" s="453"/>
      <c r="R9" s="454">
        <v>19247</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111</v>
      </c>
      <c r="AV9" s="440"/>
      <c r="AW9" s="440"/>
      <c r="AX9" s="440"/>
      <c r="AY9" s="441" t="s">
        <v>112</v>
      </c>
      <c r="AZ9" s="442"/>
      <c r="BA9" s="442"/>
      <c r="BB9" s="442"/>
      <c r="BC9" s="442"/>
      <c r="BD9" s="442"/>
      <c r="BE9" s="442"/>
      <c r="BF9" s="442"/>
      <c r="BG9" s="442"/>
      <c r="BH9" s="442"/>
      <c r="BI9" s="442"/>
      <c r="BJ9" s="442"/>
      <c r="BK9" s="442"/>
      <c r="BL9" s="442"/>
      <c r="BM9" s="443"/>
      <c r="BN9" s="407">
        <v>-34775</v>
      </c>
      <c r="BO9" s="408"/>
      <c r="BP9" s="408"/>
      <c r="BQ9" s="408"/>
      <c r="BR9" s="408"/>
      <c r="BS9" s="408"/>
      <c r="BT9" s="408"/>
      <c r="BU9" s="409"/>
      <c r="BV9" s="407">
        <v>-173195</v>
      </c>
      <c r="BW9" s="408"/>
      <c r="BX9" s="408"/>
      <c r="BY9" s="408"/>
      <c r="BZ9" s="408"/>
      <c r="CA9" s="408"/>
      <c r="CB9" s="408"/>
      <c r="CC9" s="409"/>
      <c r="CD9" s="410" t="s">
        <v>113</v>
      </c>
      <c r="CE9" s="411"/>
      <c r="CF9" s="411"/>
      <c r="CG9" s="411"/>
      <c r="CH9" s="411"/>
      <c r="CI9" s="411"/>
      <c r="CJ9" s="411"/>
      <c r="CK9" s="411"/>
      <c r="CL9" s="411"/>
      <c r="CM9" s="411"/>
      <c r="CN9" s="411"/>
      <c r="CO9" s="411"/>
      <c r="CP9" s="411"/>
      <c r="CQ9" s="411"/>
      <c r="CR9" s="411"/>
      <c r="CS9" s="412"/>
      <c r="CT9" s="404">
        <v>7.3</v>
      </c>
      <c r="CU9" s="405"/>
      <c r="CV9" s="405"/>
      <c r="CW9" s="405"/>
      <c r="CX9" s="405"/>
      <c r="CY9" s="405"/>
      <c r="CZ9" s="405"/>
      <c r="DA9" s="406"/>
      <c r="DB9" s="404">
        <v>7.9</v>
      </c>
      <c r="DC9" s="405"/>
      <c r="DD9" s="405"/>
      <c r="DE9" s="405"/>
      <c r="DF9" s="405"/>
      <c r="DG9" s="405"/>
      <c r="DH9" s="405"/>
      <c r="DI9" s="406"/>
    </row>
    <row r="10" spans="1:119" ht="18.7" customHeight="1" thickBot="1" x14ac:dyDescent="0.25">
      <c r="A10" s="169"/>
      <c r="B10" s="401"/>
      <c r="C10" s="402"/>
      <c r="D10" s="402"/>
      <c r="E10" s="402"/>
      <c r="F10" s="402"/>
      <c r="G10" s="402"/>
      <c r="H10" s="402"/>
      <c r="I10" s="402"/>
      <c r="J10" s="402"/>
      <c r="K10" s="450"/>
      <c r="L10" s="457" t="s">
        <v>114</v>
      </c>
      <c r="M10" s="437"/>
      <c r="N10" s="437"/>
      <c r="O10" s="437"/>
      <c r="P10" s="437"/>
      <c r="Q10" s="438"/>
      <c r="R10" s="458">
        <v>20760</v>
      </c>
      <c r="S10" s="459"/>
      <c r="T10" s="459"/>
      <c r="U10" s="459"/>
      <c r="V10" s="460"/>
      <c r="W10" s="395"/>
      <c r="X10" s="396"/>
      <c r="Y10" s="396"/>
      <c r="Z10" s="396"/>
      <c r="AA10" s="396"/>
      <c r="AB10" s="396"/>
      <c r="AC10" s="396"/>
      <c r="AD10" s="396"/>
      <c r="AE10" s="396"/>
      <c r="AF10" s="396"/>
      <c r="AG10" s="396"/>
      <c r="AH10" s="396"/>
      <c r="AI10" s="396"/>
      <c r="AJ10" s="396"/>
      <c r="AK10" s="396"/>
      <c r="AL10" s="399"/>
      <c r="AM10" s="436" t="s">
        <v>115</v>
      </c>
      <c r="AN10" s="437"/>
      <c r="AO10" s="437"/>
      <c r="AP10" s="437"/>
      <c r="AQ10" s="437"/>
      <c r="AR10" s="437"/>
      <c r="AS10" s="437"/>
      <c r="AT10" s="438"/>
      <c r="AU10" s="439" t="s">
        <v>91</v>
      </c>
      <c r="AV10" s="440"/>
      <c r="AW10" s="440"/>
      <c r="AX10" s="440"/>
      <c r="AY10" s="441" t="s">
        <v>116</v>
      </c>
      <c r="AZ10" s="442"/>
      <c r="BA10" s="442"/>
      <c r="BB10" s="442"/>
      <c r="BC10" s="442"/>
      <c r="BD10" s="442"/>
      <c r="BE10" s="442"/>
      <c r="BF10" s="442"/>
      <c r="BG10" s="442"/>
      <c r="BH10" s="442"/>
      <c r="BI10" s="442"/>
      <c r="BJ10" s="442"/>
      <c r="BK10" s="442"/>
      <c r="BL10" s="442"/>
      <c r="BM10" s="443"/>
      <c r="BN10" s="407">
        <v>18010</v>
      </c>
      <c r="BO10" s="408"/>
      <c r="BP10" s="408"/>
      <c r="BQ10" s="408"/>
      <c r="BR10" s="408"/>
      <c r="BS10" s="408"/>
      <c r="BT10" s="408"/>
      <c r="BU10" s="409"/>
      <c r="BV10" s="407">
        <v>6320</v>
      </c>
      <c r="BW10" s="408"/>
      <c r="BX10" s="408"/>
      <c r="BY10" s="408"/>
      <c r="BZ10" s="408"/>
      <c r="CA10" s="408"/>
      <c r="CB10" s="408"/>
      <c r="CC10" s="409"/>
      <c r="CD10" s="172" t="s">
        <v>117</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 customHeight="1" thickBot="1" x14ac:dyDescent="0.25">
      <c r="A11" s="169"/>
      <c r="B11" s="401"/>
      <c r="C11" s="402"/>
      <c r="D11" s="402"/>
      <c r="E11" s="402"/>
      <c r="F11" s="402"/>
      <c r="G11" s="402"/>
      <c r="H11" s="402"/>
      <c r="I11" s="402"/>
      <c r="J11" s="402"/>
      <c r="K11" s="450"/>
      <c r="L11" s="461" t="s">
        <v>118</v>
      </c>
      <c r="M11" s="462"/>
      <c r="N11" s="462"/>
      <c r="O11" s="462"/>
      <c r="P11" s="462"/>
      <c r="Q11" s="463"/>
      <c r="R11" s="464" t="s">
        <v>119</v>
      </c>
      <c r="S11" s="465"/>
      <c r="T11" s="465"/>
      <c r="U11" s="465"/>
      <c r="V11" s="466"/>
      <c r="W11" s="395"/>
      <c r="X11" s="396"/>
      <c r="Y11" s="396"/>
      <c r="Z11" s="396"/>
      <c r="AA11" s="396"/>
      <c r="AB11" s="396"/>
      <c r="AC11" s="396"/>
      <c r="AD11" s="396"/>
      <c r="AE11" s="396"/>
      <c r="AF11" s="396"/>
      <c r="AG11" s="396"/>
      <c r="AH11" s="396"/>
      <c r="AI11" s="396"/>
      <c r="AJ11" s="396"/>
      <c r="AK11" s="396"/>
      <c r="AL11" s="399"/>
      <c r="AM11" s="436" t="s">
        <v>120</v>
      </c>
      <c r="AN11" s="437"/>
      <c r="AO11" s="437"/>
      <c r="AP11" s="437"/>
      <c r="AQ11" s="437"/>
      <c r="AR11" s="437"/>
      <c r="AS11" s="437"/>
      <c r="AT11" s="438"/>
      <c r="AU11" s="439" t="s">
        <v>91</v>
      </c>
      <c r="AV11" s="440"/>
      <c r="AW11" s="440"/>
      <c r="AX11" s="440"/>
      <c r="AY11" s="441" t="s">
        <v>121</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122</v>
      </c>
      <c r="CE11" s="411"/>
      <c r="CF11" s="411"/>
      <c r="CG11" s="411"/>
      <c r="CH11" s="411"/>
      <c r="CI11" s="411"/>
      <c r="CJ11" s="411"/>
      <c r="CK11" s="411"/>
      <c r="CL11" s="411"/>
      <c r="CM11" s="411"/>
      <c r="CN11" s="411"/>
      <c r="CO11" s="411"/>
      <c r="CP11" s="411"/>
      <c r="CQ11" s="411"/>
      <c r="CR11" s="411"/>
      <c r="CS11" s="412"/>
      <c r="CT11" s="447" t="s">
        <v>123</v>
      </c>
      <c r="CU11" s="448"/>
      <c r="CV11" s="448"/>
      <c r="CW11" s="448"/>
      <c r="CX11" s="448"/>
      <c r="CY11" s="448"/>
      <c r="CZ11" s="448"/>
      <c r="DA11" s="449"/>
      <c r="DB11" s="447" t="s">
        <v>123</v>
      </c>
      <c r="DC11" s="448"/>
      <c r="DD11" s="448"/>
      <c r="DE11" s="448"/>
      <c r="DF11" s="448"/>
      <c r="DG11" s="448"/>
      <c r="DH11" s="448"/>
      <c r="DI11" s="449"/>
    </row>
    <row r="12" spans="1:119" ht="18.7" customHeight="1" x14ac:dyDescent="0.2">
      <c r="A12" s="169"/>
      <c r="B12" s="467" t="s">
        <v>124</v>
      </c>
      <c r="C12" s="468"/>
      <c r="D12" s="468"/>
      <c r="E12" s="468"/>
      <c r="F12" s="468"/>
      <c r="G12" s="468"/>
      <c r="H12" s="468"/>
      <c r="I12" s="468"/>
      <c r="J12" s="468"/>
      <c r="K12" s="469"/>
      <c r="L12" s="476" t="s">
        <v>125</v>
      </c>
      <c r="M12" s="477"/>
      <c r="N12" s="477"/>
      <c r="O12" s="477"/>
      <c r="P12" s="477"/>
      <c r="Q12" s="478"/>
      <c r="R12" s="479">
        <v>18991</v>
      </c>
      <c r="S12" s="480"/>
      <c r="T12" s="480"/>
      <c r="U12" s="480"/>
      <c r="V12" s="481"/>
      <c r="W12" s="482" t="s">
        <v>1</v>
      </c>
      <c r="X12" s="440"/>
      <c r="Y12" s="440"/>
      <c r="Z12" s="440"/>
      <c r="AA12" s="440"/>
      <c r="AB12" s="483"/>
      <c r="AC12" s="484" t="s">
        <v>126</v>
      </c>
      <c r="AD12" s="485"/>
      <c r="AE12" s="485"/>
      <c r="AF12" s="485"/>
      <c r="AG12" s="486"/>
      <c r="AH12" s="484" t="s">
        <v>127</v>
      </c>
      <c r="AI12" s="485"/>
      <c r="AJ12" s="485"/>
      <c r="AK12" s="485"/>
      <c r="AL12" s="487"/>
      <c r="AM12" s="436" t="s">
        <v>128</v>
      </c>
      <c r="AN12" s="437"/>
      <c r="AO12" s="437"/>
      <c r="AP12" s="437"/>
      <c r="AQ12" s="437"/>
      <c r="AR12" s="437"/>
      <c r="AS12" s="437"/>
      <c r="AT12" s="438"/>
      <c r="AU12" s="439" t="s">
        <v>91</v>
      </c>
      <c r="AV12" s="440"/>
      <c r="AW12" s="440"/>
      <c r="AX12" s="440"/>
      <c r="AY12" s="441" t="s">
        <v>129</v>
      </c>
      <c r="AZ12" s="442"/>
      <c r="BA12" s="442"/>
      <c r="BB12" s="442"/>
      <c r="BC12" s="442"/>
      <c r="BD12" s="442"/>
      <c r="BE12" s="442"/>
      <c r="BF12" s="442"/>
      <c r="BG12" s="442"/>
      <c r="BH12" s="442"/>
      <c r="BI12" s="442"/>
      <c r="BJ12" s="442"/>
      <c r="BK12" s="442"/>
      <c r="BL12" s="442"/>
      <c r="BM12" s="443"/>
      <c r="BN12" s="407">
        <v>260000</v>
      </c>
      <c r="BO12" s="408"/>
      <c r="BP12" s="408"/>
      <c r="BQ12" s="408"/>
      <c r="BR12" s="408"/>
      <c r="BS12" s="408"/>
      <c r="BT12" s="408"/>
      <c r="BU12" s="409"/>
      <c r="BV12" s="407">
        <v>70000</v>
      </c>
      <c r="BW12" s="408"/>
      <c r="BX12" s="408"/>
      <c r="BY12" s="408"/>
      <c r="BZ12" s="408"/>
      <c r="CA12" s="408"/>
      <c r="CB12" s="408"/>
      <c r="CC12" s="409"/>
      <c r="CD12" s="410" t="s">
        <v>130</v>
      </c>
      <c r="CE12" s="411"/>
      <c r="CF12" s="411"/>
      <c r="CG12" s="411"/>
      <c r="CH12" s="411"/>
      <c r="CI12" s="411"/>
      <c r="CJ12" s="411"/>
      <c r="CK12" s="411"/>
      <c r="CL12" s="411"/>
      <c r="CM12" s="411"/>
      <c r="CN12" s="411"/>
      <c r="CO12" s="411"/>
      <c r="CP12" s="411"/>
      <c r="CQ12" s="411"/>
      <c r="CR12" s="411"/>
      <c r="CS12" s="412"/>
      <c r="CT12" s="447" t="s">
        <v>123</v>
      </c>
      <c r="CU12" s="448"/>
      <c r="CV12" s="448"/>
      <c r="CW12" s="448"/>
      <c r="CX12" s="448"/>
      <c r="CY12" s="448"/>
      <c r="CZ12" s="448"/>
      <c r="DA12" s="449"/>
      <c r="DB12" s="447" t="s">
        <v>123</v>
      </c>
      <c r="DC12" s="448"/>
      <c r="DD12" s="448"/>
      <c r="DE12" s="448"/>
      <c r="DF12" s="448"/>
      <c r="DG12" s="448"/>
      <c r="DH12" s="448"/>
      <c r="DI12" s="449"/>
    </row>
    <row r="13" spans="1:119" ht="18.7" customHeight="1" x14ac:dyDescent="0.2">
      <c r="A13" s="169"/>
      <c r="B13" s="470"/>
      <c r="C13" s="471"/>
      <c r="D13" s="471"/>
      <c r="E13" s="471"/>
      <c r="F13" s="471"/>
      <c r="G13" s="471"/>
      <c r="H13" s="471"/>
      <c r="I13" s="471"/>
      <c r="J13" s="471"/>
      <c r="K13" s="472"/>
      <c r="L13" s="178"/>
      <c r="M13" s="498" t="s">
        <v>131</v>
      </c>
      <c r="N13" s="499"/>
      <c r="O13" s="499"/>
      <c r="P13" s="499"/>
      <c r="Q13" s="500"/>
      <c r="R13" s="491">
        <v>18328</v>
      </c>
      <c r="S13" s="492"/>
      <c r="T13" s="492"/>
      <c r="U13" s="492"/>
      <c r="V13" s="493"/>
      <c r="W13" s="423" t="s">
        <v>132</v>
      </c>
      <c r="X13" s="424"/>
      <c r="Y13" s="424"/>
      <c r="Z13" s="424"/>
      <c r="AA13" s="424"/>
      <c r="AB13" s="414"/>
      <c r="AC13" s="458">
        <v>219</v>
      </c>
      <c r="AD13" s="459"/>
      <c r="AE13" s="459"/>
      <c r="AF13" s="459"/>
      <c r="AG13" s="501"/>
      <c r="AH13" s="458">
        <v>215</v>
      </c>
      <c r="AI13" s="459"/>
      <c r="AJ13" s="459"/>
      <c r="AK13" s="459"/>
      <c r="AL13" s="460"/>
      <c r="AM13" s="436" t="s">
        <v>133</v>
      </c>
      <c r="AN13" s="437"/>
      <c r="AO13" s="437"/>
      <c r="AP13" s="437"/>
      <c r="AQ13" s="437"/>
      <c r="AR13" s="437"/>
      <c r="AS13" s="437"/>
      <c r="AT13" s="438"/>
      <c r="AU13" s="439" t="s">
        <v>111</v>
      </c>
      <c r="AV13" s="440"/>
      <c r="AW13" s="440"/>
      <c r="AX13" s="440"/>
      <c r="AY13" s="441" t="s">
        <v>134</v>
      </c>
      <c r="AZ13" s="442"/>
      <c r="BA13" s="442"/>
      <c r="BB13" s="442"/>
      <c r="BC13" s="442"/>
      <c r="BD13" s="442"/>
      <c r="BE13" s="442"/>
      <c r="BF13" s="442"/>
      <c r="BG13" s="442"/>
      <c r="BH13" s="442"/>
      <c r="BI13" s="442"/>
      <c r="BJ13" s="442"/>
      <c r="BK13" s="442"/>
      <c r="BL13" s="442"/>
      <c r="BM13" s="443"/>
      <c r="BN13" s="407">
        <v>-276765</v>
      </c>
      <c r="BO13" s="408"/>
      <c r="BP13" s="408"/>
      <c r="BQ13" s="408"/>
      <c r="BR13" s="408"/>
      <c r="BS13" s="408"/>
      <c r="BT13" s="408"/>
      <c r="BU13" s="409"/>
      <c r="BV13" s="407">
        <v>-236875</v>
      </c>
      <c r="BW13" s="408"/>
      <c r="BX13" s="408"/>
      <c r="BY13" s="408"/>
      <c r="BZ13" s="408"/>
      <c r="CA13" s="408"/>
      <c r="CB13" s="408"/>
      <c r="CC13" s="409"/>
      <c r="CD13" s="410" t="s">
        <v>135</v>
      </c>
      <c r="CE13" s="411"/>
      <c r="CF13" s="411"/>
      <c r="CG13" s="411"/>
      <c r="CH13" s="411"/>
      <c r="CI13" s="411"/>
      <c r="CJ13" s="411"/>
      <c r="CK13" s="411"/>
      <c r="CL13" s="411"/>
      <c r="CM13" s="411"/>
      <c r="CN13" s="411"/>
      <c r="CO13" s="411"/>
      <c r="CP13" s="411"/>
      <c r="CQ13" s="411"/>
      <c r="CR13" s="411"/>
      <c r="CS13" s="412"/>
      <c r="CT13" s="404">
        <v>9</v>
      </c>
      <c r="CU13" s="405"/>
      <c r="CV13" s="405"/>
      <c r="CW13" s="405"/>
      <c r="CX13" s="405"/>
      <c r="CY13" s="405"/>
      <c r="CZ13" s="405"/>
      <c r="DA13" s="406"/>
      <c r="DB13" s="404">
        <v>9.5</v>
      </c>
      <c r="DC13" s="405"/>
      <c r="DD13" s="405"/>
      <c r="DE13" s="405"/>
      <c r="DF13" s="405"/>
      <c r="DG13" s="405"/>
      <c r="DH13" s="405"/>
      <c r="DI13" s="406"/>
    </row>
    <row r="14" spans="1:119" ht="18.7" customHeight="1" thickBot="1" x14ac:dyDescent="0.25">
      <c r="A14" s="169"/>
      <c r="B14" s="470"/>
      <c r="C14" s="471"/>
      <c r="D14" s="471"/>
      <c r="E14" s="471"/>
      <c r="F14" s="471"/>
      <c r="G14" s="471"/>
      <c r="H14" s="471"/>
      <c r="I14" s="471"/>
      <c r="J14" s="471"/>
      <c r="K14" s="472"/>
      <c r="L14" s="488" t="s">
        <v>136</v>
      </c>
      <c r="M14" s="489"/>
      <c r="N14" s="489"/>
      <c r="O14" s="489"/>
      <c r="P14" s="489"/>
      <c r="Q14" s="490"/>
      <c r="R14" s="491">
        <v>19279</v>
      </c>
      <c r="S14" s="492"/>
      <c r="T14" s="492"/>
      <c r="U14" s="492"/>
      <c r="V14" s="493"/>
      <c r="W14" s="397"/>
      <c r="X14" s="398"/>
      <c r="Y14" s="398"/>
      <c r="Z14" s="398"/>
      <c r="AA14" s="398"/>
      <c r="AB14" s="387"/>
      <c r="AC14" s="494">
        <v>2.2000000000000002</v>
      </c>
      <c r="AD14" s="495"/>
      <c r="AE14" s="495"/>
      <c r="AF14" s="495"/>
      <c r="AG14" s="496"/>
      <c r="AH14" s="494">
        <v>2</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137</v>
      </c>
      <c r="CE14" s="503"/>
      <c r="CF14" s="503"/>
      <c r="CG14" s="503"/>
      <c r="CH14" s="503"/>
      <c r="CI14" s="503"/>
      <c r="CJ14" s="503"/>
      <c r="CK14" s="503"/>
      <c r="CL14" s="503"/>
      <c r="CM14" s="503"/>
      <c r="CN14" s="503"/>
      <c r="CO14" s="503"/>
      <c r="CP14" s="503"/>
      <c r="CQ14" s="503"/>
      <c r="CR14" s="503"/>
      <c r="CS14" s="504"/>
      <c r="CT14" s="505">
        <v>5.9</v>
      </c>
      <c r="CU14" s="506"/>
      <c r="CV14" s="506"/>
      <c r="CW14" s="506"/>
      <c r="CX14" s="506"/>
      <c r="CY14" s="506"/>
      <c r="CZ14" s="506"/>
      <c r="DA14" s="507"/>
      <c r="DB14" s="505">
        <v>6.3</v>
      </c>
      <c r="DC14" s="506"/>
      <c r="DD14" s="506"/>
      <c r="DE14" s="506"/>
      <c r="DF14" s="506"/>
      <c r="DG14" s="506"/>
      <c r="DH14" s="506"/>
      <c r="DI14" s="507"/>
    </row>
    <row r="15" spans="1:119" ht="18.7" customHeight="1" x14ac:dyDescent="0.2">
      <c r="A15" s="169"/>
      <c r="B15" s="470"/>
      <c r="C15" s="471"/>
      <c r="D15" s="471"/>
      <c r="E15" s="471"/>
      <c r="F15" s="471"/>
      <c r="G15" s="471"/>
      <c r="H15" s="471"/>
      <c r="I15" s="471"/>
      <c r="J15" s="471"/>
      <c r="K15" s="472"/>
      <c r="L15" s="178"/>
      <c r="M15" s="498" t="s">
        <v>131</v>
      </c>
      <c r="N15" s="499"/>
      <c r="O15" s="499"/>
      <c r="P15" s="499"/>
      <c r="Q15" s="500"/>
      <c r="R15" s="491">
        <v>18657</v>
      </c>
      <c r="S15" s="492"/>
      <c r="T15" s="492"/>
      <c r="U15" s="492"/>
      <c r="V15" s="493"/>
      <c r="W15" s="423" t="s">
        <v>138</v>
      </c>
      <c r="X15" s="424"/>
      <c r="Y15" s="424"/>
      <c r="Z15" s="424"/>
      <c r="AA15" s="424"/>
      <c r="AB15" s="414"/>
      <c r="AC15" s="458">
        <v>4595</v>
      </c>
      <c r="AD15" s="459"/>
      <c r="AE15" s="459"/>
      <c r="AF15" s="459"/>
      <c r="AG15" s="501"/>
      <c r="AH15" s="458">
        <v>5167</v>
      </c>
      <c r="AI15" s="459"/>
      <c r="AJ15" s="459"/>
      <c r="AK15" s="459"/>
      <c r="AL15" s="460"/>
      <c r="AM15" s="436"/>
      <c r="AN15" s="437"/>
      <c r="AO15" s="437"/>
      <c r="AP15" s="437"/>
      <c r="AQ15" s="437"/>
      <c r="AR15" s="437"/>
      <c r="AS15" s="437"/>
      <c r="AT15" s="438"/>
      <c r="AU15" s="439"/>
      <c r="AV15" s="440"/>
      <c r="AW15" s="440"/>
      <c r="AX15" s="440"/>
      <c r="AY15" s="367" t="s">
        <v>139</v>
      </c>
      <c r="AZ15" s="368"/>
      <c r="BA15" s="368"/>
      <c r="BB15" s="368"/>
      <c r="BC15" s="368"/>
      <c r="BD15" s="368"/>
      <c r="BE15" s="368"/>
      <c r="BF15" s="368"/>
      <c r="BG15" s="368"/>
      <c r="BH15" s="368"/>
      <c r="BI15" s="368"/>
      <c r="BJ15" s="368"/>
      <c r="BK15" s="368"/>
      <c r="BL15" s="368"/>
      <c r="BM15" s="369"/>
      <c r="BN15" s="370">
        <v>2954696</v>
      </c>
      <c r="BO15" s="371"/>
      <c r="BP15" s="371"/>
      <c r="BQ15" s="371"/>
      <c r="BR15" s="371"/>
      <c r="BS15" s="371"/>
      <c r="BT15" s="371"/>
      <c r="BU15" s="372"/>
      <c r="BV15" s="370">
        <v>2826870</v>
      </c>
      <c r="BW15" s="371"/>
      <c r="BX15" s="371"/>
      <c r="BY15" s="371"/>
      <c r="BZ15" s="371"/>
      <c r="CA15" s="371"/>
      <c r="CB15" s="371"/>
      <c r="CC15" s="372"/>
      <c r="CD15" s="508" t="s">
        <v>140</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 customHeight="1" x14ac:dyDescent="0.2">
      <c r="A16" s="169"/>
      <c r="B16" s="470"/>
      <c r="C16" s="471"/>
      <c r="D16" s="471"/>
      <c r="E16" s="471"/>
      <c r="F16" s="471"/>
      <c r="G16" s="471"/>
      <c r="H16" s="471"/>
      <c r="I16" s="471"/>
      <c r="J16" s="471"/>
      <c r="K16" s="472"/>
      <c r="L16" s="488" t="s">
        <v>141</v>
      </c>
      <c r="M16" s="511"/>
      <c r="N16" s="511"/>
      <c r="O16" s="511"/>
      <c r="P16" s="511"/>
      <c r="Q16" s="512"/>
      <c r="R16" s="513" t="s">
        <v>142</v>
      </c>
      <c r="S16" s="514"/>
      <c r="T16" s="514"/>
      <c r="U16" s="514"/>
      <c r="V16" s="515"/>
      <c r="W16" s="397"/>
      <c r="X16" s="398"/>
      <c r="Y16" s="398"/>
      <c r="Z16" s="398"/>
      <c r="AA16" s="398"/>
      <c r="AB16" s="387"/>
      <c r="AC16" s="494">
        <v>46.9</v>
      </c>
      <c r="AD16" s="495"/>
      <c r="AE16" s="495"/>
      <c r="AF16" s="495"/>
      <c r="AG16" s="496"/>
      <c r="AH16" s="494">
        <v>48.4</v>
      </c>
      <c r="AI16" s="495"/>
      <c r="AJ16" s="495"/>
      <c r="AK16" s="495"/>
      <c r="AL16" s="497"/>
      <c r="AM16" s="436"/>
      <c r="AN16" s="437"/>
      <c r="AO16" s="437"/>
      <c r="AP16" s="437"/>
      <c r="AQ16" s="437"/>
      <c r="AR16" s="437"/>
      <c r="AS16" s="437"/>
      <c r="AT16" s="438"/>
      <c r="AU16" s="439"/>
      <c r="AV16" s="440"/>
      <c r="AW16" s="440"/>
      <c r="AX16" s="440"/>
      <c r="AY16" s="441" t="s">
        <v>143</v>
      </c>
      <c r="AZ16" s="442"/>
      <c r="BA16" s="442"/>
      <c r="BB16" s="442"/>
      <c r="BC16" s="442"/>
      <c r="BD16" s="442"/>
      <c r="BE16" s="442"/>
      <c r="BF16" s="442"/>
      <c r="BG16" s="442"/>
      <c r="BH16" s="442"/>
      <c r="BI16" s="442"/>
      <c r="BJ16" s="442"/>
      <c r="BK16" s="442"/>
      <c r="BL16" s="442"/>
      <c r="BM16" s="443"/>
      <c r="BN16" s="407">
        <v>5454856</v>
      </c>
      <c r="BO16" s="408"/>
      <c r="BP16" s="408"/>
      <c r="BQ16" s="408"/>
      <c r="BR16" s="408"/>
      <c r="BS16" s="408"/>
      <c r="BT16" s="408"/>
      <c r="BU16" s="409"/>
      <c r="BV16" s="407">
        <v>5292072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 customHeight="1" thickBot="1" x14ac:dyDescent="0.25">
      <c r="A17" s="169"/>
      <c r="B17" s="473"/>
      <c r="C17" s="474"/>
      <c r="D17" s="474"/>
      <c r="E17" s="474"/>
      <c r="F17" s="474"/>
      <c r="G17" s="474"/>
      <c r="H17" s="474"/>
      <c r="I17" s="474"/>
      <c r="J17" s="474"/>
      <c r="K17" s="475"/>
      <c r="L17" s="183"/>
      <c r="M17" s="518" t="s">
        <v>144</v>
      </c>
      <c r="N17" s="519"/>
      <c r="O17" s="519"/>
      <c r="P17" s="519"/>
      <c r="Q17" s="520"/>
      <c r="R17" s="513" t="s">
        <v>145</v>
      </c>
      <c r="S17" s="514"/>
      <c r="T17" s="514"/>
      <c r="U17" s="514"/>
      <c r="V17" s="515"/>
      <c r="W17" s="423" t="s">
        <v>146</v>
      </c>
      <c r="X17" s="424"/>
      <c r="Y17" s="424"/>
      <c r="Z17" s="424"/>
      <c r="AA17" s="424"/>
      <c r="AB17" s="414"/>
      <c r="AC17" s="458">
        <v>4975</v>
      </c>
      <c r="AD17" s="459"/>
      <c r="AE17" s="459"/>
      <c r="AF17" s="459"/>
      <c r="AG17" s="501"/>
      <c r="AH17" s="458">
        <v>5301</v>
      </c>
      <c r="AI17" s="459"/>
      <c r="AJ17" s="459"/>
      <c r="AK17" s="459"/>
      <c r="AL17" s="460"/>
      <c r="AM17" s="436"/>
      <c r="AN17" s="437"/>
      <c r="AO17" s="437"/>
      <c r="AP17" s="437"/>
      <c r="AQ17" s="437"/>
      <c r="AR17" s="437"/>
      <c r="AS17" s="437"/>
      <c r="AT17" s="438"/>
      <c r="AU17" s="439"/>
      <c r="AV17" s="440"/>
      <c r="AW17" s="440"/>
      <c r="AX17" s="440"/>
      <c r="AY17" s="441" t="s">
        <v>147</v>
      </c>
      <c r="AZ17" s="442"/>
      <c r="BA17" s="442"/>
      <c r="BB17" s="442"/>
      <c r="BC17" s="442"/>
      <c r="BD17" s="442"/>
      <c r="BE17" s="442"/>
      <c r="BF17" s="442"/>
      <c r="BG17" s="442"/>
      <c r="BH17" s="442"/>
      <c r="BI17" s="442"/>
      <c r="BJ17" s="442"/>
      <c r="BK17" s="442"/>
      <c r="BL17" s="442"/>
      <c r="BM17" s="443"/>
      <c r="BN17" s="407">
        <v>3746443</v>
      </c>
      <c r="BO17" s="408"/>
      <c r="BP17" s="408"/>
      <c r="BQ17" s="408"/>
      <c r="BR17" s="408"/>
      <c r="BS17" s="408"/>
      <c r="BT17" s="408"/>
      <c r="BU17" s="409"/>
      <c r="BV17" s="407">
        <v>3578687</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 customHeight="1" thickBot="1" x14ac:dyDescent="0.25">
      <c r="A18" s="169"/>
      <c r="B18" s="529" t="s">
        <v>148</v>
      </c>
      <c r="C18" s="450"/>
      <c r="D18" s="450"/>
      <c r="E18" s="530"/>
      <c r="F18" s="530"/>
      <c r="G18" s="530"/>
      <c r="H18" s="530"/>
      <c r="I18" s="530"/>
      <c r="J18" s="530"/>
      <c r="K18" s="530"/>
      <c r="L18" s="531">
        <v>117.01</v>
      </c>
      <c r="M18" s="531"/>
      <c r="N18" s="531"/>
      <c r="O18" s="531"/>
      <c r="P18" s="531"/>
      <c r="Q18" s="531"/>
      <c r="R18" s="532"/>
      <c r="S18" s="532"/>
      <c r="T18" s="532"/>
      <c r="U18" s="532"/>
      <c r="V18" s="533"/>
      <c r="W18" s="425"/>
      <c r="X18" s="426"/>
      <c r="Y18" s="426"/>
      <c r="Z18" s="426"/>
      <c r="AA18" s="426"/>
      <c r="AB18" s="417"/>
      <c r="AC18" s="534">
        <v>50.8</v>
      </c>
      <c r="AD18" s="535"/>
      <c r="AE18" s="535"/>
      <c r="AF18" s="535"/>
      <c r="AG18" s="536"/>
      <c r="AH18" s="534">
        <v>49.6</v>
      </c>
      <c r="AI18" s="535"/>
      <c r="AJ18" s="535"/>
      <c r="AK18" s="535"/>
      <c r="AL18" s="537"/>
      <c r="AM18" s="436"/>
      <c r="AN18" s="437"/>
      <c r="AO18" s="437"/>
      <c r="AP18" s="437"/>
      <c r="AQ18" s="437"/>
      <c r="AR18" s="437"/>
      <c r="AS18" s="437"/>
      <c r="AT18" s="438"/>
      <c r="AU18" s="439"/>
      <c r="AV18" s="440"/>
      <c r="AW18" s="440"/>
      <c r="AX18" s="440"/>
      <c r="AY18" s="441" t="s">
        <v>149</v>
      </c>
      <c r="AZ18" s="442"/>
      <c r="BA18" s="442"/>
      <c r="BB18" s="442"/>
      <c r="BC18" s="442"/>
      <c r="BD18" s="442"/>
      <c r="BE18" s="442"/>
      <c r="BF18" s="442"/>
      <c r="BG18" s="442"/>
      <c r="BH18" s="442"/>
      <c r="BI18" s="442"/>
      <c r="BJ18" s="442"/>
      <c r="BK18" s="442"/>
      <c r="BL18" s="442"/>
      <c r="BM18" s="443"/>
      <c r="BN18" s="407">
        <v>6026420</v>
      </c>
      <c r="BO18" s="408"/>
      <c r="BP18" s="408"/>
      <c r="BQ18" s="408"/>
      <c r="BR18" s="408"/>
      <c r="BS18" s="408"/>
      <c r="BT18" s="408"/>
      <c r="BU18" s="409"/>
      <c r="BV18" s="407">
        <v>5731500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 customHeight="1" thickBot="1" x14ac:dyDescent="0.25">
      <c r="A19" s="169"/>
      <c r="B19" s="529" t="s">
        <v>150</v>
      </c>
      <c r="C19" s="450"/>
      <c r="D19" s="450"/>
      <c r="E19" s="530"/>
      <c r="F19" s="530"/>
      <c r="G19" s="530"/>
      <c r="H19" s="530"/>
      <c r="I19" s="530"/>
      <c r="J19" s="530"/>
      <c r="K19" s="530"/>
      <c r="L19" s="538">
        <v>164</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151</v>
      </c>
      <c r="AZ19" s="442"/>
      <c r="BA19" s="442"/>
      <c r="BB19" s="442"/>
      <c r="BC19" s="442"/>
      <c r="BD19" s="442"/>
      <c r="BE19" s="442"/>
      <c r="BF19" s="442"/>
      <c r="BG19" s="442"/>
      <c r="BH19" s="442"/>
      <c r="BI19" s="442"/>
      <c r="BJ19" s="442"/>
      <c r="BK19" s="442"/>
      <c r="BL19" s="442"/>
      <c r="BM19" s="443"/>
      <c r="BN19" s="407">
        <v>8054070</v>
      </c>
      <c r="BO19" s="408"/>
      <c r="BP19" s="408"/>
      <c r="BQ19" s="408"/>
      <c r="BR19" s="408"/>
      <c r="BS19" s="408"/>
      <c r="BT19" s="408"/>
      <c r="BU19" s="409"/>
      <c r="BV19" s="407">
        <v>8097728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 customHeight="1" thickBot="1" x14ac:dyDescent="0.25">
      <c r="A20" s="169"/>
      <c r="B20" s="529" t="s">
        <v>152</v>
      </c>
      <c r="C20" s="450"/>
      <c r="D20" s="450"/>
      <c r="E20" s="530"/>
      <c r="F20" s="530"/>
      <c r="G20" s="530"/>
      <c r="H20" s="530"/>
      <c r="I20" s="530"/>
      <c r="J20" s="530"/>
      <c r="K20" s="530"/>
      <c r="L20" s="538">
        <v>7452</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 customHeight="1" thickBot="1" x14ac:dyDescent="0.25">
      <c r="A21" s="169"/>
      <c r="B21" s="547" t="s">
        <v>153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 customHeight="1" x14ac:dyDescent="0.2">
      <c r="A22" s="169"/>
      <c r="B22" s="577" t="s">
        <v>154</v>
      </c>
      <c r="C22" s="551"/>
      <c r="D22" s="552"/>
      <c r="E22" s="419" t="s">
        <v>1</v>
      </c>
      <c r="F22" s="424"/>
      <c r="G22" s="424"/>
      <c r="H22" s="424"/>
      <c r="I22" s="424"/>
      <c r="J22" s="424"/>
      <c r="K22" s="414"/>
      <c r="L22" s="419" t="s">
        <v>155</v>
      </c>
      <c r="M22" s="424"/>
      <c r="N22" s="424"/>
      <c r="O22" s="424"/>
      <c r="P22" s="414"/>
      <c r="Q22" s="582" t="s">
        <v>156</v>
      </c>
      <c r="R22" s="583"/>
      <c r="S22" s="583"/>
      <c r="T22" s="583"/>
      <c r="U22" s="583"/>
      <c r="V22" s="584"/>
      <c r="W22" s="550" t="s">
        <v>157</v>
      </c>
      <c r="X22" s="551"/>
      <c r="Y22" s="552"/>
      <c r="Z22" s="419" t="s">
        <v>1</v>
      </c>
      <c r="AA22" s="424"/>
      <c r="AB22" s="424"/>
      <c r="AC22" s="424"/>
      <c r="AD22" s="424"/>
      <c r="AE22" s="424"/>
      <c r="AF22" s="424"/>
      <c r="AG22" s="414"/>
      <c r="AH22" s="588" t="s">
        <v>158</v>
      </c>
      <c r="AI22" s="424"/>
      <c r="AJ22" s="424"/>
      <c r="AK22" s="424"/>
      <c r="AL22" s="414"/>
      <c r="AM22" s="588" t="s">
        <v>159</v>
      </c>
      <c r="AN22" s="589"/>
      <c r="AO22" s="589"/>
      <c r="AP22" s="589"/>
      <c r="AQ22" s="589"/>
      <c r="AR22" s="590"/>
      <c r="AS22" s="582" t="s">
        <v>156</v>
      </c>
      <c r="AT22" s="583"/>
      <c r="AU22" s="583"/>
      <c r="AV22" s="583"/>
      <c r="AW22" s="583"/>
      <c r="AX22" s="594"/>
      <c r="AY22" s="367" t="s">
        <v>160</v>
      </c>
      <c r="AZ22" s="368"/>
      <c r="BA22" s="368"/>
      <c r="BB22" s="368"/>
      <c r="BC22" s="368"/>
      <c r="BD22" s="368"/>
      <c r="BE22" s="368"/>
      <c r="BF22" s="368"/>
      <c r="BG22" s="368"/>
      <c r="BH22" s="368"/>
      <c r="BI22" s="368"/>
      <c r="BJ22" s="368"/>
      <c r="BK22" s="368"/>
      <c r="BL22" s="368"/>
      <c r="BM22" s="369"/>
      <c r="BN22" s="370">
        <v>6473801</v>
      </c>
      <c r="BO22" s="371"/>
      <c r="BP22" s="371"/>
      <c r="BQ22" s="371"/>
      <c r="BR22" s="371"/>
      <c r="BS22" s="371"/>
      <c r="BT22" s="371"/>
      <c r="BU22" s="372"/>
      <c r="BV22" s="370">
        <v>6745809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 customHeight="1" x14ac:dyDescent="0.2">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161</v>
      </c>
      <c r="AZ23" s="442"/>
      <c r="BA23" s="442"/>
      <c r="BB23" s="442"/>
      <c r="BC23" s="442"/>
      <c r="BD23" s="442"/>
      <c r="BE23" s="442"/>
      <c r="BF23" s="442"/>
      <c r="BG23" s="442"/>
      <c r="BH23" s="442"/>
      <c r="BI23" s="442"/>
      <c r="BJ23" s="442"/>
      <c r="BK23" s="442"/>
      <c r="BL23" s="442"/>
      <c r="BM23" s="443"/>
      <c r="BN23" s="407">
        <v>6036154</v>
      </c>
      <c r="BO23" s="408"/>
      <c r="BP23" s="408"/>
      <c r="BQ23" s="408"/>
      <c r="BR23" s="408"/>
      <c r="BS23" s="408"/>
      <c r="BT23" s="408"/>
      <c r="BU23" s="409"/>
      <c r="BV23" s="407">
        <v>6286193</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 customHeight="1" thickBot="1" x14ac:dyDescent="0.25">
      <c r="A24" s="169"/>
      <c r="B24" s="578"/>
      <c r="C24" s="554"/>
      <c r="D24" s="555"/>
      <c r="E24" s="457" t="s">
        <v>162</v>
      </c>
      <c r="F24" s="437"/>
      <c r="G24" s="437"/>
      <c r="H24" s="437"/>
      <c r="I24" s="437"/>
      <c r="J24" s="437"/>
      <c r="K24" s="438"/>
      <c r="L24" s="458">
        <v>1</v>
      </c>
      <c r="M24" s="459"/>
      <c r="N24" s="459"/>
      <c r="O24" s="459"/>
      <c r="P24" s="501"/>
      <c r="Q24" s="458">
        <v>8000</v>
      </c>
      <c r="R24" s="459"/>
      <c r="S24" s="459"/>
      <c r="T24" s="459"/>
      <c r="U24" s="459"/>
      <c r="V24" s="501"/>
      <c r="W24" s="553"/>
      <c r="X24" s="554"/>
      <c r="Y24" s="555"/>
      <c r="Z24" s="457" t="s">
        <v>163</v>
      </c>
      <c r="AA24" s="437"/>
      <c r="AB24" s="437"/>
      <c r="AC24" s="437"/>
      <c r="AD24" s="437"/>
      <c r="AE24" s="437"/>
      <c r="AF24" s="437"/>
      <c r="AG24" s="438"/>
      <c r="AH24" s="458">
        <v>148</v>
      </c>
      <c r="AI24" s="459"/>
      <c r="AJ24" s="459"/>
      <c r="AK24" s="459"/>
      <c r="AL24" s="501"/>
      <c r="AM24" s="458">
        <v>431864</v>
      </c>
      <c r="AN24" s="459"/>
      <c r="AO24" s="459"/>
      <c r="AP24" s="459"/>
      <c r="AQ24" s="459"/>
      <c r="AR24" s="501"/>
      <c r="AS24" s="458">
        <v>2918</v>
      </c>
      <c r="AT24" s="459"/>
      <c r="AU24" s="459"/>
      <c r="AV24" s="459"/>
      <c r="AW24" s="459"/>
      <c r="AX24" s="460"/>
      <c r="AY24" s="523" t="s">
        <v>164</v>
      </c>
      <c r="AZ24" s="524"/>
      <c r="BA24" s="524"/>
      <c r="BB24" s="524"/>
      <c r="BC24" s="524"/>
      <c r="BD24" s="524"/>
      <c r="BE24" s="524"/>
      <c r="BF24" s="524"/>
      <c r="BG24" s="524"/>
      <c r="BH24" s="524"/>
      <c r="BI24" s="524"/>
      <c r="BJ24" s="524"/>
      <c r="BK24" s="524"/>
      <c r="BL24" s="524"/>
      <c r="BM24" s="525"/>
      <c r="BN24" s="407">
        <v>2998117</v>
      </c>
      <c r="BO24" s="408"/>
      <c r="BP24" s="408"/>
      <c r="BQ24" s="408"/>
      <c r="BR24" s="408"/>
      <c r="BS24" s="408"/>
      <c r="BT24" s="408"/>
      <c r="BU24" s="409"/>
      <c r="BV24" s="407">
        <v>2923262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 customHeight="1" x14ac:dyDescent="0.2">
      <c r="A25" s="169"/>
      <c r="B25" s="578"/>
      <c r="C25" s="554"/>
      <c r="D25" s="555"/>
      <c r="E25" s="457" t="s">
        <v>165</v>
      </c>
      <c r="F25" s="437"/>
      <c r="G25" s="437"/>
      <c r="H25" s="437"/>
      <c r="I25" s="437"/>
      <c r="J25" s="437"/>
      <c r="K25" s="438"/>
      <c r="L25" s="458">
        <v>1</v>
      </c>
      <c r="M25" s="459"/>
      <c r="N25" s="459"/>
      <c r="O25" s="459"/>
      <c r="P25" s="501"/>
      <c r="Q25" s="458">
        <v>6650</v>
      </c>
      <c r="R25" s="459"/>
      <c r="S25" s="459"/>
      <c r="T25" s="459"/>
      <c r="U25" s="459"/>
      <c r="V25" s="501"/>
      <c r="W25" s="553"/>
      <c r="X25" s="554"/>
      <c r="Y25" s="555"/>
      <c r="Z25" s="457" t="s">
        <v>166</v>
      </c>
      <c r="AA25" s="437"/>
      <c r="AB25" s="437"/>
      <c r="AC25" s="437"/>
      <c r="AD25" s="437"/>
      <c r="AE25" s="437"/>
      <c r="AF25" s="437"/>
      <c r="AG25" s="438"/>
      <c r="AH25" s="458" t="s">
        <v>123</v>
      </c>
      <c r="AI25" s="459"/>
      <c r="AJ25" s="459"/>
      <c r="AK25" s="459"/>
      <c r="AL25" s="501"/>
      <c r="AM25" s="458" t="s">
        <v>123</v>
      </c>
      <c r="AN25" s="459"/>
      <c r="AO25" s="459"/>
      <c r="AP25" s="459"/>
      <c r="AQ25" s="459"/>
      <c r="AR25" s="501"/>
      <c r="AS25" s="458" t="s">
        <v>123</v>
      </c>
      <c r="AT25" s="459"/>
      <c r="AU25" s="459"/>
      <c r="AV25" s="459"/>
      <c r="AW25" s="459"/>
      <c r="AX25" s="460"/>
      <c r="AY25" s="367" t="s">
        <v>167</v>
      </c>
      <c r="AZ25" s="368"/>
      <c r="BA25" s="368"/>
      <c r="BB25" s="368"/>
      <c r="BC25" s="368"/>
      <c r="BD25" s="368"/>
      <c r="BE25" s="368"/>
      <c r="BF25" s="368"/>
      <c r="BG25" s="368"/>
      <c r="BH25" s="368"/>
      <c r="BI25" s="368"/>
      <c r="BJ25" s="368"/>
      <c r="BK25" s="368"/>
      <c r="BL25" s="368"/>
      <c r="BM25" s="369"/>
      <c r="BN25" s="370">
        <v>917483</v>
      </c>
      <c r="BO25" s="371"/>
      <c r="BP25" s="371"/>
      <c r="BQ25" s="371"/>
      <c r="BR25" s="371"/>
      <c r="BS25" s="371"/>
      <c r="BT25" s="371"/>
      <c r="BU25" s="372"/>
      <c r="BV25" s="370">
        <v>1114114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 customHeight="1" x14ac:dyDescent="0.2">
      <c r="A26" s="169"/>
      <c r="B26" s="578"/>
      <c r="C26" s="554"/>
      <c r="D26" s="555"/>
      <c r="E26" s="457" t="s">
        <v>168</v>
      </c>
      <c r="F26" s="437"/>
      <c r="G26" s="437"/>
      <c r="H26" s="437"/>
      <c r="I26" s="437"/>
      <c r="J26" s="437"/>
      <c r="K26" s="438"/>
      <c r="L26" s="458">
        <v>1</v>
      </c>
      <c r="M26" s="459"/>
      <c r="N26" s="459"/>
      <c r="O26" s="459"/>
      <c r="P26" s="501"/>
      <c r="Q26" s="458">
        <v>5750</v>
      </c>
      <c r="R26" s="459"/>
      <c r="S26" s="459"/>
      <c r="T26" s="459"/>
      <c r="U26" s="459"/>
      <c r="V26" s="501"/>
      <c r="W26" s="553"/>
      <c r="X26" s="554"/>
      <c r="Y26" s="555"/>
      <c r="Z26" s="457" t="s">
        <v>169</v>
      </c>
      <c r="AA26" s="559"/>
      <c r="AB26" s="559"/>
      <c r="AC26" s="559"/>
      <c r="AD26" s="559"/>
      <c r="AE26" s="559"/>
      <c r="AF26" s="559"/>
      <c r="AG26" s="560"/>
      <c r="AH26" s="458">
        <v>11</v>
      </c>
      <c r="AI26" s="459"/>
      <c r="AJ26" s="459"/>
      <c r="AK26" s="459"/>
      <c r="AL26" s="501"/>
      <c r="AM26" s="458">
        <v>29095</v>
      </c>
      <c r="AN26" s="459"/>
      <c r="AO26" s="459"/>
      <c r="AP26" s="459"/>
      <c r="AQ26" s="459"/>
      <c r="AR26" s="501"/>
      <c r="AS26" s="458">
        <v>2645</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123</v>
      </c>
      <c r="BO26" s="408"/>
      <c r="BP26" s="408"/>
      <c r="BQ26" s="408"/>
      <c r="BR26" s="408"/>
      <c r="BS26" s="408"/>
      <c r="BT26" s="408"/>
      <c r="BU26" s="409"/>
      <c r="BV26" s="407" t="s">
        <v>123</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 customHeight="1" thickBot="1" x14ac:dyDescent="0.25">
      <c r="A27" s="169"/>
      <c r="B27" s="578"/>
      <c r="C27" s="554"/>
      <c r="D27" s="555"/>
      <c r="E27" s="457" t="s">
        <v>171</v>
      </c>
      <c r="F27" s="437"/>
      <c r="G27" s="437"/>
      <c r="H27" s="437"/>
      <c r="I27" s="437"/>
      <c r="J27" s="437"/>
      <c r="K27" s="438"/>
      <c r="L27" s="458">
        <v>1</v>
      </c>
      <c r="M27" s="459"/>
      <c r="N27" s="459"/>
      <c r="O27" s="459"/>
      <c r="P27" s="501"/>
      <c r="Q27" s="458">
        <v>3650</v>
      </c>
      <c r="R27" s="459"/>
      <c r="S27" s="459"/>
      <c r="T27" s="459"/>
      <c r="U27" s="459"/>
      <c r="V27" s="501"/>
      <c r="W27" s="553"/>
      <c r="X27" s="554"/>
      <c r="Y27" s="555"/>
      <c r="Z27" s="457" t="s">
        <v>172</v>
      </c>
      <c r="AA27" s="437"/>
      <c r="AB27" s="437"/>
      <c r="AC27" s="437"/>
      <c r="AD27" s="437"/>
      <c r="AE27" s="437"/>
      <c r="AF27" s="437"/>
      <c r="AG27" s="438"/>
      <c r="AH27" s="458">
        <v>4</v>
      </c>
      <c r="AI27" s="459"/>
      <c r="AJ27" s="459"/>
      <c r="AK27" s="459"/>
      <c r="AL27" s="501"/>
      <c r="AM27" s="458">
        <v>16972</v>
      </c>
      <c r="AN27" s="459"/>
      <c r="AO27" s="459"/>
      <c r="AP27" s="459"/>
      <c r="AQ27" s="459"/>
      <c r="AR27" s="501"/>
      <c r="AS27" s="458">
        <v>4243</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358000</v>
      </c>
      <c r="BO27" s="527"/>
      <c r="BP27" s="527"/>
      <c r="BQ27" s="527"/>
      <c r="BR27" s="527"/>
      <c r="BS27" s="527"/>
      <c r="BT27" s="527"/>
      <c r="BU27" s="528"/>
      <c r="BV27" s="526">
        <v>358000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 customHeight="1" x14ac:dyDescent="0.2">
      <c r="A28" s="169"/>
      <c r="B28" s="578"/>
      <c r="C28" s="554"/>
      <c r="D28" s="555"/>
      <c r="E28" s="457" t="s">
        <v>174</v>
      </c>
      <c r="F28" s="437"/>
      <c r="G28" s="437"/>
      <c r="H28" s="437"/>
      <c r="I28" s="437"/>
      <c r="J28" s="437"/>
      <c r="K28" s="438"/>
      <c r="L28" s="458">
        <v>1</v>
      </c>
      <c r="M28" s="459"/>
      <c r="N28" s="459"/>
      <c r="O28" s="459"/>
      <c r="P28" s="501"/>
      <c r="Q28" s="458">
        <v>3250</v>
      </c>
      <c r="R28" s="459"/>
      <c r="S28" s="459"/>
      <c r="T28" s="459"/>
      <c r="U28" s="459"/>
      <c r="V28" s="501"/>
      <c r="W28" s="553"/>
      <c r="X28" s="554"/>
      <c r="Y28" s="555"/>
      <c r="Z28" s="457" t="s">
        <v>175</v>
      </c>
      <c r="AA28" s="437"/>
      <c r="AB28" s="437"/>
      <c r="AC28" s="437"/>
      <c r="AD28" s="437"/>
      <c r="AE28" s="437"/>
      <c r="AF28" s="437"/>
      <c r="AG28" s="438"/>
      <c r="AH28" s="458" t="s">
        <v>123</v>
      </c>
      <c r="AI28" s="459"/>
      <c r="AJ28" s="459"/>
      <c r="AK28" s="459"/>
      <c r="AL28" s="501"/>
      <c r="AM28" s="458" t="s">
        <v>123</v>
      </c>
      <c r="AN28" s="459"/>
      <c r="AO28" s="459"/>
      <c r="AP28" s="459"/>
      <c r="AQ28" s="459"/>
      <c r="AR28" s="501"/>
      <c r="AS28" s="458" t="s">
        <v>123</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2197910</v>
      </c>
      <c r="BO28" s="371"/>
      <c r="BP28" s="371"/>
      <c r="BQ28" s="371"/>
      <c r="BR28" s="371"/>
      <c r="BS28" s="371"/>
      <c r="BT28" s="371"/>
      <c r="BU28" s="372"/>
      <c r="BV28" s="370">
        <v>2439900</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 customHeight="1" x14ac:dyDescent="0.2">
      <c r="A29" s="169"/>
      <c r="B29" s="578"/>
      <c r="C29" s="554"/>
      <c r="D29" s="555"/>
      <c r="E29" s="457" t="s">
        <v>177</v>
      </c>
      <c r="F29" s="437"/>
      <c r="G29" s="437"/>
      <c r="H29" s="437"/>
      <c r="I29" s="437"/>
      <c r="J29" s="437"/>
      <c r="K29" s="438"/>
      <c r="L29" s="458">
        <v>11</v>
      </c>
      <c r="M29" s="459"/>
      <c r="N29" s="459"/>
      <c r="O29" s="459"/>
      <c r="P29" s="501"/>
      <c r="Q29" s="458">
        <v>3000</v>
      </c>
      <c r="R29" s="459"/>
      <c r="S29" s="459"/>
      <c r="T29" s="459"/>
      <c r="U29" s="459"/>
      <c r="V29" s="501"/>
      <c r="W29" s="556"/>
      <c r="X29" s="557"/>
      <c r="Y29" s="558"/>
      <c r="Z29" s="457" t="s">
        <v>178</v>
      </c>
      <c r="AA29" s="437"/>
      <c r="AB29" s="437"/>
      <c r="AC29" s="437"/>
      <c r="AD29" s="437"/>
      <c r="AE29" s="437"/>
      <c r="AF29" s="437"/>
      <c r="AG29" s="438"/>
      <c r="AH29" s="458">
        <v>152</v>
      </c>
      <c r="AI29" s="459"/>
      <c r="AJ29" s="459"/>
      <c r="AK29" s="459"/>
      <c r="AL29" s="501"/>
      <c r="AM29" s="458">
        <v>448836</v>
      </c>
      <c r="AN29" s="459"/>
      <c r="AO29" s="459"/>
      <c r="AP29" s="459"/>
      <c r="AQ29" s="459"/>
      <c r="AR29" s="501"/>
      <c r="AS29" s="458">
        <v>2953</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394883</v>
      </c>
      <c r="BO29" s="408"/>
      <c r="BP29" s="408"/>
      <c r="BQ29" s="408"/>
      <c r="BR29" s="408"/>
      <c r="BS29" s="408"/>
      <c r="BT29" s="408"/>
      <c r="BU29" s="409"/>
      <c r="BV29" s="407">
        <v>369197</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 customHeight="1" thickBot="1" x14ac:dyDescent="0.25">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97.4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1679965</v>
      </c>
      <c r="BO30" s="527"/>
      <c r="BP30" s="527"/>
      <c r="BQ30" s="527"/>
      <c r="BR30" s="527"/>
      <c r="BS30" s="527"/>
      <c r="BT30" s="527"/>
      <c r="BU30" s="528"/>
      <c r="BV30" s="526">
        <v>1584912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6" customHeight="1" x14ac:dyDescent="0.2">
      <c r="A31" s="169"/>
      <c r="B31" s="191"/>
      <c r="DI31" s="192"/>
    </row>
    <row r="32" spans="1:113" ht="13.6" customHeight="1" x14ac:dyDescent="0.2">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6" customHeight="1" x14ac:dyDescent="0.2">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99999999999997" customHeight="1" x14ac:dyDescent="0.2">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病院事業会計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中濃地域広域行政事務組合（一般会計）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美濃市土地開発公社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99999999999997" customHeight="1" x14ac:dyDescent="0.2">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上水道事業会計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中濃地域広域行政事務組合（介護保険事業特別会計）</v>
      </c>
      <c r="BZ35" s="598"/>
      <c r="CA35" s="598"/>
      <c r="CB35" s="598"/>
      <c r="CC35" s="598"/>
      <c r="CD35" s="598"/>
      <c r="CE35" s="598"/>
      <c r="CF35" s="598"/>
      <c r="CG35" s="598"/>
      <c r="CH35" s="598"/>
      <c r="CI35" s="598"/>
      <c r="CJ35" s="598"/>
      <c r="CK35" s="598"/>
      <c r="CL35" s="598"/>
      <c r="CM35" s="598"/>
      <c r="CN35" s="169"/>
      <c r="CO35" s="597">
        <f t="shared" ref="CO35:CO43" si="3">IF(CQ35="","",CO34+1)</f>
        <v>18</v>
      </c>
      <c r="CP35" s="597"/>
      <c r="CQ35" s="598" t="str">
        <f>IF('各会計、関係団体の財政状況及び健全化判断比率'!BS8="","",'各会計、関係団体の財政状況及び健全化判断比率'!BS8)</f>
        <v>株式会社美濃にわか茶屋</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99999999999997" customHeight="1" x14ac:dyDescent="0.2">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f t="shared" si="0"/>
        <v>7</v>
      </c>
      <c r="AN36" s="597"/>
      <c r="AO36" s="598" t="str">
        <f>IF('各会計、関係団体の財政状況及び健全化判断比率'!B33="","",'各会計、関係団体の財政状況及び健全化判断比率'!B33)</f>
        <v>下水道事業会計</v>
      </c>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中濃地域広域行政事務組合（造林事業特別会計）</v>
      </c>
      <c r="BZ36" s="598"/>
      <c r="CA36" s="598"/>
      <c r="CB36" s="598"/>
      <c r="CC36" s="598"/>
      <c r="CD36" s="598"/>
      <c r="CE36" s="598"/>
      <c r="CF36" s="598"/>
      <c r="CG36" s="598"/>
      <c r="CH36" s="598"/>
      <c r="CI36" s="598"/>
      <c r="CJ36" s="598"/>
      <c r="CK36" s="598"/>
      <c r="CL36" s="598"/>
      <c r="CM36" s="598"/>
      <c r="CN36" s="169"/>
      <c r="CO36" s="597">
        <f t="shared" si="3"/>
        <v>19</v>
      </c>
      <c r="CP36" s="597"/>
      <c r="CQ36" s="598" t="str">
        <f>IF('各会計、関係団体の財政状況及び健全化判断比率'!BS9="","",'各会計、関係団体の財政状況及び健全化判断比率'!BS9)</f>
        <v>長良川鉄道株式会社</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99999999999997" customHeight="1" x14ac:dyDescent="0.2">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中濃地域広域行政事務組合（障害者総合支援事業特別会計）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99999999999997" customHeight="1" x14ac:dyDescent="0.2">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中濃消防組合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99999999999997" customHeight="1" x14ac:dyDescent="0.2">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岐阜県市町村職員退職手当組合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99999999999997" customHeight="1" x14ac:dyDescent="0.2">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14</v>
      </c>
      <c r="BX40" s="597"/>
      <c r="BY40" s="598" t="str">
        <f>IF('各会計、関係団体の財政状況及び健全化判断比率'!B74="","",'各会計、関係団体の財政状況及び健全化判断比率'!B74)</f>
        <v>岐阜県市町村会館組合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99999999999997" customHeight="1" x14ac:dyDescent="0.2">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15</v>
      </c>
      <c r="BX41" s="597"/>
      <c r="BY41" s="598" t="str">
        <f>IF('各会計、関係団体の財政状況及び健全化判断比率'!B75="","",'各会計、関係団体の財政状況及び健全化判断比率'!B75)</f>
        <v>岐阜県後期高齢者医療広域連合（一般会計）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99999999999997" customHeight="1" x14ac:dyDescent="0.2">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16</v>
      </c>
      <c r="BX42" s="597"/>
      <c r="BY42" s="598" t="str">
        <f>IF('各会計、関係団体の財政状況及び健全化判断比率'!B76="","",'各会計、関係団体の財政状況及び健全化判断比率'!B76)</f>
        <v>岐阜県後期高齢者医療広域連合（特別会計）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99999999999997" customHeight="1" x14ac:dyDescent="0.2">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6"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VkSG/8qIGB5IgM5uIt1L64oRRPXkDbc9eYg1cpVrk35f5ZsQXSdJc6EO/+C3ofaI9FKv06ZBOMw8O6hwPC+idA==" saltValue="Ap3LyIVEBRiASdoWLE3wx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6" customHeight="1" zeroHeight="1" x14ac:dyDescent="0.2"/>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6" customHeight="1" thickBot="1" x14ac:dyDescent="0.25">
      <c r="A32" s="22"/>
      <c r="B32" s="22"/>
      <c r="C32" s="22"/>
      <c r="D32" s="22"/>
      <c r="E32" s="22"/>
      <c r="F32" s="22"/>
      <c r="G32" s="22"/>
      <c r="H32" s="22"/>
      <c r="I32" s="22"/>
      <c r="J32" s="24" t="s">
        <v>0</v>
      </c>
      <c r="K32" s="22"/>
      <c r="L32" s="22"/>
      <c r="M32" s="22"/>
      <c r="N32" s="22"/>
      <c r="O32" s="22"/>
      <c r="P32" s="22"/>
    </row>
    <row r="33" spans="1:16" ht="39.049999999999997"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049999999999997" customHeight="1" x14ac:dyDescent="0.2">
      <c r="A34" s="22"/>
      <c r="B34" s="31"/>
      <c r="C34" s="1151" t="s">
        <v>534</v>
      </c>
      <c r="D34" s="1151"/>
      <c r="E34" s="1152"/>
      <c r="F34" s="32">
        <v>46.13</v>
      </c>
      <c r="G34" s="33">
        <v>44.25</v>
      </c>
      <c r="H34" s="33">
        <v>46.07</v>
      </c>
      <c r="I34" s="33">
        <v>43.99</v>
      </c>
      <c r="J34" s="34">
        <v>39.020000000000003</v>
      </c>
      <c r="K34" s="22"/>
      <c r="L34" s="22"/>
      <c r="M34" s="22"/>
      <c r="N34" s="22"/>
      <c r="O34" s="22"/>
      <c r="P34" s="22"/>
    </row>
    <row r="35" spans="1:16" ht="39.049999999999997" customHeight="1" x14ac:dyDescent="0.2">
      <c r="A35" s="22"/>
      <c r="B35" s="35"/>
      <c r="C35" s="1145" t="s">
        <v>535</v>
      </c>
      <c r="D35" s="1146"/>
      <c r="E35" s="1147"/>
      <c r="F35" s="36">
        <v>7.46</v>
      </c>
      <c r="G35" s="37">
        <v>6.81</v>
      </c>
      <c r="H35" s="37">
        <v>7.74</v>
      </c>
      <c r="I35" s="37">
        <v>8.69</v>
      </c>
      <c r="J35" s="38">
        <v>9.5500000000000007</v>
      </c>
      <c r="K35" s="22"/>
      <c r="L35" s="22"/>
      <c r="M35" s="22"/>
      <c r="N35" s="22"/>
      <c r="O35" s="22"/>
      <c r="P35" s="22"/>
    </row>
    <row r="36" spans="1:16" ht="39.049999999999997" customHeight="1" x14ac:dyDescent="0.2">
      <c r="A36" s="22"/>
      <c r="B36" s="35"/>
      <c r="C36" s="1145" t="s">
        <v>536</v>
      </c>
      <c r="D36" s="1146"/>
      <c r="E36" s="1147"/>
      <c r="F36" s="36">
        <v>5.99</v>
      </c>
      <c r="G36" s="37">
        <v>10.06</v>
      </c>
      <c r="H36" s="37">
        <v>7.98</v>
      </c>
      <c r="I36" s="37">
        <v>5.0199999999999996</v>
      </c>
      <c r="J36" s="38">
        <v>4.33</v>
      </c>
      <c r="K36" s="22"/>
      <c r="L36" s="22"/>
      <c r="M36" s="22"/>
      <c r="N36" s="22"/>
      <c r="O36" s="22"/>
      <c r="P36" s="22"/>
    </row>
    <row r="37" spans="1:16" ht="39.049999999999997" customHeight="1" x14ac:dyDescent="0.2">
      <c r="A37" s="22"/>
      <c r="B37" s="35"/>
      <c r="C37" s="1145" t="s">
        <v>537</v>
      </c>
      <c r="D37" s="1146"/>
      <c r="E37" s="1147"/>
      <c r="F37" s="36" t="s">
        <v>488</v>
      </c>
      <c r="G37" s="37" t="s">
        <v>488</v>
      </c>
      <c r="H37" s="37" t="s">
        <v>488</v>
      </c>
      <c r="I37" s="37">
        <v>2.94</v>
      </c>
      <c r="J37" s="38">
        <v>3.13</v>
      </c>
      <c r="K37" s="22"/>
      <c r="L37" s="22"/>
      <c r="M37" s="22"/>
      <c r="N37" s="22"/>
      <c r="O37" s="22"/>
      <c r="P37" s="22"/>
    </row>
    <row r="38" spans="1:16" ht="39.049999999999997" customHeight="1" x14ac:dyDescent="0.2">
      <c r="A38" s="22"/>
      <c r="B38" s="35"/>
      <c r="C38" s="1145" t="s">
        <v>538</v>
      </c>
      <c r="D38" s="1146"/>
      <c r="E38" s="1147"/>
      <c r="F38" s="36">
        <v>1.03</v>
      </c>
      <c r="G38" s="37">
        <v>0.89</v>
      </c>
      <c r="H38" s="37">
        <v>0.28999999999999998</v>
      </c>
      <c r="I38" s="37">
        <v>0.42</v>
      </c>
      <c r="J38" s="38">
        <v>0.41</v>
      </c>
      <c r="K38" s="22"/>
      <c r="L38" s="22"/>
      <c r="M38" s="22"/>
      <c r="N38" s="22"/>
      <c r="O38" s="22"/>
      <c r="P38" s="22"/>
    </row>
    <row r="39" spans="1:16" ht="39.049999999999997" customHeight="1" x14ac:dyDescent="0.2">
      <c r="A39" s="22"/>
      <c r="B39" s="35"/>
      <c r="C39" s="1145" t="s">
        <v>539</v>
      </c>
      <c r="D39" s="1146"/>
      <c r="E39" s="1147"/>
      <c r="F39" s="36">
        <v>1.0900000000000001</v>
      </c>
      <c r="G39" s="37">
        <v>1.07</v>
      </c>
      <c r="H39" s="37">
        <v>0.51</v>
      </c>
      <c r="I39" s="37">
        <v>0.69</v>
      </c>
      <c r="J39" s="38">
        <v>0.35</v>
      </c>
      <c r="K39" s="22"/>
      <c r="L39" s="22"/>
      <c r="M39" s="22"/>
      <c r="N39" s="22"/>
      <c r="O39" s="22"/>
      <c r="P39" s="22"/>
    </row>
    <row r="40" spans="1:16" ht="39.049999999999997" customHeight="1" x14ac:dyDescent="0.2">
      <c r="A40" s="22"/>
      <c r="B40" s="35"/>
      <c r="C40" s="1145" t="s">
        <v>540</v>
      </c>
      <c r="D40" s="1146"/>
      <c r="E40" s="1147"/>
      <c r="F40" s="36">
        <v>0.06</v>
      </c>
      <c r="G40" s="37">
        <v>0.06</v>
      </c>
      <c r="H40" s="37">
        <v>0.05</v>
      </c>
      <c r="I40" s="37">
        <v>0.05</v>
      </c>
      <c r="J40" s="38">
        <v>7.0000000000000007E-2</v>
      </c>
      <c r="K40" s="22"/>
      <c r="L40" s="22"/>
      <c r="M40" s="22"/>
      <c r="N40" s="22"/>
      <c r="O40" s="22"/>
      <c r="P40" s="22"/>
    </row>
    <row r="41" spans="1:16" ht="39.049999999999997" customHeight="1" x14ac:dyDescent="0.2">
      <c r="A41" s="22"/>
      <c r="B41" s="35"/>
      <c r="C41" s="1145"/>
      <c r="D41" s="1146"/>
      <c r="E41" s="1147"/>
      <c r="F41" s="36"/>
      <c r="G41" s="37"/>
      <c r="H41" s="37"/>
      <c r="I41" s="37"/>
      <c r="J41" s="38"/>
      <c r="K41" s="22"/>
      <c r="L41" s="22"/>
      <c r="M41" s="22"/>
      <c r="N41" s="22"/>
      <c r="O41" s="22"/>
      <c r="P41" s="22"/>
    </row>
    <row r="42" spans="1:16" ht="39.049999999999997"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049999999999997" customHeight="1" thickBot="1" x14ac:dyDescent="0.25">
      <c r="A43" s="22"/>
      <c r="B43" s="40"/>
      <c r="C43" s="1148" t="s">
        <v>542</v>
      </c>
      <c r="D43" s="1149"/>
      <c r="E43" s="1150"/>
      <c r="F43" s="41">
        <v>0</v>
      </c>
      <c r="G43" s="42">
        <v>0</v>
      </c>
      <c r="H43" s="42">
        <v>2.4900000000000002</v>
      </c>
      <c r="I43" s="42" t="s">
        <v>488</v>
      </c>
      <c r="J43" s="43" t="s">
        <v>488</v>
      </c>
      <c r="K43" s="22"/>
      <c r="L43" s="22"/>
      <c r="M43" s="22"/>
      <c r="N43" s="22"/>
      <c r="O43" s="22"/>
      <c r="P43" s="22"/>
    </row>
    <row r="44" spans="1:16" ht="39.049999999999997" customHeight="1" x14ac:dyDescent="0.2">
      <c r="A44" s="22"/>
      <c r="B44" s="44"/>
      <c r="C44" s="45"/>
      <c r="D44" s="46"/>
      <c r="E44" s="46"/>
      <c r="F44" s="47"/>
      <c r="G44" s="47"/>
      <c r="H44" s="47"/>
      <c r="I44" s="47"/>
      <c r="J44" s="47"/>
      <c r="K44" s="22"/>
      <c r="L44" s="22"/>
      <c r="M44" s="22"/>
      <c r="N44" s="22"/>
      <c r="O44" s="22"/>
      <c r="P44" s="22"/>
    </row>
    <row r="45" spans="1:16" ht="16.649999999999999" x14ac:dyDescent="0.2">
      <c r="A45" s="22"/>
      <c r="B45" s="22"/>
      <c r="C45" s="22"/>
      <c r="D45" s="22"/>
      <c r="E45" s="22"/>
      <c r="F45" s="22"/>
      <c r="G45" s="22"/>
      <c r="H45" s="22"/>
      <c r="I45" s="22"/>
      <c r="J45" s="22"/>
      <c r="K45" s="22"/>
      <c r="L45" s="22"/>
      <c r="M45" s="22"/>
      <c r="N45" s="22"/>
      <c r="O45" s="22"/>
      <c r="P45" s="22"/>
    </row>
  </sheetData>
  <sheetProtection algorithmName="SHA-512" hashValue="HzRk7oiat3Ak9ni6Hopro/THATadH1IOUmsSM/yjtqSiHfn9EAbptGc+gGjf7S1To4hPxBe7wY+MevY/duUCqQ==" saltValue="HsSmFArToZe5tYG/pfzCC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59765625" style="49" customWidth="1"/>
    <col min="2" max="3" width="10.8984375" style="49" customWidth="1"/>
    <col min="4" max="4" width="10" style="49" customWidth="1"/>
    <col min="5" max="10" width="11" style="49" customWidth="1"/>
    <col min="11" max="15" width="13.09765625" style="49" customWidth="1"/>
    <col min="16" max="21" width="11.5" style="49" customWidth="1"/>
    <col min="22" max="16384" width="0" style="49" hidden="1"/>
  </cols>
  <sheetData>
    <row r="1" spans="1:21" ht="13.6" customHeight="1" x14ac:dyDescent="0.2">
      <c r="A1" s="48"/>
      <c r="B1" s="48"/>
      <c r="C1" s="48"/>
      <c r="D1" s="48"/>
      <c r="E1" s="48"/>
      <c r="F1" s="48"/>
      <c r="G1" s="48"/>
      <c r="H1" s="48"/>
      <c r="I1" s="48"/>
      <c r="J1" s="48"/>
      <c r="K1" s="48"/>
      <c r="L1" s="48"/>
      <c r="M1" s="48"/>
      <c r="N1" s="48"/>
      <c r="O1" s="48"/>
      <c r="P1" s="48"/>
      <c r="Q1" s="48"/>
      <c r="R1" s="48"/>
      <c r="S1" s="48"/>
      <c r="T1" s="48"/>
      <c r="U1" s="48"/>
    </row>
    <row r="2" spans="1:21" ht="13.6" customHeight="1" x14ac:dyDescent="0.2">
      <c r="A2" s="48"/>
      <c r="B2" s="48"/>
      <c r="C2" s="48"/>
      <c r="D2" s="48"/>
      <c r="E2" s="48"/>
      <c r="F2" s="48"/>
      <c r="G2" s="48"/>
      <c r="H2" s="48"/>
      <c r="I2" s="48"/>
      <c r="J2" s="48"/>
      <c r="K2" s="48"/>
      <c r="L2" s="48"/>
      <c r="M2" s="48"/>
      <c r="N2" s="48"/>
      <c r="O2" s="48"/>
      <c r="P2" s="48"/>
      <c r="Q2" s="48"/>
      <c r="R2" s="48"/>
      <c r="S2" s="48"/>
      <c r="T2" s="48"/>
      <c r="U2" s="48"/>
    </row>
    <row r="3" spans="1:21" ht="13.6" customHeight="1" x14ac:dyDescent="0.2">
      <c r="A3" s="48"/>
      <c r="B3" s="48"/>
      <c r="C3" s="48"/>
      <c r="D3" s="48"/>
      <c r="E3" s="48"/>
      <c r="F3" s="48"/>
      <c r="G3" s="48"/>
      <c r="H3" s="48"/>
      <c r="I3" s="48"/>
      <c r="J3" s="48"/>
      <c r="K3" s="48"/>
      <c r="L3" s="48"/>
      <c r="M3" s="48"/>
      <c r="N3" s="48"/>
      <c r="O3" s="48"/>
      <c r="P3" s="48"/>
      <c r="Q3" s="48"/>
      <c r="R3" s="48"/>
      <c r="S3" s="48"/>
      <c r="T3" s="48"/>
      <c r="U3" s="48"/>
    </row>
    <row r="4" spans="1:21" ht="13.6" customHeight="1" x14ac:dyDescent="0.2">
      <c r="A4" s="48"/>
      <c r="B4" s="48"/>
      <c r="C4" s="48"/>
      <c r="D4" s="48"/>
      <c r="E4" s="48"/>
      <c r="F4" s="48"/>
      <c r="G4" s="48"/>
      <c r="H4" s="48"/>
      <c r="I4" s="48"/>
      <c r="J4" s="48"/>
      <c r="K4" s="48"/>
      <c r="L4" s="48"/>
      <c r="M4" s="48"/>
      <c r="N4" s="48"/>
      <c r="O4" s="48"/>
      <c r="P4" s="48"/>
      <c r="Q4" s="48"/>
      <c r="R4" s="48"/>
      <c r="S4" s="48"/>
      <c r="T4" s="48"/>
      <c r="U4" s="48"/>
    </row>
    <row r="5" spans="1:21" ht="13.6" customHeight="1" x14ac:dyDescent="0.2">
      <c r="A5" s="48"/>
      <c r="B5" s="48"/>
      <c r="C5" s="48"/>
      <c r="D5" s="48"/>
      <c r="E5" s="48"/>
      <c r="F5" s="48"/>
      <c r="G5" s="48"/>
      <c r="H5" s="48"/>
      <c r="I5" s="48"/>
      <c r="J5" s="48"/>
      <c r="K5" s="48"/>
      <c r="L5" s="48"/>
      <c r="M5" s="48"/>
      <c r="N5" s="48"/>
      <c r="O5" s="48"/>
      <c r="P5" s="48"/>
      <c r="Q5" s="48"/>
      <c r="R5" s="48"/>
      <c r="S5" s="48"/>
      <c r="T5" s="48"/>
      <c r="U5" s="48"/>
    </row>
    <row r="6" spans="1:21" ht="13.6" customHeight="1" x14ac:dyDescent="0.2">
      <c r="A6" s="48"/>
      <c r="B6" s="48"/>
      <c r="C6" s="48"/>
      <c r="D6" s="48"/>
      <c r="E6" s="48"/>
      <c r="F6" s="48"/>
      <c r="G6" s="48"/>
      <c r="H6" s="48"/>
      <c r="I6" s="48"/>
      <c r="J6" s="48"/>
      <c r="K6" s="48"/>
      <c r="L6" s="48"/>
      <c r="M6" s="48"/>
      <c r="N6" s="48"/>
      <c r="O6" s="48"/>
      <c r="P6" s="48"/>
      <c r="Q6" s="48"/>
      <c r="R6" s="48"/>
      <c r="S6" s="48"/>
      <c r="T6" s="48"/>
      <c r="U6" s="48"/>
    </row>
    <row r="7" spans="1:21" ht="13.6" customHeight="1" x14ac:dyDescent="0.2">
      <c r="A7" s="48"/>
      <c r="B7" s="48"/>
      <c r="C7" s="48"/>
      <c r="D7" s="48"/>
      <c r="E7" s="48"/>
      <c r="F7" s="48"/>
      <c r="G7" s="48"/>
      <c r="H7" s="48"/>
      <c r="I7" s="48"/>
      <c r="J7" s="48"/>
      <c r="K7" s="48"/>
      <c r="L7" s="48"/>
      <c r="M7" s="48"/>
      <c r="N7" s="48"/>
      <c r="O7" s="48"/>
      <c r="P7" s="48"/>
      <c r="Q7" s="48"/>
      <c r="R7" s="48"/>
      <c r="S7" s="48"/>
      <c r="T7" s="48"/>
      <c r="U7" s="48"/>
    </row>
    <row r="8" spans="1:21" ht="13.6" customHeight="1" x14ac:dyDescent="0.2">
      <c r="A8" s="48"/>
      <c r="B8" s="48"/>
      <c r="C8" s="48"/>
      <c r="D8" s="48"/>
      <c r="E8" s="48"/>
      <c r="F8" s="48"/>
      <c r="G8" s="48"/>
      <c r="H8" s="48"/>
      <c r="I8" s="48"/>
      <c r="J8" s="48"/>
      <c r="K8" s="48"/>
      <c r="L8" s="48"/>
      <c r="M8" s="48"/>
      <c r="N8" s="48"/>
      <c r="O8" s="48"/>
      <c r="P8" s="48"/>
      <c r="Q8" s="48"/>
      <c r="R8" s="48"/>
      <c r="S8" s="48"/>
      <c r="T8" s="48"/>
      <c r="U8" s="48"/>
    </row>
    <row r="9" spans="1:21" ht="13.6" customHeight="1" x14ac:dyDescent="0.2">
      <c r="A9" s="48"/>
      <c r="B9" s="48"/>
      <c r="C9" s="48"/>
      <c r="D9" s="48"/>
      <c r="E9" s="48"/>
      <c r="F9" s="48"/>
      <c r="G9" s="48"/>
      <c r="H9" s="48"/>
      <c r="I9" s="48"/>
      <c r="J9" s="48"/>
      <c r="K9" s="48"/>
      <c r="L9" s="48"/>
      <c r="M9" s="48"/>
      <c r="N9" s="48"/>
      <c r="O9" s="48"/>
      <c r="P9" s="48"/>
      <c r="Q9" s="48"/>
      <c r="R9" s="48"/>
      <c r="S9" s="48"/>
      <c r="T9" s="48"/>
      <c r="U9" s="48"/>
    </row>
    <row r="10" spans="1:21" ht="13.6"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6"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6"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6"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6"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6"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6"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6"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6"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6"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6"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6"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6"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6"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6"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6"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6"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6"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6"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6"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6"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6"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6"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6"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6"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6"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6"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6"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6"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6"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6"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6"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6"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53" t="s">
        <v>9</v>
      </c>
      <c r="C45" s="1154"/>
      <c r="D45" s="58"/>
      <c r="E45" s="1159" t="s">
        <v>10</v>
      </c>
      <c r="F45" s="1159"/>
      <c r="G45" s="1159"/>
      <c r="H45" s="1159"/>
      <c r="I45" s="1159"/>
      <c r="J45" s="1160"/>
      <c r="K45" s="59">
        <v>661</v>
      </c>
      <c r="L45" s="60">
        <v>657</v>
      </c>
      <c r="M45" s="60">
        <v>651</v>
      </c>
      <c r="N45" s="60">
        <v>657</v>
      </c>
      <c r="O45" s="61">
        <v>609</v>
      </c>
      <c r="P45" s="48"/>
      <c r="Q45" s="48"/>
      <c r="R45" s="48"/>
      <c r="S45" s="48"/>
      <c r="T45" s="48"/>
      <c r="U45" s="48"/>
    </row>
    <row r="46" spans="1:21" ht="30.75" customHeight="1" x14ac:dyDescent="0.2">
      <c r="A46" s="48"/>
      <c r="B46" s="1155"/>
      <c r="C46" s="1156"/>
      <c r="D46" s="62"/>
      <c r="E46" s="1161" t="s">
        <v>11</v>
      </c>
      <c r="F46" s="1161"/>
      <c r="G46" s="1161"/>
      <c r="H46" s="1161"/>
      <c r="I46" s="1161"/>
      <c r="J46" s="1162"/>
      <c r="K46" s="63" t="s">
        <v>488</v>
      </c>
      <c r="L46" s="64" t="s">
        <v>488</v>
      </c>
      <c r="M46" s="64" t="s">
        <v>488</v>
      </c>
      <c r="N46" s="64" t="s">
        <v>488</v>
      </c>
      <c r="O46" s="65" t="s">
        <v>488</v>
      </c>
      <c r="P46" s="48"/>
      <c r="Q46" s="48"/>
      <c r="R46" s="48"/>
      <c r="S46" s="48"/>
      <c r="T46" s="48"/>
      <c r="U46" s="48"/>
    </row>
    <row r="47" spans="1:21" ht="30.75" customHeight="1" x14ac:dyDescent="0.2">
      <c r="A47" s="48"/>
      <c r="B47" s="1155"/>
      <c r="C47" s="1156"/>
      <c r="D47" s="62"/>
      <c r="E47" s="1161" t="s">
        <v>12</v>
      </c>
      <c r="F47" s="1161"/>
      <c r="G47" s="1161"/>
      <c r="H47" s="1161"/>
      <c r="I47" s="1161"/>
      <c r="J47" s="1162"/>
      <c r="K47" s="63" t="s">
        <v>488</v>
      </c>
      <c r="L47" s="64" t="s">
        <v>488</v>
      </c>
      <c r="M47" s="64" t="s">
        <v>488</v>
      </c>
      <c r="N47" s="64" t="s">
        <v>488</v>
      </c>
      <c r="O47" s="65" t="s">
        <v>488</v>
      </c>
      <c r="P47" s="48"/>
      <c r="Q47" s="48"/>
      <c r="R47" s="48"/>
      <c r="S47" s="48"/>
      <c r="T47" s="48"/>
      <c r="U47" s="48"/>
    </row>
    <row r="48" spans="1:21" ht="30.75" customHeight="1" x14ac:dyDescent="0.2">
      <c r="A48" s="48"/>
      <c r="B48" s="1155"/>
      <c r="C48" s="1156"/>
      <c r="D48" s="62"/>
      <c r="E48" s="1161" t="s">
        <v>13</v>
      </c>
      <c r="F48" s="1161"/>
      <c r="G48" s="1161"/>
      <c r="H48" s="1161"/>
      <c r="I48" s="1161"/>
      <c r="J48" s="1162"/>
      <c r="K48" s="63">
        <v>891</v>
      </c>
      <c r="L48" s="64">
        <v>912</v>
      </c>
      <c r="M48" s="64">
        <v>908</v>
      </c>
      <c r="N48" s="64">
        <v>849</v>
      </c>
      <c r="O48" s="65">
        <v>858</v>
      </c>
      <c r="P48" s="48"/>
      <c r="Q48" s="48"/>
      <c r="R48" s="48"/>
      <c r="S48" s="48"/>
      <c r="T48" s="48"/>
      <c r="U48" s="48"/>
    </row>
    <row r="49" spans="1:21" ht="30.75" customHeight="1" x14ac:dyDescent="0.2">
      <c r="A49" s="48"/>
      <c r="B49" s="1155"/>
      <c r="C49" s="1156"/>
      <c r="D49" s="62"/>
      <c r="E49" s="1161" t="s">
        <v>14</v>
      </c>
      <c r="F49" s="1161"/>
      <c r="G49" s="1161"/>
      <c r="H49" s="1161"/>
      <c r="I49" s="1161"/>
      <c r="J49" s="1162"/>
      <c r="K49" s="63">
        <v>27</v>
      </c>
      <c r="L49" s="64">
        <v>26</v>
      </c>
      <c r="M49" s="64">
        <v>34</v>
      </c>
      <c r="N49" s="64">
        <v>31</v>
      </c>
      <c r="O49" s="65">
        <v>32</v>
      </c>
      <c r="P49" s="48"/>
      <c r="Q49" s="48"/>
      <c r="R49" s="48"/>
      <c r="S49" s="48"/>
      <c r="T49" s="48"/>
      <c r="U49" s="48"/>
    </row>
    <row r="50" spans="1:21" ht="30.75" customHeight="1" x14ac:dyDescent="0.2">
      <c r="A50" s="48"/>
      <c r="B50" s="1155"/>
      <c r="C50" s="1156"/>
      <c r="D50" s="62"/>
      <c r="E50" s="1161" t="s">
        <v>15</v>
      </c>
      <c r="F50" s="1161"/>
      <c r="G50" s="1161"/>
      <c r="H50" s="1161"/>
      <c r="I50" s="1161"/>
      <c r="J50" s="1162"/>
      <c r="K50" s="63">
        <v>10</v>
      </c>
      <c r="L50" s="64">
        <v>12</v>
      </c>
      <c r="M50" s="64">
        <v>12</v>
      </c>
      <c r="N50" s="64">
        <v>13</v>
      </c>
      <c r="O50" s="65">
        <v>14</v>
      </c>
      <c r="P50" s="48"/>
      <c r="Q50" s="48"/>
      <c r="R50" s="48"/>
      <c r="S50" s="48"/>
      <c r="T50" s="48"/>
      <c r="U50" s="48"/>
    </row>
    <row r="51" spans="1:21" ht="30.75" customHeight="1" x14ac:dyDescent="0.2">
      <c r="A51" s="48"/>
      <c r="B51" s="1157"/>
      <c r="C51" s="1158"/>
      <c r="D51" s="66"/>
      <c r="E51" s="1161" t="s">
        <v>16</v>
      </c>
      <c r="F51" s="1161"/>
      <c r="G51" s="1161"/>
      <c r="H51" s="1161"/>
      <c r="I51" s="1161"/>
      <c r="J51" s="1162"/>
      <c r="K51" s="63" t="s">
        <v>488</v>
      </c>
      <c r="L51" s="64" t="s">
        <v>488</v>
      </c>
      <c r="M51" s="64" t="s">
        <v>488</v>
      </c>
      <c r="N51" s="64" t="s">
        <v>488</v>
      </c>
      <c r="O51" s="65" t="s">
        <v>488</v>
      </c>
      <c r="P51" s="48"/>
      <c r="Q51" s="48"/>
      <c r="R51" s="48"/>
      <c r="S51" s="48"/>
      <c r="T51" s="48"/>
      <c r="U51" s="48"/>
    </row>
    <row r="52" spans="1:21" ht="30.75" customHeight="1" x14ac:dyDescent="0.2">
      <c r="A52" s="48"/>
      <c r="B52" s="1163" t="s">
        <v>17</v>
      </c>
      <c r="C52" s="1164"/>
      <c r="D52" s="66"/>
      <c r="E52" s="1161" t="s">
        <v>18</v>
      </c>
      <c r="F52" s="1161"/>
      <c r="G52" s="1161"/>
      <c r="H52" s="1161"/>
      <c r="I52" s="1161"/>
      <c r="J52" s="1162"/>
      <c r="K52" s="63">
        <v>1104</v>
      </c>
      <c r="L52" s="64">
        <v>1103</v>
      </c>
      <c r="M52" s="64">
        <v>1093</v>
      </c>
      <c r="N52" s="64">
        <v>1086</v>
      </c>
      <c r="O52" s="65">
        <v>1084</v>
      </c>
      <c r="P52" s="48"/>
      <c r="Q52" s="48"/>
      <c r="R52" s="48"/>
      <c r="S52" s="48"/>
      <c r="T52" s="48"/>
      <c r="U52" s="48"/>
    </row>
    <row r="53" spans="1:21" ht="30.75" customHeight="1" thickBot="1" x14ac:dyDescent="0.25">
      <c r="A53" s="48"/>
      <c r="B53" s="1165" t="s">
        <v>19</v>
      </c>
      <c r="C53" s="1166"/>
      <c r="D53" s="67"/>
      <c r="E53" s="1167" t="s">
        <v>20</v>
      </c>
      <c r="F53" s="1167"/>
      <c r="G53" s="1167"/>
      <c r="H53" s="1167"/>
      <c r="I53" s="1167"/>
      <c r="J53" s="1168"/>
      <c r="K53" s="68">
        <v>485</v>
      </c>
      <c r="L53" s="69">
        <v>504</v>
      </c>
      <c r="M53" s="69">
        <v>512</v>
      </c>
      <c r="N53" s="69">
        <v>464</v>
      </c>
      <c r="O53" s="70">
        <v>429</v>
      </c>
      <c r="P53" s="48"/>
      <c r="Q53" s="48"/>
      <c r="R53" s="48"/>
      <c r="S53" s="48"/>
      <c r="T53" s="48"/>
      <c r="U53" s="48"/>
    </row>
    <row r="54" spans="1:21" ht="23.95"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3.95"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3.95"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6"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6" customHeight="1" x14ac:dyDescent="0.2">
      <c r="B58" s="1169" t="s">
        <v>24</v>
      </c>
      <c r="C58" s="1170"/>
      <c r="D58" s="1175" t="s">
        <v>25</v>
      </c>
      <c r="E58" s="1176"/>
      <c r="F58" s="1176"/>
      <c r="G58" s="1176"/>
      <c r="H58" s="1176"/>
      <c r="I58" s="1176"/>
      <c r="J58" s="1177"/>
      <c r="K58" s="83" t="s">
        <v>549</v>
      </c>
      <c r="L58" s="84" t="s">
        <v>549</v>
      </c>
      <c r="M58" s="84" t="s">
        <v>549</v>
      </c>
      <c r="N58" s="84" t="s">
        <v>549</v>
      </c>
      <c r="O58" s="85" t="s">
        <v>549</v>
      </c>
    </row>
    <row r="59" spans="1:21" ht="31.6" customHeight="1" x14ac:dyDescent="0.2">
      <c r="B59" s="1171"/>
      <c r="C59" s="1172"/>
      <c r="D59" s="1178" t="s">
        <v>26</v>
      </c>
      <c r="E59" s="1179"/>
      <c r="F59" s="1179"/>
      <c r="G59" s="1179"/>
      <c r="H59" s="1179"/>
      <c r="I59" s="1179"/>
      <c r="J59" s="1180"/>
      <c r="K59" s="86" t="s">
        <v>549</v>
      </c>
      <c r="L59" s="87" t="s">
        <v>549</v>
      </c>
      <c r="M59" s="87" t="s">
        <v>549</v>
      </c>
      <c r="N59" s="87" t="s">
        <v>549</v>
      </c>
      <c r="O59" s="88" t="s">
        <v>549</v>
      </c>
    </row>
    <row r="60" spans="1:21" ht="31.6" customHeight="1" thickBot="1" x14ac:dyDescent="0.25">
      <c r="B60" s="1173"/>
      <c r="C60" s="1174"/>
      <c r="D60" s="1181" t="s">
        <v>27</v>
      </c>
      <c r="E60" s="1182"/>
      <c r="F60" s="1182"/>
      <c r="G60" s="1182"/>
      <c r="H60" s="1182"/>
      <c r="I60" s="1182"/>
      <c r="J60" s="1183"/>
      <c r="K60" s="89" t="s">
        <v>549</v>
      </c>
      <c r="L60" s="90" t="s">
        <v>549</v>
      </c>
      <c r="M60" s="90" t="s">
        <v>549</v>
      </c>
      <c r="N60" s="90" t="s">
        <v>549</v>
      </c>
      <c r="O60" s="91" t="s">
        <v>549</v>
      </c>
    </row>
    <row r="61" spans="1:21" ht="23.95" customHeight="1" x14ac:dyDescent="0.2">
      <c r="B61" s="92"/>
      <c r="C61" s="92"/>
      <c r="D61" s="93" t="s">
        <v>28</v>
      </c>
      <c r="E61" s="94"/>
      <c r="F61" s="94"/>
      <c r="G61" s="94"/>
      <c r="H61" s="94"/>
      <c r="I61" s="94"/>
      <c r="J61" s="94"/>
      <c r="K61" s="94"/>
      <c r="L61" s="94"/>
      <c r="M61" s="94"/>
      <c r="N61" s="94"/>
      <c r="O61" s="94"/>
    </row>
    <row r="62" spans="1:21" ht="23.95" customHeight="1" x14ac:dyDescent="0.2">
      <c r="B62" s="95"/>
      <c r="C62" s="95"/>
      <c r="D62" s="93" t="s">
        <v>29</v>
      </c>
      <c r="E62" s="94"/>
      <c r="F62" s="94"/>
      <c r="G62" s="94"/>
      <c r="H62" s="94"/>
      <c r="I62" s="94"/>
      <c r="J62" s="94"/>
      <c r="K62" s="94"/>
      <c r="L62" s="94"/>
      <c r="M62" s="94"/>
      <c r="N62" s="94"/>
      <c r="O62" s="94"/>
    </row>
    <row r="63" spans="1:21" ht="23.95"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3.95"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U169lVjUbqLVewlUoFJZu0PLbqSOJSccyt8M/rZx2AdYLY5AZvwX514nXWNE3PLAqqojUUJwvFn9RFm64ZlSQ==" saltValue="cV3MvuP4HnKGdNgYEBrYY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6" customHeight="1" zeroHeight="1" x14ac:dyDescent="0.2"/>
  <cols>
    <col min="1" max="1" width="6.59765625" style="96" customWidth="1"/>
    <col min="2" max="3" width="12.59765625" style="96" customWidth="1"/>
    <col min="4" max="4" width="11.59765625" style="96" customWidth="1"/>
    <col min="5" max="8" width="10.3984375" style="96" customWidth="1"/>
    <col min="9" max="13" width="16.3984375" style="96" customWidth="1"/>
    <col min="14" max="19" width="12.59765625" style="96" customWidth="1"/>
    <col min="20" max="16384" width="0" style="96" hidden="1"/>
  </cols>
  <sheetData>
    <row r="1" ht="14.95" customHeight="1" x14ac:dyDescent="0.2"/>
    <row r="2" ht="14.95" customHeight="1" x14ac:dyDescent="0.2"/>
    <row r="3" ht="14.95" customHeight="1" x14ac:dyDescent="0.2"/>
    <row r="4" ht="14.95" customHeight="1" x14ac:dyDescent="0.2"/>
    <row r="5" ht="14.95" customHeight="1" x14ac:dyDescent="0.2"/>
    <row r="6" ht="14.95" customHeight="1" x14ac:dyDescent="0.2"/>
    <row r="7" ht="14.95" customHeight="1" x14ac:dyDescent="0.2"/>
    <row r="8" ht="14.95" customHeight="1" x14ac:dyDescent="0.2"/>
    <row r="9" ht="14.95" customHeight="1" x14ac:dyDescent="0.2"/>
    <row r="10" ht="14.95" customHeight="1" x14ac:dyDescent="0.2"/>
    <row r="11" ht="14.95" customHeight="1" x14ac:dyDescent="0.2"/>
    <row r="12" ht="14.95" customHeight="1" x14ac:dyDescent="0.2"/>
    <row r="13" ht="14.95" customHeight="1" x14ac:dyDescent="0.2"/>
    <row r="14" ht="14.95" customHeight="1" x14ac:dyDescent="0.2"/>
    <row r="15" ht="14.95" customHeight="1" x14ac:dyDescent="0.2"/>
    <row r="16" ht="14.95" customHeight="1" x14ac:dyDescent="0.2"/>
    <row r="17" ht="14.95" customHeight="1" x14ac:dyDescent="0.2"/>
    <row r="18" ht="14.95" customHeight="1" x14ac:dyDescent="0.2"/>
    <row r="19" ht="14.95" customHeight="1" x14ac:dyDescent="0.2"/>
    <row r="20" ht="14.95" customHeight="1" x14ac:dyDescent="0.2"/>
    <row r="21" ht="14.95" customHeight="1" x14ac:dyDescent="0.2"/>
    <row r="22" ht="14.95" customHeight="1" x14ac:dyDescent="0.2"/>
    <row r="23" ht="14.95" customHeight="1" x14ac:dyDescent="0.2"/>
    <row r="24" ht="14.95" customHeight="1" x14ac:dyDescent="0.2"/>
    <row r="25" ht="14.95" customHeight="1" x14ac:dyDescent="0.2"/>
    <row r="26" ht="14.95" customHeight="1" x14ac:dyDescent="0.2"/>
    <row r="27" ht="14.95" customHeight="1" x14ac:dyDescent="0.2"/>
    <row r="28" ht="14.95" customHeight="1" x14ac:dyDescent="0.2"/>
    <row r="29" ht="14.95" customHeight="1" x14ac:dyDescent="0.2"/>
    <row r="30" ht="14.95" customHeight="1" x14ac:dyDescent="0.2"/>
    <row r="31" ht="14.95" customHeight="1" x14ac:dyDescent="0.2"/>
    <row r="32" ht="14.95" customHeight="1" x14ac:dyDescent="0.2"/>
    <row r="33" spans="2:13" ht="14.95" customHeight="1" x14ac:dyDescent="0.2"/>
    <row r="34" spans="2:13" ht="14.95" customHeight="1" x14ac:dyDescent="0.2"/>
    <row r="35" spans="2:13" ht="14.95" customHeight="1" x14ac:dyDescent="0.2"/>
    <row r="36" spans="2:13" ht="14.95" customHeight="1" x14ac:dyDescent="0.2"/>
    <row r="37" spans="2:13" ht="14.95" customHeight="1" x14ac:dyDescent="0.2"/>
    <row r="38" spans="2:13" ht="14.95" customHeight="1" x14ac:dyDescent="0.2"/>
    <row r="39" spans="2:13" ht="27.7" customHeight="1" thickBot="1" x14ac:dyDescent="0.25">
      <c r="M39" s="97" t="s">
        <v>7</v>
      </c>
    </row>
    <row r="40" spans="2:13" ht="27.7" customHeight="1" thickBot="1" x14ac:dyDescent="0.25">
      <c r="B40" s="98" t="s">
        <v>8</v>
      </c>
      <c r="C40" s="99"/>
      <c r="D40" s="99"/>
      <c r="E40" s="100"/>
      <c r="F40" s="100"/>
      <c r="G40" s="100"/>
      <c r="H40" s="101" t="s">
        <v>2</v>
      </c>
      <c r="I40" s="102" t="s">
        <v>526</v>
      </c>
      <c r="J40" s="103" t="s">
        <v>527</v>
      </c>
      <c r="K40" s="103" t="s">
        <v>528</v>
      </c>
      <c r="L40" s="103" t="s">
        <v>529</v>
      </c>
      <c r="M40" s="104" t="s">
        <v>530</v>
      </c>
    </row>
    <row r="41" spans="2:13" ht="27.7" customHeight="1" x14ac:dyDescent="0.2">
      <c r="B41" s="1184" t="s">
        <v>30</v>
      </c>
      <c r="C41" s="1185"/>
      <c r="D41" s="105"/>
      <c r="E41" s="1190" t="s">
        <v>31</v>
      </c>
      <c r="F41" s="1190"/>
      <c r="G41" s="1190"/>
      <c r="H41" s="1191"/>
      <c r="I41" s="343">
        <v>7110</v>
      </c>
      <c r="J41" s="344">
        <v>7045</v>
      </c>
      <c r="K41" s="344">
        <v>7056</v>
      </c>
      <c r="L41" s="344">
        <v>6746</v>
      </c>
      <c r="M41" s="345">
        <v>6474</v>
      </c>
    </row>
    <row r="42" spans="2:13" ht="27.7" customHeight="1" x14ac:dyDescent="0.2">
      <c r="B42" s="1186"/>
      <c r="C42" s="1187"/>
      <c r="D42" s="106"/>
      <c r="E42" s="1192" t="s">
        <v>32</v>
      </c>
      <c r="F42" s="1192"/>
      <c r="G42" s="1192"/>
      <c r="H42" s="1193"/>
      <c r="I42" s="346">
        <v>332</v>
      </c>
      <c r="J42" s="347">
        <v>323</v>
      </c>
      <c r="K42" s="347">
        <v>314</v>
      </c>
      <c r="L42" s="347">
        <v>305</v>
      </c>
      <c r="M42" s="348">
        <v>296</v>
      </c>
    </row>
    <row r="43" spans="2:13" ht="27.7" customHeight="1" x14ac:dyDescent="0.2">
      <c r="B43" s="1186"/>
      <c r="C43" s="1187"/>
      <c r="D43" s="106"/>
      <c r="E43" s="1192" t="s">
        <v>33</v>
      </c>
      <c r="F43" s="1192"/>
      <c r="G43" s="1192"/>
      <c r="H43" s="1193"/>
      <c r="I43" s="346">
        <v>8137</v>
      </c>
      <c r="J43" s="347">
        <v>7457</v>
      </c>
      <c r="K43" s="347">
        <v>6740</v>
      </c>
      <c r="L43" s="347">
        <v>5952</v>
      </c>
      <c r="M43" s="348">
        <v>5266</v>
      </c>
    </row>
    <row r="44" spans="2:13" ht="27.7" customHeight="1" x14ac:dyDescent="0.2">
      <c r="B44" s="1186"/>
      <c r="C44" s="1187"/>
      <c r="D44" s="106"/>
      <c r="E44" s="1192" t="s">
        <v>34</v>
      </c>
      <c r="F44" s="1192"/>
      <c r="G44" s="1192"/>
      <c r="H44" s="1193"/>
      <c r="I44" s="346">
        <v>149</v>
      </c>
      <c r="J44" s="347">
        <v>141</v>
      </c>
      <c r="K44" s="347">
        <v>139</v>
      </c>
      <c r="L44" s="347">
        <v>121</v>
      </c>
      <c r="M44" s="348">
        <v>100</v>
      </c>
    </row>
    <row r="45" spans="2:13" ht="27.7" customHeight="1" x14ac:dyDescent="0.2">
      <c r="B45" s="1186"/>
      <c r="C45" s="1187"/>
      <c r="D45" s="106"/>
      <c r="E45" s="1192" t="s">
        <v>35</v>
      </c>
      <c r="F45" s="1192"/>
      <c r="G45" s="1192"/>
      <c r="H45" s="1193"/>
      <c r="I45" s="346">
        <v>1934</v>
      </c>
      <c r="J45" s="347">
        <v>1886</v>
      </c>
      <c r="K45" s="347">
        <v>1869</v>
      </c>
      <c r="L45" s="347">
        <v>1845</v>
      </c>
      <c r="M45" s="348">
        <v>1932</v>
      </c>
    </row>
    <row r="46" spans="2:13" ht="27.7" customHeight="1" x14ac:dyDescent="0.2">
      <c r="B46" s="1186"/>
      <c r="C46" s="1187"/>
      <c r="D46" s="107"/>
      <c r="E46" s="1192" t="s">
        <v>36</v>
      </c>
      <c r="F46" s="1192"/>
      <c r="G46" s="1192"/>
      <c r="H46" s="1193"/>
      <c r="I46" s="346" t="s">
        <v>488</v>
      </c>
      <c r="J46" s="347" t="s">
        <v>488</v>
      </c>
      <c r="K46" s="347" t="s">
        <v>488</v>
      </c>
      <c r="L46" s="347" t="s">
        <v>488</v>
      </c>
      <c r="M46" s="348" t="s">
        <v>488</v>
      </c>
    </row>
    <row r="47" spans="2:13" ht="27.7" customHeight="1" x14ac:dyDescent="0.2">
      <c r="B47" s="1186"/>
      <c r="C47" s="1187"/>
      <c r="D47" s="108"/>
      <c r="E47" s="1194" t="s">
        <v>37</v>
      </c>
      <c r="F47" s="1195"/>
      <c r="G47" s="1195"/>
      <c r="H47" s="1196"/>
      <c r="I47" s="346" t="s">
        <v>488</v>
      </c>
      <c r="J47" s="347" t="s">
        <v>488</v>
      </c>
      <c r="K47" s="347" t="s">
        <v>488</v>
      </c>
      <c r="L47" s="347" t="s">
        <v>488</v>
      </c>
      <c r="M47" s="348" t="s">
        <v>488</v>
      </c>
    </row>
    <row r="48" spans="2:13" ht="27.7" customHeight="1" x14ac:dyDescent="0.2">
      <c r="B48" s="1186"/>
      <c r="C48" s="1187"/>
      <c r="D48" s="106"/>
      <c r="E48" s="1192" t="s">
        <v>38</v>
      </c>
      <c r="F48" s="1192"/>
      <c r="G48" s="1192"/>
      <c r="H48" s="1193"/>
      <c r="I48" s="346" t="s">
        <v>488</v>
      </c>
      <c r="J48" s="347" t="s">
        <v>488</v>
      </c>
      <c r="K48" s="347" t="s">
        <v>488</v>
      </c>
      <c r="L48" s="347" t="s">
        <v>488</v>
      </c>
      <c r="M48" s="348" t="s">
        <v>488</v>
      </c>
    </row>
    <row r="49" spans="2:13" ht="27.7" customHeight="1" x14ac:dyDescent="0.2">
      <c r="B49" s="1188"/>
      <c r="C49" s="1189"/>
      <c r="D49" s="106"/>
      <c r="E49" s="1192" t="s">
        <v>39</v>
      </c>
      <c r="F49" s="1192"/>
      <c r="G49" s="1192"/>
      <c r="H49" s="1193"/>
      <c r="I49" s="346" t="s">
        <v>488</v>
      </c>
      <c r="J49" s="347" t="s">
        <v>488</v>
      </c>
      <c r="K49" s="347" t="s">
        <v>488</v>
      </c>
      <c r="L49" s="347" t="s">
        <v>488</v>
      </c>
      <c r="M49" s="348" t="s">
        <v>488</v>
      </c>
    </row>
    <row r="50" spans="2:13" ht="27.7" customHeight="1" x14ac:dyDescent="0.2">
      <c r="B50" s="1197" t="s">
        <v>40</v>
      </c>
      <c r="C50" s="1198"/>
      <c r="D50" s="109"/>
      <c r="E50" s="1192" t="s">
        <v>41</v>
      </c>
      <c r="F50" s="1192"/>
      <c r="G50" s="1192"/>
      <c r="H50" s="1193"/>
      <c r="I50" s="346">
        <v>4320</v>
      </c>
      <c r="J50" s="347">
        <v>4715</v>
      </c>
      <c r="K50" s="347">
        <v>4984</v>
      </c>
      <c r="L50" s="347">
        <v>5398</v>
      </c>
      <c r="M50" s="348">
        <v>5242</v>
      </c>
    </row>
    <row r="51" spans="2:13" ht="27.7" customHeight="1" x14ac:dyDescent="0.2">
      <c r="B51" s="1186"/>
      <c r="C51" s="1187"/>
      <c r="D51" s="106"/>
      <c r="E51" s="1192" t="s">
        <v>42</v>
      </c>
      <c r="F51" s="1192"/>
      <c r="G51" s="1192"/>
      <c r="H51" s="1193"/>
      <c r="I51" s="346">
        <v>1423</v>
      </c>
      <c r="J51" s="347">
        <v>1273</v>
      </c>
      <c r="K51" s="347">
        <v>1117</v>
      </c>
      <c r="L51" s="347">
        <v>1010</v>
      </c>
      <c r="M51" s="348">
        <v>918</v>
      </c>
    </row>
    <row r="52" spans="2:13" ht="27.7" customHeight="1" x14ac:dyDescent="0.2">
      <c r="B52" s="1188"/>
      <c r="C52" s="1189"/>
      <c r="D52" s="106"/>
      <c r="E52" s="1192" t="s">
        <v>43</v>
      </c>
      <c r="F52" s="1192"/>
      <c r="G52" s="1192"/>
      <c r="H52" s="1193"/>
      <c r="I52" s="346">
        <v>9838</v>
      </c>
      <c r="J52" s="347">
        <v>9454</v>
      </c>
      <c r="K52" s="347">
        <v>8789</v>
      </c>
      <c r="L52" s="347">
        <v>8233</v>
      </c>
      <c r="M52" s="348">
        <v>7587</v>
      </c>
    </row>
    <row r="53" spans="2:13" ht="27.7" customHeight="1" thickBot="1" x14ac:dyDescent="0.25">
      <c r="B53" s="1199" t="s">
        <v>19</v>
      </c>
      <c r="C53" s="1200"/>
      <c r="D53" s="110"/>
      <c r="E53" s="1201" t="s">
        <v>44</v>
      </c>
      <c r="F53" s="1201"/>
      <c r="G53" s="1201"/>
      <c r="H53" s="1202"/>
      <c r="I53" s="349">
        <v>2082</v>
      </c>
      <c r="J53" s="350">
        <v>1410</v>
      </c>
      <c r="K53" s="350">
        <v>1228</v>
      </c>
      <c r="L53" s="350">
        <v>328</v>
      </c>
      <c r="M53" s="351">
        <v>320</v>
      </c>
    </row>
    <row r="54" spans="2:13" ht="27.7" customHeight="1" x14ac:dyDescent="0.2">
      <c r="B54" s="111"/>
      <c r="C54" s="112"/>
      <c r="D54" s="112"/>
      <c r="E54" s="113"/>
      <c r="F54" s="113"/>
      <c r="G54" s="113"/>
      <c r="H54" s="113"/>
      <c r="I54" s="114"/>
      <c r="J54" s="114"/>
      <c r="K54" s="114"/>
      <c r="L54" s="114"/>
      <c r="M54" s="114"/>
    </row>
    <row r="55" spans="2:13" ht="13.3" x14ac:dyDescent="0.2"/>
  </sheetData>
  <sheetProtection algorithmName="SHA-512" hashValue="nGwlcACw/nHCT1lXQg1fyY3z8pBbuR1t59C52dRrvBf7TidNOzdGnbv3Al2Cl89uNp9AyPApi3fUXU2eESZarA==" saltValue="HCzO/tlueGmCWKCQa/GMf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6" customHeight="1" zeroHeight="1" x14ac:dyDescent="0.2"/>
  <cols>
    <col min="1" max="1" width="8.19921875" style="1" customWidth="1"/>
    <col min="2" max="2" width="16.3984375" style="1" customWidth="1"/>
    <col min="3" max="5" width="26.19921875" style="1" customWidth="1"/>
    <col min="6" max="8" width="24.19921875" style="1" customWidth="1"/>
    <col min="9" max="14" width="26" style="1" customWidth="1"/>
    <col min="15" max="15" width="6.09765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528</v>
      </c>
      <c r="G54" s="119" t="s">
        <v>529</v>
      </c>
      <c r="H54" s="120" t="s">
        <v>530</v>
      </c>
    </row>
    <row r="55" spans="2:8" ht="52.5" customHeight="1" x14ac:dyDescent="0.2">
      <c r="B55" s="121"/>
      <c r="C55" s="1211" t="s">
        <v>46</v>
      </c>
      <c r="D55" s="1211"/>
      <c r="E55" s="1212"/>
      <c r="F55" s="352">
        <v>2404</v>
      </c>
      <c r="G55" s="352">
        <v>2440</v>
      </c>
      <c r="H55" s="353">
        <v>2198</v>
      </c>
    </row>
    <row r="56" spans="2:8" ht="52.5" customHeight="1" x14ac:dyDescent="0.2">
      <c r="B56" s="122"/>
      <c r="C56" s="1213" t="s">
        <v>47</v>
      </c>
      <c r="D56" s="1213"/>
      <c r="E56" s="1214"/>
      <c r="F56" s="354">
        <v>340</v>
      </c>
      <c r="G56" s="354">
        <v>369</v>
      </c>
      <c r="H56" s="355">
        <v>395</v>
      </c>
    </row>
    <row r="57" spans="2:8" ht="53.35" customHeight="1" x14ac:dyDescent="0.2">
      <c r="B57" s="122"/>
      <c r="C57" s="1215" t="s">
        <v>48</v>
      </c>
      <c r="D57" s="1215"/>
      <c r="E57" s="1216"/>
      <c r="F57" s="356">
        <v>1245</v>
      </c>
      <c r="G57" s="356">
        <v>1585</v>
      </c>
      <c r="H57" s="357">
        <v>1680</v>
      </c>
    </row>
    <row r="58" spans="2:8" ht="45.7" customHeight="1" x14ac:dyDescent="0.2">
      <c r="B58" s="123"/>
      <c r="C58" s="1203" t="s">
        <v>49</v>
      </c>
      <c r="D58" s="1204"/>
      <c r="E58" s="1205"/>
      <c r="F58" s="358" t="s">
        <v>564</v>
      </c>
      <c r="G58" s="358">
        <v>821</v>
      </c>
      <c r="H58" s="359">
        <v>901</v>
      </c>
    </row>
    <row r="59" spans="2:8" ht="45.7" customHeight="1" x14ac:dyDescent="0.2">
      <c r="B59" s="123"/>
      <c r="C59" s="1203" t="s">
        <v>49</v>
      </c>
      <c r="D59" s="1204"/>
      <c r="E59" s="1205"/>
      <c r="F59" s="358" t="s">
        <v>565</v>
      </c>
      <c r="G59" s="358">
        <v>176</v>
      </c>
      <c r="H59" s="359">
        <v>177</v>
      </c>
    </row>
    <row r="60" spans="2:8" ht="45.7" customHeight="1" x14ac:dyDescent="0.2">
      <c r="B60" s="123"/>
      <c r="C60" s="1203" t="s">
        <v>49</v>
      </c>
      <c r="D60" s="1204"/>
      <c r="E60" s="1205"/>
      <c r="F60" s="358" t="s">
        <v>566</v>
      </c>
      <c r="G60" s="358">
        <v>133</v>
      </c>
      <c r="H60" s="359">
        <v>161</v>
      </c>
    </row>
    <row r="61" spans="2:8" ht="45.7" customHeight="1" x14ac:dyDescent="0.2">
      <c r="B61" s="123"/>
      <c r="C61" s="1203" t="s">
        <v>49</v>
      </c>
      <c r="D61" s="1204"/>
      <c r="E61" s="1205"/>
      <c r="F61" s="358" t="s">
        <v>567</v>
      </c>
      <c r="G61" s="358">
        <v>79</v>
      </c>
      <c r="H61" s="359">
        <v>80</v>
      </c>
    </row>
    <row r="62" spans="2:8" ht="45.7" customHeight="1" thickBot="1" x14ac:dyDescent="0.25">
      <c r="B62" s="124"/>
      <c r="C62" s="1206" t="s">
        <v>49</v>
      </c>
      <c r="D62" s="1207"/>
      <c r="E62" s="1208"/>
      <c r="F62" s="360" t="s">
        <v>568</v>
      </c>
      <c r="G62" s="360">
        <v>55</v>
      </c>
      <c r="H62" s="361">
        <v>71</v>
      </c>
    </row>
    <row r="63" spans="2:8" ht="52.5" customHeight="1" thickBot="1" x14ac:dyDescent="0.25">
      <c r="B63" s="125"/>
      <c r="C63" s="1209" t="s">
        <v>50</v>
      </c>
      <c r="D63" s="1209"/>
      <c r="E63" s="1210"/>
      <c r="F63" s="362">
        <v>3989</v>
      </c>
      <c r="G63" s="362">
        <v>4394</v>
      </c>
      <c r="H63" s="363">
        <v>4273</v>
      </c>
    </row>
    <row r="64" spans="2:8" ht="13.3" x14ac:dyDescent="0.2"/>
  </sheetData>
  <sheetProtection algorithmName="SHA-512" hashValue="Vv02khvqQK8S+N8fFYGcxRc9pGjqwo+oUwyc1Hq6vfrws8TxBepCa08sQhAv7NM/1VOo3wCaBYuI0q99tKSnag==" saltValue="T2S7F1ICTzy5CUL6h6yU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9765625" defaultRowHeight="13.3" x14ac:dyDescent="0.2"/>
  <cols>
    <col min="1" max="1" width="45.8984375" style="132" customWidth="1"/>
    <col min="2" max="8" width="13.3984375" style="132" customWidth="1"/>
    <col min="9" max="16384" width="11.09765625" style="132"/>
  </cols>
  <sheetData>
    <row r="1" spans="1:8" x14ac:dyDescent="0.2">
      <c r="A1" s="126"/>
      <c r="B1" s="127"/>
      <c r="C1" s="128"/>
      <c r="D1" s="129"/>
      <c r="E1" s="130"/>
      <c r="F1" s="130"/>
      <c r="G1" s="130"/>
      <c r="H1" s="131"/>
    </row>
    <row r="2" spans="1:8" x14ac:dyDescent="0.2">
      <c r="A2" s="133"/>
      <c r="B2" s="134"/>
      <c r="C2" s="135"/>
      <c r="D2" s="136" t="s">
        <v>51</v>
      </c>
      <c r="E2" s="137"/>
      <c r="F2" s="138" t="s">
        <v>525</v>
      </c>
      <c r="G2" s="139"/>
      <c r="H2" s="140"/>
    </row>
    <row r="3" spans="1:8" x14ac:dyDescent="0.2">
      <c r="A3" s="136" t="s">
        <v>518</v>
      </c>
      <c r="B3" s="141"/>
      <c r="C3" s="142"/>
      <c r="D3" s="143">
        <v>116970</v>
      </c>
      <c r="E3" s="144"/>
      <c r="F3" s="145">
        <v>76347</v>
      </c>
      <c r="G3" s="146"/>
      <c r="H3" s="147"/>
    </row>
    <row r="4" spans="1:8" x14ac:dyDescent="0.2">
      <c r="A4" s="148"/>
      <c r="B4" s="149"/>
      <c r="C4" s="150"/>
      <c r="D4" s="151">
        <v>82215</v>
      </c>
      <c r="E4" s="152"/>
      <c r="F4" s="153">
        <v>41762</v>
      </c>
      <c r="G4" s="154"/>
      <c r="H4" s="155"/>
    </row>
    <row r="5" spans="1:8" x14ac:dyDescent="0.2">
      <c r="A5" s="136" t="s">
        <v>520</v>
      </c>
      <c r="B5" s="141"/>
      <c r="C5" s="142"/>
      <c r="D5" s="143">
        <v>66521</v>
      </c>
      <c r="E5" s="144"/>
      <c r="F5" s="145">
        <v>69604</v>
      </c>
      <c r="G5" s="146"/>
      <c r="H5" s="147"/>
    </row>
    <row r="6" spans="1:8" x14ac:dyDescent="0.2">
      <c r="A6" s="148"/>
      <c r="B6" s="149"/>
      <c r="C6" s="150"/>
      <c r="D6" s="151">
        <v>38290</v>
      </c>
      <c r="E6" s="152"/>
      <c r="F6" s="153">
        <v>36247</v>
      </c>
      <c r="G6" s="154"/>
      <c r="H6" s="155"/>
    </row>
    <row r="7" spans="1:8" x14ac:dyDescent="0.2">
      <c r="A7" s="136" t="s">
        <v>521</v>
      </c>
      <c r="B7" s="141"/>
      <c r="C7" s="142"/>
      <c r="D7" s="143">
        <v>86637</v>
      </c>
      <c r="E7" s="144"/>
      <c r="F7" s="145">
        <v>68410</v>
      </c>
      <c r="G7" s="146"/>
      <c r="H7" s="147"/>
    </row>
    <row r="8" spans="1:8" x14ac:dyDescent="0.2">
      <c r="A8" s="148"/>
      <c r="B8" s="149"/>
      <c r="C8" s="150"/>
      <c r="D8" s="151">
        <v>53518</v>
      </c>
      <c r="E8" s="152"/>
      <c r="F8" s="153">
        <v>35086</v>
      </c>
      <c r="G8" s="154"/>
      <c r="H8" s="155"/>
    </row>
    <row r="9" spans="1:8" x14ac:dyDescent="0.2">
      <c r="A9" s="136" t="s">
        <v>522</v>
      </c>
      <c r="B9" s="141"/>
      <c r="C9" s="142"/>
      <c r="D9" s="143">
        <v>45657</v>
      </c>
      <c r="E9" s="144"/>
      <c r="F9" s="145">
        <v>73019</v>
      </c>
      <c r="G9" s="146"/>
      <c r="H9" s="147"/>
    </row>
    <row r="10" spans="1:8" x14ac:dyDescent="0.2">
      <c r="A10" s="148"/>
      <c r="B10" s="149"/>
      <c r="C10" s="150"/>
      <c r="D10" s="151">
        <v>21728</v>
      </c>
      <c r="E10" s="152"/>
      <c r="F10" s="153">
        <v>39427</v>
      </c>
      <c r="G10" s="154"/>
      <c r="H10" s="155"/>
    </row>
    <row r="11" spans="1:8" x14ac:dyDescent="0.2">
      <c r="A11" s="136" t="s">
        <v>523</v>
      </c>
      <c r="B11" s="141"/>
      <c r="C11" s="142"/>
      <c r="D11" s="143">
        <v>48252</v>
      </c>
      <c r="E11" s="144"/>
      <c r="F11" s="145">
        <v>76590</v>
      </c>
      <c r="G11" s="146"/>
      <c r="H11" s="147"/>
    </row>
    <row r="12" spans="1:8" x14ac:dyDescent="0.2">
      <c r="A12" s="148"/>
      <c r="B12" s="149"/>
      <c r="C12" s="156"/>
      <c r="D12" s="151">
        <v>20183</v>
      </c>
      <c r="E12" s="152"/>
      <c r="F12" s="153">
        <v>42387</v>
      </c>
      <c r="G12" s="154"/>
      <c r="H12" s="155"/>
    </row>
    <row r="13" spans="1:8" x14ac:dyDescent="0.2">
      <c r="A13" s="136"/>
      <c r="B13" s="141"/>
      <c r="C13" s="157"/>
      <c r="D13" s="158">
        <v>72807</v>
      </c>
      <c r="E13" s="159"/>
      <c r="F13" s="160">
        <v>72794</v>
      </c>
      <c r="G13" s="161"/>
      <c r="H13" s="147"/>
    </row>
    <row r="14" spans="1:8" x14ac:dyDescent="0.2">
      <c r="A14" s="148"/>
      <c r="B14" s="149"/>
      <c r="C14" s="150"/>
      <c r="D14" s="151">
        <v>43187</v>
      </c>
      <c r="E14" s="152"/>
      <c r="F14" s="153">
        <v>38982</v>
      </c>
      <c r="G14" s="154"/>
      <c r="H14" s="155"/>
    </row>
    <row r="17" spans="1:11" x14ac:dyDescent="0.2">
      <c r="A17" s="132" t="s">
        <v>52</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53</v>
      </c>
      <c r="B19" s="162">
        <f>ROUND(VALUE(SUBSTITUTE(実質収支比率等に係る経年分析!F$48,"▲","-")),2)</f>
        <v>6</v>
      </c>
      <c r="C19" s="162">
        <f>ROUND(VALUE(SUBSTITUTE(実質収支比率等に係る経年分析!G$48,"▲","-")),2)</f>
        <v>10.07</v>
      </c>
      <c r="D19" s="162">
        <f>ROUND(VALUE(SUBSTITUTE(実質収支比率等に係る経年分析!H$48,"▲","-")),2)</f>
        <v>7.99</v>
      </c>
      <c r="E19" s="162">
        <f>ROUND(VALUE(SUBSTITUTE(実質収支比率等に係る経年分析!I$48,"▲","-")),2)</f>
        <v>5.03</v>
      </c>
      <c r="F19" s="162">
        <f>ROUND(VALUE(SUBSTITUTE(実質収支比率等に係る経年分析!J$48,"▲","-")),2)</f>
        <v>4.33</v>
      </c>
    </row>
    <row r="20" spans="1:11" x14ac:dyDescent="0.2">
      <c r="A20" s="162" t="s">
        <v>54</v>
      </c>
      <c r="B20" s="162">
        <f>ROUND(VALUE(SUBSTITUTE(実質収支比率等に係る経年分析!F$47,"▲","-")),2)</f>
        <v>36.520000000000003</v>
      </c>
      <c r="C20" s="162">
        <f>ROUND(VALUE(SUBSTITUTE(実質収支比率等に係る経年分析!G$47,"▲","-")),2)</f>
        <v>35.42</v>
      </c>
      <c r="D20" s="162">
        <f>ROUND(VALUE(SUBSTITUTE(実質収支比率等に係る経年分析!H$47,"▲","-")),2)</f>
        <v>40.04</v>
      </c>
      <c r="E20" s="162">
        <f>ROUND(VALUE(SUBSTITUTE(実質収支比率等に係る経年分析!I$47,"▲","-")),2)</f>
        <v>40.049999999999997</v>
      </c>
      <c r="F20" s="162">
        <f>ROUND(VALUE(SUBSTITUTE(実質収支比率等に係る経年分析!J$47,"▲","-")),2)</f>
        <v>35.06</v>
      </c>
    </row>
    <row r="21" spans="1:11" x14ac:dyDescent="0.2">
      <c r="A21" s="162" t="s">
        <v>55</v>
      </c>
      <c r="B21" s="162">
        <f>IF(ISNUMBER(VALUE(SUBSTITUTE(実質収支比率等に係る経年分析!F$49,"▲","-"))),ROUND(VALUE(SUBSTITUTE(実質収支比率等に係る経年分析!F$49,"▲","-")),2),NA())</f>
        <v>0.16</v>
      </c>
      <c r="C21" s="162">
        <f>IF(ISNUMBER(VALUE(SUBSTITUTE(実質収支比率等に係る経年分析!G$49,"▲","-"))),ROUND(VALUE(SUBSTITUTE(実質収支比率等に係る経年分析!G$49,"▲","-")),2),NA())</f>
        <v>4.37</v>
      </c>
      <c r="D21" s="162">
        <f>IF(ISNUMBER(VALUE(SUBSTITUTE(実質収支比率等に係る経年分析!H$49,"▲","-"))),ROUND(VALUE(SUBSTITUTE(実質収支比率等に係る経年分析!H$49,"▲","-")),2),NA())</f>
        <v>-2.27</v>
      </c>
      <c r="E21" s="162">
        <f>IF(ISNUMBER(VALUE(SUBSTITUTE(実質収支比率等に係る経年分析!I$49,"▲","-"))),ROUND(VALUE(SUBSTITUTE(実質収支比率等に係る経年分析!I$49,"▲","-")),2),NA())</f>
        <v>-3.89</v>
      </c>
      <c r="F21" s="162">
        <f>IF(ISNUMBER(VALUE(SUBSTITUTE(実質収支比率等に係る経年分析!J$49,"▲","-"))),ROUND(VALUE(SUBSTITUTE(実質収支比率等に係る経年分析!J$49,"▲","-")),2),NA())</f>
        <v>-4.42</v>
      </c>
    </row>
    <row r="24" spans="1:11" x14ac:dyDescent="0.2">
      <c r="A24" s="132" t="s">
        <v>56</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57</v>
      </c>
      <c r="C26" s="163" t="s">
        <v>58</v>
      </c>
      <c r="D26" s="163" t="s">
        <v>57</v>
      </c>
      <c r="E26" s="163" t="s">
        <v>58</v>
      </c>
      <c r="F26" s="163" t="s">
        <v>57</v>
      </c>
      <c r="G26" s="163" t="s">
        <v>58</v>
      </c>
      <c r="H26" s="163" t="s">
        <v>57</v>
      </c>
      <c r="I26" s="163" t="s">
        <v>58</v>
      </c>
      <c r="J26" s="163" t="s">
        <v>57</v>
      </c>
      <c r="K26" s="163" t="s">
        <v>58</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2.4900000000000002</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0.06</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0.05</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7.0000000000000007E-2</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1.0900000000000001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1.07</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0.51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0.69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0.35</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1.03</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0.89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0.28999999999999998</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0.42</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0.41</v>
      </c>
    </row>
    <row r="33" spans="1:16" x14ac:dyDescent="0.2">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2.94</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3.13</v>
      </c>
    </row>
    <row r="34" spans="1:16" x14ac:dyDescent="0.2">
      <c r="A34" s="163" t="str">
        <f>IF(連結実質赤字比率に係る赤字・黒字の構成分析!C$36="",NA(),連結実質赤字比率に係る赤字・黒字の構成分析!C$36)</f>
        <v>一般会計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5.99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10.06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7.98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5.0199999999999996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4.33</v>
      </c>
    </row>
    <row r="35" spans="1:16" x14ac:dyDescent="0.2">
      <c r="A35" s="163" t="str">
        <f>IF(連結実質赤字比率に係る赤字・黒字の構成分析!C$35="",NA(),連結実質赤字比率に係る赤字・黒字の構成分析!C$35)</f>
        <v>上水道事業会計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7.46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6.81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7.74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8.69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9.5500000000000007</v>
      </c>
    </row>
    <row r="36" spans="1:16" x14ac:dyDescent="0.2">
      <c r="A36" s="163" t="str">
        <f>IF(連結実質赤字比率に係る赤字・黒字の構成分析!C$34="",NA(),連結実質赤字比率に係る赤字・黒字の構成分析!C$34)</f>
        <v>病院事業会計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46.13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44.25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46.07</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43.99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39.020000000000003</v>
      </c>
    </row>
    <row r="39" spans="1:16" x14ac:dyDescent="0.2">
      <c r="A39" s="132" t="s">
        <v>59</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60</v>
      </c>
      <c r="C41" s="164"/>
      <c r="D41" s="164" t="s">
        <v>61</v>
      </c>
      <c r="E41" s="164" t="s">
        <v>60</v>
      </c>
      <c r="F41" s="164"/>
      <c r="G41" s="164" t="s">
        <v>61</v>
      </c>
      <c r="H41" s="164" t="s">
        <v>60</v>
      </c>
      <c r="I41" s="164"/>
      <c r="J41" s="164" t="s">
        <v>61</v>
      </c>
      <c r="K41" s="164" t="s">
        <v>60</v>
      </c>
      <c r="L41" s="164"/>
      <c r="M41" s="164" t="s">
        <v>61</v>
      </c>
      <c r="N41" s="164" t="s">
        <v>60</v>
      </c>
      <c r="O41" s="164"/>
      <c r="P41" s="164" t="s">
        <v>61</v>
      </c>
    </row>
    <row r="42" spans="1:16" x14ac:dyDescent="0.2">
      <c r="A42" s="164" t="s">
        <v>62</v>
      </c>
      <c r="B42" s="164"/>
      <c r="C42" s="164"/>
      <c r="D42" s="164">
        <f>'実質公債費比率（分子）の構造'!K$52</f>
        <v>1104</v>
      </c>
      <c r="E42" s="164"/>
      <c r="F42" s="164"/>
      <c r="G42" s="164">
        <f>'実質公債費比率（分子）の構造'!L$52</f>
        <v>1103</v>
      </c>
      <c r="H42" s="164"/>
      <c r="I42" s="164"/>
      <c r="J42" s="164">
        <f>'実質公債費比率（分子）の構造'!M$52</f>
        <v>1093</v>
      </c>
      <c r="K42" s="164"/>
      <c r="L42" s="164"/>
      <c r="M42" s="164">
        <f>'実質公債費比率（分子）の構造'!N$52</f>
        <v>1086</v>
      </c>
      <c r="N42" s="164"/>
      <c r="O42" s="164"/>
      <c r="P42" s="164">
        <f>'実質公債費比率（分子）の構造'!O$52</f>
        <v>1084</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63</v>
      </c>
      <c r="B44" s="164">
        <f>'実質公債費比率（分子）の構造'!K$50</f>
        <v>10</v>
      </c>
      <c r="C44" s="164"/>
      <c r="D44" s="164"/>
      <c r="E44" s="164">
        <f>'実質公債費比率（分子）の構造'!L$50</f>
        <v>12</v>
      </c>
      <c r="F44" s="164"/>
      <c r="G44" s="164"/>
      <c r="H44" s="164">
        <f>'実質公債費比率（分子）の構造'!M$50</f>
        <v>12</v>
      </c>
      <c r="I44" s="164"/>
      <c r="J44" s="164"/>
      <c r="K44" s="164">
        <f>'実質公債費比率（分子）の構造'!N$50</f>
        <v>13</v>
      </c>
      <c r="L44" s="164"/>
      <c r="M44" s="164"/>
      <c r="N44" s="164">
        <f>'実質公債費比率（分子）の構造'!O$50</f>
        <v>14</v>
      </c>
      <c r="O44" s="164"/>
      <c r="P44" s="164"/>
    </row>
    <row r="45" spans="1:16" x14ac:dyDescent="0.2">
      <c r="A45" s="164" t="s">
        <v>64</v>
      </c>
      <c r="B45" s="164">
        <f>'実質公債費比率（分子）の構造'!K$49</f>
        <v>27</v>
      </c>
      <c r="C45" s="164"/>
      <c r="D45" s="164"/>
      <c r="E45" s="164">
        <f>'実質公債費比率（分子）の構造'!L$49</f>
        <v>26</v>
      </c>
      <c r="F45" s="164"/>
      <c r="G45" s="164"/>
      <c r="H45" s="164">
        <f>'実質公債費比率（分子）の構造'!M$49</f>
        <v>34</v>
      </c>
      <c r="I45" s="164"/>
      <c r="J45" s="164"/>
      <c r="K45" s="164">
        <f>'実質公債費比率（分子）の構造'!N$49</f>
        <v>31</v>
      </c>
      <c r="L45" s="164"/>
      <c r="M45" s="164"/>
      <c r="N45" s="164">
        <f>'実質公債費比率（分子）の構造'!O$49</f>
        <v>32</v>
      </c>
      <c r="O45" s="164"/>
      <c r="P45" s="164"/>
    </row>
    <row r="46" spans="1:16" x14ac:dyDescent="0.2">
      <c r="A46" s="164" t="s">
        <v>65</v>
      </c>
      <c r="B46" s="164">
        <f>'実質公債費比率（分子）の構造'!K$48</f>
        <v>891</v>
      </c>
      <c r="C46" s="164"/>
      <c r="D46" s="164"/>
      <c r="E46" s="164">
        <f>'実質公債費比率（分子）の構造'!L$48</f>
        <v>912</v>
      </c>
      <c r="F46" s="164"/>
      <c r="G46" s="164"/>
      <c r="H46" s="164">
        <f>'実質公債費比率（分子）の構造'!M$48</f>
        <v>908</v>
      </c>
      <c r="I46" s="164"/>
      <c r="J46" s="164"/>
      <c r="K46" s="164">
        <f>'実質公債費比率（分子）の構造'!N$48</f>
        <v>849</v>
      </c>
      <c r="L46" s="164"/>
      <c r="M46" s="164"/>
      <c r="N46" s="164">
        <f>'実質公債費比率（分子）の構造'!O$48</f>
        <v>858</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66</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67</v>
      </c>
      <c r="B49" s="164">
        <f>'実質公債費比率（分子）の構造'!K$45</f>
        <v>661</v>
      </c>
      <c r="C49" s="164"/>
      <c r="D49" s="164"/>
      <c r="E49" s="164">
        <f>'実質公債費比率（分子）の構造'!L$45</f>
        <v>657</v>
      </c>
      <c r="F49" s="164"/>
      <c r="G49" s="164"/>
      <c r="H49" s="164">
        <f>'実質公債費比率（分子）の構造'!M$45</f>
        <v>651</v>
      </c>
      <c r="I49" s="164"/>
      <c r="J49" s="164"/>
      <c r="K49" s="164">
        <f>'実質公債費比率（分子）の構造'!N$45</f>
        <v>657</v>
      </c>
      <c r="L49" s="164"/>
      <c r="M49" s="164"/>
      <c r="N49" s="164">
        <f>'実質公債費比率（分子）の構造'!O$45</f>
        <v>609</v>
      </c>
      <c r="O49" s="164"/>
      <c r="P49" s="164"/>
    </row>
    <row r="50" spans="1:16" x14ac:dyDescent="0.2">
      <c r="A50" s="164" t="s">
        <v>68</v>
      </c>
      <c r="B50" s="164" t="e">
        <f>NA()</f>
        <v>#N/A</v>
      </c>
      <c r="C50" s="164">
        <f>IF(ISNUMBER('実質公債費比率（分子）の構造'!K$53),'実質公債費比率（分子）の構造'!K$53,NA())</f>
        <v>485</v>
      </c>
      <c r="D50" s="164" t="e">
        <f>NA()</f>
        <v>#N/A</v>
      </c>
      <c r="E50" s="164" t="e">
        <f>NA()</f>
        <v>#N/A</v>
      </c>
      <c r="F50" s="164">
        <f>IF(ISNUMBER('実質公債費比率（分子）の構造'!L$53),'実質公債費比率（分子）の構造'!L$53,NA())</f>
        <v>504</v>
      </c>
      <c r="G50" s="164" t="e">
        <f>NA()</f>
        <v>#N/A</v>
      </c>
      <c r="H50" s="164" t="e">
        <f>NA()</f>
        <v>#N/A</v>
      </c>
      <c r="I50" s="164">
        <f>IF(ISNUMBER('実質公債費比率（分子）の構造'!M$53),'実質公債費比率（分子）の構造'!M$53,NA())</f>
        <v>512</v>
      </c>
      <c r="J50" s="164" t="e">
        <f>NA()</f>
        <v>#N/A</v>
      </c>
      <c r="K50" s="164" t="e">
        <f>NA()</f>
        <v>#N/A</v>
      </c>
      <c r="L50" s="164">
        <f>IF(ISNUMBER('実質公債費比率（分子）の構造'!N$53),'実質公債費比率（分子）の構造'!N$53,NA())</f>
        <v>464</v>
      </c>
      <c r="M50" s="164" t="e">
        <f>NA()</f>
        <v>#N/A</v>
      </c>
      <c r="N50" s="164" t="e">
        <f>NA()</f>
        <v>#N/A</v>
      </c>
      <c r="O50" s="164">
        <f>IF(ISNUMBER('実質公債費比率（分子）の構造'!O$53),'実質公債費比率（分子）の構造'!O$53,NA())</f>
        <v>429</v>
      </c>
      <c r="P50" s="164" t="e">
        <f>NA()</f>
        <v>#N/A</v>
      </c>
    </row>
    <row r="53" spans="1:16" x14ac:dyDescent="0.2">
      <c r="A53" s="132" t="s">
        <v>69</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70</v>
      </c>
      <c r="C55" s="163"/>
      <c r="D55" s="163" t="s">
        <v>71</v>
      </c>
      <c r="E55" s="163" t="s">
        <v>70</v>
      </c>
      <c r="F55" s="163"/>
      <c r="G55" s="163" t="s">
        <v>71</v>
      </c>
      <c r="H55" s="163" t="s">
        <v>70</v>
      </c>
      <c r="I55" s="163"/>
      <c r="J55" s="163" t="s">
        <v>71</v>
      </c>
      <c r="K55" s="163" t="s">
        <v>70</v>
      </c>
      <c r="L55" s="163"/>
      <c r="M55" s="163" t="s">
        <v>71</v>
      </c>
      <c r="N55" s="163" t="s">
        <v>70</v>
      </c>
      <c r="O55" s="163"/>
      <c r="P55" s="163" t="s">
        <v>71</v>
      </c>
    </row>
    <row r="56" spans="1:16" x14ac:dyDescent="0.2">
      <c r="A56" s="163" t="s">
        <v>43</v>
      </c>
      <c r="B56" s="163"/>
      <c r="C56" s="163"/>
      <c r="D56" s="163">
        <f>'将来負担比率（分子）の構造'!I$52</f>
        <v>9838</v>
      </c>
      <c r="E56" s="163"/>
      <c r="F56" s="163"/>
      <c r="G56" s="163">
        <f>'将来負担比率（分子）の構造'!J$52</f>
        <v>9454</v>
      </c>
      <c r="H56" s="163"/>
      <c r="I56" s="163"/>
      <c r="J56" s="163">
        <f>'将来負担比率（分子）の構造'!K$52</f>
        <v>8789</v>
      </c>
      <c r="K56" s="163"/>
      <c r="L56" s="163"/>
      <c r="M56" s="163">
        <f>'将来負担比率（分子）の構造'!L$52</f>
        <v>8233</v>
      </c>
      <c r="N56" s="163"/>
      <c r="O56" s="163"/>
      <c r="P56" s="163">
        <f>'将来負担比率（分子）の構造'!M$52</f>
        <v>7587</v>
      </c>
    </row>
    <row r="57" spans="1:16" x14ac:dyDescent="0.2">
      <c r="A57" s="163" t="s">
        <v>42</v>
      </c>
      <c r="B57" s="163"/>
      <c r="C57" s="163"/>
      <c r="D57" s="163">
        <f>'将来負担比率（分子）の構造'!I$51</f>
        <v>1423</v>
      </c>
      <c r="E57" s="163"/>
      <c r="F57" s="163"/>
      <c r="G57" s="163">
        <f>'将来負担比率（分子）の構造'!J$51</f>
        <v>1273</v>
      </c>
      <c r="H57" s="163"/>
      <c r="I57" s="163"/>
      <c r="J57" s="163">
        <f>'将来負担比率（分子）の構造'!K$51</f>
        <v>1117</v>
      </c>
      <c r="K57" s="163"/>
      <c r="L57" s="163"/>
      <c r="M57" s="163">
        <f>'将来負担比率（分子）の構造'!L$51</f>
        <v>1010</v>
      </c>
      <c r="N57" s="163"/>
      <c r="O57" s="163"/>
      <c r="P57" s="163">
        <f>'将来負担比率（分子）の構造'!M$51</f>
        <v>918</v>
      </c>
    </row>
    <row r="58" spans="1:16" x14ac:dyDescent="0.2">
      <c r="A58" s="163" t="s">
        <v>41</v>
      </c>
      <c r="B58" s="163"/>
      <c r="C58" s="163"/>
      <c r="D58" s="163">
        <f>'将来負担比率（分子）の構造'!I$50</f>
        <v>4320</v>
      </c>
      <c r="E58" s="163"/>
      <c r="F58" s="163"/>
      <c r="G58" s="163">
        <f>'将来負担比率（分子）の構造'!J$50</f>
        <v>4715</v>
      </c>
      <c r="H58" s="163"/>
      <c r="I58" s="163"/>
      <c r="J58" s="163">
        <f>'将来負担比率（分子）の構造'!K$50</f>
        <v>4984</v>
      </c>
      <c r="K58" s="163"/>
      <c r="L58" s="163"/>
      <c r="M58" s="163">
        <f>'将来負担比率（分子）の構造'!L$50</f>
        <v>5398</v>
      </c>
      <c r="N58" s="163"/>
      <c r="O58" s="163"/>
      <c r="P58" s="163">
        <f>'将来負担比率（分子）の構造'!M$50</f>
        <v>5242</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1934</v>
      </c>
      <c r="C62" s="163"/>
      <c r="D62" s="163"/>
      <c r="E62" s="163">
        <f>'将来負担比率（分子）の構造'!J$45</f>
        <v>1886</v>
      </c>
      <c r="F62" s="163"/>
      <c r="G62" s="163"/>
      <c r="H62" s="163">
        <f>'将来負担比率（分子）の構造'!K$45</f>
        <v>1869</v>
      </c>
      <c r="I62" s="163"/>
      <c r="J62" s="163"/>
      <c r="K62" s="163">
        <f>'将来負担比率（分子）の構造'!L$45</f>
        <v>1845</v>
      </c>
      <c r="L62" s="163"/>
      <c r="M62" s="163"/>
      <c r="N62" s="163">
        <f>'将来負担比率（分子）の構造'!M$45</f>
        <v>1932</v>
      </c>
      <c r="O62" s="163"/>
      <c r="P62" s="163"/>
    </row>
    <row r="63" spans="1:16" x14ac:dyDescent="0.2">
      <c r="A63" s="163" t="s">
        <v>34</v>
      </c>
      <c r="B63" s="163">
        <f>'将来負担比率（分子）の構造'!I$44</f>
        <v>149</v>
      </c>
      <c r="C63" s="163"/>
      <c r="D63" s="163"/>
      <c r="E63" s="163">
        <f>'将来負担比率（分子）の構造'!J$44</f>
        <v>141</v>
      </c>
      <c r="F63" s="163"/>
      <c r="G63" s="163"/>
      <c r="H63" s="163">
        <f>'将来負担比率（分子）の構造'!K$44</f>
        <v>139</v>
      </c>
      <c r="I63" s="163"/>
      <c r="J63" s="163"/>
      <c r="K63" s="163">
        <f>'将来負担比率（分子）の構造'!L$44</f>
        <v>121</v>
      </c>
      <c r="L63" s="163"/>
      <c r="M63" s="163"/>
      <c r="N63" s="163">
        <f>'将来負担比率（分子）の構造'!M$44</f>
        <v>100</v>
      </c>
      <c r="O63" s="163"/>
      <c r="P63" s="163"/>
    </row>
    <row r="64" spans="1:16" x14ac:dyDescent="0.2">
      <c r="A64" s="163" t="s">
        <v>33</v>
      </c>
      <c r="B64" s="163">
        <f>'将来負担比率（分子）の構造'!I$43</f>
        <v>8137</v>
      </c>
      <c r="C64" s="163"/>
      <c r="D64" s="163"/>
      <c r="E64" s="163">
        <f>'将来負担比率（分子）の構造'!J$43</f>
        <v>7457</v>
      </c>
      <c r="F64" s="163"/>
      <c r="G64" s="163"/>
      <c r="H64" s="163">
        <f>'将来負担比率（分子）の構造'!K$43</f>
        <v>6740</v>
      </c>
      <c r="I64" s="163"/>
      <c r="J64" s="163"/>
      <c r="K64" s="163">
        <f>'将来負担比率（分子）の構造'!L$43</f>
        <v>5952</v>
      </c>
      <c r="L64" s="163"/>
      <c r="M64" s="163"/>
      <c r="N64" s="163">
        <f>'将来負担比率（分子）の構造'!M$43</f>
        <v>5266</v>
      </c>
      <c r="O64" s="163"/>
      <c r="P64" s="163"/>
    </row>
    <row r="65" spans="1:16" x14ac:dyDescent="0.2">
      <c r="A65" s="163" t="s">
        <v>32</v>
      </c>
      <c r="B65" s="163">
        <f>'将来負担比率（分子）の構造'!I$42</f>
        <v>332</v>
      </c>
      <c r="C65" s="163"/>
      <c r="D65" s="163"/>
      <c r="E65" s="163">
        <f>'将来負担比率（分子）の構造'!J$42</f>
        <v>323</v>
      </c>
      <c r="F65" s="163"/>
      <c r="G65" s="163"/>
      <c r="H65" s="163">
        <f>'将来負担比率（分子）の構造'!K$42</f>
        <v>314</v>
      </c>
      <c r="I65" s="163"/>
      <c r="J65" s="163"/>
      <c r="K65" s="163">
        <f>'将来負担比率（分子）の構造'!L$42</f>
        <v>305</v>
      </c>
      <c r="L65" s="163"/>
      <c r="M65" s="163"/>
      <c r="N65" s="163">
        <f>'将来負担比率（分子）の構造'!M$42</f>
        <v>296</v>
      </c>
      <c r="O65" s="163"/>
      <c r="P65" s="163"/>
    </row>
    <row r="66" spans="1:16" x14ac:dyDescent="0.2">
      <c r="A66" s="163" t="s">
        <v>31</v>
      </c>
      <c r="B66" s="163">
        <f>'将来負担比率（分子）の構造'!I$41</f>
        <v>7110</v>
      </c>
      <c r="C66" s="163"/>
      <c r="D66" s="163"/>
      <c r="E66" s="163">
        <f>'将来負担比率（分子）の構造'!J$41</f>
        <v>7045</v>
      </c>
      <c r="F66" s="163"/>
      <c r="G66" s="163"/>
      <c r="H66" s="163">
        <f>'将来負担比率（分子）の構造'!K$41</f>
        <v>7056</v>
      </c>
      <c r="I66" s="163"/>
      <c r="J66" s="163"/>
      <c r="K66" s="163">
        <f>'将来負担比率（分子）の構造'!L$41</f>
        <v>6746</v>
      </c>
      <c r="L66" s="163"/>
      <c r="M66" s="163"/>
      <c r="N66" s="163">
        <f>'将来負担比率（分子）の構造'!M$41</f>
        <v>6474</v>
      </c>
      <c r="O66" s="163"/>
      <c r="P66" s="163"/>
    </row>
    <row r="67" spans="1:16" x14ac:dyDescent="0.2">
      <c r="A67" s="163" t="s">
        <v>72</v>
      </c>
      <c r="B67" s="163" t="e">
        <f>NA()</f>
        <v>#N/A</v>
      </c>
      <c r="C67" s="163">
        <f>IF(ISNUMBER('将来負担比率（分子）の構造'!I$53), IF('将来負担比率（分子）の構造'!I$53 &lt; 0, 0, '将来負担比率（分子）の構造'!I$53), NA())</f>
        <v>2082</v>
      </c>
      <c r="D67" s="163" t="e">
        <f>NA()</f>
        <v>#N/A</v>
      </c>
      <c r="E67" s="163" t="e">
        <f>NA()</f>
        <v>#N/A</v>
      </c>
      <c r="F67" s="163">
        <f>IF(ISNUMBER('将来負担比率（分子）の構造'!J$53), IF('将来負担比率（分子）の構造'!J$53 &lt; 0, 0, '将来負担比率（分子）の構造'!J$53), NA())</f>
        <v>1410</v>
      </c>
      <c r="G67" s="163" t="e">
        <f>NA()</f>
        <v>#N/A</v>
      </c>
      <c r="H67" s="163" t="e">
        <f>NA()</f>
        <v>#N/A</v>
      </c>
      <c r="I67" s="163">
        <f>IF(ISNUMBER('将来負担比率（分子）の構造'!K$53), IF('将来負担比率（分子）の構造'!K$53 &lt; 0, 0, '将来負担比率（分子）の構造'!K$53), NA())</f>
        <v>1228</v>
      </c>
      <c r="J67" s="163" t="e">
        <f>NA()</f>
        <v>#N/A</v>
      </c>
      <c r="K67" s="163" t="e">
        <f>NA()</f>
        <v>#N/A</v>
      </c>
      <c r="L67" s="163">
        <f>IF(ISNUMBER('将来負担比率（分子）の構造'!L$53), IF('将来負担比率（分子）の構造'!L$53 &lt; 0, 0, '将来負担比率（分子）の構造'!L$53), NA())</f>
        <v>328</v>
      </c>
      <c r="M67" s="163" t="e">
        <f>NA()</f>
        <v>#N/A</v>
      </c>
      <c r="N67" s="163" t="e">
        <f>NA()</f>
        <v>#N/A</v>
      </c>
      <c r="O67" s="163">
        <f>IF(ISNUMBER('将来負担比率（分子）の構造'!M$53), IF('将来負担比率（分子）の構造'!M$53 &lt; 0, 0, '将来負担比率（分子）の構造'!M$53), NA())</f>
        <v>320</v>
      </c>
      <c r="P67" s="163" t="e">
        <f>NA()</f>
        <v>#N/A</v>
      </c>
    </row>
    <row r="70" spans="1:16" x14ac:dyDescent="0.2">
      <c r="A70" s="165" t="s">
        <v>73</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74</v>
      </c>
      <c r="B72" s="167">
        <f>基金残高に係る経年分析!F55</f>
        <v>2404</v>
      </c>
      <c r="C72" s="167">
        <f>基金残高に係る経年分析!G55</f>
        <v>2440</v>
      </c>
      <c r="D72" s="167">
        <f>基金残高に係る経年分析!H55</f>
        <v>2198</v>
      </c>
    </row>
    <row r="73" spans="1:16" x14ac:dyDescent="0.2">
      <c r="A73" s="166" t="s">
        <v>75</v>
      </c>
      <c r="B73" s="167">
        <f>基金残高に係る経年分析!F56</f>
        <v>340</v>
      </c>
      <c r="C73" s="167">
        <f>基金残高に係る経年分析!G56</f>
        <v>369</v>
      </c>
      <c r="D73" s="167">
        <f>基金残高に係る経年分析!H56</f>
        <v>395</v>
      </c>
    </row>
    <row r="74" spans="1:16" x14ac:dyDescent="0.2">
      <c r="A74" s="166" t="s">
        <v>76</v>
      </c>
      <c r="B74" s="167">
        <f>基金残高に係る経年分析!F57</f>
        <v>1245</v>
      </c>
      <c r="C74" s="167">
        <f>基金残高に係る経年分析!G57</f>
        <v>1585</v>
      </c>
      <c r="D74" s="167">
        <f>基金残高に係る経年分析!H57</f>
        <v>1680</v>
      </c>
    </row>
  </sheetData>
  <sheetProtection algorithmName="SHA-512" hashValue="GuqQaDS+L9QkQLHQGvnsGsznXLPi69vjkDdXNWppsN0O+QjyV3THQI1RAQ52WCd04ibNjnUZ6mnoyvojbmDLNw==" saltValue="ZS6IZ6f7dmq2c0Gmo4E4g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heetViews>
  <sheetFormatPr defaultColWidth="0" defaultRowHeight="11.25" customHeight="1" zeroHeight="1" x14ac:dyDescent="0.2"/>
  <cols>
    <col min="1" max="1" width="1.59765625" style="202" customWidth="1"/>
    <col min="2" max="2" width="2.3984375" style="202" customWidth="1"/>
    <col min="3" max="16" width="2.59765625" style="202" customWidth="1"/>
    <col min="17" max="17" width="2.3984375" style="202" customWidth="1"/>
    <col min="18" max="95" width="1.59765625" style="202" customWidth="1"/>
    <col min="96" max="133" width="1.59765625" style="214" customWidth="1"/>
    <col min="134" max="143" width="1.59765625" style="202" customWidth="1"/>
    <col min="144" max="16384" width="0" style="202" hidden="1"/>
  </cols>
  <sheetData>
    <row r="1" spans="2:143" ht="22.6"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6" customHeight="1" x14ac:dyDescent="0.2">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216</v>
      </c>
      <c r="C5" s="610"/>
      <c r="D5" s="610"/>
      <c r="E5" s="610"/>
      <c r="F5" s="610"/>
      <c r="G5" s="610"/>
      <c r="H5" s="610"/>
      <c r="I5" s="610"/>
      <c r="J5" s="610"/>
      <c r="K5" s="610"/>
      <c r="L5" s="610"/>
      <c r="M5" s="610"/>
      <c r="N5" s="610"/>
      <c r="O5" s="610"/>
      <c r="P5" s="610"/>
      <c r="Q5" s="611"/>
      <c r="R5" s="612">
        <v>2945299</v>
      </c>
      <c r="S5" s="613"/>
      <c r="T5" s="613"/>
      <c r="U5" s="613"/>
      <c r="V5" s="613"/>
      <c r="W5" s="613"/>
      <c r="X5" s="613"/>
      <c r="Y5" s="614"/>
      <c r="Z5" s="615">
        <v>26</v>
      </c>
      <c r="AA5" s="615"/>
      <c r="AB5" s="615"/>
      <c r="AC5" s="615"/>
      <c r="AD5" s="616">
        <v>2789959</v>
      </c>
      <c r="AE5" s="616"/>
      <c r="AF5" s="616"/>
      <c r="AG5" s="616"/>
      <c r="AH5" s="616"/>
      <c r="AI5" s="616"/>
      <c r="AJ5" s="616"/>
      <c r="AK5" s="616"/>
      <c r="AL5" s="617">
        <v>44.7</v>
      </c>
      <c r="AM5" s="618"/>
      <c r="AN5" s="618"/>
      <c r="AO5" s="619"/>
      <c r="AP5" s="609" t="s">
        <v>217</v>
      </c>
      <c r="AQ5" s="610"/>
      <c r="AR5" s="610"/>
      <c r="AS5" s="610"/>
      <c r="AT5" s="610"/>
      <c r="AU5" s="610"/>
      <c r="AV5" s="610"/>
      <c r="AW5" s="610"/>
      <c r="AX5" s="610"/>
      <c r="AY5" s="610"/>
      <c r="AZ5" s="610"/>
      <c r="BA5" s="610"/>
      <c r="BB5" s="610"/>
      <c r="BC5" s="610"/>
      <c r="BD5" s="610"/>
      <c r="BE5" s="610"/>
      <c r="BF5" s="611"/>
      <c r="BG5" s="623">
        <v>2789959</v>
      </c>
      <c r="BH5" s="624"/>
      <c r="BI5" s="624"/>
      <c r="BJ5" s="624"/>
      <c r="BK5" s="624"/>
      <c r="BL5" s="624"/>
      <c r="BM5" s="624"/>
      <c r="BN5" s="625"/>
      <c r="BO5" s="626">
        <v>94.7</v>
      </c>
      <c r="BP5" s="626"/>
      <c r="BQ5" s="626"/>
      <c r="BR5" s="626"/>
      <c r="BS5" s="627">
        <v>52075</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2">
      <c r="B6" s="620" t="s">
        <v>221</v>
      </c>
      <c r="C6" s="621"/>
      <c r="D6" s="621"/>
      <c r="E6" s="621"/>
      <c r="F6" s="621"/>
      <c r="G6" s="621"/>
      <c r="H6" s="621"/>
      <c r="I6" s="621"/>
      <c r="J6" s="621"/>
      <c r="K6" s="621"/>
      <c r="L6" s="621"/>
      <c r="M6" s="621"/>
      <c r="N6" s="621"/>
      <c r="O6" s="621"/>
      <c r="P6" s="621"/>
      <c r="Q6" s="622"/>
      <c r="R6" s="623">
        <v>119641</v>
      </c>
      <c r="S6" s="624"/>
      <c r="T6" s="624"/>
      <c r="U6" s="624"/>
      <c r="V6" s="624"/>
      <c r="W6" s="624"/>
      <c r="X6" s="624"/>
      <c r="Y6" s="625"/>
      <c r="Z6" s="626">
        <v>1.1000000000000001</v>
      </c>
      <c r="AA6" s="626"/>
      <c r="AB6" s="626"/>
      <c r="AC6" s="626"/>
      <c r="AD6" s="627">
        <v>119641</v>
      </c>
      <c r="AE6" s="627"/>
      <c r="AF6" s="627"/>
      <c r="AG6" s="627"/>
      <c r="AH6" s="627"/>
      <c r="AI6" s="627"/>
      <c r="AJ6" s="627"/>
      <c r="AK6" s="627"/>
      <c r="AL6" s="628">
        <v>1.9</v>
      </c>
      <c r="AM6" s="629"/>
      <c r="AN6" s="629"/>
      <c r="AO6" s="630"/>
      <c r="AP6" s="620" t="s">
        <v>222</v>
      </c>
      <c r="AQ6" s="621"/>
      <c r="AR6" s="621"/>
      <c r="AS6" s="621"/>
      <c r="AT6" s="621"/>
      <c r="AU6" s="621"/>
      <c r="AV6" s="621"/>
      <c r="AW6" s="621"/>
      <c r="AX6" s="621"/>
      <c r="AY6" s="621"/>
      <c r="AZ6" s="621"/>
      <c r="BA6" s="621"/>
      <c r="BB6" s="621"/>
      <c r="BC6" s="621"/>
      <c r="BD6" s="621"/>
      <c r="BE6" s="621"/>
      <c r="BF6" s="622"/>
      <c r="BG6" s="623">
        <v>2789959</v>
      </c>
      <c r="BH6" s="624"/>
      <c r="BI6" s="624"/>
      <c r="BJ6" s="624"/>
      <c r="BK6" s="624"/>
      <c r="BL6" s="624"/>
      <c r="BM6" s="624"/>
      <c r="BN6" s="625"/>
      <c r="BO6" s="626">
        <v>94.7</v>
      </c>
      <c r="BP6" s="626"/>
      <c r="BQ6" s="626"/>
      <c r="BR6" s="626"/>
      <c r="BS6" s="627">
        <v>52075</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104464</v>
      </c>
      <c r="CS6" s="624"/>
      <c r="CT6" s="624"/>
      <c r="CU6" s="624"/>
      <c r="CV6" s="624"/>
      <c r="CW6" s="624"/>
      <c r="CX6" s="624"/>
      <c r="CY6" s="625"/>
      <c r="CZ6" s="617">
        <v>1</v>
      </c>
      <c r="DA6" s="618"/>
      <c r="DB6" s="618"/>
      <c r="DC6" s="634"/>
      <c r="DD6" s="632" t="s">
        <v>123</v>
      </c>
      <c r="DE6" s="624"/>
      <c r="DF6" s="624"/>
      <c r="DG6" s="624"/>
      <c r="DH6" s="624"/>
      <c r="DI6" s="624"/>
      <c r="DJ6" s="624"/>
      <c r="DK6" s="624"/>
      <c r="DL6" s="624"/>
      <c r="DM6" s="624"/>
      <c r="DN6" s="624"/>
      <c r="DO6" s="624"/>
      <c r="DP6" s="625"/>
      <c r="DQ6" s="632">
        <v>104464</v>
      </c>
      <c r="DR6" s="624"/>
      <c r="DS6" s="624"/>
      <c r="DT6" s="624"/>
      <c r="DU6" s="624"/>
      <c r="DV6" s="624"/>
      <c r="DW6" s="624"/>
      <c r="DX6" s="624"/>
      <c r="DY6" s="624"/>
      <c r="DZ6" s="624"/>
      <c r="EA6" s="624"/>
      <c r="EB6" s="624"/>
      <c r="EC6" s="633"/>
    </row>
    <row r="7" spans="2:143" ht="11.25" customHeight="1" x14ac:dyDescent="0.2">
      <c r="B7" s="620" t="s">
        <v>224</v>
      </c>
      <c r="C7" s="621"/>
      <c r="D7" s="621"/>
      <c r="E7" s="621"/>
      <c r="F7" s="621"/>
      <c r="G7" s="621"/>
      <c r="H7" s="621"/>
      <c r="I7" s="621"/>
      <c r="J7" s="621"/>
      <c r="K7" s="621"/>
      <c r="L7" s="621"/>
      <c r="M7" s="621"/>
      <c r="N7" s="621"/>
      <c r="O7" s="621"/>
      <c r="P7" s="621"/>
      <c r="Q7" s="622"/>
      <c r="R7" s="623">
        <v>1107</v>
      </c>
      <c r="S7" s="624"/>
      <c r="T7" s="624"/>
      <c r="U7" s="624"/>
      <c r="V7" s="624"/>
      <c r="W7" s="624"/>
      <c r="X7" s="624"/>
      <c r="Y7" s="625"/>
      <c r="Z7" s="626">
        <v>0</v>
      </c>
      <c r="AA7" s="626"/>
      <c r="AB7" s="626"/>
      <c r="AC7" s="626"/>
      <c r="AD7" s="627">
        <v>1107</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1136975</v>
      </c>
      <c r="BH7" s="624"/>
      <c r="BI7" s="624"/>
      <c r="BJ7" s="624"/>
      <c r="BK7" s="624"/>
      <c r="BL7" s="624"/>
      <c r="BM7" s="624"/>
      <c r="BN7" s="625"/>
      <c r="BO7" s="626">
        <v>38.6</v>
      </c>
      <c r="BP7" s="626"/>
      <c r="BQ7" s="626"/>
      <c r="BR7" s="626"/>
      <c r="BS7" s="627">
        <v>52075</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1645481</v>
      </c>
      <c r="CS7" s="624"/>
      <c r="CT7" s="624"/>
      <c r="CU7" s="624"/>
      <c r="CV7" s="624"/>
      <c r="CW7" s="624"/>
      <c r="CX7" s="624"/>
      <c r="CY7" s="625"/>
      <c r="CZ7" s="626">
        <v>15</v>
      </c>
      <c r="DA7" s="626"/>
      <c r="DB7" s="626"/>
      <c r="DC7" s="626"/>
      <c r="DD7" s="632">
        <v>108261</v>
      </c>
      <c r="DE7" s="624"/>
      <c r="DF7" s="624"/>
      <c r="DG7" s="624"/>
      <c r="DH7" s="624"/>
      <c r="DI7" s="624"/>
      <c r="DJ7" s="624"/>
      <c r="DK7" s="624"/>
      <c r="DL7" s="624"/>
      <c r="DM7" s="624"/>
      <c r="DN7" s="624"/>
      <c r="DO7" s="624"/>
      <c r="DP7" s="625"/>
      <c r="DQ7" s="632">
        <v>1119502</v>
      </c>
      <c r="DR7" s="624"/>
      <c r="DS7" s="624"/>
      <c r="DT7" s="624"/>
      <c r="DU7" s="624"/>
      <c r="DV7" s="624"/>
      <c r="DW7" s="624"/>
      <c r="DX7" s="624"/>
      <c r="DY7" s="624"/>
      <c r="DZ7" s="624"/>
      <c r="EA7" s="624"/>
      <c r="EB7" s="624"/>
      <c r="EC7" s="633"/>
    </row>
    <row r="8" spans="2:143" ht="11.25" customHeight="1" x14ac:dyDescent="0.2">
      <c r="B8" s="620" t="s">
        <v>227</v>
      </c>
      <c r="C8" s="621"/>
      <c r="D8" s="621"/>
      <c r="E8" s="621"/>
      <c r="F8" s="621"/>
      <c r="G8" s="621"/>
      <c r="H8" s="621"/>
      <c r="I8" s="621"/>
      <c r="J8" s="621"/>
      <c r="K8" s="621"/>
      <c r="L8" s="621"/>
      <c r="M8" s="621"/>
      <c r="N8" s="621"/>
      <c r="O8" s="621"/>
      <c r="P8" s="621"/>
      <c r="Q8" s="622"/>
      <c r="R8" s="623">
        <v>23593</v>
      </c>
      <c r="S8" s="624"/>
      <c r="T8" s="624"/>
      <c r="U8" s="624"/>
      <c r="V8" s="624"/>
      <c r="W8" s="624"/>
      <c r="X8" s="624"/>
      <c r="Y8" s="625"/>
      <c r="Z8" s="626">
        <v>0.2</v>
      </c>
      <c r="AA8" s="626"/>
      <c r="AB8" s="626"/>
      <c r="AC8" s="626"/>
      <c r="AD8" s="627">
        <v>23593</v>
      </c>
      <c r="AE8" s="627"/>
      <c r="AF8" s="627"/>
      <c r="AG8" s="627"/>
      <c r="AH8" s="627"/>
      <c r="AI8" s="627"/>
      <c r="AJ8" s="627"/>
      <c r="AK8" s="627"/>
      <c r="AL8" s="628">
        <v>0.4</v>
      </c>
      <c r="AM8" s="629"/>
      <c r="AN8" s="629"/>
      <c r="AO8" s="630"/>
      <c r="AP8" s="620" t="s">
        <v>228</v>
      </c>
      <c r="AQ8" s="621"/>
      <c r="AR8" s="621"/>
      <c r="AS8" s="621"/>
      <c r="AT8" s="621"/>
      <c r="AU8" s="621"/>
      <c r="AV8" s="621"/>
      <c r="AW8" s="621"/>
      <c r="AX8" s="621"/>
      <c r="AY8" s="621"/>
      <c r="AZ8" s="621"/>
      <c r="BA8" s="621"/>
      <c r="BB8" s="621"/>
      <c r="BC8" s="621"/>
      <c r="BD8" s="621"/>
      <c r="BE8" s="621"/>
      <c r="BF8" s="622"/>
      <c r="BG8" s="623">
        <v>31259</v>
      </c>
      <c r="BH8" s="624"/>
      <c r="BI8" s="624"/>
      <c r="BJ8" s="624"/>
      <c r="BK8" s="624"/>
      <c r="BL8" s="624"/>
      <c r="BM8" s="624"/>
      <c r="BN8" s="625"/>
      <c r="BO8" s="626">
        <v>1.1000000000000001</v>
      </c>
      <c r="BP8" s="626"/>
      <c r="BQ8" s="626"/>
      <c r="BR8" s="626"/>
      <c r="BS8" s="627" t="s">
        <v>123</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3509069</v>
      </c>
      <c r="CS8" s="624"/>
      <c r="CT8" s="624"/>
      <c r="CU8" s="624"/>
      <c r="CV8" s="624"/>
      <c r="CW8" s="624"/>
      <c r="CX8" s="624"/>
      <c r="CY8" s="625"/>
      <c r="CZ8" s="626">
        <v>32.1</v>
      </c>
      <c r="DA8" s="626"/>
      <c r="DB8" s="626"/>
      <c r="DC8" s="626"/>
      <c r="DD8" s="632">
        <v>300</v>
      </c>
      <c r="DE8" s="624"/>
      <c r="DF8" s="624"/>
      <c r="DG8" s="624"/>
      <c r="DH8" s="624"/>
      <c r="DI8" s="624"/>
      <c r="DJ8" s="624"/>
      <c r="DK8" s="624"/>
      <c r="DL8" s="624"/>
      <c r="DM8" s="624"/>
      <c r="DN8" s="624"/>
      <c r="DO8" s="624"/>
      <c r="DP8" s="625"/>
      <c r="DQ8" s="632">
        <v>1977844</v>
      </c>
      <c r="DR8" s="624"/>
      <c r="DS8" s="624"/>
      <c r="DT8" s="624"/>
      <c r="DU8" s="624"/>
      <c r="DV8" s="624"/>
      <c r="DW8" s="624"/>
      <c r="DX8" s="624"/>
      <c r="DY8" s="624"/>
      <c r="DZ8" s="624"/>
      <c r="EA8" s="624"/>
      <c r="EB8" s="624"/>
      <c r="EC8" s="633"/>
    </row>
    <row r="9" spans="2:143" ht="11.25" customHeight="1" x14ac:dyDescent="0.2">
      <c r="B9" s="620" t="s">
        <v>230</v>
      </c>
      <c r="C9" s="621"/>
      <c r="D9" s="621"/>
      <c r="E9" s="621"/>
      <c r="F9" s="621"/>
      <c r="G9" s="621"/>
      <c r="H9" s="621"/>
      <c r="I9" s="621"/>
      <c r="J9" s="621"/>
      <c r="K9" s="621"/>
      <c r="L9" s="621"/>
      <c r="M9" s="621"/>
      <c r="N9" s="621"/>
      <c r="O9" s="621"/>
      <c r="P9" s="621"/>
      <c r="Q9" s="622"/>
      <c r="R9" s="623">
        <v>30247</v>
      </c>
      <c r="S9" s="624"/>
      <c r="T9" s="624"/>
      <c r="U9" s="624"/>
      <c r="V9" s="624"/>
      <c r="W9" s="624"/>
      <c r="X9" s="624"/>
      <c r="Y9" s="625"/>
      <c r="Z9" s="626">
        <v>0.3</v>
      </c>
      <c r="AA9" s="626"/>
      <c r="AB9" s="626"/>
      <c r="AC9" s="626"/>
      <c r="AD9" s="627">
        <v>30247</v>
      </c>
      <c r="AE9" s="627"/>
      <c r="AF9" s="627"/>
      <c r="AG9" s="627"/>
      <c r="AH9" s="627"/>
      <c r="AI9" s="627"/>
      <c r="AJ9" s="627"/>
      <c r="AK9" s="627"/>
      <c r="AL9" s="628">
        <v>0.5</v>
      </c>
      <c r="AM9" s="629"/>
      <c r="AN9" s="629"/>
      <c r="AO9" s="630"/>
      <c r="AP9" s="620" t="s">
        <v>231</v>
      </c>
      <c r="AQ9" s="621"/>
      <c r="AR9" s="621"/>
      <c r="AS9" s="621"/>
      <c r="AT9" s="621"/>
      <c r="AU9" s="621"/>
      <c r="AV9" s="621"/>
      <c r="AW9" s="621"/>
      <c r="AX9" s="621"/>
      <c r="AY9" s="621"/>
      <c r="AZ9" s="621"/>
      <c r="BA9" s="621"/>
      <c r="BB9" s="621"/>
      <c r="BC9" s="621"/>
      <c r="BD9" s="621"/>
      <c r="BE9" s="621"/>
      <c r="BF9" s="622"/>
      <c r="BG9" s="623">
        <v>857762</v>
      </c>
      <c r="BH9" s="624"/>
      <c r="BI9" s="624"/>
      <c r="BJ9" s="624"/>
      <c r="BK9" s="624"/>
      <c r="BL9" s="624"/>
      <c r="BM9" s="624"/>
      <c r="BN9" s="625"/>
      <c r="BO9" s="626">
        <v>29.1</v>
      </c>
      <c r="BP9" s="626"/>
      <c r="BQ9" s="626"/>
      <c r="BR9" s="626"/>
      <c r="BS9" s="627" t="s">
        <v>123</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966334</v>
      </c>
      <c r="CS9" s="624"/>
      <c r="CT9" s="624"/>
      <c r="CU9" s="624"/>
      <c r="CV9" s="624"/>
      <c r="CW9" s="624"/>
      <c r="CX9" s="624"/>
      <c r="CY9" s="625"/>
      <c r="CZ9" s="626">
        <v>8.8000000000000007</v>
      </c>
      <c r="DA9" s="626"/>
      <c r="DB9" s="626"/>
      <c r="DC9" s="626"/>
      <c r="DD9" s="632">
        <v>26889</v>
      </c>
      <c r="DE9" s="624"/>
      <c r="DF9" s="624"/>
      <c r="DG9" s="624"/>
      <c r="DH9" s="624"/>
      <c r="DI9" s="624"/>
      <c r="DJ9" s="624"/>
      <c r="DK9" s="624"/>
      <c r="DL9" s="624"/>
      <c r="DM9" s="624"/>
      <c r="DN9" s="624"/>
      <c r="DO9" s="624"/>
      <c r="DP9" s="625"/>
      <c r="DQ9" s="632">
        <v>846784</v>
      </c>
      <c r="DR9" s="624"/>
      <c r="DS9" s="624"/>
      <c r="DT9" s="624"/>
      <c r="DU9" s="624"/>
      <c r="DV9" s="624"/>
      <c r="DW9" s="624"/>
      <c r="DX9" s="624"/>
      <c r="DY9" s="624"/>
      <c r="DZ9" s="624"/>
      <c r="EA9" s="624"/>
      <c r="EB9" s="624"/>
      <c r="EC9" s="633"/>
    </row>
    <row r="10" spans="2:143" ht="11.25" customHeight="1" x14ac:dyDescent="0.2">
      <c r="B10" s="620" t="s">
        <v>233</v>
      </c>
      <c r="C10" s="621"/>
      <c r="D10" s="621"/>
      <c r="E10" s="621"/>
      <c r="F10" s="621"/>
      <c r="G10" s="621"/>
      <c r="H10" s="621"/>
      <c r="I10" s="621"/>
      <c r="J10" s="621"/>
      <c r="K10" s="621"/>
      <c r="L10" s="621"/>
      <c r="M10" s="621"/>
      <c r="N10" s="621"/>
      <c r="O10" s="621"/>
      <c r="P10" s="621"/>
      <c r="Q10" s="622"/>
      <c r="R10" s="623" t="s">
        <v>123</v>
      </c>
      <c r="S10" s="624"/>
      <c r="T10" s="624"/>
      <c r="U10" s="624"/>
      <c r="V10" s="624"/>
      <c r="W10" s="624"/>
      <c r="X10" s="624"/>
      <c r="Y10" s="625"/>
      <c r="Z10" s="626" t="s">
        <v>123</v>
      </c>
      <c r="AA10" s="626"/>
      <c r="AB10" s="626"/>
      <c r="AC10" s="626"/>
      <c r="AD10" s="627" t="s">
        <v>123</v>
      </c>
      <c r="AE10" s="627"/>
      <c r="AF10" s="627"/>
      <c r="AG10" s="627"/>
      <c r="AH10" s="627"/>
      <c r="AI10" s="627"/>
      <c r="AJ10" s="627"/>
      <c r="AK10" s="627"/>
      <c r="AL10" s="628" t="s">
        <v>123</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67077</v>
      </c>
      <c r="BH10" s="624"/>
      <c r="BI10" s="624"/>
      <c r="BJ10" s="624"/>
      <c r="BK10" s="624"/>
      <c r="BL10" s="624"/>
      <c r="BM10" s="624"/>
      <c r="BN10" s="625"/>
      <c r="BO10" s="626">
        <v>2.2999999999999998</v>
      </c>
      <c r="BP10" s="626"/>
      <c r="BQ10" s="626"/>
      <c r="BR10" s="626"/>
      <c r="BS10" s="627" t="s">
        <v>123</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13970</v>
      </c>
      <c r="CS10" s="624"/>
      <c r="CT10" s="624"/>
      <c r="CU10" s="624"/>
      <c r="CV10" s="624"/>
      <c r="CW10" s="624"/>
      <c r="CX10" s="624"/>
      <c r="CY10" s="625"/>
      <c r="CZ10" s="626">
        <v>0.1</v>
      </c>
      <c r="DA10" s="626"/>
      <c r="DB10" s="626"/>
      <c r="DC10" s="626"/>
      <c r="DD10" s="632" t="s">
        <v>123</v>
      </c>
      <c r="DE10" s="624"/>
      <c r="DF10" s="624"/>
      <c r="DG10" s="624"/>
      <c r="DH10" s="624"/>
      <c r="DI10" s="624"/>
      <c r="DJ10" s="624"/>
      <c r="DK10" s="624"/>
      <c r="DL10" s="624"/>
      <c r="DM10" s="624"/>
      <c r="DN10" s="624"/>
      <c r="DO10" s="624"/>
      <c r="DP10" s="625"/>
      <c r="DQ10" s="632">
        <v>9970</v>
      </c>
      <c r="DR10" s="624"/>
      <c r="DS10" s="624"/>
      <c r="DT10" s="624"/>
      <c r="DU10" s="624"/>
      <c r="DV10" s="624"/>
      <c r="DW10" s="624"/>
      <c r="DX10" s="624"/>
      <c r="DY10" s="624"/>
      <c r="DZ10" s="624"/>
      <c r="EA10" s="624"/>
      <c r="EB10" s="624"/>
      <c r="EC10" s="633"/>
    </row>
    <row r="11" spans="2:143" ht="11.25" customHeight="1" x14ac:dyDescent="0.2">
      <c r="B11" s="620" t="s">
        <v>236</v>
      </c>
      <c r="C11" s="621"/>
      <c r="D11" s="621"/>
      <c r="E11" s="621"/>
      <c r="F11" s="621"/>
      <c r="G11" s="621"/>
      <c r="H11" s="621"/>
      <c r="I11" s="621"/>
      <c r="J11" s="621"/>
      <c r="K11" s="621"/>
      <c r="L11" s="621"/>
      <c r="M11" s="621"/>
      <c r="N11" s="621"/>
      <c r="O11" s="621"/>
      <c r="P11" s="621"/>
      <c r="Q11" s="622"/>
      <c r="R11" s="623">
        <v>531430</v>
      </c>
      <c r="S11" s="624"/>
      <c r="T11" s="624"/>
      <c r="U11" s="624"/>
      <c r="V11" s="624"/>
      <c r="W11" s="624"/>
      <c r="X11" s="624"/>
      <c r="Y11" s="625"/>
      <c r="Z11" s="628">
        <v>4.7</v>
      </c>
      <c r="AA11" s="629"/>
      <c r="AB11" s="629"/>
      <c r="AC11" s="635"/>
      <c r="AD11" s="632">
        <v>531430</v>
      </c>
      <c r="AE11" s="624"/>
      <c r="AF11" s="624"/>
      <c r="AG11" s="624"/>
      <c r="AH11" s="624"/>
      <c r="AI11" s="624"/>
      <c r="AJ11" s="624"/>
      <c r="AK11" s="625"/>
      <c r="AL11" s="628">
        <v>8.5</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180877</v>
      </c>
      <c r="BH11" s="624"/>
      <c r="BI11" s="624"/>
      <c r="BJ11" s="624"/>
      <c r="BK11" s="624"/>
      <c r="BL11" s="624"/>
      <c r="BM11" s="624"/>
      <c r="BN11" s="625"/>
      <c r="BO11" s="626">
        <v>6.1</v>
      </c>
      <c r="BP11" s="626"/>
      <c r="BQ11" s="626"/>
      <c r="BR11" s="626"/>
      <c r="BS11" s="627">
        <v>52075</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385916</v>
      </c>
      <c r="CS11" s="624"/>
      <c r="CT11" s="624"/>
      <c r="CU11" s="624"/>
      <c r="CV11" s="624"/>
      <c r="CW11" s="624"/>
      <c r="CX11" s="624"/>
      <c r="CY11" s="625"/>
      <c r="CZ11" s="626">
        <v>3.5</v>
      </c>
      <c r="DA11" s="626"/>
      <c r="DB11" s="626"/>
      <c r="DC11" s="626"/>
      <c r="DD11" s="632">
        <v>21761</v>
      </c>
      <c r="DE11" s="624"/>
      <c r="DF11" s="624"/>
      <c r="DG11" s="624"/>
      <c r="DH11" s="624"/>
      <c r="DI11" s="624"/>
      <c r="DJ11" s="624"/>
      <c r="DK11" s="624"/>
      <c r="DL11" s="624"/>
      <c r="DM11" s="624"/>
      <c r="DN11" s="624"/>
      <c r="DO11" s="624"/>
      <c r="DP11" s="625"/>
      <c r="DQ11" s="632">
        <v>314334</v>
      </c>
      <c r="DR11" s="624"/>
      <c r="DS11" s="624"/>
      <c r="DT11" s="624"/>
      <c r="DU11" s="624"/>
      <c r="DV11" s="624"/>
      <c r="DW11" s="624"/>
      <c r="DX11" s="624"/>
      <c r="DY11" s="624"/>
      <c r="DZ11" s="624"/>
      <c r="EA11" s="624"/>
      <c r="EB11" s="624"/>
      <c r="EC11" s="633"/>
    </row>
    <row r="12" spans="2:143" ht="11.25" customHeight="1" x14ac:dyDescent="0.2">
      <c r="B12" s="620" t="s">
        <v>239</v>
      </c>
      <c r="C12" s="621"/>
      <c r="D12" s="621"/>
      <c r="E12" s="621"/>
      <c r="F12" s="621"/>
      <c r="G12" s="621"/>
      <c r="H12" s="621"/>
      <c r="I12" s="621"/>
      <c r="J12" s="621"/>
      <c r="K12" s="621"/>
      <c r="L12" s="621"/>
      <c r="M12" s="621"/>
      <c r="N12" s="621"/>
      <c r="O12" s="621"/>
      <c r="P12" s="621"/>
      <c r="Q12" s="622"/>
      <c r="R12" s="623">
        <v>17790</v>
      </c>
      <c r="S12" s="624"/>
      <c r="T12" s="624"/>
      <c r="U12" s="624"/>
      <c r="V12" s="624"/>
      <c r="W12" s="624"/>
      <c r="X12" s="624"/>
      <c r="Y12" s="625"/>
      <c r="Z12" s="626">
        <v>0.2</v>
      </c>
      <c r="AA12" s="626"/>
      <c r="AB12" s="626"/>
      <c r="AC12" s="626"/>
      <c r="AD12" s="627">
        <v>17790</v>
      </c>
      <c r="AE12" s="627"/>
      <c r="AF12" s="627"/>
      <c r="AG12" s="627"/>
      <c r="AH12" s="627"/>
      <c r="AI12" s="627"/>
      <c r="AJ12" s="627"/>
      <c r="AK12" s="627"/>
      <c r="AL12" s="628">
        <v>0.3</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1449923</v>
      </c>
      <c r="BH12" s="624"/>
      <c r="BI12" s="624"/>
      <c r="BJ12" s="624"/>
      <c r="BK12" s="624"/>
      <c r="BL12" s="624"/>
      <c r="BM12" s="624"/>
      <c r="BN12" s="625"/>
      <c r="BO12" s="626">
        <v>49.2</v>
      </c>
      <c r="BP12" s="626"/>
      <c r="BQ12" s="626"/>
      <c r="BR12" s="626"/>
      <c r="BS12" s="627" t="s">
        <v>123</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321114</v>
      </c>
      <c r="CS12" s="624"/>
      <c r="CT12" s="624"/>
      <c r="CU12" s="624"/>
      <c r="CV12" s="624"/>
      <c r="CW12" s="624"/>
      <c r="CX12" s="624"/>
      <c r="CY12" s="625"/>
      <c r="CZ12" s="626">
        <v>2.9</v>
      </c>
      <c r="DA12" s="626"/>
      <c r="DB12" s="626"/>
      <c r="DC12" s="626"/>
      <c r="DD12" s="632">
        <v>1948</v>
      </c>
      <c r="DE12" s="624"/>
      <c r="DF12" s="624"/>
      <c r="DG12" s="624"/>
      <c r="DH12" s="624"/>
      <c r="DI12" s="624"/>
      <c r="DJ12" s="624"/>
      <c r="DK12" s="624"/>
      <c r="DL12" s="624"/>
      <c r="DM12" s="624"/>
      <c r="DN12" s="624"/>
      <c r="DO12" s="624"/>
      <c r="DP12" s="625"/>
      <c r="DQ12" s="632">
        <v>216734</v>
      </c>
      <c r="DR12" s="624"/>
      <c r="DS12" s="624"/>
      <c r="DT12" s="624"/>
      <c r="DU12" s="624"/>
      <c r="DV12" s="624"/>
      <c r="DW12" s="624"/>
      <c r="DX12" s="624"/>
      <c r="DY12" s="624"/>
      <c r="DZ12" s="624"/>
      <c r="EA12" s="624"/>
      <c r="EB12" s="624"/>
      <c r="EC12" s="633"/>
    </row>
    <row r="13" spans="2:143" ht="11.25" customHeight="1" x14ac:dyDescent="0.2">
      <c r="B13" s="620" t="s">
        <v>242</v>
      </c>
      <c r="C13" s="621"/>
      <c r="D13" s="621"/>
      <c r="E13" s="621"/>
      <c r="F13" s="621"/>
      <c r="G13" s="621"/>
      <c r="H13" s="621"/>
      <c r="I13" s="621"/>
      <c r="J13" s="621"/>
      <c r="K13" s="621"/>
      <c r="L13" s="621"/>
      <c r="M13" s="621"/>
      <c r="N13" s="621"/>
      <c r="O13" s="621"/>
      <c r="P13" s="621"/>
      <c r="Q13" s="622"/>
      <c r="R13" s="623">
        <v>823</v>
      </c>
      <c r="S13" s="624"/>
      <c r="T13" s="624"/>
      <c r="U13" s="624"/>
      <c r="V13" s="624"/>
      <c r="W13" s="624"/>
      <c r="X13" s="624"/>
      <c r="Y13" s="625"/>
      <c r="Z13" s="626">
        <v>0</v>
      </c>
      <c r="AA13" s="626"/>
      <c r="AB13" s="626"/>
      <c r="AC13" s="626"/>
      <c r="AD13" s="627">
        <v>823</v>
      </c>
      <c r="AE13" s="627"/>
      <c r="AF13" s="627"/>
      <c r="AG13" s="627"/>
      <c r="AH13" s="627"/>
      <c r="AI13" s="627"/>
      <c r="AJ13" s="627"/>
      <c r="AK13" s="627"/>
      <c r="AL13" s="628">
        <v>0</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1449182</v>
      </c>
      <c r="BH13" s="624"/>
      <c r="BI13" s="624"/>
      <c r="BJ13" s="624"/>
      <c r="BK13" s="624"/>
      <c r="BL13" s="624"/>
      <c r="BM13" s="624"/>
      <c r="BN13" s="625"/>
      <c r="BO13" s="626">
        <v>49.2</v>
      </c>
      <c r="BP13" s="626"/>
      <c r="BQ13" s="626"/>
      <c r="BR13" s="626"/>
      <c r="BS13" s="627" t="s">
        <v>123</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1670207</v>
      </c>
      <c r="CS13" s="624"/>
      <c r="CT13" s="624"/>
      <c r="CU13" s="624"/>
      <c r="CV13" s="624"/>
      <c r="CW13" s="624"/>
      <c r="CX13" s="624"/>
      <c r="CY13" s="625"/>
      <c r="CZ13" s="626">
        <v>15.3</v>
      </c>
      <c r="DA13" s="626"/>
      <c r="DB13" s="626"/>
      <c r="DC13" s="626"/>
      <c r="DD13" s="632">
        <v>701993</v>
      </c>
      <c r="DE13" s="624"/>
      <c r="DF13" s="624"/>
      <c r="DG13" s="624"/>
      <c r="DH13" s="624"/>
      <c r="DI13" s="624"/>
      <c r="DJ13" s="624"/>
      <c r="DK13" s="624"/>
      <c r="DL13" s="624"/>
      <c r="DM13" s="624"/>
      <c r="DN13" s="624"/>
      <c r="DO13" s="624"/>
      <c r="DP13" s="625"/>
      <c r="DQ13" s="632">
        <v>1139156</v>
      </c>
      <c r="DR13" s="624"/>
      <c r="DS13" s="624"/>
      <c r="DT13" s="624"/>
      <c r="DU13" s="624"/>
      <c r="DV13" s="624"/>
      <c r="DW13" s="624"/>
      <c r="DX13" s="624"/>
      <c r="DY13" s="624"/>
      <c r="DZ13" s="624"/>
      <c r="EA13" s="624"/>
      <c r="EB13" s="624"/>
      <c r="EC13" s="633"/>
    </row>
    <row r="14" spans="2:143" ht="11.25" customHeight="1" x14ac:dyDescent="0.2">
      <c r="B14" s="620" t="s">
        <v>245</v>
      </c>
      <c r="C14" s="621"/>
      <c r="D14" s="621"/>
      <c r="E14" s="621"/>
      <c r="F14" s="621"/>
      <c r="G14" s="621"/>
      <c r="H14" s="621"/>
      <c r="I14" s="621"/>
      <c r="J14" s="621"/>
      <c r="K14" s="621"/>
      <c r="L14" s="621"/>
      <c r="M14" s="621"/>
      <c r="N14" s="621"/>
      <c r="O14" s="621"/>
      <c r="P14" s="621"/>
      <c r="Q14" s="622"/>
      <c r="R14" s="623" t="s">
        <v>123</v>
      </c>
      <c r="S14" s="624"/>
      <c r="T14" s="624"/>
      <c r="U14" s="624"/>
      <c r="V14" s="624"/>
      <c r="W14" s="624"/>
      <c r="X14" s="624"/>
      <c r="Y14" s="625"/>
      <c r="Z14" s="626" t="s">
        <v>123</v>
      </c>
      <c r="AA14" s="626"/>
      <c r="AB14" s="626"/>
      <c r="AC14" s="626"/>
      <c r="AD14" s="627" t="s">
        <v>123</v>
      </c>
      <c r="AE14" s="627"/>
      <c r="AF14" s="627"/>
      <c r="AG14" s="627"/>
      <c r="AH14" s="627"/>
      <c r="AI14" s="627"/>
      <c r="AJ14" s="627"/>
      <c r="AK14" s="627"/>
      <c r="AL14" s="628" t="s">
        <v>123</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74988</v>
      </c>
      <c r="BH14" s="624"/>
      <c r="BI14" s="624"/>
      <c r="BJ14" s="624"/>
      <c r="BK14" s="624"/>
      <c r="BL14" s="624"/>
      <c r="BM14" s="624"/>
      <c r="BN14" s="625"/>
      <c r="BO14" s="626">
        <v>2.5</v>
      </c>
      <c r="BP14" s="626"/>
      <c r="BQ14" s="626"/>
      <c r="BR14" s="626"/>
      <c r="BS14" s="627" t="s">
        <v>123</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423094</v>
      </c>
      <c r="CS14" s="624"/>
      <c r="CT14" s="624"/>
      <c r="CU14" s="624"/>
      <c r="CV14" s="624"/>
      <c r="CW14" s="624"/>
      <c r="CX14" s="624"/>
      <c r="CY14" s="625"/>
      <c r="CZ14" s="626">
        <v>3.9</v>
      </c>
      <c r="DA14" s="626"/>
      <c r="DB14" s="626"/>
      <c r="DC14" s="626"/>
      <c r="DD14" s="632">
        <v>3273</v>
      </c>
      <c r="DE14" s="624"/>
      <c r="DF14" s="624"/>
      <c r="DG14" s="624"/>
      <c r="DH14" s="624"/>
      <c r="DI14" s="624"/>
      <c r="DJ14" s="624"/>
      <c r="DK14" s="624"/>
      <c r="DL14" s="624"/>
      <c r="DM14" s="624"/>
      <c r="DN14" s="624"/>
      <c r="DO14" s="624"/>
      <c r="DP14" s="625"/>
      <c r="DQ14" s="632">
        <v>400017</v>
      </c>
      <c r="DR14" s="624"/>
      <c r="DS14" s="624"/>
      <c r="DT14" s="624"/>
      <c r="DU14" s="624"/>
      <c r="DV14" s="624"/>
      <c r="DW14" s="624"/>
      <c r="DX14" s="624"/>
      <c r="DY14" s="624"/>
      <c r="DZ14" s="624"/>
      <c r="EA14" s="624"/>
      <c r="EB14" s="624"/>
      <c r="EC14" s="633"/>
    </row>
    <row r="15" spans="2:143" ht="11.25" customHeight="1" x14ac:dyDescent="0.2">
      <c r="B15" s="620" t="s">
        <v>248</v>
      </c>
      <c r="C15" s="621"/>
      <c r="D15" s="621"/>
      <c r="E15" s="621"/>
      <c r="F15" s="621"/>
      <c r="G15" s="621"/>
      <c r="H15" s="621"/>
      <c r="I15" s="621"/>
      <c r="J15" s="621"/>
      <c r="K15" s="621"/>
      <c r="L15" s="621"/>
      <c r="M15" s="621"/>
      <c r="N15" s="621"/>
      <c r="O15" s="621"/>
      <c r="P15" s="621"/>
      <c r="Q15" s="622"/>
      <c r="R15" s="623">
        <v>13980</v>
      </c>
      <c r="S15" s="624"/>
      <c r="T15" s="624"/>
      <c r="U15" s="624"/>
      <c r="V15" s="624"/>
      <c r="W15" s="624"/>
      <c r="X15" s="624"/>
      <c r="Y15" s="625"/>
      <c r="Z15" s="626">
        <v>0.1</v>
      </c>
      <c r="AA15" s="626"/>
      <c r="AB15" s="626"/>
      <c r="AC15" s="626"/>
      <c r="AD15" s="627">
        <v>13980</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128073</v>
      </c>
      <c r="BH15" s="624"/>
      <c r="BI15" s="624"/>
      <c r="BJ15" s="624"/>
      <c r="BK15" s="624"/>
      <c r="BL15" s="624"/>
      <c r="BM15" s="624"/>
      <c r="BN15" s="625"/>
      <c r="BO15" s="626">
        <v>4.3</v>
      </c>
      <c r="BP15" s="626"/>
      <c r="BQ15" s="626"/>
      <c r="BR15" s="626"/>
      <c r="BS15" s="627" t="s">
        <v>123</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1182334</v>
      </c>
      <c r="CS15" s="624"/>
      <c r="CT15" s="624"/>
      <c r="CU15" s="624"/>
      <c r="CV15" s="624"/>
      <c r="CW15" s="624"/>
      <c r="CX15" s="624"/>
      <c r="CY15" s="625"/>
      <c r="CZ15" s="626">
        <v>10.8</v>
      </c>
      <c r="DA15" s="626"/>
      <c r="DB15" s="626"/>
      <c r="DC15" s="626"/>
      <c r="DD15" s="632">
        <v>51935</v>
      </c>
      <c r="DE15" s="624"/>
      <c r="DF15" s="624"/>
      <c r="DG15" s="624"/>
      <c r="DH15" s="624"/>
      <c r="DI15" s="624"/>
      <c r="DJ15" s="624"/>
      <c r="DK15" s="624"/>
      <c r="DL15" s="624"/>
      <c r="DM15" s="624"/>
      <c r="DN15" s="624"/>
      <c r="DO15" s="624"/>
      <c r="DP15" s="625"/>
      <c r="DQ15" s="632">
        <v>922835</v>
      </c>
      <c r="DR15" s="624"/>
      <c r="DS15" s="624"/>
      <c r="DT15" s="624"/>
      <c r="DU15" s="624"/>
      <c r="DV15" s="624"/>
      <c r="DW15" s="624"/>
      <c r="DX15" s="624"/>
      <c r="DY15" s="624"/>
      <c r="DZ15" s="624"/>
      <c r="EA15" s="624"/>
      <c r="EB15" s="624"/>
      <c r="EC15" s="633"/>
    </row>
    <row r="16" spans="2:143" ht="11.25" customHeight="1" x14ac:dyDescent="0.2">
      <c r="B16" s="620" t="s">
        <v>251</v>
      </c>
      <c r="C16" s="621"/>
      <c r="D16" s="621"/>
      <c r="E16" s="621"/>
      <c r="F16" s="621"/>
      <c r="G16" s="621"/>
      <c r="H16" s="621"/>
      <c r="I16" s="621"/>
      <c r="J16" s="621"/>
      <c r="K16" s="621"/>
      <c r="L16" s="621"/>
      <c r="M16" s="621"/>
      <c r="N16" s="621"/>
      <c r="O16" s="621"/>
      <c r="P16" s="621"/>
      <c r="Q16" s="622"/>
      <c r="R16" s="623">
        <v>56695</v>
      </c>
      <c r="S16" s="624"/>
      <c r="T16" s="624"/>
      <c r="U16" s="624"/>
      <c r="V16" s="624"/>
      <c r="W16" s="624"/>
      <c r="X16" s="624"/>
      <c r="Y16" s="625"/>
      <c r="Z16" s="626">
        <v>0.5</v>
      </c>
      <c r="AA16" s="626"/>
      <c r="AB16" s="626"/>
      <c r="AC16" s="626"/>
      <c r="AD16" s="627">
        <v>56695</v>
      </c>
      <c r="AE16" s="627"/>
      <c r="AF16" s="627"/>
      <c r="AG16" s="627"/>
      <c r="AH16" s="627"/>
      <c r="AI16" s="627"/>
      <c r="AJ16" s="627"/>
      <c r="AK16" s="627"/>
      <c r="AL16" s="628">
        <v>0.9</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123</v>
      </c>
      <c r="BH16" s="624"/>
      <c r="BI16" s="624"/>
      <c r="BJ16" s="624"/>
      <c r="BK16" s="624"/>
      <c r="BL16" s="624"/>
      <c r="BM16" s="624"/>
      <c r="BN16" s="625"/>
      <c r="BO16" s="626" t="s">
        <v>123</v>
      </c>
      <c r="BP16" s="626"/>
      <c r="BQ16" s="626"/>
      <c r="BR16" s="626"/>
      <c r="BS16" s="627" t="s">
        <v>123</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106465</v>
      </c>
      <c r="CS16" s="624"/>
      <c r="CT16" s="624"/>
      <c r="CU16" s="624"/>
      <c r="CV16" s="624"/>
      <c r="CW16" s="624"/>
      <c r="CX16" s="624"/>
      <c r="CY16" s="625"/>
      <c r="CZ16" s="626">
        <v>1</v>
      </c>
      <c r="DA16" s="626"/>
      <c r="DB16" s="626"/>
      <c r="DC16" s="626"/>
      <c r="DD16" s="632" t="s">
        <v>123</v>
      </c>
      <c r="DE16" s="624"/>
      <c r="DF16" s="624"/>
      <c r="DG16" s="624"/>
      <c r="DH16" s="624"/>
      <c r="DI16" s="624"/>
      <c r="DJ16" s="624"/>
      <c r="DK16" s="624"/>
      <c r="DL16" s="624"/>
      <c r="DM16" s="624"/>
      <c r="DN16" s="624"/>
      <c r="DO16" s="624"/>
      <c r="DP16" s="625"/>
      <c r="DQ16" s="632">
        <v>3145</v>
      </c>
      <c r="DR16" s="624"/>
      <c r="DS16" s="624"/>
      <c r="DT16" s="624"/>
      <c r="DU16" s="624"/>
      <c r="DV16" s="624"/>
      <c r="DW16" s="624"/>
      <c r="DX16" s="624"/>
      <c r="DY16" s="624"/>
      <c r="DZ16" s="624"/>
      <c r="EA16" s="624"/>
      <c r="EB16" s="624"/>
      <c r="EC16" s="633"/>
    </row>
    <row r="17" spans="2:133" ht="11.25" customHeight="1" x14ac:dyDescent="0.2">
      <c r="B17" s="620" t="s">
        <v>254</v>
      </c>
      <c r="C17" s="621"/>
      <c r="D17" s="621"/>
      <c r="E17" s="621"/>
      <c r="F17" s="621"/>
      <c r="G17" s="621"/>
      <c r="H17" s="621"/>
      <c r="I17" s="621"/>
      <c r="J17" s="621"/>
      <c r="K17" s="621"/>
      <c r="L17" s="621"/>
      <c r="M17" s="621"/>
      <c r="N17" s="621"/>
      <c r="O17" s="621"/>
      <c r="P17" s="621"/>
      <c r="Q17" s="622"/>
      <c r="R17" s="623">
        <v>109938</v>
      </c>
      <c r="S17" s="624"/>
      <c r="T17" s="624"/>
      <c r="U17" s="624"/>
      <c r="V17" s="624"/>
      <c r="W17" s="624"/>
      <c r="X17" s="624"/>
      <c r="Y17" s="625"/>
      <c r="Z17" s="626">
        <v>1</v>
      </c>
      <c r="AA17" s="626"/>
      <c r="AB17" s="626"/>
      <c r="AC17" s="626"/>
      <c r="AD17" s="627">
        <v>109938</v>
      </c>
      <c r="AE17" s="627"/>
      <c r="AF17" s="627"/>
      <c r="AG17" s="627"/>
      <c r="AH17" s="627"/>
      <c r="AI17" s="627"/>
      <c r="AJ17" s="627"/>
      <c r="AK17" s="627"/>
      <c r="AL17" s="628">
        <v>1.8</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123</v>
      </c>
      <c r="BH17" s="624"/>
      <c r="BI17" s="624"/>
      <c r="BJ17" s="624"/>
      <c r="BK17" s="624"/>
      <c r="BL17" s="624"/>
      <c r="BM17" s="624"/>
      <c r="BN17" s="625"/>
      <c r="BO17" s="626" t="s">
        <v>123</v>
      </c>
      <c r="BP17" s="626"/>
      <c r="BQ17" s="626"/>
      <c r="BR17" s="626"/>
      <c r="BS17" s="627" t="s">
        <v>123</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608832</v>
      </c>
      <c r="CS17" s="624"/>
      <c r="CT17" s="624"/>
      <c r="CU17" s="624"/>
      <c r="CV17" s="624"/>
      <c r="CW17" s="624"/>
      <c r="CX17" s="624"/>
      <c r="CY17" s="625"/>
      <c r="CZ17" s="626">
        <v>5.6</v>
      </c>
      <c r="DA17" s="626"/>
      <c r="DB17" s="626"/>
      <c r="DC17" s="626"/>
      <c r="DD17" s="632" t="s">
        <v>123</v>
      </c>
      <c r="DE17" s="624"/>
      <c r="DF17" s="624"/>
      <c r="DG17" s="624"/>
      <c r="DH17" s="624"/>
      <c r="DI17" s="624"/>
      <c r="DJ17" s="624"/>
      <c r="DK17" s="624"/>
      <c r="DL17" s="624"/>
      <c r="DM17" s="624"/>
      <c r="DN17" s="624"/>
      <c r="DO17" s="624"/>
      <c r="DP17" s="625"/>
      <c r="DQ17" s="632">
        <v>590264</v>
      </c>
      <c r="DR17" s="624"/>
      <c r="DS17" s="624"/>
      <c r="DT17" s="624"/>
      <c r="DU17" s="624"/>
      <c r="DV17" s="624"/>
      <c r="DW17" s="624"/>
      <c r="DX17" s="624"/>
      <c r="DY17" s="624"/>
      <c r="DZ17" s="624"/>
      <c r="EA17" s="624"/>
      <c r="EB17" s="624"/>
      <c r="EC17" s="633"/>
    </row>
    <row r="18" spans="2:133" ht="11.25" customHeight="1" x14ac:dyDescent="0.2">
      <c r="B18" s="620" t="s">
        <v>257</v>
      </c>
      <c r="C18" s="621"/>
      <c r="D18" s="621"/>
      <c r="E18" s="621"/>
      <c r="F18" s="621"/>
      <c r="G18" s="621"/>
      <c r="H18" s="621"/>
      <c r="I18" s="621"/>
      <c r="J18" s="621"/>
      <c r="K18" s="621"/>
      <c r="L18" s="621"/>
      <c r="M18" s="621"/>
      <c r="N18" s="621"/>
      <c r="O18" s="621"/>
      <c r="P18" s="621"/>
      <c r="Q18" s="622"/>
      <c r="R18" s="623">
        <v>14403</v>
      </c>
      <c r="S18" s="624"/>
      <c r="T18" s="624"/>
      <c r="U18" s="624"/>
      <c r="V18" s="624"/>
      <c r="W18" s="624"/>
      <c r="X18" s="624"/>
      <c r="Y18" s="625"/>
      <c r="Z18" s="626">
        <v>0.1</v>
      </c>
      <c r="AA18" s="626"/>
      <c r="AB18" s="626"/>
      <c r="AC18" s="626"/>
      <c r="AD18" s="627">
        <v>14403</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123</v>
      </c>
      <c r="BH18" s="624"/>
      <c r="BI18" s="624"/>
      <c r="BJ18" s="624"/>
      <c r="BK18" s="624"/>
      <c r="BL18" s="624"/>
      <c r="BM18" s="624"/>
      <c r="BN18" s="625"/>
      <c r="BO18" s="626" t="s">
        <v>123</v>
      </c>
      <c r="BP18" s="626"/>
      <c r="BQ18" s="626"/>
      <c r="BR18" s="626"/>
      <c r="BS18" s="627" t="s">
        <v>123</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123</v>
      </c>
      <c r="CS18" s="624"/>
      <c r="CT18" s="624"/>
      <c r="CU18" s="624"/>
      <c r="CV18" s="624"/>
      <c r="CW18" s="624"/>
      <c r="CX18" s="624"/>
      <c r="CY18" s="625"/>
      <c r="CZ18" s="626" t="s">
        <v>123</v>
      </c>
      <c r="DA18" s="626"/>
      <c r="DB18" s="626"/>
      <c r="DC18" s="626"/>
      <c r="DD18" s="632" t="s">
        <v>123</v>
      </c>
      <c r="DE18" s="624"/>
      <c r="DF18" s="624"/>
      <c r="DG18" s="624"/>
      <c r="DH18" s="624"/>
      <c r="DI18" s="624"/>
      <c r="DJ18" s="624"/>
      <c r="DK18" s="624"/>
      <c r="DL18" s="624"/>
      <c r="DM18" s="624"/>
      <c r="DN18" s="624"/>
      <c r="DO18" s="624"/>
      <c r="DP18" s="625"/>
      <c r="DQ18" s="632" t="s">
        <v>123</v>
      </c>
      <c r="DR18" s="624"/>
      <c r="DS18" s="624"/>
      <c r="DT18" s="624"/>
      <c r="DU18" s="624"/>
      <c r="DV18" s="624"/>
      <c r="DW18" s="624"/>
      <c r="DX18" s="624"/>
      <c r="DY18" s="624"/>
      <c r="DZ18" s="624"/>
      <c r="EA18" s="624"/>
      <c r="EB18" s="624"/>
      <c r="EC18" s="633"/>
    </row>
    <row r="19" spans="2:133" ht="11.25" customHeight="1" x14ac:dyDescent="0.2">
      <c r="B19" s="620" t="s">
        <v>260</v>
      </c>
      <c r="C19" s="621"/>
      <c r="D19" s="621"/>
      <c r="E19" s="621"/>
      <c r="F19" s="621"/>
      <c r="G19" s="621"/>
      <c r="H19" s="621"/>
      <c r="I19" s="621"/>
      <c r="J19" s="621"/>
      <c r="K19" s="621"/>
      <c r="L19" s="621"/>
      <c r="M19" s="621"/>
      <c r="N19" s="621"/>
      <c r="O19" s="621"/>
      <c r="P19" s="621"/>
      <c r="Q19" s="622"/>
      <c r="R19" s="623">
        <v>82521</v>
      </c>
      <c r="S19" s="624"/>
      <c r="T19" s="624"/>
      <c r="U19" s="624"/>
      <c r="V19" s="624"/>
      <c r="W19" s="624"/>
      <c r="X19" s="624"/>
      <c r="Y19" s="625"/>
      <c r="Z19" s="626">
        <v>0.7</v>
      </c>
      <c r="AA19" s="626"/>
      <c r="AB19" s="626"/>
      <c r="AC19" s="626"/>
      <c r="AD19" s="627">
        <v>82521</v>
      </c>
      <c r="AE19" s="627"/>
      <c r="AF19" s="627"/>
      <c r="AG19" s="627"/>
      <c r="AH19" s="627"/>
      <c r="AI19" s="627"/>
      <c r="AJ19" s="627"/>
      <c r="AK19" s="627"/>
      <c r="AL19" s="628">
        <v>1.3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155340</v>
      </c>
      <c r="BH19" s="624"/>
      <c r="BI19" s="624"/>
      <c r="BJ19" s="624"/>
      <c r="BK19" s="624"/>
      <c r="BL19" s="624"/>
      <c r="BM19" s="624"/>
      <c r="BN19" s="625"/>
      <c r="BO19" s="626">
        <v>5.3</v>
      </c>
      <c r="BP19" s="626"/>
      <c r="BQ19" s="626"/>
      <c r="BR19" s="626"/>
      <c r="BS19" s="627" t="s">
        <v>123</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123</v>
      </c>
      <c r="CS19" s="624"/>
      <c r="CT19" s="624"/>
      <c r="CU19" s="624"/>
      <c r="CV19" s="624"/>
      <c r="CW19" s="624"/>
      <c r="CX19" s="624"/>
      <c r="CY19" s="625"/>
      <c r="CZ19" s="626" t="s">
        <v>123</v>
      </c>
      <c r="DA19" s="626"/>
      <c r="DB19" s="626"/>
      <c r="DC19" s="626"/>
      <c r="DD19" s="632" t="s">
        <v>123</v>
      </c>
      <c r="DE19" s="624"/>
      <c r="DF19" s="624"/>
      <c r="DG19" s="624"/>
      <c r="DH19" s="624"/>
      <c r="DI19" s="624"/>
      <c r="DJ19" s="624"/>
      <c r="DK19" s="624"/>
      <c r="DL19" s="624"/>
      <c r="DM19" s="624"/>
      <c r="DN19" s="624"/>
      <c r="DO19" s="624"/>
      <c r="DP19" s="625"/>
      <c r="DQ19" s="632" t="s">
        <v>123</v>
      </c>
      <c r="DR19" s="624"/>
      <c r="DS19" s="624"/>
      <c r="DT19" s="624"/>
      <c r="DU19" s="624"/>
      <c r="DV19" s="624"/>
      <c r="DW19" s="624"/>
      <c r="DX19" s="624"/>
      <c r="DY19" s="624"/>
      <c r="DZ19" s="624"/>
      <c r="EA19" s="624"/>
      <c r="EB19" s="624"/>
      <c r="EC19" s="633"/>
    </row>
    <row r="20" spans="2:133" ht="11.25" customHeight="1" x14ac:dyDescent="0.2">
      <c r="B20" s="636" t="s">
        <v>263</v>
      </c>
      <c r="C20" s="637"/>
      <c r="D20" s="637"/>
      <c r="E20" s="637"/>
      <c r="F20" s="637"/>
      <c r="G20" s="637"/>
      <c r="H20" s="637"/>
      <c r="I20" s="637"/>
      <c r="J20" s="637"/>
      <c r="K20" s="637"/>
      <c r="L20" s="637"/>
      <c r="M20" s="637"/>
      <c r="N20" s="637"/>
      <c r="O20" s="637"/>
      <c r="P20" s="637"/>
      <c r="Q20" s="638"/>
      <c r="R20" s="623">
        <v>13014</v>
      </c>
      <c r="S20" s="624"/>
      <c r="T20" s="624"/>
      <c r="U20" s="624"/>
      <c r="V20" s="624"/>
      <c r="W20" s="624"/>
      <c r="X20" s="624"/>
      <c r="Y20" s="625"/>
      <c r="Z20" s="626">
        <v>0.1</v>
      </c>
      <c r="AA20" s="626"/>
      <c r="AB20" s="626"/>
      <c r="AC20" s="626"/>
      <c r="AD20" s="627">
        <v>13014</v>
      </c>
      <c r="AE20" s="627"/>
      <c r="AF20" s="627"/>
      <c r="AG20" s="627"/>
      <c r="AH20" s="627"/>
      <c r="AI20" s="627"/>
      <c r="AJ20" s="627"/>
      <c r="AK20" s="627"/>
      <c r="AL20" s="628">
        <v>0.2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155340</v>
      </c>
      <c r="BH20" s="624"/>
      <c r="BI20" s="624"/>
      <c r="BJ20" s="624"/>
      <c r="BK20" s="624"/>
      <c r="BL20" s="624"/>
      <c r="BM20" s="624"/>
      <c r="BN20" s="625"/>
      <c r="BO20" s="626">
        <v>5.3</v>
      </c>
      <c r="BP20" s="626"/>
      <c r="BQ20" s="626"/>
      <c r="BR20" s="626"/>
      <c r="BS20" s="627" t="s">
        <v>123</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10937280</v>
      </c>
      <c r="CS20" s="624"/>
      <c r="CT20" s="624"/>
      <c r="CU20" s="624"/>
      <c r="CV20" s="624"/>
      <c r="CW20" s="624"/>
      <c r="CX20" s="624"/>
      <c r="CY20" s="625"/>
      <c r="CZ20" s="626">
        <v>100</v>
      </c>
      <c r="DA20" s="626"/>
      <c r="DB20" s="626"/>
      <c r="DC20" s="626"/>
      <c r="DD20" s="632">
        <v>916360</v>
      </c>
      <c r="DE20" s="624"/>
      <c r="DF20" s="624"/>
      <c r="DG20" s="624"/>
      <c r="DH20" s="624"/>
      <c r="DI20" s="624"/>
      <c r="DJ20" s="624"/>
      <c r="DK20" s="624"/>
      <c r="DL20" s="624"/>
      <c r="DM20" s="624"/>
      <c r="DN20" s="624"/>
      <c r="DO20" s="624"/>
      <c r="DP20" s="625"/>
      <c r="DQ20" s="632">
        <v>7645049</v>
      </c>
      <c r="DR20" s="624"/>
      <c r="DS20" s="624"/>
      <c r="DT20" s="624"/>
      <c r="DU20" s="624"/>
      <c r="DV20" s="624"/>
      <c r="DW20" s="624"/>
      <c r="DX20" s="624"/>
      <c r="DY20" s="624"/>
      <c r="DZ20" s="624"/>
      <c r="EA20" s="624"/>
      <c r="EB20" s="624"/>
      <c r="EC20" s="633"/>
    </row>
    <row r="21" spans="2:133" ht="11.25" customHeight="1" x14ac:dyDescent="0.2">
      <c r="B21" s="620" t="s">
        <v>266</v>
      </c>
      <c r="C21" s="621"/>
      <c r="D21" s="621"/>
      <c r="E21" s="621"/>
      <c r="F21" s="621"/>
      <c r="G21" s="621"/>
      <c r="H21" s="621"/>
      <c r="I21" s="621"/>
      <c r="J21" s="621"/>
      <c r="K21" s="621"/>
      <c r="L21" s="621"/>
      <c r="M21" s="621"/>
      <c r="N21" s="621"/>
      <c r="O21" s="621"/>
      <c r="P21" s="621"/>
      <c r="Q21" s="622"/>
      <c r="R21" s="623">
        <v>3134064</v>
      </c>
      <c r="S21" s="624"/>
      <c r="T21" s="624"/>
      <c r="U21" s="624"/>
      <c r="V21" s="624"/>
      <c r="W21" s="624"/>
      <c r="X21" s="624"/>
      <c r="Y21" s="625"/>
      <c r="Z21" s="626">
        <v>27.6</v>
      </c>
      <c r="AA21" s="626"/>
      <c r="AB21" s="626"/>
      <c r="AC21" s="626"/>
      <c r="AD21" s="627">
        <v>2500160</v>
      </c>
      <c r="AE21" s="627"/>
      <c r="AF21" s="627"/>
      <c r="AG21" s="627"/>
      <c r="AH21" s="627"/>
      <c r="AI21" s="627"/>
      <c r="AJ21" s="627"/>
      <c r="AK21" s="627"/>
      <c r="AL21" s="628">
        <v>40.1</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123</v>
      </c>
      <c r="BH21" s="624"/>
      <c r="BI21" s="624"/>
      <c r="BJ21" s="624"/>
      <c r="BK21" s="624"/>
      <c r="BL21" s="624"/>
      <c r="BM21" s="624"/>
      <c r="BN21" s="625"/>
      <c r="BO21" s="626" t="s">
        <v>123</v>
      </c>
      <c r="BP21" s="626"/>
      <c r="BQ21" s="626"/>
      <c r="BR21" s="626"/>
      <c r="BS21" s="627" t="s">
        <v>123</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268</v>
      </c>
      <c r="C22" s="621"/>
      <c r="D22" s="621"/>
      <c r="E22" s="621"/>
      <c r="F22" s="621"/>
      <c r="G22" s="621"/>
      <c r="H22" s="621"/>
      <c r="I22" s="621"/>
      <c r="J22" s="621"/>
      <c r="K22" s="621"/>
      <c r="L22" s="621"/>
      <c r="M22" s="621"/>
      <c r="N22" s="621"/>
      <c r="O22" s="621"/>
      <c r="P22" s="621"/>
      <c r="Q22" s="622"/>
      <c r="R22" s="623">
        <v>2500160</v>
      </c>
      <c r="S22" s="624"/>
      <c r="T22" s="624"/>
      <c r="U22" s="624"/>
      <c r="V22" s="624"/>
      <c r="W22" s="624"/>
      <c r="X22" s="624"/>
      <c r="Y22" s="625"/>
      <c r="Z22" s="626">
        <v>22</v>
      </c>
      <c r="AA22" s="626"/>
      <c r="AB22" s="626"/>
      <c r="AC22" s="626"/>
      <c r="AD22" s="627">
        <v>2500160</v>
      </c>
      <c r="AE22" s="627"/>
      <c r="AF22" s="627"/>
      <c r="AG22" s="627"/>
      <c r="AH22" s="627"/>
      <c r="AI22" s="627"/>
      <c r="AJ22" s="627"/>
      <c r="AK22" s="627"/>
      <c r="AL22" s="628">
        <v>40.1</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123</v>
      </c>
      <c r="BH22" s="624"/>
      <c r="BI22" s="624"/>
      <c r="BJ22" s="624"/>
      <c r="BK22" s="624"/>
      <c r="BL22" s="624"/>
      <c r="BM22" s="624"/>
      <c r="BN22" s="625"/>
      <c r="BO22" s="626" t="s">
        <v>123</v>
      </c>
      <c r="BP22" s="626"/>
      <c r="BQ22" s="626"/>
      <c r="BR22" s="626"/>
      <c r="BS22" s="627" t="s">
        <v>123</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271</v>
      </c>
      <c r="C23" s="621"/>
      <c r="D23" s="621"/>
      <c r="E23" s="621"/>
      <c r="F23" s="621"/>
      <c r="G23" s="621"/>
      <c r="H23" s="621"/>
      <c r="I23" s="621"/>
      <c r="J23" s="621"/>
      <c r="K23" s="621"/>
      <c r="L23" s="621"/>
      <c r="M23" s="621"/>
      <c r="N23" s="621"/>
      <c r="O23" s="621"/>
      <c r="P23" s="621"/>
      <c r="Q23" s="622"/>
      <c r="R23" s="623">
        <v>633904</v>
      </c>
      <c r="S23" s="624"/>
      <c r="T23" s="624"/>
      <c r="U23" s="624"/>
      <c r="V23" s="624"/>
      <c r="W23" s="624"/>
      <c r="X23" s="624"/>
      <c r="Y23" s="625"/>
      <c r="Z23" s="626">
        <v>5.6</v>
      </c>
      <c r="AA23" s="626"/>
      <c r="AB23" s="626"/>
      <c r="AC23" s="626"/>
      <c r="AD23" s="627" t="s">
        <v>123</v>
      </c>
      <c r="AE23" s="627"/>
      <c r="AF23" s="627"/>
      <c r="AG23" s="627"/>
      <c r="AH23" s="627"/>
      <c r="AI23" s="627"/>
      <c r="AJ23" s="627"/>
      <c r="AK23" s="627"/>
      <c r="AL23" s="628" t="s">
        <v>123</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v>155340</v>
      </c>
      <c r="BH23" s="624"/>
      <c r="BI23" s="624"/>
      <c r="BJ23" s="624"/>
      <c r="BK23" s="624"/>
      <c r="BL23" s="624"/>
      <c r="BM23" s="624"/>
      <c r="BN23" s="625"/>
      <c r="BO23" s="626">
        <v>5.3</v>
      </c>
      <c r="BP23" s="626"/>
      <c r="BQ23" s="626"/>
      <c r="BR23" s="626"/>
      <c r="BS23" s="627" t="s">
        <v>123</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2">
      <c r="B24" s="620" t="s">
        <v>278</v>
      </c>
      <c r="C24" s="621"/>
      <c r="D24" s="621"/>
      <c r="E24" s="621"/>
      <c r="F24" s="621"/>
      <c r="G24" s="621"/>
      <c r="H24" s="621"/>
      <c r="I24" s="621"/>
      <c r="J24" s="621"/>
      <c r="K24" s="621"/>
      <c r="L24" s="621"/>
      <c r="M24" s="621"/>
      <c r="N24" s="621"/>
      <c r="O24" s="621"/>
      <c r="P24" s="621"/>
      <c r="Q24" s="622"/>
      <c r="R24" s="623" t="s">
        <v>123</v>
      </c>
      <c r="S24" s="624"/>
      <c r="T24" s="624"/>
      <c r="U24" s="624"/>
      <c r="V24" s="624"/>
      <c r="W24" s="624"/>
      <c r="X24" s="624"/>
      <c r="Y24" s="625"/>
      <c r="Z24" s="626" t="s">
        <v>123</v>
      </c>
      <c r="AA24" s="626"/>
      <c r="AB24" s="626"/>
      <c r="AC24" s="626"/>
      <c r="AD24" s="627" t="s">
        <v>123</v>
      </c>
      <c r="AE24" s="627"/>
      <c r="AF24" s="627"/>
      <c r="AG24" s="627"/>
      <c r="AH24" s="627"/>
      <c r="AI24" s="627"/>
      <c r="AJ24" s="627"/>
      <c r="AK24" s="627"/>
      <c r="AL24" s="628" t="s">
        <v>123</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123</v>
      </c>
      <c r="BH24" s="624"/>
      <c r="BI24" s="624"/>
      <c r="BJ24" s="624"/>
      <c r="BK24" s="624"/>
      <c r="BL24" s="624"/>
      <c r="BM24" s="624"/>
      <c r="BN24" s="625"/>
      <c r="BO24" s="626" t="s">
        <v>123</v>
      </c>
      <c r="BP24" s="626"/>
      <c r="BQ24" s="626"/>
      <c r="BR24" s="626"/>
      <c r="BS24" s="627" t="s">
        <v>123</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4463261</v>
      </c>
      <c r="CS24" s="613"/>
      <c r="CT24" s="613"/>
      <c r="CU24" s="613"/>
      <c r="CV24" s="613"/>
      <c r="CW24" s="613"/>
      <c r="CX24" s="613"/>
      <c r="CY24" s="614"/>
      <c r="CZ24" s="617">
        <v>40.799999999999997</v>
      </c>
      <c r="DA24" s="618"/>
      <c r="DB24" s="618"/>
      <c r="DC24" s="634"/>
      <c r="DD24" s="658">
        <v>2954641</v>
      </c>
      <c r="DE24" s="613"/>
      <c r="DF24" s="613"/>
      <c r="DG24" s="613"/>
      <c r="DH24" s="613"/>
      <c r="DI24" s="613"/>
      <c r="DJ24" s="613"/>
      <c r="DK24" s="614"/>
      <c r="DL24" s="658">
        <v>2694250</v>
      </c>
      <c r="DM24" s="613"/>
      <c r="DN24" s="613"/>
      <c r="DO24" s="613"/>
      <c r="DP24" s="613"/>
      <c r="DQ24" s="613"/>
      <c r="DR24" s="613"/>
      <c r="DS24" s="613"/>
      <c r="DT24" s="613"/>
      <c r="DU24" s="613"/>
      <c r="DV24" s="614"/>
      <c r="DW24" s="617">
        <v>43.1</v>
      </c>
      <c r="DX24" s="618"/>
      <c r="DY24" s="618"/>
      <c r="DZ24" s="618"/>
      <c r="EA24" s="618"/>
      <c r="EB24" s="618"/>
      <c r="EC24" s="619"/>
    </row>
    <row r="25" spans="2:133" ht="11.25" customHeight="1" x14ac:dyDescent="0.2">
      <c r="B25" s="620" t="s">
        <v>281</v>
      </c>
      <c r="C25" s="621"/>
      <c r="D25" s="621"/>
      <c r="E25" s="621"/>
      <c r="F25" s="621"/>
      <c r="G25" s="621"/>
      <c r="H25" s="621"/>
      <c r="I25" s="621"/>
      <c r="J25" s="621"/>
      <c r="K25" s="621"/>
      <c r="L25" s="621"/>
      <c r="M25" s="621"/>
      <c r="N25" s="621"/>
      <c r="O25" s="621"/>
      <c r="P25" s="621"/>
      <c r="Q25" s="622"/>
      <c r="R25" s="623">
        <v>6984607</v>
      </c>
      <c r="S25" s="624"/>
      <c r="T25" s="624"/>
      <c r="U25" s="624"/>
      <c r="V25" s="624"/>
      <c r="W25" s="624"/>
      <c r="X25" s="624"/>
      <c r="Y25" s="625"/>
      <c r="Z25" s="626">
        <v>61.6</v>
      </c>
      <c r="AA25" s="626"/>
      <c r="AB25" s="626"/>
      <c r="AC25" s="626"/>
      <c r="AD25" s="627">
        <v>6195363</v>
      </c>
      <c r="AE25" s="627"/>
      <c r="AF25" s="627"/>
      <c r="AG25" s="627"/>
      <c r="AH25" s="627"/>
      <c r="AI25" s="627"/>
      <c r="AJ25" s="627"/>
      <c r="AK25" s="627"/>
      <c r="AL25" s="628">
        <v>99.3</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123</v>
      </c>
      <c r="BH25" s="624"/>
      <c r="BI25" s="624"/>
      <c r="BJ25" s="624"/>
      <c r="BK25" s="624"/>
      <c r="BL25" s="624"/>
      <c r="BM25" s="624"/>
      <c r="BN25" s="625"/>
      <c r="BO25" s="626" t="s">
        <v>123</v>
      </c>
      <c r="BP25" s="626"/>
      <c r="BQ25" s="626"/>
      <c r="BR25" s="626"/>
      <c r="BS25" s="627" t="s">
        <v>123</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1629671</v>
      </c>
      <c r="CS25" s="655"/>
      <c r="CT25" s="655"/>
      <c r="CU25" s="655"/>
      <c r="CV25" s="655"/>
      <c r="CW25" s="655"/>
      <c r="CX25" s="655"/>
      <c r="CY25" s="656"/>
      <c r="CZ25" s="628">
        <v>14.9</v>
      </c>
      <c r="DA25" s="653"/>
      <c r="DB25" s="653"/>
      <c r="DC25" s="657"/>
      <c r="DD25" s="632">
        <v>1467878</v>
      </c>
      <c r="DE25" s="655"/>
      <c r="DF25" s="655"/>
      <c r="DG25" s="655"/>
      <c r="DH25" s="655"/>
      <c r="DI25" s="655"/>
      <c r="DJ25" s="655"/>
      <c r="DK25" s="656"/>
      <c r="DL25" s="632">
        <v>1463321</v>
      </c>
      <c r="DM25" s="655"/>
      <c r="DN25" s="655"/>
      <c r="DO25" s="655"/>
      <c r="DP25" s="655"/>
      <c r="DQ25" s="655"/>
      <c r="DR25" s="655"/>
      <c r="DS25" s="655"/>
      <c r="DT25" s="655"/>
      <c r="DU25" s="655"/>
      <c r="DV25" s="656"/>
      <c r="DW25" s="628">
        <v>23.4</v>
      </c>
      <c r="DX25" s="653"/>
      <c r="DY25" s="653"/>
      <c r="DZ25" s="653"/>
      <c r="EA25" s="653"/>
      <c r="EB25" s="653"/>
      <c r="EC25" s="654"/>
    </row>
    <row r="26" spans="2:133" ht="11.25" customHeight="1" x14ac:dyDescent="0.2">
      <c r="B26" s="620" t="s">
        <v>284</v>
      </c>
      <c r="C26" s="621"/>
      <c r="D26" s="621"/>
      <c r="E26" s="621"/>
      <c r="F26" s="621"/>
      <c r="G26" s="621"/>
      <c r="H26" s="621"/>
      <c r="I26" s="621"/>
      <c r="J26" s="621"/>
      <c r="K26" s="621"/>
      <c r="L26" s="621"/>
      <c r="M26" s="621"/>
      <c r="N26" s="621"/>
      <c r="O26" s="621"/>
      <c r="P26" s="621"/>
      <c r="Q26" s="622"/>
      <c r="R26" s="623">
        <v>1327</v>
      </c>
      <c r="S26" s="624"/>
      <c r="T26" s="624"/>
      <c r="U26" s="624"/>
      <c r="V26" s="624"/>
      <c r="W26" s="624"/>
      <c r="X26" s="624"/>
      <c r="Y26" s="625"/>
      <c r="Z26" s="626">
        <v>0</v>
      </c>
      <c r="AA26" s="626"/>
      <c r="AB26" s="626"/>
      <c r="AC26" s="626"/>
      <c r="AD26" s="627">
        <v>1327</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123</v>
      </c>
      <c r="BH26" s="624"/>
      <c r="BI26" s="624"/>
      <c r="BJ26" s="624"/>
      <c r="BK26" s="624"/>
      <c r="BL26" s="624"/>
      <c r="BM26" s="624"/>
      <c r="BN26" s="625"/>
      <c r="BO26" s="626" t="s">
        <v>123</v>
      </c>
      <c r="BP26" s="626"/>
      <c r="BQ26" s="626"/>
      <c r="BR26" s="626"/>
      <c r="BS26" s="627" t="s">
        <v>123</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892104</v>
      </c>
      <c r="CS26" s="624"/>
      <c r="CT26" s="624"/>
      <c r="CU26" s="624"/>
      <c r="CV26" s="624"/>
      <c r="CW26" s="624"/>
      <c r="CX26" s="624"/>
      <c r="CY26" s="625"/>
      <c r="CZ26" s="628">
        <v>8.1999999999999993</v>
      </c>
      <c r="DA26" s="653"/>
      <c r="DB26" s="653"/>
      <c r="DC26" s="657"/>
      <c r="DD26" s="632">
        <v>825026</v>
      </c>
      <c r="DE26" s="624"/>
      <c r="DF26" s="624"/>
      <c r="DG26" s="624"/>
      <c r="DH26" s="624"/>
      <c r="DI26" s="624"/>
      <c r="DJ26" s="624"/>
      <c r="DK26" s="625"/>
      <c r="DL26" s="632" t="s">
        <v>123</v>
      </c>
      <c r="DM26" s="624"/>
      <c r="DN26" s="624"/>
      <c r="DO26" s="624"/>
      <c r="DP26" s="624"/>
      <c r="DQ26" s="624"/>
      <c r="DR26" s="624"/>
      <c r="DS26" s="624"/>
      <c r="DT26" s="624"/>
      <c r="DU26" s="624"/>
      <c r="DV26" s="625"/>
      <c r="DW26" s="628" t="s">
        <v>123</v>
      </c>
      <c r="DX26" s="653"/>
      <c r="DY26" s="653"/>
      <c r="DZ26" s="653"/>
      <c r="EA26" s="653"/>
      <c r="EB26" s="653"/>
      <c r="EC26" s="654"/>
    </row>
    <row r="27" spans="2:133" ht="11.25" customHeight="1" x14ac:dyDescent="0.2">
      <c r="B27" s="620" t="s">
        <v>287</v>
      </c>
      <c r="C27" s="621"/>
      <c r="D27" s="621"/>
      <c r="E27" s="621"/>
      <c r="F27" s="621"/>
      <c r="G27" s="621"/>
      <c r="H27" s="621"/>
      <c r="I27" s="621"/>
      <c r="J27" s="621"/>
      <c r="K27" s="621"/>
      <c r="L27" s="621"/>
      <c r="M27" s="621"/>
      <c r="N27" s="621"/>
      <c r="O27" s="621"/>
      <c r="P27" s="621"/>
      <c r="Q27" s="622"/>
      <c r="R27" s="623">
        <v>34575</v>
      </c>
      <c r="S27" s="624"/>
      <c r="T27" s="624"/>
      <c r="U27" s="624"/>
      <c r="V27" s="624"/>
      <c r="W27" s="624"/>
      <c r="X27" s="624"/>
      <c r="Y27" s="625"/>
      <c r="Z27" s="626">
        <v>0.3</v>
      </c>
      <c r="AA27" s="626"/>
      <c r="AB27" s="626"/>
      <c r="AC27" s="626"/>
      <c r="AD27" s="627" t="s">
        <v>123</v>
      </c>
      <c r="AE27" s="627"/>
      <c r="AF27" s="627"/>
      <c r="AG27" s="627"/>
      <c r="AH27" s="627"/>
      <c r="AI27" s="627"/>
      <c r="AJ27" s="627"/>
      <c r="AK27" s="627"/>
      <c r="AL27" s="628" t="s">
        <v>123</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2945299</v>
      </c>
      <c r="BH27" s="624"/>
      <c r="BI27" s="624"/>
      <c r="BJ27" s="624"/>
      <c r="BK27" s="624"/>
      <c r="BL27" s="624"/>
      <c r="BM27" s="624"/>
      <c r="BN27" s="625"/>
      <c r="BO27" s="626">
        <v>100</v>
      </c>
      <c r="BP27" s="626"/>
      <c r="BQ27" s="626"/>
      <c r="BR27" s="626"/>
      <c r="BS27" s="627">
        <v>52075</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2224758</v>
      </c>
      <c r="CS27" s="655"/>
      <c r="CT27" s="655"/>
      <c r="CU27" s="655"/>
      <c r="CV27" s="655"/>
      <c r="CW27" s="655"/>
      <c r="CX27" s="655"/>
      <c r="CY27" s="656"/>
      <c r="CZ27" s="628">
        <v>20.3</v>
      </c>
      <c r="DA27" s="653"/>
      <c r="DB27" s="653"/>
      <c r="DC27" s="657"/>
      <c r="DD27" s="632">
        <v>896499</v>
      </c>
      <c r="DE27" s="655"/>
      <c r="DF27" s="655"/>
      <c r="DG27" s="655"/>
      <c r="DH27" s="655"/>
      <c r="DI27" s="655"/>
      <c r="DJ27" s="655"/>
      <c r="DK27" s="656"/>
      <c r="DL27" s="632">
        <v>640665</v>
      </c>
      <c r="DM27" s="655"/>
      <c r="DN27" s="655"/>
      <c r="DO27" s="655"/>
      <c r="DP27" s="655"/>
      <c r="DQ27" s="655"/>
      <c r="DR27" s="655"/>
      <c r="DS27" s="655"/>
      <c r="DT27" s="655"/>
      <c r="DU27" s="655"/>
      <c r="DV27" s="656"/>
      <c r="DW27" s="628">
        <v>10.199999999999999</v>
      </c>
      <c r="DX27" s="653"/>
      <c r="DY27" s="653"/>
      <c r="DZ27" s="653"/>
      <c r="EA27" s="653"/>
      <c r="EB27" s="653"/>
      <c r="EC27" s="654"/>
    </row>
    <row r="28" spans="2:133" ht="11.25" customHeight="1" x14ac:dyDescent="0.2">
      <c r="B28" s="620" t="s">
        <v>290</v>
      </c>
      <c r="C28" s="621"/>
      <c r="D28" s="621"/>
      <c r="E28" s="621"/>
      <c r="F28" s="621"/>
      <c r="G28" s="621"/>
      <c r="H28" s="621"/>
      <c r="I28" s="621"/>
      <c r="J28" s="621"/>
      <c r="K28" s="621"/>
      <c r="L28" s="621"/>
      <c r="M28" s="621"/>
      <c r="N28" s="621"/>
      <c r="O28" s="621"/>
      <c r="P28" s="621"/>
      <c r="Q28" s="622"/>
      <c r="R28" s="623">
        <v>99234</v>
      </c>
      <c r="S28" s="624"/>
      <c r="T28" s="624"/>
      <c r="U28" s="624"/>
      <c r="V28" s="624"/>
      <c r="W28" s="624"/>
      <c r="X28" s="624"/>
      <c r="Y28" s="625"/>
      <c r="Z28" s="626">
        <v>0.9</v>
      </c>
      <c r="AA28" s="626"/>
      <c r="AB28" s="626"/>
      <c r="AC28" s="626"/>
      <c r="AD28" s="627">
        <v>23656</v>
      </c>
      <c r="AE28" s="627"/>
      <c r="AF28" s="627"/>
      <c r="AG28" s="627"/>
      <c r="AH28" s="627"/>
      <c r="AI28" s="627"/>
      <c r="AJ28" s="627"/>
      <c r="AK28" s="627"/>
      <c r="AL28" s="628">
        <v>0.4</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608832</v>
      </c>
      <c r="CS28" s="624"/>
      <c r="CT28" s="624"/>
      <c r="CU28" s="624"/>
      <c r="CV28" s="624"/>
      <c r="CW28" s="624"/>
      <c r="CX28" s="624"/>
      <c r="CY28" s="625"/>
      <c r="CZ28" s="628">
        <v>5.6</v>
      </c>
      <c r="DA28" s="653"/>
      <c r="DB28" s="653"/>
      <c r="DC28" s="657"/>
      <c r="DD28" s="632">
        <v>590264</v>
      </c>
      <c r="DE28" s="624"/>
      <c r="DF28" s="624"/>
      <c r="DG28" s="624"/>
      <c r="DH28" s="624"/>
      <c r="DI28" s="624"/>
      <c r="DJ28" s="624"/>
      <c r="DK28" s="625"/>
      <c r="DL28" s="632">
        <v>590264</v>
      </c>
      <c r="DM28" s="624"/>
      <c r="DN28" s="624"/>
      <c r="DO28" s="624"/>
      <c r="DP28" s="624"/>
      <c r="DQ28" s="624"/>
      <c r="DR28" s="624"/>
      <c r="DS28" s="624"/>
      <c r="DT28" s="624"/>
      <c r="DU28" s="624"/>
      <c r="DV28" s="625"/>
      <c r="DW28" s="628">
        <v>9.4</v>
      </c>
      <c r="DX28" s="653"/>
      <c r="DY28" s="653"/>
      <c r="DZ28" s="653"/>
      <c r="EA28" s="653"/>
      <c r="EB28" s="653"/>
      <c r="EC28" s="654"/>
    </row>
    <row r="29" spans="2:133" ht="11.25" customHeight="1" x14ac:dyDescent="0.2">
      <c r="B29" s="620" t="s">
        <v>292</v>
      </c>
      <c r="C29" s="621"/>
      <c r="D29" s="621"/>
      <c r="E29" s="621"/>
      <c r="F29" s="621"/>
      <c r="G29" s="621"/>
      <c r="H29" s="621"/>
      <c r="I29" s="621"/>
      <c r="J29" s="621"/>
      <c r="K29" s="621"/>
      <c r="L29" s="621"/>
      <c r="M29" s="621"/>
      <c r="N29" s="621"/>
      <c r="O29" s="621"/>
      <c r="P29" s="621"/>
      <c r="Q29" s="622"/>
      <c r="R29" s="623">
        <v>58819</v>
      </c>
      <c r="S29" s="624"/>
      <c r="T29" s="624"/>
      <c r="U29" s="624"/>
      <c r="V29" s="624"/>
      <c r="W29" s="624"/>
      <c r="X29" s="624"/>
      <c r="Y29" s="625"/>
      <c r="Z29" s="626">
        <v>0.5</v>
      </c>
      <c r="AA29" s="626"/>
      <c r="AB29" s="626"/>
      <c r="AC29" s="626"/>
      <c r="AD29" s="627" t="s">
        <v>123</v>
      </c>
      <c r="AE29" s="627"/>
      <c r="AF29" s="627"/>
      <c r="AG29" s="627"/>
      <c r="AH29" s="627"/>
      <c r="AI29" s="627"/>
      <c r="AJ29" s="627"/>
      <c r="AK29" s="627"/>
      <c r="AL29" s="628" t="s">
        <v>123</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67</v>
      </c>
      <c r="CG29" s="621"/>
      <c r="CH29" s="621"/>
      <c r="CI29" s="621"/>
      <c r="CJ29" s="621"/>
      <c r="CK29" s="621"/>
      <c r="CL29" s="621"/>
      <c r="CM29" s="621"/>
      <c r="CN29" s="621"/>
      <c r="CO29" s="621"/>
      <c r="CP29" s="621"/>
      <c r="CQ29" s="622"/>
      <c r="CR29" s="623">
        <v>608832</v>
      </c>
      <c r="CS29" s="655"/>
      <c r="CT29" s="655"/>
      <c r="CU29" s="655"/>
      <c r="CV29" s="655"/>
      <c r="CW29" s="655"/>
      <c r="CX29" s="655"/>
      <c r="CY29" s="656"/>
      <c r="CZ29" s="628">
        <v>5.6</v>
      </c>
      <c r="DA29" s="653"/>
      <c r="DB29" s="653"/>
      <c r="DC29" s="657"/>
      <c r="DD29" s="632">
        <v>590264</v>
      </c>
      <c r="DE29" s="655"/>
      <c r="DF29" s="655"/>
      <c r="DG29" s="655"/>
      <c r="DH29" s="655"/>
      <c r="DI29" s="655"/>
      <c r="DJ29" s="655"/>
      <c r="DK29" s="656"/>
      <c r="DL29" s="632">
        <v>590264</v>
      </c>
      <c r="DM29" s="655"/>
      <c r="DN29" s="655"/>
      <c r="DO29" s="655"/>
      <c r="DP29" s="655"/>
      <c r="DQ29" s="655"/>
      <c r="DR29" s="655"/>
      <c r="DS29" s="655"/>
      <c r="DT29" s="655"/>
      <c r="DU29" s="655"/>
      <c r="DV29" s="656"/>
      <c r="DW29" s="628">
        <v>9.4</v>
      </c>
      <c r="DX29" s="653"/>
      <c r="DY29" s="653"/>
      <c r="DZ29" s="653"/>
      <c r="EA29" s="653"/>
      <c r="EB29" s="653"/>
      <c r="EC29" s="654"/>
    </row>
    <row r="30" spans="2:133" ht="11.25" customHeight="1" x14ac:dyDescent="0.2">
      <c r="B30" s="620" t="s">
        <v>294</v>
      </c>
      <c r="C30" s="621"/>
      <c r="D30" s="621"/>
      <c r="E30" s="621"/>
      <c r="F30" s="621"/>
      <c r="G30" s="621"/>
      <c r="H30" s="621"/>
      <c r="I30" s="621"/>
      <c r="J30" s="621"/>
      <c r="K30" s="621"/>
      <c r="L30" s="621"/>
      <c r="M30" s="621"/>
      <c r="N30" s="621"/>
      <c r="O30" s="621"/>
      <c r="P30" s="621"/>
      <c r="Q30" s="622"/>
      <c r="R30" s="623">
        <v>1583198</v>
      </c>
      <c r="S30" s="624"/>
      <c r="T30" s="624"/>
      <c r="U30" s="624"/>
      <c r="V30" s="624"/>
      <c r="W30" s="624"/>
      <c r="X30" s="624"/>
      <c r="Y30" s="625"/>
      <c r="Z30" s="626">
        <v>14</v>
      </c>
      <c r="AA30" s="626"/>
      <c r="AB30" s="626"/>
      <c r="AC30" s="626"/>
      <c r="AD30" s="627" t="s">
        <v>123</v>
      </c>
      <c r="AE30" s="627"/>
      <c r="AF30" s="627"/>
      <c r="AG30" s="627"/>
      <c r="AH30" s="627"/>
      <c r="AI30" s="627"/>
      <c r="AJ30" s="627"/>
      <c r="AK30" s="627"/>
      <c r="AL30" s="628" t="s">
        <v>123</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585654</v>
      </c>
      <c r="CS30" s="624"/>
      <c r="CT30" s="624"/>
      <c r="CU30" s="624"/>
      <c r="CV30" s="624"/>
      <c r="CW30" s="624"/>
      <c r="CX30" s="624"/>
      <c r="CY30" s="625"/>
      <c r="CZ30" s="628">
        <v>5.4</v>
      </c>
      <c r="DA30" s="653"/>
      <c r="DB30" s="653"/>
      <c r="DC30" s="657"/>
      <c r="DD30" s="632">
        <v>567733</v>
      </c>
      <c r="DE30" s="624"/>
      <c r="DF30" s="624"/>
      <c r="DG30" s="624"/>
      <c r="DH30" s="624"/>
      <c r="DI30" s="624"/>
      <c r="DJ30" s="624"/>
      <c r="DK30" s="625"/>
      <c r="DL30" s="632">
        <v>567733</v>
      </c>
      <c r="DM30" s="624"/>
      <c r="DN30" s="624"/>
      <c r="DO30" s="624"/>
      <c r="DP30" s="624"/>
      <c r="DQ30" s="624"/>
      <c r="DR30" s="624"/>
      <c r="DS30" s="624"/>
      <c r="DT30" s="624"/>
      <c r="DU30" s="624"/>
      <c r="DV30" s="625"/>
      <c r="DW30" s="628">
        <v>9.1</v>
      </c>
      <c r="DX30" s="653"/>
      <c r="DY30" s="653"/>
      <c r="DZ30" s="653"/>
      <c r="EA30" s="653"/>
      <c r="EB30" s="653"/>
      <c r="EC30" s="654"/>
    </row>
    <row r="31" spans="2:133" ht="11.25" customHeight="1" x14ac:dyDescent="0.2">
      <c r="B31" s="636" t="s">
        <v>298</v>
      </c>
      <c r="C31" s="637"/>
      <c r="D31" s="637"/>
      <c r="E31" s="637"/>
      <c r="F31" s="637"/>
      <c r="G31" s="637"/>
      <c r="H31" s="637"/>
      <c r="I31" s="637"/>
      <c r="J31" s="637"/>
      <c r="K31" s="637"/>
      <c r="L31" s="637"/>
      <c r="M31" s="637"/>
      <c r="N31" s="637"/>
      <c r="O31" s="637"/>
      <c r="P31" s="637"/>
      <c r="Q31" s="638"/>
      <c r="R31" s="623" t="s">
        <v>123</v>
      </c>
      <c r="S31" s="624"/>
      <c r="T31" s="624"/>
      <c r="U31" s="624"/>
      <c r="V31" s="624"/>
      <c r="W31" s="624"/>
      <c r="X31" s="624"/>
      <c r="Y31" s="625"/>
      <c r="Z31" s="626" t="s">
        <v>123</v>
      </c>
      <c r="AA31" s="626"/>
      <c r="AB31" s="626"/>
      <c r="AC31" s="626"/>
      <c r="AD31" s="627" t="s">
        <v>123</v>
      </c>
      <c r="AE31" s="627"/>
      <c r="AF31" s="627"/>
      <c r="AG31" s="627"/>
      <c r="AH31" s="627"/>
      <c r="AI31" s="627"/>
      <c r="AJ31" s="627"/>
      <c r="AK31" s="627"/>
      <c r="AL31" s="628" t="s">
        <v>123</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99.2</v>
      </c>
      <c r="BH31" s="667"/>
      <c r="BI31" s="667"/>
      <c r="BJ31" s="667"/>
      <c r="BK31" s="667"/>
      <c r="BL31" s="667"/>
      <c r="BM31" s="618">
        <v>96.2</v>
      </c>
      <c r="BN31" s="667"/>
      <c r="BO31" s="667"/>
      <c r="BP31" s="667"/>
      <c r="BQ31" s="668"/>
      <c r="BR31" s="679">
        <v>99.1</v>
      </c>
      <c r="BS31" s="667"/>
      <c r="BT31" s="667"/>
      <c r="BU31" s="667"/>
      <c r="BV31" s="667"/>
      <c r="BW31" s="667"/>
      <c r="BX31" s="618">
        <v>96.3</v>
      </c>
      <c r="BY31" s="667"/>
      <c r="BZ31" s="667"/>
      <c r="CA31" s="667"/>
      <c r="CB31" s="668"/>
      <c r="CD31" s="661"/>
      <c r="CE31" s="662"/>
      <c r="CF31" s="620" t="s">
        <v>301</v>
      </c>
      <c r="CG31" s="621"/>
      <c r="CH31" s="621"/>
      <c r="CI31" s="621"/>
      <c r="CJ31" s="621"/>
      <c r="CK31" s="621"/>
      <c r="CL31" s="621"/>
      <c r="CM31" s="621"/>
      <c r="CN31" s="621"/>
      <c r="CO31" s="621"/>
      <c r="CP31" s="621"/>
      <c r="CQ31" s="622"/>
      <c r="CR31" s="623">
        <v>23178</v>
      </c>
      <c r="CS31" s="655"/>
      <c r="CT31" s="655"/>
      <c r="CU31" s="655"/>
      <c r="CV31" s="655"/>
      <c r="CW31" s="655"/>
      <c r="CX31" s="655"/>
      <c r="CY31" s="656"/>
      <c r="CZ31" s="628">
        <v>0.2</v>
      </c>
      <c r="DA31" s="653"/>
      <c r="DB31" s="653"/>
      <c r="DC31" s="657"/>
      <c r="DD31" s="632">
        <v>22531</v>
      </c>
      <c r="DE31" s="655"/>
      <c r="DF31" s="655"/>
      <c r="DG31" s="655"/>
      <c r="DH31" s="655"/>
      <c r="DI31" s="655"/>
      <c r="DJ31" s="655"/>
      <c r="DK31" s="656"/>
      <c r="DL31" s="632">
        <v>22531</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2">
      <c r="B32" s="620" t="s">
        <v>302</v>
      </c>
      <c r="C32" s="621"/>
      <c r="D32" s="621"/>
      <c r="E32" s="621"/>
      <c r="F32" s="621"/>
      <c r="G32" s="621"/>
      <c r="H32" s="621"/>
      <c r="I32" s="621"/>
      <c r="J32" s="621"/>
      <c r="K32" s="621"/>
      <c r="L32" s="621"/>
      <c r="M32" s="621"/>
      <c r="N32" s="621"/>
      <c r="O32" s="621"/>
      <c r="P32" s="621"/>
      <c r="Q32" s="622"/>
      <c r="R32" s="623">
        <v>748631</v>
      </c>
      <c r="S32" s="624"/>
      <c r="T32" s="624"/>
      <c r="U32" s="624"/>
      <c r="V32" s="624"/>
      <c r="W32" s="624"/>
      <c r="X32" s="624"/>
      <c r="Y32" s="625"/>
      <c r="Z32" s="626">
        <v>6.6</v>
      </c>
      <c r="AA32" s="626"/>
      <c r="AB32" s="626"/>
      <c r="AC32" s="626"/>
      <c r="AD32" s="627" t="s">
        <v>123</v>
      </c>
      <c r="AE32" s="627"/>
      <c r="AF32" s="627"/>
      <c r="AG32" s="627"/>
      <c r="AH32" s="627"/>
      <c r="AI32" s="627"/>
      <c r="AJ32" s="627"/>
      <c r="AK32" s="627"/>
      <c r="AL32" s="628" t="s">
        <v>123</v>
      </c>
      <c r="AM32" s="629"/>
      <c r="AN32" s="629"/>
      <c r="AO32" s="630"/>
      <c r="AP32" s="671"/>
      <c r="AQ32" s="672"/>
      <c r="AR32" s="672"/>
      <c r="AS32" s="672"/>
      <c r="AT32" s="676"/>
      <c r="AU32" s="202" t="s">
        <v>303</v>
      </c>
      <c r="AX32" s="620" t="s">
        <v>304</v>
      </c>
      <c r="AY32" s="621"/>
      <c r="AZ32" s="621"/>
      <c r="BA32" s="621"/>
      <c r="BB32" s="621"/>
      <c r="BC32" s="621"/>
      <c r="BD32" s="621"/>
      <c r="BE32" s="621"/>
      <c r="BF32" s="622"/>
      <c r="BG32" s="680">
        <v>99.4</v>
      </c>
      <c r="BH32" s="655"/>
      <c r="BI32" s="655"/>
      <c r="BJ32" s="655"/>
      <c r="BK32" s="655"/>
      <c r="BL32" s="655"/>
      <c r="BM32" s="629">
        <v>97.5</v>
      </c>
      <c r="BN32" s="655"/>
      <c r="BO32" s="655"/>
      <c r="BP32" s="655"/>
      <c r="BQ32" s="678"/>
      <c r="BR32" s="680">
        <v>99.3</v>
      </c>
      <c r="BS32" s="655"/>
      <c r="BT32" s="655"/>
      <c r="BU32" s="655"/>
      <c r="BV32" s="655"/>
      <c r="BW32" s="655"/>
      <c r="BX32" s="629">
        <v>97.5</v>
      </c>
      <c r="BY32" s="655"/>
      <c r="BZ32" s="655"/>
      <c r="CA32" s="655"/>
      <c r="CB32" s="678"/>
      <c r="CD32" s="663"/>
      <c r="CE32" s="664"/>
      <c r="CF32" s="620" t="s">
        <v>305</v>
      </c>
      <c r="CG32" s="621"/>
      <c r="CH32" s="621"/>
      <c r="CI32" s="621"/>
      <c r="CJ32" s="621"/>
      <c r="CK32" s="621"/>
      <c r="CL32" s="621"/>
      <c r="CM32" s="621"/>
      <c r="CN32" s="621"/>
      <c r="CO32" s="621"/>
      <c r="CP32" s="621"/>
      <c r="CQ32" s="622"/>
      <c r="CR32" s="623" t="s">
        <v>123</v>
      </c>
      <c r="CS32" s="624"/>
      <c r="CT32" s="624"/>
      <c r="CU32" s="624"/>
      <c r="CV32" s="624"/>
      <c r="CW32" s="624"/>
      <c r="CX32" s="624"/>
      <c r="CY32" s="625"/>
      <c r="CZ32" s="628" t="s">
        <v>123</v>
      </c>
      <c r="DA32" s="653"/>
      <c r="DB32" s="653"/>
      <c r="DC32" s="657"/>
      <c r="DD32" s="632" t="s">
        <v>123</v>
      </c>
      <c r="DE32" s="624"/>
      <c r="DF32" s="624"/>
      <c r="DG32" s="624"/>
      <c r="DH32" s="624"/>
      <c r="DI32" s="624"/>
      <c r="DJ32" s="624"/>
      <c r="DK32" s="625"/>
      <c r="DL32" s="632" t="s">
        <v>123</v>
      </c>
      <c r="DM32" s="624"/>
      <c r="DN32" s="624"/>
      <c r="DO32" s="624"/>
      <c r="DP32" s="624"/>
      <c r="DQ32" s="624"/>
      <c r="DR32" s="624"/>
      <c r="DS32" s="624"/>
      <c r="DT32" s="624"/>
      <c r="DU32" s="624"/>
      <c r="DV32" s="625"/>
      <c r="DW32" s="628" t="s">
        <v>123</v>
      </c>
      <c r="DX32" s="653"/>
      <c r="DY32" s="653"/>
      <c r="DZ32" s="653"/>
      <c r="EA32" s="653"/>
      <c r="EB32" s="653"/>
      <c r="EC32" s="654"/>
    </row>
    <row r="33" spans="2:133" ht="11.25" customHeight="1" x14ac:dyDescent="0.2">
      <c r="B33" s="620" t="s">
        <v>306</v>
      </c>
      <c r="C33" s="621"/>
      <c r="D33" s="621"/>
      <c r="E33" s="621"/>
      <c r="F33" s="621"/>
      <c r="G33" s="621"/>
      <c r="H33" s="621"/>
      <c r="I33" s="621"/>
      <c r="J33" s="621"/>
      <c r="K33" s="621"/>
      <c r="L33" s="621"/>
      <c r="M33" s="621"/>
      <c r="N33" s="621"/>
      <c r="O33" s="621"/>
      <c r="P33" s="621"/>
      <c r="Q33" s="622"/>
      <c r="R33" s="623">
        <v>53838</v>
      </c>
      <c r="S33" s="624"/>
      <c r="T33" s="624"/>
      <c r="U33" s="624"/>
      <c r="V33" s="624"/>
      <c r="W33" s="624"/>
      <c r="X33" s="624"/>
      <c r="Y33" s="625"/>
      <c r="Z33" s="626">
        <v>0.5</v>
      </c>
      <c r="AA33" s="626"/>
      <c r="AB33" s="626"/>
      <c r="AC33" s="626"/>
      <c r="AD33" s="627">
        <v>14507</v>
      </c>
      <c r="AE33" s="627"/>
      <c r="AF33" s="627"/>
      <c r="AG33" s="627"/>
      <c r="AH33" s="627"/>
      <c r="AI33" s="627"/>
      <c r="AJ33" s="627"/>
      <c r="AK33" s="627"/>
      <c r="AL33" s="628">
        <v>0.2</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98.9</v>
      </c>
      <c r="BH33" s="682"/>
      <c r="BI33" s="682"/>
      <c r="BJ33" s="682"/>
      <c r="BK33" s="682"/>
      <c r="BL33" s="682"/>
      <c r="BM33" s="683">
        <v>95</v>
      </c>
      <c r="BN33" s="682"/>
      <c r="BO33" s="682"/>
      <c r="BP33" s="682"/>
      <c r="BQ33" s="684"/>
      <c r="BR33" s="681">
        <v>98.8</v>
      </c>
      <c r="BS33" s="682"/>
      <c r="BT33" s="682"/>
      <c r="BU33" s="682"/>
      <c r="BV33" s="682"/>
      <c r="BW33" s="682"/>
      <c r="BX33" s="683">
        <v>95</v>
      </c>
      <c r="BY33" s="682"/>
      <c r="BZ33" s="682"/>
      <c r="CA33" s="682"/>
      <c r="CB33" s="684"/>
      <c r="CD33" s="620" t="s">
        <v>308</v>
      </c>
      <c r="CE33" s="621"/>
      <c r="CF33" s="621"/>
      <c r="CG33" s="621"/>
      <c r="CH33" s="621"/>
      <c r="CI33" s="621"/>
      <c r="CJ33" s="621"/>
      <c r="CK33" s="621"/>
      <c r="CL33" s="621"/>
      <c r="CM33" s="621"/>
      <c r="CN33" s="621"/>
      <c r="CO33" s="621"/>
      <c r="CP33" s="621"/>
      <c r="CQ33" s="622"/>
      <c r="CR33" s="623">
        <v>5451194</v>
      </c>
      <c r="CS33" s="655"/>
      <c r="CT33" s="655"/>
      <c r="CU33" s="655"/>
      <c r="CV33" s="655"/>
      <c r="CW33" s="655"/>
      <c r="CX33" s="655"/>
      <c r="CY33" s="656"/>
      <c r="CZ33" s="628">
        <v>49.8</v>
      </c>
      <c r="DA33" s="653"/>
      <c r="DB33" s="653"/>
      <c r="DC33" s="657"/>
      <c r="DD33" s="632">
        <v>4395523</v>
      </c>
      <c r="DE33" s="655"/>
      <c r="DF33" s="655"/>
      <c r="DG33" s="655"/>
      <c r="DH33" s="655"/>
      <c r="DI33" s="655"/>
      <c r="DJ33" s="655"/>
      <c r="DK33" s="656"/>
      <c r="DL33" s="632">
        <v>3332170</v>
      </c>
      <c r="DM33" s="655"/>
      <c r="DN33" s="655"/>
      <c r="DO33" s="655"/>
      <c r="DP33" s="655"/>
      <c r="DQ33" s="655"/>
      <c r="DR33" s="655"/>
      <c r="DS33" s="655"/>
      <c r="DT33" s="655"/>
      <c r="DU33" s="655"/>
      <c r="DV33" s="656"/>
      <c r="DW33" s="628">
        <v>53.2</v>
      </c>
      <c r="DX33" s="653"/>
      <c r="DY33" s="653"/>
      <c r="DZ33" s="653"/>
      <c r="EA33" s="653"/>
      <c r="EB33" s="653"/>
      <c r="EC33" s="654"/>
    </row>
    <row r="34" spans="2:133" ht="11.25" customHeight="1" x14ac:dyDescent="0.2">
      <c r="B34" s="620" t="s">
        <v>309</v>
      </c>
      <c r="C34" s="621"/>
      <c r="D34" s="621"/>
      <c r="E34" s="621"/>
      <c r="F34" s="621"/>
      <c r="G34" s="621"/>
      <c r="H34" s="621"/>
      <c r="I34" s="621"/>
      <c r="J34" s="621"/>
      <c r="K34" s="621"/>
      <c r="L34" s="621"/>
      <c r="M34" s="621"/>
      <c r="N34" s="621"/>
      <c r="O34" s="621"/>
      <c r="P34" s="621"/>
      <c r="Q34" s="622"/>
      <c r="R34" s="623">
        <v>418139</v>
      </c>
      <c r="S34" s="624"/>
      <c r="T34" s="624"/>
      <c r="U34" s="624"/>
      <c r="V34" s="624"/>
      <c r="W34" s="624"/>
      <c r="X34" s="624"/>
      <c r="Y34" s="625"/>
      <c r="Z34" s="626">
        <v>3.7</v>
      </c>
      <c r="AA34" s="626"/>
      <c r="AB34" s="626"/>
      <c r="AC34" s="626"/>
      <c r="AD34" s="627" t="s">
        <v>123</v>
      </c>
      <c r="AE34" s="627"/>
      <c r="AF34" s="627"/>
      <c r="AG34" s="627"/>
      <c r="AH34" s="627"/>
      <c r="AI34" s="627"/>
      <c r="AJ34" s="627"/>
      <c r="AK34" s="627"/>
      <c r="AL34" s="628" t="s">
        <v>123</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1841331</v>
      </c>
      <c r="CS34" s="624"/>
      <c r="CT34" s="624"/>
      <c r="CU34" s="624"/>
      <c r="CV34" s="624"/>
      <c r="CW34" s="624"/>
      <c r="CX34" s="624"/>
      <c r="CY34" s="625"/>
      <c r="CZ34" s="628">
        <v>16.8</v>
      </c>
      <c r="DA34" s="653"/>
      <c r="DB34" s="653"/>
      <c r="DC34" s="657"/>
      <c r="DD34" s="632">
        <v>1286202</v>
      </c>
      <c r="DE34" s="624"/>
      <c r="DF34" s="624"/>
      <c r="DG34" s="624"/>
      <c r="DH34" s="624"/>
      <c r="DI34" s="624"/>
      <c r="DJ34" s="624"/>
      <c r="DK34" s="625"/>
      <c r="DL34" s="632">
        <v>1100453</v>
      </c>
      <c r="DM34" s="624"/>
      <c r="DN34" s="624"/>
      <c r="DO34" s="624"/>
      <c r="DP34" s="624"/>
      <c r="DQ34" s="624"/>
      <c r="DR34" s="624"/>
      <c r="DS34" s="624"/>
      <c r="DT34" s="624"/>
      <c r="DU34" s="624"/>
      <c r="DV34" s="625"/>
      <c r="DW34" s="628">
        <v>17.600000000000001</v>
      </c>
      <c r="DX34" s="653"/>
      <c r="DY34" s="653"/>
      <c r="DZ34" s="653"/>
      <c r="EA34" s="653"/>
      <c r="EB34" s="653"/>
      <c r="EC34" s="654"/>
    </row>
    <row r="35" spans="2:133" ht="11.25" customHeight="1" x14ac:dyDescent="0.2">
      <c r="B35" s="620" t="s">
        <v>311</v>
      </c>
      <c r="C35" s="621"/>
      <c r="D35" s="621"/>
      <c r="E35" s="621"/>
      <c r="F35" s="621"/>
      <c r="G35" s="621"/>
      <c r="H35" s="621"/>
      <c r="I35" s="621"/>
      <c r="J35" s="621"/>
      <c r="K35" s="621"/>
      <c r="L35" s="621"/>
      <c r="M35" s="621"/>
      <c r="N35" s="621"/>
      <c r="O35" s="621"/>
      <c r="P35" s="621"/>
      <c r="Q35" s="622"/>
      <c r="R35" s="623">
        <v>392918</v>
      </c>
      <c r="S35" s="624"/>
      <c r="T35" s="624"/>
      <c r="U35" s="624"/>
      <c r="V35" s="624"/>
      <c r="W35" s="624"/>
      <c r="X35" s="624"/>
      <c r="Y35" s="625"/>
      <c r="Z35" s="626">
        <v>3.5</v>
      </c>
      <c r="AA35" s="626"/>
      <c r="AB35" s="626"/>
      <c r="AC35" s="626"/>
      <c r="AD35" s="627" t="s">
        <v>123</v>
      </c>
      <c r="AE35" s="627"/>
      <c r="AF35" s="627"/>
      <c r="AG35" s="627"/>
      <c r="AH35" s="627"/>
      <c r="AI35" s="627"/>
      <c r="AJ35" s="627"/>
      <c r="AK35" s="627"/>
      <c r="AL35" s="628" t="s">
        <v>123</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126720</v>
      </c>
      <c r="CS35" s="655"/>
      <c r="CT35" s="655"/>
      <c r="CU35" s="655"/>
      <c r="CV35" s="655"/>
      <c r="CW35" s="655"/>
      <c r="CX35" s="655"/>
      <c r="CY35" s="656"/>
      <c r="CZ35" s="628">
        <v>1.2</v>
      </c>
      <c r="DA35" s="653"/>
      <c r="DB35" s="653"/>
      <c r="DC35" s="657"/>
      <c r="DD35" s="632">
        <v>116341</v>
      </c>
      <c r="DE35" s="655"/>
      <c r="DF35" s="655"/>
      <c r="DG35" s="655"/>
      <c r="DH35" s="655"/>
      <c r="DI35" s="655"/>
      <c r="DJ35" s="655"/>
      <c r="DK35" s="656"/>
      <c r="DL35" s="632">
        <v>115890</v>
      </c>
      <c r="DM35" s="655"/>
      <c r="DN35" s="655"/>
      <c r="DO35" s="655"/>
      <c r="DP35" s="655"/>
      <c r="DQ35" s="655"/>
      <c r="DR35" s="655"/>
      <c r="DS35" s="655"/>
      <c r="DT35" s="655"/>
      <c r="DU35" s="655"/>
      <c r="DV35" s="656"/>
      <c r="DW35" s="628">
        <v>1.9</v>
      </c>
      <c r="DX35" s="653"/>
      <c r="DY35" s="653"/>
      <c r="DZ35" s="653"/>
      <c r="EA35" s="653"/>
      <c r="EB35" s="653"/>
      <c r="EC35" s="654"/>
    </row>
    <row r="36" spans="2:133" ht="11.25" customHeight="1" x14ac:dyDescent="0.2">
      <c r="B36" s="620" t="s">
        <v>315</v>
      </c>
      <c r="C36" s="621"/>
      <c r="D36" s="621"/>
      <c r="E36" s="621"/>
      <c r="F36" s="621"/>
      <c r="G36" s="621"/>
      <c r="H36" s="621"/>
      <c r="I36" s="621"/>
      <c r="J36" s="621"/>
      <c r="K36" s="621"/>
      <c r="L36" s="621"/>
      <c r="M36" s="621"/>
      <c r="N36" s="621"/>
      <c r="O36" s="621"/>
      <c r="P36" s="621"/>
      <c r="Q36" s="622"/>
      <c r="R36" s="623">
        <v>431747</v>
      </c>
      <c r="S36" s="624"/>
      <c r="T36" s="624"/>
      <c r="U36" s="624"/>
      <c r="V36" s="624"/>
      <c r="W36" s="624"/>
      <c r="X36" s="624"/>
      <c r="Y36" s="625"/>
      <c r="Z36" s="626">
        <v>3.8</v>
      </c>
      <c r="AA36" s="626"/>
      <c r="AB36" s="626"/>
      <c r="AC36" s="626"/>
      <c r="AD36" s="627" t="s">
        <v>123</v>
      </c>
      <c r="AE36" s="627"/>
      <c r="AF36" s="627"/>
      <c r="AG36" s="627"/>
      <c r="AH36" s="627"/>
      <c r="AI36" s="627"/>
      <c r="AJ36" s="627"/>
      <c r="AK36" s="627"/>
      <c r="AL36" s="628" t="s">
        <v>123</v>
      </c>
      <c r="AM36" s="629"/>
      <c r="AN36" s="629"/>
      <c r="AO36" s="630"/>
      <c r="AP36" s="210"/>
      <c r="AQ36" s="689" t="s">
        <v>316</v>
      </c>
      <c r="AR36" s="690"/>
      <c r="AS36" s="690"/>
      <c r="AT36" s="690"/>
      <c r="AU36" s="690"/>
      <c r="AV36" s="690"/>
      <c r="AW36" s="690"/>
      <c r="AX36" s="690"/>
      <c r="AY36" s="691"/>
      <c r="AZ36" s="612">
        <v>1983682</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22533</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2371541</v>
      </c>
      <c r="CS36" s="624"/>
      <c r="CT36" s="624"/>
      <c r="CU36" s="624"/>
      <c r="CV36" s="624"/>
      <c r="CW36" s="624"/>
      <c r="CX36" s="624"/>
      <c r="CY36" s="625"/>
      <c r="CZ36" s="628">
        <v>21.7</v>
      </c>
      <c r="DA36" s="653"/>
      <c r="DB36" s="653"/>
      <c r="DC36" s="657"/>
      <c r="DD36" s="632">
        <v>2144077</v>
      </c>
      <c r="DE36" s="624"/>
      <c r="DF36" s="624"/>
      <c r="DG36" s="624"/>
      <c r="DH36" s="624"/>
      <c r="DI36" s="624"/>
      <c r="DJ36" s="624"/>
      <c r="DK36" s="625"/>
      <c r="DL36" s="632">
        <v>1452859</v>
      </c>
      <c r="DM36" s="624"/>
      <c r="DN36" s="624"/>
      <c r="DO36" s="624"/>
      <c r="DP36" s="624"/>
      <c r="DQ36" s="624"/>
      <c r="DR36" s="624"/>
      <c r="DS36" s="624"/>
      <c r="DT36" s="624"/>
      <c r="DU36" s="624"/>
      <c r="DV36" s="625"/>
      <c r="DW36" s="628">
        <v>23.2</v>
      </c>
      <c r="DX36" s="653"/>
      <c r="DY36" s="653"/>
      <c r="DZ36" s="653"/>
      <c r="EA36" s="653"/>
      <c r="EB36" s="653"/>
      <c r="EC36" s="654"/>
    </row>
    <row r="37" spans="2:133" ht="11.25" customHeight="1" x14ac:dyDescent="0.2">
      <c r="B37" s="620" t="s">
        <v>319</v>
      </c>
      <c r="C37" s="621"/>
      <c r="D37" s="621"/>
      <c r="E37" s="621"/>
      <c r="F37" s="621"/>
      <c r="G37" s="621"/>
      <c r="H37" s="621"/>
      <c r="I37" s="621"/>
      <c r="J37" s="621"/>
      <c r="K37" s="621"/>
      <c r="L37" s="621"/>
      <c r="M37" s="621"/>
      <c r="N37" s="621"/>
      <c r="O37" s="621"/>
      <c r="P37" s="621"/>
      <c r="Q37" s="622"/>
      <c r="R37" s="623">
        <v>225622</v>
      </c>
      <c r="S37" s="624"/>
      <c r="T37" s="624"/>
      <c r="U37" s="624"/>
      <c r="V37" s="624"/>
      <c r="W37" s="624"/>
      <c r="X37" s="624"/>
      <c r="Y37" s="625"/>
      <c r="Z37" s="626">
        <v>2</v>
      </c>
      <c r="AA37" s="626"/>
      <c r="AB37" s="626"/>
      <c r="AC37" s="626"/>
      <c r="AD37" s="627">
        <v>1202</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861575</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5237</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584697</v>
      </c>
      <c r="CS37" s="655"/>
      <c r="CT37" s="655"/>
      <c r="CU37" s="655"/>
      <c r="CV37" s="655"/>
      <c r="CW37" s="655"/>
      <c r="CX37" s="655"/>
      <c r="CY37" s="656"/>
      <c r="CZ37" s="628">
        <v>5.3</v>
      </c>
      <c r="DA37" s="653"/>
      <c r="DB37" s="653"/>
      <c r="DC37" s="657"/>
      <c r="DD37" s="632">
        <v>557630</v>
      </c>
      <c r="DE37" s="655"/>
      <c r="DF37" s="655"/>
      <c r="DG37" s="655"/>
      <c r="DH37" s="655"/>
      <c r="DI37" s="655"/>
      <c r="DJ37" s="655"/>
      <c r="DK37" s="656"/>
      <c r="DL37" s="632">
        <v>456490</v>
      </c>
      <c r="DM37" s="655"/>
      <c r="DN37" s="655"/>
      <c r="DO37" s="655"/>
      <c r="DP37" s="655"/>
      <c r="DQ37" s="655"/>
      <c r="DR37" s="655"/>
      <c r="DS37" s="655"/>
      <c r="DT37" s="655"/>
      <c r="DU37" s="655"/>
      <c r="DV37" s="656"/>
      <c r="DW37" s="628">
        <v>7.3</v>
      </c>
      <c r="DX37" s="653"/>
      <c r="DY37" s="653"/>
      <c r="DZ37" s="653"/>
      <c r="EA37" s="653"/>
      <c r="EB37" s="653"/>
      <c r="EC37" s="654"/>
    </row>
    <row r="38" spans="2:133" ht="11.25" customHeight="1" x14ac:dyDescent="0.2">
      <c r="B38" s="620" t="s">
        <v>323</v>
      </c>
      <c r="C38" s="621"/>
      <c r="D38" s="621"/>
      <c r="E38" s="621"/>
      <c r="F38" s="621"/>
      <c r="G38" s="621"/>
      <c r="H38" s="621"/>
      <c r="I38" s="621"/>
      <c r="J38" s="621"/>
      <c r="K38" s="621"/>
      <c r="L38" s="621"/>
      <c r="M38" s="621"/>
      <c r="N38" s="621"/>
      <c r="O38" s="621"/>
      <c r="P38" s="621"/>
      <c r="Q38" s="622"/>
      <c r="R38" s="623">
        <v>313646</v>
      </c>
      <c r="S38" s="624"/>
      <c r="T38" s="624"/>
      <c r="U38" s="624"/>
      <c r="V38" s="624"/>
      <c r="W38" s="624"/>
      <c r="X38" s="624"/>
      <c r="Y38" s="625"/>
      <c r="Z38" s="626">
        <v>2.8</v>
      </c>
      <c r="AA38" s="626"/>
      <c r="AB38" s="626"/>
      <c r="AC38" s="626"/>
      <c r="AD38" s="627" t="s">
        <v>123</v>
      </c>
      <c r="AE38" s="627"/>
      <c r="AF38" s="627"/>
      <c r="AG38" s="627"/>
      <c r="AH38" s="627"/>
      <c r="AI38" s="627"/>
      <c r="AJ38" s="627"/>
      <c r="AK38" s="627"/>
      <c r="AL38" s="628" t="s">
        <v>123</v>
      </c>
      <c r="AM38" s="629"/>
      <c r="AN38" s="629"/>
      <c r="AO38" s="630"/>
      <c r="AQ38" s="686" t="s">
        <v>324</v>
      </c>
      <c r="AR38" s="687"/>
      <c r="AS38" s="687"/>
      <c r="AT38" s="687"/>
      <c r="AU38" s="687"/>
      <c r="AV38" s="687"/>
      <c r="AW38" s="687"/>
      <c r="AX38" s="687"/>
      <c r="AY38" s="688"/>
      <c r="AZ38" s="623">
        <v>226576</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2493</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834611</v>
      </c>
      <c r="CS38" s="624"/>
      <c r="CT38" s="624"/>
      <c r="CU38" s="624"/>
      <c r="CV38" s="624"/>
      <c r="CW38" s="624"/>
      <c r="CX38" s="624"/>
      <c r="CY38" s="625"/>
      <c r="CZ38" s="628">
        <v>7.6</v>
      </c>
      <c r="DA38" s="653"/>
      <c r="DB38" s="653"/>
      <c r="DC38" s="657"/>
      <c r="DD38" s="632">
        <v>687024</v>
      </c>
      <c r="DE38" s="624"/>
      <c r="DF38" s="624"/>
      <c r="DG38" s="624"/>
      <c r="DH38" s="624"/>
      <c r="DI38" s="624"/>
      <c r="DJ38" s="624"/>
      <c r="DK38" s="625"/>
      <c r="DL38" s="632">
        <v>662968</v>
      </c>
      <c r="DM38" s="624"/>
      <c r="DN38" s="624"/>
      <c r="DO38" s="624"/>
      <c r="DP38" s="624"/>
      <c r="DQ38" s="624"/>
      <c r="DR38" s="624"/>
      <c r="DS38" s="624"/>
      <c r="DT38" s="624"/>
      <c r="DU38" s="624"/>
      <c r="DV38" s="625"/>
      <c r="DW38" s="628">
        <v>10.6</v>
      </c>
      <c r="DX38" s="653"/>
      <c r="DY38" s="653"/>
      <c r="DZ38" s="653"/>
      <c r="EA38" s="653"/>
      <c r="EB38" s="653"/>
      <c r="EC38" s="654"/>
    </row>
    <row r="39" spans="2:133" ht="11.25" customHeight="1" x14ac:dyDescent="0.2">
      <c r="B39" s="620" t="s">
        <v>327</v>
      </c>
      <c r="C39" s="621"/>
      <c r="D39" s="621"/>
      <c r="E39" s="621"/>
      <c r="F39" s="621"/>
      <c r="G39" s="621"/>
      <c r="H39" s="621"/>
      <c r="I39" s="621"/>
      <c r="J39" s="621"/>
      <c r="K39" s="621"/>
      <c r="L39" s="621"/>
      <c r="M39" s="621"/>
      <c r="N39" s="621"/>
      <c r="O39" s="621"/>
      <c r="P39" s="621"/>
      <c r="Q39" s="622"/>
      <c r="R39" s="623" t="s">
        <v>123</v>
      </c>
      <c r="S39" s="624"/>
      <c r="T39" s="624"/>
      <c r="U39" s="624"/>
      <c r="V39" s="624"/>
      <c r="W39" s="624"/>
      <c r="X39" s="624"/>
      <c r="Y39" s="625"/>
      <c r="Z39" s="626" t="s">
        <v>123</v>
      </c>
      <c r="AA39" s="626"/>
      <c r="AB39" s="626"/>
      <c r="AC39" s="626"/>
      <c r="AD39" s="627" t="s">
        <v>123</v>
      </c>
      <c r="AE39" s="627"/>
      <c r="AF39" s="627"/>
      <c r="AG39" s="627"/>
      <c r="AH39" s="627"/>
      <c r="AI39" s="627"/>
      <c r="AJ39" s="627"/>
      <c r="AK39" s="627"/>
      <c r="AL39" s="628" t="s">
        <v>123</v>
      </c>
      <c r="AM39" s="629"/>
      <c r="AN39" s="629"/>
      <c r="AO39" s="630"/>
      <c r="AQ39" s="686" t="s">
        <v>328</v>
      </c>
      <c r="AR39" s="687"/>
      <c r="AS39" s="687"/>
      <c r="AT39" s="687"/>
      <c r="AU39" s="687"/>
      <c r="AV39" s="687"/>
      <c r="AW39" s="687"/>
      <c r="AX39" s="687"/>
      <c r="AY39" s="688"/>
      <c r="AZ39" s="623">
        <v>60920</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3788</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256991</v>
      </c>
      <c r="CS39" s="655"/>
      <c r="CT39" s="655"/>
      <c r="CU39" s="655"/>
      <c r="CV39" s="655"/>
      <c r="CW39" s="655"/>
      <c r="CX39" s="655"/>
      <c r="CY39" s="656"/>
      <c r="CZ39" s="628">
        <v>2.2999999999999998</v>
      </c>
      <c r="DA39" s="653"/>
      <c r="DB39" s="653"/>
      <c r="DC39" s="657"/>
      <c r="DD39" s="632">
        <v>161879</v>
      </c>
      <c r="DE39" s="655"/>
      <c r="DF39" s="655"/>
      <c r="DG39" s="655"/>
      <c r="DH39" s="655"/>
      <c r="DI39" s="655"/>
      <c r="DJ39" s="655"/>
      <c r="DK39" s="656"/>
      <c r="DL39" s="632" t="s">
        <v>123</v>
      </c>
      <c r="DM39" s="655"/>
      <c r="DN39" s="655"/>
      <c r="DO39" s="655"/>
      <c r="DP39" s="655"/>
      <c r="DQ39" s="655"/>
      <c r="DR39" s="655"/>
      <c r="DS39" s="655"/>
      <c r="DT39" s="655"/>
      <c r="DU39" s="655"/>
      <c r="DV39" s="656"/>
      <c r="DW39" s="628" t="s">
        <v>123</v>
      </c>
      <c r="DX39" s="653"/>
      <c r="DY39" s="653"/>
      <c r="DZ39" s="653"/>
      <c r="EA39" s="653"/>
      <c r="EB39" s="653"/>
      <c r="EC39" s="654"/>
    </row>
    <row r="40" spans="2:133" ht="11.25" customHeight="1" x14ac:dyDescent="0.2">
      <c r="B40" s="620" t="s">
        <v>331</v>
      </c>
      <c r="C40" s="621"/>
      <c r="D40" s="621"/>
      <c r="E40" s="621"/>
      <c r="F40" s="621"/>
      <c r="G40" s="621"/>
      <c r="H40" s="621"/>
      <c r="I40" s="621"/>
      <c r="J40" s="621"/>
      <c r="K40" s="621"/>
      <c r="L40" s="621"/>
      <c r="M40" s="621"/>
      <c r="N40" s="621"/>
      <c r="O40" s="621"/>
      <c r="P40" s="621"/>
      <c r="Q40" s="622"/>
      <c r="R40" s="623">
        <v>21846</v>
      </c>
      <c r="S40" s="624"/>
      <c r="T40" s="624"/>
      <c r="U40" s="624"/>
      <c r="V40" s="624"/>
      <c r="W40" s="624"/>
      <c r="X40" s="624"/>
      <c r="Y40" s="625"/>
      <c r="Z40" s="626">
        <v>0.2</v>
      </c>
      <c r="AA40" s="626"/>
      <c r="AB40" s="626"/>
      <c r="AC40" s="626"/>
      <c r="AD40" s="627" t="s">
        <v>123</v>
      </c>
      <c r="AE40" s="627"/>
      <c r="AF40" s="627"/>
      <c r="AG40" s="627"/>
      <c r="AH40" s="627"/>
      <c r="AI40" s="627"/>
      <c r="AJ40" s="627"/>
      <c r="AK40" s="627"/>
      <c r="AL40" s="628" t="s">
        <v>123</v>
      </c>
      <c r="AM40" s="629"/>
      <c r="AN40" s="629"/>
      <c r="AO40" s="630"/>
      <c r="AQ40" s="686" t="s">
        <v>332</v>
      </c>
      <c r="AR40" s="687"/>
      <c r="AS40" s="687"/>
      <c r="AT40" s="687"/>
      <c r="AU40" s="687"/>
      <c r="AV40" s="687"/>
      <c r="AW40" s="687"/>
      <c r="AX40" s="687"/>
      <c r="AY40" s="688"/>
      <c r="AZ40" s="623" t="s">
        <v>123</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108</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20000</v>
      </c>
      <c r="CS40" s="624"/>
      <c r="CT40" s="624"/>
      <c r="CU40" s="624"/>
      <c r="CV40" s="624"/>
      <c r="CW40" s="624"/>
      <c r="CX40" s="624"/>
      <c r="CY40" s="625"/>
      <c r="CZ40" s="628">
        <v>0.2</v>
      </c>
      <c r="DA40" s="653"/>
      <c r="DB40" s="653"/>
      <c r="DC40" s="657"/>
      <c r="DD40" s="632" t="s">
        <v>123</v>
      </c>
      <c r="DE40" s="624"/>
      <c r="DF40" s="624"/>
      <c r="DG40" s="624"/>
      <c r="DH40" s="624"/>
      <c r="DI40" s="624"/>
      <c r="DJ40" s="624"/>
      <c r="DK40" s="625"/>
      <c r="DL40" s="632" t="s">
        <v>123</v>
      </c>
      <c r="DM40" s="624"/>
      <c r="DN40" s="624"/>
      <c r="DO40" s="624"/>
      <c r="DP40" s="624"/>
      <c r="DQ40" s="624"/>
      <c r="DR40" s="624"/>
      <c r="DS40" s="624"/>
      <c r="DT40" s="624"/>
      <c r="DU40" s="624"/>
      <c r="DV40" s="625"/>
      <c r="DW40" s="628" t="s">
        <v>123</v>
      </c>
      <c r="DX40" s="653"/>
      <c r="DY40" s="653"/>
      <c r="DZ40" s="653"/>
      <c r="EA40" s="653"/>
      <c r="EB40" s="653"/>
      <c r="EC40" s="654"/>
    </row>
    <row r="41" spans="2:133" ht="11.25" customHeight="1" x14ac:dyDescent="0.2">
      <c r="B41" s="644" t="s">
        <v>336</v>
      </c>
      <c r="C41" s="645"/>
      <c r="D41" s="645"/>
      <c r="E41" s="645"/>
      <c r="F41" s="645"/>
      <c r="G41" s="645"/>
      <c r="H41" s="645"/>
      <c r="I41" s="645"/>
      <c r="J41" s="645"/>
      <c r="K41" s="645"/>
      <c r="L41" s="645"/>
      <c r="M41" s="645"/>
      <c r="N41" s="645"/>
      <c r="O41" s="645"/>
      <c r="P41" s="645"/>
      <c r="Q41" s="646"/>
      <c r="R41" s="695">
        <v>11346301</v>
      </c>
      <c r="S41" s="696"/>
      <c r="T41" s="696"/>
      <c r="U41" s="696"/>
      <c r="V41" s="696"/>
      <c r="W41" s="696"/>
      <c r="X41" s="696"/>
      <c r="Y41" s="700"/>
      <c r="Z41" s="701">
        <v>100</v>
      </c>
      <c r="AA41" s="701"/>
      <c r="AB41" s="701"/>
      <c r="AC41" s="701"/>
      <c r="AD41" s="702">
        <v>6236055</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161691</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t="s">
        <v>123</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123</v>
      </c>
      <c r="CS41" s="655"/>
      <c r="CT41" s="655"/>
      <c r="CU41" s="655"/>
      <c r="CV41" s="655"/>
      <c r="CW41" s="655"/>
      <c r="CX41" s="655"/>
      <c r="CY41" s="656"/>
      <c r="CZ41" s="628" t="s">
        <v>123</v>
      </c>
      <c r="DA41" s="653"/>
      <c r="DB41" s="653"/>
      <c r="DC41" s="657"/>
      <c r="DD41" s="632" t="s">
        <v>123</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340</v>
      </c>
      <c r="AR42" s="693"/>
      <c r="AS42" s="693"/>
      <c r="AT42" s="693"/>
      <c r="AU42" s="693"/>
      <c r="AV42" s="693"/>
      <c r="AW42" s="693"/>
      <c r="AX42" s="693"/>
      <c r="AY42" s="694"/>
      <c r="AZ42" s="695">
        <v>672920</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412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1022825</v>
      </c>
      <c r="CS42" s="655"/>
      <c r="CT42" s="655"/>
      <c r="CU42" s="655"/>
      <c r="CV42" s="655"/>
      <c r="CW42" s="655"/>
      <c r="CX42" s="655"/>
      <c r="CY42" s="656"/>
      <c r="CZ42" s="628">
        <v>9.4</v>
      </c>
      <c r="DA42" s="653"/>
      <c r="DB42" s="653"/>
      <c r="DC42" s="657"/>
      <c r="DD42" s="632">
        <v>294885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02" t="s">
        <v>343</v>
      </c>
      <c r="CD43" s="620" t="s">
        <v>344</v>
      </c>
      <c r="CE43" s="621"/>
      <c r="CF43" s="621"/>
      <c r="CG43" s="621"/>
      <c r="CH43" s="621"/>
      <c r="CI43" s="621"/>
      <c r="CJ43" s="621"/>
      <c r="CK43" s="621"/>
      <c r="CL43" s="621"/>
      <c r="CM43" s="621"/>
      <c r="CN43" s="621"/>
      <c r="CO43" s="621"/>
      <c r="CP43" s="621"/>
      <c r="CQ43" s="622"/>
      <c r="CR43" s="623">
        <v>14100</v>
      </c>
      <c r="CS43" s="655"/>
      <c r="CT43" s="655"/>
      <c r="CU43" s="655"/>
      <c r="CV43" s="655"/>
      <c r="CW43" s="655"/>
      <c r="CX43" s="655"/>
      <c r="CY43" s="656"/>
      <c r="CZ43" s="628">
        <v>0.1</v>
      </c>
      <c r="DA43" s="653"/>
      <c r="DB43" s="653"/>
      <c r="DC43" s="657"/>
      <c r="DD43" s="632">
        <v>14100</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916360</v>
      </c>
      <c r="CS44" s="624"/>
      <c r="CT44" s="624"/>
      <c r="CU44" s="624"/>
      <c r="CV44" s="624"/>
      <c r="CW44" s="624"/>
      <c r="CX44" s="624"/>
      <c r="CY44" s="625"/>
      <c r="CZ44" s="628">
        <v>8.4</v>
      </c>
      <c r="DA44" s="629"/>
      <c r="DB44" s="629"/>
      <c r="DC44" s="635"/>
      <c r="DD44" s="632">
        <v>291740</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453316</v>
      </c>
      <c r="CS45" s="655"/>
      <c r="CT45" s="655"/>
      <c r="CU45" s="655"/>
      <c r="CV45" s="655"/>
      <c r="CW45" s="655"/>
      <c r="CX45" s="655"/>
      <c r="CY45" s="656"/>
      <c r="CZ45" s="628">
        <v>4.0999999999999996</v>
      </c>
      <c r="DA45" s="653"/>
      <c r="DB45" s="653"/>
      <c r="DC45" s="657"/>
      <c r="DD45" s="632">
        <v>107779</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13"/>
      <c r="CD46" s="661"/>
      <c r="CE46" s="662"/>
      <c r="CF46" s="620" t="s">
        <v>349</v>
      </c>
      <c r="CG46" s="621"/>
      <c r="CH46" s="621"/>
      <c r="CI46" s="621"/>
      <c r="CJ46" s="621"/>
      <c r="CK46" s="621"/>
      <c r="CL46" s="621"/>
      <c r="CM46" s="621"/>
      <c r="CN46" s="621"/>
      <c r="CO46" s="621"/>
      <c r="CP46" s="621"/>
      <c r="CQ46" s="622"/>
      <c r="CR46" s="623">
        <v>383296</v>
      </c>
      <c r="CS46" s="624"/>
      <c r="CT46" s="624"/>
      <c r="CU46" s="624"/>
      <c r="CV46" s="624"/>
      <c r="CW46" s="624"/>
      <c r="CX46" s="624"/>
      <c r="CY46" s="625"/>
      <c r="CZ46" s="628">
        <v>3.5</v>
      </c>
      <c r="DA46" s="629"/>
      <c r="DB46" s="629"/>
      <c r="DC46" s="635"/>
      <c r="DD46" s="632">
        <v>105384</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13"/>
      <c r="CD47" s="661"/>
      <c r="CE47" s="662"/>
      <c r="CF47" s="620" t="s">
        <v>350</v>
      </c>
      <c r="CG47" s="621"/>
      <c r="CH47" s="621"/>
      <c r="CI47" s="621"/>
      <c r="CJ47" s="621"/>
      <c r="CK47" s="621"/>
      <c r="CL47" s="621"/>
      <c r="CM47" s="621"/>
      <c r="CN47" s="621"/>
      <c r="CO47" s="621"/>
      <c r="CP47" s="621"/>
      <c r="CQ47" s="622"/>
      <c r="CR47" s="623">
        <v>106465</v>
      </c>
      <c r="CS47" s="655"/>
      <c r="CT47" s="655"/>
      <c r="CU47" s="655"/>
      <c r="CV47" s="655"/>
      <c r="CW47" s="655"/>
      <c r="CX47" s="655"/>
      <c r="CY47" s="656"/>
      <c r="CZ47" s="628">
        <v>1</v>
      </c>
      <c r="DA47" s="653"/>
      <c r="DB47" s="653"/>
      <c r="DC47" s="657"/>
      <c r="DD47" s="632">
        <v>3145</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ht="10.55" x14ac:dyDescent="0.2">
      <c r="B48" s="213"/>
      <c r="CD48" s="663"/>
      <c r="CE48" s="664"/>
      <c r="CF48" s="620" t="s">
        <v>351</v>
      </c>
      <c r="CG48" s="621"/>
      <c r="CH48" s="621"/>
      <c r="CI48" s="621"/>
      <c r="CJ48" s="621"/>
      <c r="CK48" s="621"/>
      <c r="CL48" s="621"/>
      <c r="CM48" s="621"/>
      <c r="CN48" s="621"/>
      <c r="CO48" s="621"/>
      <c r="CP48" s="621"/>
      <c r="CQ48" s="622"/>
      <c r="CR48" s="623" t="s">
        <v>123</v>
      </c>
      <c r="CS48" s="624"/>
      <c r="CT48" s="624"/>
      <c r="CU48" s="624"/>
      <c r="CV48" s="624"/>
      <c r="CW48" s="624"/>
      <c r="CX48" s="624"/>
      <c r="CY48" s="625"/>
      <c r="CZ48" s="628" t="s">
        <v>123</v>
      </c>
      <c r="DA48" s="629"/>
      <c r="DB48" s="629"/>
      <c r="DC48" s="635"/>
      <c r="DD48" s="632" t="s">
        <v>123</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13"/>
      <c r="CD49" s="644" t="s">
        <v>352</v>
      </c>
      <c r="CE49" s="645"/>
      <c r="CF49" s="645"/>
      <c r="CG49" s="645"/>
      <c r="CH49" s="645"/>
      <c r="CI49" s="645"/>
      <c r="CJ49" s="645"/>
      <c r="CK49" s="645"/>
      <c r="CL49" s="645"/>
      <c r="CM49" s="645"/>
      <c r="CN49" s="645"/>
      <c r="CO49" s="645"/>
      <c r="CP49" s="645"/>
      <c r="CQ49" s="646"/>
      <c r="CR49" s="695">
        <v>10937280</v>
      </c>
      <c r="CS49" s="682"/>
      <c r="CT49" s="682"/>
      <c r="CU49" s="682"/>
      <c r="CV49" s="682"/>
      <c r="CW49" s="682"/>
      <c r="CX49" s="682"/>
      <c r="CY49" s="711"/>
      <c r="CZ49" s="703">
        <v>100</v>
      </c>
      <c r="DA49" s="712"/>
      <c r="DB49" s="712"/>
      <c r="DC49" s="713"/>
      <c r="DD49" s="714">
        <v>7645049</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snWzMLp/Bv6NefkZzSehVzZRkYWne0BxrH1p10MOoewI43o7a1AN6nwnXll0+ZcgfyI2nlC0gQFN/TH2K255Q==" saltValue="jyQOJskNoHTGnZM0hes03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23" zoomScale="70" zoomScaleNormal="25" zoomScaleSheetLayoutView="70" workbookViewId="0">
      <selection activeCell="AK32" sqref="AK32:AO32"/>
    </sheetView>
  </sheetViews>
  <sheetFormatPr defaultColWidth="0" defaultRowHeight="13.3" zeroHeight="1" x14ac:dyDescent="0.2"/>
  <cols>
    <col min="1" max="130" width="2.69921875" style="219" customWidth="1"/>
    <col min="131" max="131" width="1.597656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35" customHeight="1" thickBot="1" x14ac:dyDescent="0.25">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35" customHeight="1" thickBot="1" x14ac:dyDescent="0.25">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35" customHeight="1" x14ac:dyDescent="0.2">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3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35" customHeight="1" thickTop="1" x14ac:dyDescent="0.2">
      <c r="A7" s="224">
        <v>1</v>
      </c>
      <c r="B7" s="749" t="s">
        <v>375</v>
      </c>
      <c r="C7" s="750"/>
      <c r="D7" s="750"/>
      <c r="E7" s="750"/>
      <c r="F7" s="750"/>
      <c r="G7" s="750"/>
      <c r="H7" s="750"/>
      <c r="I7" s="750"/>
      <c r="J7" s="750"/>
      <c r="K7" s="750"/>
      <c r="L7" s="750"/>
      <c r="M7" s="750"/>
      <c r="N7" s="750"/>
      <c r="O7" s="750"/>
      <c r="P7" s="751"/>
      <c r="Q7" s="752">
        <v>11332</v>
      </c>
      <c r="R7" s="753"/>
      <c r="S7" s="753"/>
      <c r="T7" s="753"/>
      <c r="U7" s="753"/>
      <c r="V7" s="753">
        <v>10923</v>
      </c>
      <c r="W7" s="753"/>
      <c r="X7" s="753"/>
      <c r="Y7" s="753"/>
      <c r="Z7" s="753"/>
      <c r="AA7" s="753">
        <v>409</v>
      </c>
      <c r="AB7" s="753"/>
      <c r="AC7" s="753"/>
      <c r="AD7" s="753"/>
      <c r="AE7" s="754"/>
      <c r="AF7" s="755">
        <v>272</v>
      </c>
      <c r="AG7" s="756"/>
      <c r="AH7" s="756"/>
      <c r="AI7" s="756"/>
      <c r="AJ7" s="757"/>
      <c r="AK7" s="758">
        <v>378</v>
      </c>
      <c r="AL7" s="759"/>
      <c r="AM7" s="759"/>
      <c r="AN7" s="759"/>
      <c r="AO7" s="759"/>
      <c r="AP7" s="759">
        <v>6474</v>
      </c>
      <c r="AQ7" s="759"/>
      <c r="AR7" s="759"/>
      <c r="AS7" s="759"/>
      <c r="AT7" s="759"/>
      <c r="AU7" s="760" t="s">
        <v>548</v>
      </c>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560</v>
      </c>
      <c r="BT7" s="747"/>
      <c r="BU7" s="747"/>
      <c r="BV7" s="747"/>
      <c r="BW7" s="747"/>
      <c r="BX7" s="747"/>
      <c r="BY7" s="747"/>
      <c r="BZ7" s="747"/>
      <c r="CA7" s="747"/>
      <c r="CB7" s="747"/>
      <c r="CC7" s="747"/>
      <c r="CD7" s="747"/>
      <c r="CE7" s="747"/>
      <c r="CF7" s="747"/>
      <c r="CG7" s="762"/>
      <c r="CH7" s="743">
        <v>0</v>
      </c>
      <c r="CI7" s="744"/>
      <c r="CJ7" s="744"/>
      <c r="CK7" s="744"/>
      <c r="CL7" s="745"/>
      <c r="CM7" s="743">
        <v>53</v>
      </c>
      <c r="CN7" s="744"/>
      <c r="CO7" s="744"/>
      <c r="CP7" s="744"/>
      <c r="CQ7" s="745"/>
      <c r="CR7" s="743">
        <v>5</v>
      </c>
      <c r="CS7" s="744"/>
      <c r="CT7" s="744"/>
      <c r="CU7" s="744"/>
      <c r="CV7" s="745"/>
      <c r="CW7" s="743" t="s">
        <v>549</v>
      </c>
      <c r="CX7" s="744"/>
      <c r="CY7" s="744"/>
      <c r="CZ7" s="744"/>
      <c r="DA7" s="745"/>
      <c r="DB7" s="743" t="s">
        <v>549</v>
      </c>
      <c r="DC7" s="744"/>
      <c r="DD7" s="744"/>
      <c r="DE7" s="744"/>
      <c r="DF7" s="745"/>
      <c r="DG7" s="743">
        <v>180</v>
      </c>
      <c r="DH7" s="744"/>
      <c r="DI7" s="744"/>
      <c r="DJ7" s="744"/>
      <c r="DK7" s="745"/>
      <c r="DL7" s="743"/>
      <c r="DM7" s="744"/>
      <c r="DN7" s="744"/>
      <c r="DO7" s="744"/>
      <c r="DP7" s="745"/>
      <c r="DQ7" s="743"/>
      <c r="DR7" s="744"/>
      <c r="DS7" s="744"/>
      <c r="DT7" s="744"/>
      <c r="DU7" s="745"/>
      <c r="DV7" s="746"/>
      <c r="DW7" s="747"/>
      <c r="DX7" s="747"/>
      <c r="DY7" s="747"/>
      <c r="DZ7" s="748"/>
      <c r="EA7" s="222"/>
    </row>
    <row r="8" spans="1:131" s="223" customFormat="1" ht="26.35" customHeight="1" x14ac:dyDescent="0.2">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561</v>
      </c>
      <c r="BT8" s="774"/>
      <c r="BU8" s="774"/>
      <c r="BV8" s="774"/>
      <c r="BW8" s="774"/>
      <c r="BX8" s="774"/>
      <c r="BY8" s="774"/>
      <c r="BZ8" s="774"/>
      <c r="CA8" s="774"/>
      <c r="CB8" s="774"/>
      <c r="CC8" s="774"/>
      <c r="CD8" s="774"/>
      <c r="CE8" s="774"/>
      <c r="CF8" s="774"/>
      <c r="CG8" s="775"/>
      <c r="CH8" s="776">
        <v>9</v>
      </c>
      <c r="CI8" s="777"/>
      <c r="CJ8" s="777"/>
      <c r="CK8" s="777"/>
      <c r="CL8" s="778"/>
      <c r="CM8" s="776">
        <v>183</v>
      </c>
      <c r="CN8" s="777"/>
      <c r="CO8" s="777"/>
      <c r="CP8" s="777"/>
      <c r="CQ8" s="778"/>
      <c r="CR8" s="776">
        <v>24</v>
      </c>
      <c r="CS8" s="777"/>
      <c r="CT8" s="777"/>
      <c r="CU8" s="777"/>
      <c r="CV8" s="778"/>
      <c r="CW8" s="776" t="s">
        <v>549</v>
      </c>
      <c r="CX8" s="777"/>
      <c r="CY8" s="777"/>
      <c r="CZ8" s="777"/>
      <c r="DA8" s="778"/>
      <c r="DB8" s="776" t="s">
        <v>549</v>
      </c>
      <c r="DC8" s="777"/>
      <c r="DD8" s="777"/>
      <c r="DE8" s="777"/>
      <c r="DF8" s="778"/>
      <c r="DG8" s="776" t="s">
        <v>549</v>
      </c>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35" customHeight="1" x14ac:dyDescent="0.2">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t="s">
        <v>562</v>
      </c>
      <c r="BT9" s="774"/>
      <c r="BU9" s="774"/>
      <c r="BV9" s="774"/>
      <c r="BW9" s="774"/>
      <c r="BX9" s="774"/>
      <c r="BY9" s="774"/>
      <c r="BZ9" s="774"/>
      <c r="CA9" s="774"/>
      <c r="CB9" s="774"/>
      <c r="CC9" s="774"/>
      <c r="CD9" s="774"/>
      <c r="CE9" s="774"/>
      <c r="CF9" s="774"/>
      <c r="CG9" s="775"/>
      <c r="CH9" s="776">
        <v>293</v>
      </c>
      <c r="CI9" s="777"/>
      <c r="CJ9" s="777"/>
      <c r="CK9" s="777"/>
      <c r="CL9" s="778"/>
      <c r="CM9" s="776" t="s">
        <v>563</v>
      </c>
      <c r="CN9" s="777"/>
      <c r="CO9" s="777"/>
      <c r="CP9" s="777"/>
      <c r="CQ9" s="778"/>
      <c r="CR9" s="776">
        <v>13</v>
      </c>
      <c r="CS9" s="777"/>
      <c r="CT9" s="777"/>
      <c r="CU9" s="777"/>
      <c r="CV9" s="778"/>
      <c r="CW9" s="776">
        <v>62</v>
      </c>
      <c r="CX9" s="777"/>
      <c r="CY9" s="777"/>
      <c r="CZ9" s="777"/>
      <c r="DA9" s="778"/>
      <c r="DB9" s="776" t="s">
        <v>549</v>
      </c>
      <c r="DC9" s="777"/>
      <c r="DD9" s="777"/>
      <c r="DE9" s="777"/>
      <c r="DF9" s="778"/>
      <c r="DG9" s="776" t="s">
        <v>549</v>
      </c>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35" customHeight="1" x14ac:dyDescent="0.2">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35" customHeight="1" x14ac:dyDescent="0.2">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35" customHeight="1" x14ac:dyDescent="0.2">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35" customHeight="1" x14ac:dyDescent="0.2">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35" customHeight="1" x14ac:dyDescent="0.2">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35" customHeight="1" x14ac:dyDescent="0.2">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35" customHeight="1" x14ac:dyDescent="0.2">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35" customHeight="1" x14ac:dyDescent="0.2">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35" customHeight="1" x14ac:dyDescent="0.2">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35" customHeight="1" x14ac:dyDescent="0.2">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35" customHeight="1" x14ac:dyDescent="0.2">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35" customHeight="1" thickBot="1" x14ac:dyDescent="0.25">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35" customHeight="1" x14ac:dyDescent="0.2">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35" customHeight="1" thickBot="1" x14ac:dyDescent="0.25">
      <c r="A23" s="228" t="s">
        <v>377</v>
      </c>
      <c r="B23" s="789" t="s">
        <v>378</v>
      </c>
      <c r="C23" s="790"/>
      <c r="D23" s="790"/>
      <c r="E23" s="790"/>
      <c r="F23" s="790"/>
      <c r="G23" s="790"/>
      <c r="H23" s="790"/>
      <c r="I23" s="790"/>
      <c r="J23" s="790"/>
      <c r="K23" s="790"/>
      <c r="L23" s="790"/>
      <c r="M23" s="790"/>
      <c r="N23" s="790"/>
      <c r="O23" s="790"/>
      <c r="P23" s="791"/>
      <c r="Q23" s="792">
        <v>11332</v>
      </c>
      <c r="R23" s="793"/>
      <c r="S23" s="793"/>
      <c r="T23" s="793"/>
      <c r="U23" s="793"/>
      <c r="V23" s="793">
        <v>10923</v>
      </c>
      <c r="W23" s="793"/>
      <c r="X23" s="793"/>
      <c r="Y23" s="793"/>
      <c r="Z23" s="793"/>
      <c r="AA23" s="793">
        <v>409</v>
      </c>
      <c r="AB23" s="793"/>
      <c r="AC23" s="793"/>
      <c r="AD23" s="793"/>
      <c r="AE23" s="794"/>
      <c r="AF23" s="795">
        <v>272</v>
      </c>
      <c r="AG23" s="793"/>
      <c r="AH23" s="793"/>
      <c r="AI23" s="793"/>
      <c r="AJ23" s="796"/>
      <c r="AK23" s="797"/>
      <c r="AL23" s="798"/>
      <c r="AM23" s="798"/>
      <c r="AN23" s="798"/>
      <c r="AO23" s="798"/>
      <c r="AP23" s="793">
        <v>6474</v>
      </c>
      <c r="AQ23" s="793"/>
      <c r="AR23" s="793"/>
      <c r="AS23" s="793"/>
      <c r="AT23" s="793"/>
      <c r="AU23" s="809"/>
      <c r="AV23" s="809"/>
      <c r="AW23" s="809"/>
      <c r="AX23" s="809"/>
      <c r="AY23" s="810"/>
      <c r="AZ23" s="811" t="s">
        <v>123</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35" customHeight="1" x14ac:dyDescent="0.2">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35" customHeight="1" thickBot="1" x14ac:dyDescent="0.25">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35" customHeight="1" x14ac:dyDescent="0.2">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3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35" customHeight="1" thickTop="1" x14ac:dyDescent="0.2">
      <c r="A28" s="230">
        <v>1</v>
      </c>
      <c r="B28" s="749" t="s">
        <v>389</v>
      </c>
      <c r="C28" s="750"/>
      <c r="D28" s="750"/>
      <c r="E28" s="750"/>
      <c r="F28" s="750"/>
      <c r="G28" s="750"/>
      <c r="H28" s="750"/>
      <c r="I28" s="750"/>
      <c r="J28" s="750"/>
      <c r="K28" s="750"/>
      <c r="L28" s="750"/>
      <c r="M28" s="750"/>
      <c r="N28" s="750"/>
      <c r="O28" s="750"/>
      <c r="P28" s="751"/>
      <c r="Q28" s="822">
        <v>2286</v>
      </c>
      <c r="R28" s="823"/>
      <c r="S28" s="823"/>
      <c r="T28" s="823"/>
      <c r="U28" s="823"/>
      <c r="V28" s="823">
        <v>2263</v>
      </c>
      <c r="W28" s="823"/>
      <c r="X28" s="823"/>
      <c r="Y28" s="823"/>
      <c r="Z28" s="823"/>
      <c r="AA28" s="823">
        <v>23</v>
      </c>
      <c r="AB28" s="823"/>
      <c r="AC28" s="823"/>
      <c r="AD28" s="823"/>
      <c r="AE28" s="824"/>
      <c r="AF28" s="825">
        <v>23</v>
      </c>
      <c r="AG28" s="823"/>
      <c r="AH28" s="823"/>
      <c r="AI28" s="823"/>
      <c r="AJ28" s="826"/>
      <c r="AK28" s="827">
        <v>205</v>
      </c>
      <c r="AL28" s="828"/>
      <c r="AM28" s="828"/>
      <c r="AN28" s="828"/>
      <c r="AO28" s="828"/>
      <c r="AP28" s="828" t="s">
        <v>549</v>
      </c>
      <c r="AQ28" s="828"/>
      <c r="AR28" s="828"/>
      <c r="AS28" s="828"/>
      <c r="AT28" s="828"/>
      <c r="AU28" s="828" t="s">
        <v>549</v>
      </c>
      <c r="AV28" s="828"/>
      <c r="AW28" s="828"/>
      <c r="AX28" s="828"/>
      <c r="AY28" s="828"/>
      <c r="AZ28" s="829" t="s">
        <v>549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35" customHeight="1" x14ac:dyDescent="0.2">
      <c r="A29" s="230">
        <v>2</v>
      </c>
      <c r="B29" s="780" t="s">
        <v>390</v>
      </c>
      <c r="C29" s="781"/>
      <c r="D29" s="781"/>
      <c r="E29" s="781"/>
      <c r="F29" s="781"/>
      <c r="G29" s="781"/>
      <c r="H29" s="781"/>
      <c r="I29" s="781"/>
      <c r="J29" s="781"/>
      <c r="K29" s="781"/>
      <c r="L29" s="781"/>
      <c r="M29" s="781"/>
      <c r="N29" s="781"/>
      <c r="O29" s="781"/>
      <c r="P29" s="782"/>
      <c r="Q29" s="783">
        <v>2111</v>
      </c>
      <c r="R29" s="784"/>
      <c r="S29" s="784"/>
      <c r="T29" s="784"/>
      <c r="U29" s="784"/>
      <c r="V29" s="784">
        <v>2085</v>
      </c>
      <c r="W29" s="784"/>
      <c r="X29" s="784"/>
      <c r="Y29" s="784"/>
      <c r="Z29" s="784"/>
      <c r="AA29" s="784">
        <v>26</v>
      </c>
      <c r="AB29" s="784"/>
      <c r="AC29" s="784"/>
      <c r="AD29" s="784"/>
      <c r="AE29" s="785"/>
      <c r="AF29" s="786">
        <v>26</v>
      </c>
      <c r="AG29" s="787"/>
      <c r="AH29" s="787"/>
      <c r="AI29" s="787"/>
      <c r="AJ29" s="788"/>
      <c r="AK29" s="834">
        <v>303</v>
      </c>
      <c r="AL29" s="830"/>
      <c r="AM29" s="830"/>
      <c r="AN29" s="830"/>
      <c r="AO29" s="830"/>
      <c r="AP29" s="830" t="s">
        <v>549</v>
      </c>
      <c r="AQ29" s="830"/>
      <c r="AR29" s="830"/>
      <c r="AS29" s="830"/>
      <c r="AT29" s="830"/>
      <c r="AU29" s="830" t="s">
        <v>549</v>
      </c>
      <c r="AV29" s="830"/>
      <c r="AW29" s="830"/>
      <c r="AX29" s="830"/>
      <c r="AY29" s="830"/>
      <c r="AZ29" s="831" t="s">
        <v>549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35" customHeight="1" x14ac:dyDescent="0.2">
      <c r="A30" s="230">
        <v>3</v>
      </c>
      <c r="B30" s="780" t="s">
        <v>391</v>
      </c>
      <c r="C30" s="781"/>
      <c r="D30" s="781"/>
      <c r="E30" s="781"/>
      <c r="F30" s="781"/>
      <c r="G30" s="781"/>
      <c r="H30" s="781"/>
      <c r="I30" s="781"/>
      <c r="J30" s="781"/>
      <c r="K30" s="781"/>
      <c r="L30" s="781"/>
      <c r="M30" s="781"/>
      <c r="N30" s="781"/>
      <c r="O30" s="781"/>
      <c r="P30" s="782"/>
      <c r="Q30" s="783">
        <v>675</v>
      </c>
      <c r="R30" s="784"/>
      <c r="S30" s="784"/>
      <c r="T30" s="784"/>
      <c r="U30" s="784"/>
      <c r="V30" s="784">
        <v>671</v>
      </c>
      <c r="W30" s="784"/>
      <c r="X30" s="784"/>
      <c r="Y30" s="784"/>
      <c r="Z30" s="784"/>
      <c r="AA30" s="784">
        <v>4</v>
      </c>
      <c r="AB30" s="784"/>
      <c r="AC30" s="784"/>
      <c r="AD30" s="784"/>
      <c r="AE30" s="785"/>
      <c r="AF30" s="786">
        <v>4</v>
      </c>
      <c r="AG30" s="787"/>
      <c r="AH30" s="787"/>
      <c r="AI30" s="787"/>
      <c r="AJ30" s="788"/>
      <c r="AK30" s="834">
        <v>362</v>
      </c>
      <c r="AL30" s="830"/>
      <c r="AM30" s="830"/>
      <c r="AN30" s="830"/>
      <c r="AO30" s="830"/>
      <c r="AP30" s="830" t="s">
        <v>549</v>
      </c>
      <c r="AQ30" s="830"/>
      <c r="AR30" s="830"/>
      <c r="AS30" s="830"/>
      <c r="AT30" s="830"/>
      <c r="AU30" s="830" t="s">
        <v>549</v>
      </c>
      <c r="AV30" s="830"/>
      <c r="AW30" s="830"/>
      <c r="AX30" s="830"/>
      <c r="AY30" s="830"/>
      <c r="AZ30" s="831" t="s">
        <v>549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35" customHeight="1" x14ac:dyDescent="0.2">
      <c r="A31" s="230">
        <v>4</v>
      </c>
      <c r="B31" s="780" t="s">
        <v>392</v>
      </c>
      <c r="C31" s="781"/>
      <c r="D31" s="781"/>
      <c r="E31" s="781"/>
      <c r="F31" s="781"/>
      <c r="G31" s="781"/>
      <c r="H31" s="781"/>
      <c r="I31" s="781"/>
      <c r="J31" s="781"/>
      <c r="K31" s="781"/>
      <c r="L31" s="781"/>
      <c r="M31" s="781"/>
      <c r="N31" s="781"/>
      <c r="O31" s="781"/>
      <c r="P31" s="782"/>
      <c r="Q31" s="783">
        <v>2737</v>
      </c>
      <c r="R31" s="784"/>
      <c r="S31" s="784"/>
      <c r="T31" s="784"/>
      <c r="U31" s="784"/>
      <c r="V31" s="784">
        <v>2956</v>
      </c>
      <c r="W31" s="784"/>
      <c r="X31" s="784"/>
      <c r="Y31" s="784"/>
      <c r="Z31" s="784"/>
      <c r="AA31" s="784" t="s">
        <v>559</v>
      </c>
      <c r="AB31" s="784"/>
      <c r="AC31" s="784"/>
      <c r="AD31" s="784"/>
      <c r="AE31" s="785"/>
      <c r="AF31" s="786">
        <v>2446</v>
      </c>
      <c r="AG31" s="787"/>
      <c r="AH31" s="787"/>
      <c r="AI31" s="787"/>
      <c r="AJ31" s="788"/>
      <c r="AK31" s="834">
        <v>226</v>
      </c>
      <c r="AL31" s="830"/>
      <c r="AM31" s="830"/>
      <c r="AN31" s="830"/>
      <c r="AO31" s="830"/>
      <c r="AP31" s="830">
        <v>2002</v>
      </c>
      <c r="AQ31" s="830"/>
      <c r="AR31" s="830"/>
      <c r="AS31" s="830"/>
      <c r="AT31" s="830"/>
      <c r="AU31" s="830">
        <v>1265</v>
      </c>
      <c r="AV31" s="830"/>
      <c r="AW31" s="830"/>
      <c r="AX31" s="830"/>
      <c r="AY31" s="830"/>
      <c r="AZ31" s="831" t="s">
        <v>549</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35" customHeight="1" x14ac:dyDescent="0.2">
      <c r="A32" s="230">
        <v>5</v>
      </c>
      <c r="B32" s="780" t="s">
        <v>394</v>
      </c>
      <c r="C32" s="781"/>
      <c r="D32" s="781"/>
      <c r="E32" s="781"/>
      <c r="F32" s="781"/>
      <c r="G32" s="781"/>
      <c r="H32" s="781"/>
      <c r="I32" s="781"/>
      <c r="J32" s="781"/>
      <c r="K32" s="781"/>
      <c r="L32" s="781"/>
      <c r="M32" s="781"/>
      <c r="N32" s="781"/>
      <c r="O32" s="781"/>
      <c r="P32" s="782"/>
      <c r="Q32" s="783">
        <v>379</v>
      </c>
      <c r="R32" s="784"/>
      <c r="S32" s="784"/>
      <c r="T32" s="784"/>
      <c r="U32" s="784"/>
      <c r="V32" s="784">
        <v>334</v>
      </c>
      <c r="W32" s="784"/>
      <c r="X32" s="784"/>
      <c r="Y32" s="784"/>
      <c r="Z32" s="784"/>
      <c r="AA32" s="784">
        <v>45</v>
      </c>
      <c r="AB32" s="784"/>
      <c r="AC32" s="784"/>
      <c r="AD32" s="784"/>
      <c r="AE32" s="785"/>
      <c r="AF32" s="786">
        <v>599</v>
      </c>
      <c r="AG32" s="787"/>
      <c r="AH32" s="787"/>
      <c r="AI32" s="787"/>
      <c r="AJ32" s="788"/>
      <c r="AK32" s="834">
        <v>51</v>
      </c>
      <c r="AL32" s="830"/>
      <c r="AM32" s="830"/>
      <c r="AN32" s="830"/>
      <c r="AO32" s="830"/>
      <c r="AP32" s="830">
        <v>1224</v>
      </c>
      <c r="AQ32" s="830"/>
      <c r="AR32" s="830"/>
      <c r="AS32" s="830"/>
      <c r="AT32" s="830"/>
      <c r="AU32" s="830">
        <v>120</v>
      </c>
      <c r="AV32" s="830"/>
      <c r="AW32" s="830"/>
      <c r="AX32" s="830"/>
      <c r="AY32" s="830"/>
      <c r="AZ32" s="831" t="s">
        <v>549</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35" customHeight="1" x14ac:dyDescent="0.2">
      <c r="A33" s="230">
        <v>6</v>
      </c>
      <c r="B33" s="780" t="s">
        <v>395</v>
      </c>
      <c r="C33" s="781"/>
      <c r="D33" s="781"/>
      <c r="E33" s="781"/>
      <c r="F33" s="781"/>
      <c r="G33" s="781"/>
      <c r="H33" s="781"/>
      <c r="I33" s="781"/>
      <c r="J33" s="781"/>
      <c r="K33" s="781"/>
      <c r="L33" s="781"/>
      <c r="M33" s="781"/>
      <c r="N33" s="781"/>
      <c r="O33" s="781"/>
      <c r="P33" s="782"/>
      <c r="Q33" s="783">
        <v>1294</v>
      </c>
      <c r="R33" s="784"/>
      <c r="S33" s="784"/>
      <c r="T33" s="784"/>
      <c r="U33" s="784"/>
      <c r="V33" s="784">
        <v>834</v>
      </c>
      <c r="W33" s="784"/>
      <c r="X33" s="784"/>
      <c r="Y33" s="784"/>
      <c r="Z33" s="784"/>
      <c r="AA33" s="784">
        <v>460</v>
      </c>
      <c r="AB33" s="784"/>
      <c r="AC33" s="784"/>
      <c r="AD33" s="784"/>
      <c r="AE33" s="785"/>
      <c r="AF33" s="786">
        <v>196</v>
      </c>
      <c r="AG33" s="787"/>
      <c r="AH33" s="787"/>
      <c r="AI33" s="787"/>
      <c r="AJ33" s="788"/>
      <c r="AK33" s="834">
        <v>862</v>
      </c>
      <c r="AL33" s="830"/>
      <c r="AM33" s="830"/>
      <c r="AN33" s="830"/>
      <c r="AO33" s="830"/>
      <c r="AP33" s="830">
        <v>4255</v>
      </c>
      <c r="AQ33" s="830"/>
      <c r="AR33" s="830"/>
      <c r="AS33" s="830"/>
      <c r="AT33" s="830"/>
      <c r="AU33" s="830">
        <v>3881</v>
      </c>
      <c r="AV33" s="830"/>
      <c r="AW33" s="830"/>
      <c r="AX33" s="830"/>
      <c r="AY33" s="830"/>
      <c r="AZ33" s="831" t="s">
        <v>549</v>
      </c>
      <c r="BA33" s="831"/>
      <c r="BB33" s="831"/>
      <c r="BC33" s="831"/>
      <c r="BD33" s="831"/>
      <c r="BE33" s="832" t="s">
        <v>393</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35" customHeight="1" x14ac:dyDescent="0.2">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35" customHeight="1" x14ac:dyDescent="0.2">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35" customHeight="1" x14ac:dyDescent="0.2">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35" customHeight="1" x14ac:dyDescent="0.2">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35" customHeight="1" x14ac:dyDescent="0.2">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35" customHeight="1" x14ac:dyDescent="0.2">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35" customHeight="1" x14ac:dyDescent="0.2">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35" customHeight="1" x14ac:dyDescent="0.2">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35" customHeight="1" x14ac:dyDescent="0.2">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35" customHeight="1" x14ac:dyDescent="0.2">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35" customHeight="1" x14ac:dyDescent="0.2">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35" customHeight="1" x14ac:dyDescent="0.2">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35" customHeight="1" x14ac:dyDescent="0.2">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35" customHeight="1" x14ac:dyDescent="0.2">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35" customHeight="1" x14ac:dyDescent="0.2">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35" customHeight="1" x14ac:dyDescent="0.2">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35" customHeight="1" x14ac:dyDescent="0.2">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35" customHeight="1" x14ac:dyDescent="0.2">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35" customHeight="1" x14ac:dyDescent="0.2">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35" customHeight="1" x14ac:dyDescent="0.2">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35" customHeight="1" x14ac:dyDescent="0.2">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35" customHeight="1" x14ac:dyDescent="0.2">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35" customHeight="1" x14ac:dyDescent="0.2">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35" customHeight="1" x14ac:dyDescent="0.2">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35" customHeight="1" x14ac:dyDescent="0.2">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35" customHeight="1" x14ac:dyDescent="0.2">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35" customHeight="1" x14ac:dyDescent="0.2">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35" customHeight="1" thickBot="1" x14ac:dyDescent="0.25">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35" customHeight="1" x14ac:dyDescent="0.2">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35" customHeight="1" thickBot="1" x14ac:dyDescent="0.25">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3295</v>
      </c>
      <c r="AG63" s="844"/>
      <c r="AH63" s="844"/>
      <c r="AI63" s="844"/>
      <c r="AJ63" s="845"/>
      <c r="AK63" s="846"/>
      <c r="AL63" s="841"/>
      <c r="AM63" s="841"/>
      <c r="AN63" s="841"/>
      <c r="AO63" s="841"/>
      <c r="AP63" s="844">
        <f>SUM(AP28:AT33)</f>
        <v>7481</v>
      </c>
      <c r="AQ63" s="844"/>
      <c r="AR63" s="844"/>
      <c r="AS63" s="844"/>
      <c r="AT63" s="844"/>
      <c r="AU63" s="844">
        <f>SUM(AU28:AY33)</f>
        <v>5266</v>
      </c>
      <c r="AV63" s="844"/>
      <c r="AW63" s="844"/>
      <c r="AX63" s="844"/>
      <c r="AY63" s="844"/>
      <c r="AZ63" s="848"/>
      <c r="BA63" s="848"/>
      <c r="BB63" s="848"/>
      <c r="BC63" s="848"/>
      <c r="BD63" s="848"/>
      <c r="BE63" s="849"/>
      <c r="BF63" s="849"/>
      <c r="BG63" s="849"/>
      <c r="BH63" s="849"/>
      <c r="BI63" s="850"/>
      <c r="BJ63" s="851" t="s">
        <v>123</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3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3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35" customHeight="1" x14ac:dyDescent="0.2">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3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35" customHeight="1" thickTop="1" x14ac:dyDescent="0.2">
      <c r="A68" s="224">
        <v>1</v>
      </c>
      <c r="B68" s="869" t="s">
        <v>550</v>
      </c>
      <c r="C68" s="870"/>
      <c r="D68" s="870"/>
      <c r="E68" s="870"/>
      <c r="F68" s="870"/>
      <c r="G68" s="870"/>
      <c r="H68" s="870"/>
      <c r="I68" s="870"/>
      <c r="J68" s="870"/>
      <c r="K68" s="870"/>
      <c r="L68" s="870"/>
      <c r="M68" s="870"/>
      <c r="N68" s="870"/>
      <c r="O68" s="870"/>
      <c r="P68" s="871"/>
      <c r="Q68" s="872">
        <v>1653</v>
      </c>
      <c r="R68" s="866"/>
      <c r="S68" s="866"/>
      <c r="T68" s="866"/>
      <c r="U68" s="866"/>
      <c r="V68" s="866">
        <v>1521</v>
      </c>
      <c r="W68" s="866"/>
      <c r="X68" s="866"/>
      <c r="Y68" s="866"/>
      <c r="Z68" s="866"/>
      <c r="AA68" s="866">
        <v>132</v>
      </c>
      <c r="AB68" s="866"/>
      <c r="AC68" s="866"/>
      <c r="AD68" s="866"/>
      <c r="AE68" s="866"/>
      <c r="AF68" s="866">
        <v>132</v>
      </c>
      <c r="AG68" s="866"/>
      <c r="AH68" s="866"/>
      <c r="AI68" s="866"/>
      <c r="AJ68" s="866"/>
      <c r="AK68" s="866" t="s">
        <v>549</v>
      </c>
      <c r="AL68" s="866"/>
      <c r="AM68" s="866"/>
      <c r="AN68" s="866"/>
      <c r="AO68" s="866"/>
      <c r="AP68" s="866">
        <v>158</v>
      </c>
      <c r="AQ68" s="866"/>
      <c r="AR68" s="866"/>
      <c r="AS68" s="866"/>
      <c r="AT68" s="866"/>
      <c r="AU68" s="866">
        <v>25</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35" customHeight="1" x14ac:dyDescent="0.2">
      <c r="A69" s="226">
        <v>2</v>
      </c>
      <c r="B69" s="873" t="s">
        <v>551</v>
      </c>
      <c r="C69" s="874"/>
      <c r="D69" s="874"/>
      <c r="E69" s="874"/>
      <c r="F69" s="874"/>
      <c r="G69" s="874"/>
      <c r="H69" s="874"/>
      <c r="I69" s="874"/>
      <c r="J69" s="874"/>
      <c r="K69" s="874"/>
      <c r="L69" s="874"/>
      <c r="M69" s="874"/>
      <c r="N69" s="874"/>
      <c r="O69" s="874"/>
      <c r="P69" s="875"/>
      <c r="Q69" s="876">
        <v>30</v>
      </c>
      <c r="R69" s="830"/>
      <c r="S69" s="830"/>
      <c r="T69" s="830"/>
      <c r="U69" s="830"/>
      <c r="V69" s="830">
        <v>26</v>
      </c>
      <c r="W69" s="830"/>
      <c r="X69" s="830"/>
      <c r="Y69" s="830"/>
      <c r="Z69" s="830"/>
      <c r="AA69" s="830">
        <v>4</v>
      </c>
      <c r="AB69" s="830"/>
      <c r="AC69" s="830"/>
      <c r="AD69" s="830"/>
      <c r="AE69" s="830"/>
      <c r="AF69" s="830">
        <v>4</v>
      </c>
      <c r="AG69" s="830"/>
      <c r="AH69" s="830"/>
      <c r="AI69" s="830"/>
      <c r="AJ69" s="830"/>
      <c r="AK69" s="830" t="s">
        <v>549</v>
      </c>
      <c r="AL69" s="830"/>
      <c r="AM69" s="830"/>
      <c r="AN69" s="830"/>
      <c r="AO69" s="830"/>
      <c r="AP69" s="830" t="s">
        <v>549</v>
      </c>
      <c r="AQ69" s="830"/>
      <c r="AR69" s="830"/>
      <c r="AS69" s="830"/>
      <c r="AT69" s="830"/>
      <c r="AU69" s="830" t="s">
        <v>549</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35" customHeight="1" x14ac:dyDescent="0.2">
      <c r="A70" s="226">
        <v>3</v>
      </c>
      <c r="B70" s="873" t="s">
        <v>552</v>
      </c>
      <c r="C70" s="874"/>
      <c r="D70" s="874"/>
      <c r="E70" s="874"/>
      <c r="F70" s="874"/>
      <c r="G70" s="874"/>
      <c r="H70" s="874"/>
      <c r="I70" s="874"/>
      <c r="J70" s="874"/>
      <c r="K70" s="874"/>
      <c r="L70" s="874"/>
      <c r="M70" s="874"/>
      <c r="N70" s="874"/>
      <c r="O70" s="874"/>
      <c r="P70" s="875"/>
      <c r="Q70" s="876">
        <v>0</v>
      </c>
      <c r="R70" s="830"/>
      <c r="S70" s="830"/>
      <c r="T70" s="830"/>
      <c r="U70" s="830"/>
      <c r="V70" s="830">
        <v>0</v>
      </c>
      <c r="W70" s="830"/>
      <c r="X70" s="830"/>
      <c r="Y70" s="830"/>
      <c r="Z70" s="830"/>
      <c r="AA70" s="830">
        <v>0</v>
      </c>
      <c r="AB70" s="830"/>
      <c r="AC70" s="830"/>
      <c r="AD70" s="830"/>
      <c r="AE70" s="830"/>
      <c r="AF70" s="830">
        <v>0</v>
      </c>
      <c r="AG70" s="830"/>
      <c r="AH70" s="830"/>
      <c r="AI70" s="830"/>
      <c r="AJ70" s="830"/>
      <c r="AK70" s="830" t="s">
        <v>549</v>
      </c>
      <c r="AL70" s="830"/>
      <c r="AM70" s="830"/>
      <c r="AN70" s="830"/>
      <c r="AO70" s="830"/>
      <c r="AP70" s="830" t="s">
        <v>549</v>
      </c>
      <c r="AQ70" s="830"/>
      <c r="AR70" s="830"/>
      <c r="AS70" s="830"/>
      <c r="AT70" s="830"/>
      <c r="AU70" s="830" t="s">
        <v>549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35" customHeight="1" x14ac:dyDescent="0.2">
      <c r="A71" s="226">
        <v>4</v>
      </c>
      <c r="B71" s="873" t="s">
        <v>553</v>
      </c>
      <c r="C71" s="874"/>
      <c r="D71" s="874"/>
      <c r="E71" s="874"/>
      <c r="F71" s="874"/>
      <c r="G71" s="874"/>
      <c r="H71" s="874"/>
      <c r="I71" s="874"/>
      <c r="J71" s="874"/>
      <c r="K71" s="874"/>
      <c r="L71" s="874"/>
      <c r="M71" s="874"/>
      <c r="N71" s="874"/>
      <c r="O71" s="874"/>
      <c r="P71" s="875"/>
      <c r="Q71" s="876">
        <v>1</v>
      </c>
      <c r="R71" s="830"/>
      <c r="S71" s="830"/>
      <c r="T71" s="830"/>
      <c r="U71" s="830"/>
      <c r="V71" s="830">
        <v>1</v>
      </c>
      <c r="W71" s="830"/>
      <c r="X71" s="830"/>
      <c r="Y71" s="830"/>
      <c r="Z71" s="830"/>
      <c r="AA71" s="830">
        <v>0</v>
      </c>
      <c r="AB71" s="830"/>
      <c r="AC71" s="830"/>
      <c r="AD71" s="830"/>
      <c r="AE71" s="830"/>
      <c r="AF71" s="830">
        <v>0</v>
      </c>
      <c r="AG71" s="830"/>
      <c r="AH71" s="830"/>
      <c r="AI71" s="830"/>
      <c r="AJ71" s="830"/>
      <c r="AK71" s="830" t="s">
        <v>549</v>
      </c>
      <c r="AL71" s="830"/>
      <c r="AM71" s="830"/>
      <c r="AN71" s="830"/>
      <c r="AO71" s="830"/>
      <c r="AP71" s="830" t="s">
        <v>549</v>
      </c>
      <c r="AQ71" s="830"/>
      <c r="AR71" s="830"/>
      <c r="AS71" s="830"/>
      <c r="AT71" s="830"/>
      <c r="AU71" s="830" t="s">
        <v>549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35" customHeight="1" x14ac:dyDescent="0.2">
      <c r="A72" s="226">
        <v>5</v>
      </c>
      <c r="B72" s="873" t="s">
        <v>554</v>
      </c>
      <c r="C72" s="874"/>
      <c r="D72" s="874"/>
      <c r="E72" s="874"/>
      <c r="F72" s="874"/>
      <c r="G72" s="874"/>
      <c r="H72" s="874"/>
      <c r="I72" s="874"/>
      <c r="J72" s="874"/>
      <c r="K72" s="874"/>
      <c r="L72" s="874"/>
      <c r="M72" s="874"/>
      <c r="N72" s="874"/>
      <c r="O72" s="874"/>
      <c r="P72" s="875"/>
      <c r="Q72" s="876">
        <v>1964</v>
      </c>
      <c r="R72" s="830"/>
      <c r="S72" s="830"/>
      <c r="T72" s="830"/>
      <c r="U72" s="830"/>
      <c r="V72" s="830">
        <v>1808</v>
      </c>
      <c r="W72" s="830"/>
      <c r="X72" s="830"/>
      <c r="Y72" s="830"/>
      <c r="Z72" s="830"/>
      <c r="AA72" s="830">
        <v>156</v>
      </c>
      <c r="AB72" s="830"/>
      <c r="AC72" s="830"/>
      <c r="AD72" s="830"/>
      <c r="AE72" s="830"/>
      <c r="AF72" s="830">
        <v>117</v>
      </c>
      <c r="AG72" s="830"/>
      <c r="AH72" s="830"/>
      <c r="AI72" s="830"/>
      <c r="AJ72" s="830"/>
      <c r="AK72" s="830"/>
      <c r="AL72" s="830"/>
      <c r="AM72" s="830"/>
      <c r="AN72" s="830"/>
      <c r="AO72" s="830"/>
      <c r="AP72" s="830">
        <v>369</v>
      </c>
      <c r="AQ72" s="830"/>
      <c r="AR72" s="830"/>
      <c r="AS72" s="830"/>
      <c r="AT72" s="830"/>
      <c r="AU72" s="830">
        <v>75</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35" customHeight="1" x14ac:dyDescent="0.2">
      <c r="A73" s="226">
        <v>6</v>
      </c>
      <c r="B73" s="873" t="s">
        <v>555</v>
      </c>
      <c r="C73" s="874"/>
      <c r="D73" s="874"/>
      <c r="E73" s="874"/>
      <c r="F73" s="874"/>
      <c r="G73" s="874"/>
      <c r="H73" s="874"/>
      <c r="I73" s="874"/>
      <c r="J73" s="874"/>
      <c r="K73" s="874"/>
      <c r="L73" s="874"/>
      <c r="M73" s="874"/>
      <c r="N73" s="874"/>
      <c r="O73" s="874"/>
      <c r="P73" s="875"/>
      <c r="Q73" s="876">
        <v>7912</v>
      </c>
      <c r="R73" s="830"/>
      <c r="S73" s="830"/>
      <c r="T73" s="830"/>
      <c r="U73" s="830"/>
      <c r="V73" s="830">
        <v>7612</v>
      </c>
      <c r="W73" s="830"/>
      <c r="X73" s="830"/>
      <c r="Y73" s="830"/>
      <c r="Z73" s="830"/>
      <c r="AA73" s="830">
        <v>300</v>
      </c>
      <c r="AB73" s="830"/>
      <c r="AC73" s="830"/>
      <c r="AD73" s="830"/>
      <c r="AE73" s="830"/>
      <c r="AF73" s="830">
        <v>300</v>
      </c>
      <c r="AG73" s="830"/>
      <c r="AH73" s="830"/>
      <c r="AI73" s="830"/>
      <c r="AJ73" s="830"/>
      <c r="AK73" s="830" t="s">
        <v>549</v>
      </c>
      <c r="AL73" s="830"/>
      <c r="AM73" s="830"/>
      <c r="AN73" s="830"/>
      <c r="AO73" s="830"/>
      <c r="AP73" s="830" t="s">
        <v>549</v>
      </c>
      <c r="AQ73" s="830"/>
      <c r="AR73" s="830"/>
      <c r="AS73" s="830"/>
      <c r="AT73" s="830"/>
      <c r="AU73" s="830" t="s">
        <v>549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35" customHeight="1" x14ac:dyDescent="0.2">
      <c r="A74" s="226">
        <v>7</v>
      </c>
      <c r="B74" s="873" t="s">
        <v>556</v>
      </c>
      <c r="C74" s="874"/>
      <c r="D74" s="874"/>
      <c r="E74" s="874"/>
      <c r="F74" s="874"/>
      <c r="G74" s="874"/>
      <c r="H74" s="874"/>
      <c r="I74" s="874"/>
      <c r="J74" s="874"/>
      <c r="K74" s="874"/>
      <c r="L74" s="874"/>
      <c r="M74" s="874"/>
      <c r="N74" s="874"/>
      <c r="O74" s="874"/>
      <c r="P74" s="875"/>
      <c r="Q74" s="876">
        <v>65</v>
      </c>
      <c r="R74" s="830"/>
      <c r="S74" s="830"/>
      <c r="T74" s="830"/>
      <c r="U74" s="830"/>
      <c r="V74" s="830">
        <v>60</v>
      </c>
      <c r="W74" s="830"/>
      <c r="X74" s="830"/>
      <c r="Y74" s="830"/>
      <c r="Z74" s="830"/>
      <c r="AA74" s="830">
        <v>5</v>
      </c>
      <c r="AB74" s="830"/>
      <c r="AC74" s="830"/>
      <c r="AD74" s="830"/>
      <c r="AE74" s="830"/>
      <c r="AF74" s="830">
        <v>5</v>
      </c>
      <c r="AG74" s="830"/>
      <c r="AH74" s="830"/>
      <c r="AI74" s="830"/>
      <c r="AJ74" s="830"/>
      <c r="AK74" s="830" t="s">
        <v>549</v>
      </c>
      <c r="AL74" s="830"/>
      <c r="AM74" s="830"/>
      <c r="AN74" s="830"/>
      <c r="AO74" s="830"/>
      <c r="AP74" s="830" t="s">
        <v>549</v>
      </c>
      <c r="AQ74" s="830"/>
      <c r="AR74" s="830"/>
      <c r="AS74" s="830"/>
      <c r="AT74" s="830"/>
      <c r="AU74" s="830" t="s">
        <v>549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35" customHeight="1" x14ac:dyDescent="0.2">
      <c r="A75" s="226">
        <v>8</v>
      </c>
      <c r="B75" s="873" t="s">
        <v>557</v>
      </c>
      <c r="C75" s="874"/>
      <c r="D75" s="874"/>
      <c r="E75" s="874"/>
      <c r="F75" s="874"/>
      <c r="G75" s="874"/>
      <c r="H75" s="874"/>
      <c r="I75" s="874"/>
      <c r="J75" s="874"/>
      <c r="K75" s="874"/>
      <c r="L75" s="874"/>
      <c r="M75" s="874"/>
      <c r="N75" s="874"/>
      <c r="O75" s="874"/>
      <c r="P75" s="875"/>
      <c r="Q75" s="877">
        <v>310</v>
      </c>
      <c r="R75" s="878"/>
      <c r="S75" s="878"/>
      <c r="T75" s="878"/>
      <c r="U75" s="834"/>
      <c r="V75" s="879">
        <v>281</v>
      </c>
      <c r="W75" s="878"/>
      <c r="X75" s="878"/>
      <c r="Y75" s="878"/>
      <c r="Z75" s="834"/>
      <c r="AA75" s="879">
        <v>29</v>
      </c>
      <c r="AB75" s="878"/>
      <c r="AC75" s="878"/>
      <c r="AD75" s="878"/>
      <c r="AE75" s="834"/>
      <c r="AF75" s="879">
        <v>29</v>
      </c>
      <c r="AG75" s="878"/>
      <c r="AH75" s="878"/>
      <c r="AI75" s="878"/>
      <c r="AJ75" s="834"/>
      <c r="AK75" s="879" t="s">
        <v>549</v>
      </c>
      <c r="AL75" s="878"/>
      <c r="AM75" s="878"/>
      <c r="AN75" s="878"/>
      <c r="AO75" s="834"/>
      <c r="AP75" s="879" t="s">
        <v>549</v>
      </c>
      <c r="AQ75" s="878"/>
      <c r="AR75" s="878"/>
      <c r="AS75" s="878"/>
      <c r="AT75" s="834"/>
      <c r="AU75" s="879" t="s">
        <v>549</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35" customHeight="1" x14ac:dyDescent="0.2">
      <c r="A76" s="226">
        <v>9</v>
      </c>
      <c r="B76" s="873" t="s">
        <v>558</v>
      </c>
      <c r="C76" s="874"/>
      <c r="D76" s="874"/>
      <c r="E76" s="874"/>
      <c r="F76" s="874"/>
      <c r="G76" s="874"/>
      <c r="H76" s="874"/>
      <c r="I76" s="874"/>
      <c r="J76" s="874"/>
      <c r="K76" s="874"/>
      <c r="L76" s="874"/>
      <c r="M76" s="874"/>
      <c r="N76" s="874"/>
      <c r="O76" s="874"/>
      <c r="P76" s="875"/>
      <c r="Q76" s="877">
        <v>304568</v>
      </c>
      <c r="R76" s="878"/>
      <c r="S76" s="878"/>
      <c r="T76" s="878"/>
      <c r="U76" s="834"/>
      <c r="V76" s="879">
        <v>293091</v>
      </c>
      <c r="W76" s="878"/>
      <c r="X76" s="878"/>
      <c r="Y76" s="878"/>
      <c r="Z76" s="834"/>
      <c r="AA76" s="879">
        <v>11478</v>
      </c>
      <c r="AB76" s="878"/>
      <c r="AC76" s="878"/>
      <c r="AD76" s="878"/>
      <c r="AE76" s="834"/>
      <c r="AF76" s="879">
        <v>11478</v>
      </c>
      <c r="AG76" s="878"/>
      <c r="AH76" s="878"/>
      <c r="AI76" s="878"/>
      <c r="AJ76" s="834"/>
      <c r="AK76" s="879" t="s">
        <v>549</v>
      </c>
      <c r="AL76" s="878"/>
      <c r="AM76" s="878"/>
      <c r="AN76" s="878"/>
      <c r="AO76" s="834"/>
      <c r="AP76" s="879" t="s">
        <v>549</v>
      </c>
      <c r="AQ76" s="878"/>
      <c r="AR76" s="878"/>
      <c r="AS76" s="878"/>
      <c r="AT76" s="834"/>
      <c r="AU76" s="879" t="s">
        <v>549</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35" customHeight="1" x14ac:dyDescent="0.2">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35" customHeight="1" x14ac:dyDescent="0.2">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35" customHeight="1" x14ac:dyDescent="0.2">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35" customHeight="1" x14ac:dyDescent="0.2">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35" customHeight="1" x14ac:dyDescent="0.2">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35" customHeight="1" x14ac:dyDescent="0.2">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35" customHeight="1" x14ac:dyDescent="0.2">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35" customHeight="1" x14ac:dyDescent="0.2">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35" customHeight="1" x14ac:dyDescent="0.2">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35" customHeight="1" x14ac:dyDescent="0.2">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35" customHeight="1" x14ac:dyDescent="0.2">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35" customHeight="1" thickBot="1" x14ac:dyDescent="0.25">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f>SUM(AF68:AJ76)</f>
        <v>12065</v>
      </c>
      <c r="AG88" s="844"/>
      <c r="AH88" s="844"/>
      <c r="AI88" s="844"/>
      <c r="AJ88" s="844"/>
      <c r="AK88" s="841"/>
      <c r="AL88" s="841"/>
      <c r="AM88" s="841"/>
      <c r="AN88" s="841"/>
      <c r="AO88" s="841"/>
      <c r="AP88" s="844">
        <v>527</v>
      </c>
      <c r="AQ88" s="844"/>
      <c r="AR88" s="844"/>
      <c r="AS88" s="844"/>
      <c r="AT88" s="844"/>
      <c r="AU88" s="844">
        <v>100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35"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35"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35"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35"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35"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35"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35"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35"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35"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35"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35"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35"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35"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3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f>SUM(CR7:CR9)</f>
        <v>42</v>
      </c>
      <c r="CS102" s="852"/>
      <c r="CT102" s="852"/>
      <c r="CU102" s="852"/>
      <c r="CV102" s="891"/>
      <c r="CW102" s="890">
        <f t="shared" ref="CW102" si="0">SUM(CW7:CW9)</f>
        <v>62</v>
      </c>
      <c r="CX102" s="852"/>
      <c r="CY102" s="852"/>
      <c r="CZ102" s="852"/>
      <c r="DA102" s="891"/>
      <c r="DB102" s="890">
        <f t="shared" ref="DB102" si="1">SUM(DB7:DB9)</f>
        <v>0</v>
      </c>
      <c r="DC102" s="852"/>
      <c r="DD102" s="852"/>
      <c r="DE102" s="852"/>
      <c r="DF102" s="891"/>
      <c r="DG102" s="890">
        <f t="shared" ref="DG102" si="2">SUM(DG7:DG9)</f>
        <v>180</v>
      </c>
      <c r="DH102" s="852"/>
      <c r="DI102" s="852"/>
      <c r="DJ102" s="852"/>
      <c r="DK102" s="891"/>
      <c r="DL102" s="890">
        <v>0</v>
      </c>
      <c r="DM102" s="852"/>
      <c r="DN102" s="852"/>
      <c r="DO102" s="852"/>
      <c r="DP102" s="891"/>
      <c r="DQ102" s="890">
        <v>0</v>
      </c>
      <c r="DR102" s="852"/>
      <c r="DS102" s="852"/>
      <c r="DT102" s="852"/>
      <c r="DU102" s="891"/>
      <c r="DV102" s="789"/>
      <c r="DW102" s="790"/>
      <c r="DX102" s="790"/>
      <c r="DY102" s="790"/>
      <c r="DZ102" s="914"/>
      <c r="EA102" s="218"/>
    </row>
    <row r="103" spans="1:131" ht="26.3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3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3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35" customHeight="1" x14ac:dyDescent="0.2">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35" customHeight="1" x14ac:dyDescent="0.2">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35" customHeight="1" x14ac:dyDescent="0.2">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651097</v>
      </c>
      <c r="AB110" s="900"/>
      <c r="AC110" s="900"/>
      <c r="AD110" s="900"/>
      <c r="AE110" s="901"/>
      <c r="AF110" s="902">
        <v>657396</v>
      </c>
      <c r="AG110" s="900"/>
      <c r="AH110" s="900"/>
      <c r="AI110" s="900"/>
      <c r="AJ110" s="901"/>
      <c r="AK110" s="902">
        <v>608831</v>
      </c>
      <c r="AL110" s="900"/>
      <c r="AM110" s="900"/>
      <c r="AN110" s="900"/>
      <c r="AO110" s="901"/>
      <c r="AP110" s="903">
        <v>11.3</v>
      </c>
      <c r="AQ110" s="904"/>
      <c r="AR110" s="904"/>
      <c r="AS110" s="904"/>
      <c r="AT110" s="905"/>
      <c r="AU110" s="906" t="s">
        <v>70</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7056179</v>
      </c>
      <c r="BR110" s="931"/>
      <c r="BS110" s="931"/>
      <c r="BT110" s="931"/>
      <c r="BU110" s="931"/>
      <c r="BV110" s="931">
        <v>6745809</v>
      </c>
      <c r="BW110" s="931"/>
      <c r="BX110" s="931"/>
      <c r="BY110" s="931"/>
      <c r="BZ110" s="931"/>
      <c r="CA110" s="931">
        <v>6473801</v>
      </c>
      <c r="CB110" s="931"/>
      <c r="CC110" s="931"/>
      <c r="CD110" s="931"/>
      <c r="CE110" s="931"/>
      <c r="CF110" s="944">
        <v>120.6</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123</v>
      </c>
      <c r="DH110" s="931"/>
      <c r="DI110" s="931"/>
      <c r="DJ110" s="931"/>
      <c r="DK110" s="931"/>
      <c r="DL110" s="931" t="s">
        <v>123</v>
      </c>
      <c r="DM110" s="931"/>
      <c r="DN110" s="931"/>
      <c r="DO110" s="931"/>
      <c r="DP110" s="931"/>
      <c r="DQ110" s="931" t="s">
        <v>123</v>
      </c>
      <c r="DR110" s="931"/>
      <c r="DS110" s="931"/>
      <c r="DT110" s="931"/>
      <c r="DU110" s="931"/>
      <c r="DV110" s="932" t="s">
        <v>123</v>
      </c>
      <c r="DW110" s="932"/>
      <c r="DX110" s="932"/>
      <c r="DY110" s="932"/>
      <c r="DZ110" s="933"/>
    </row>
    <row r="111" spans="1:131" s="218" customFormat="1" ht="26.35" customHeight="1" x14ac:dyDescent="0.2">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123</v>
      </c>
      <c r="AB111" s="938"/>
      <c r="AC111" s="938"/>
      <c r="AD111" s="938"/>
      <c r="AE111" s="939"/>
      <c r="AF111" s="940" t="s">
        <v>123</v>
      </c>
      <c r="AG111" s="938"/>
      <c r="AH111" s="938"/>
      <c r="AI111" s="938"/>
      <c r="AJ111" s="939"/>
      <c r="AK111" s="940" t="s">
        <v>123</v>
      </c>
      <c r="AL111" s="938"/>
      <c r="AM111" s="938"/>
      <c r="AN111" s="938"/>
      <c r="AO111" s="939"/>
      <c r="AP111" s="941" t="s">
        <v>123</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314210</v>
      </c>
      <c r="BR111" s="926"/>
      <c r="BS111" s="926"/>
      <c r="BT111" s="926"/>
      <c r="BU111" s="926"/>
      <c r="BV111" s="926">
        <v>305211</v>
      </c>
      <c r="BW111" s="926"/>
      <c r="BX111" s="926"/>
      <c r="BY111" s="926"/>
      <c r="BZ111" s="926"/>
      <c r="CA111" s="926">
        <v>296344</v>
      </c>
      <c r="CB111" s="926"/>
      <c r="CC111" s="926"/>
      <c r="CD111" s="926"/>
      <c r="CE111" s="926"/>
      <c r="CF111" s="920">
        <v>5.5</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123</v>
      </c>
      <c r="DH111" s="926"/>
      <c r="DI111" s="926"/>
      <c r="DJ111" s="926"/>
      <c r="DK111" s="926"/>
      <c r="DL111" s="926" t="s">
        <v>123</v>
      </c>
      <c r="DM111" s="926"/>
      <c r="DN111" s="926"/>
      <c r="DO111" s="926"/>
      <c r="DP111" s="926"/>
      <c r="DQ111" s="926" t="s">
        <v>123</v>
      </c>
      <c r="DR111" s="926"/>
      <c r="DS111" s="926"/>
      <c r="DT111" s="926"/>
      <c r="DU111" s="926"/>
      <c r="DV111" s="927" t="s">
        <v>123</v>
      </c>
      <c r="DW111" s="927"/>
      <c r="DX111" s="927"/>
      <c r="DY111" s="927"/>
      <c r="DZ111" s="928"/>
    </row>
    <row r="112" spans="1:131" s="218" customFormat="1" ht="26.35" customHeight="1" x14ac:dyDescent="0.2">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123</v>
      </c>
      <c r="AB112" s="959"/>
      <c r="AC112" s="959"/>
      <c r="AD112" s="959"/>
      <c r="AE112" s="960"/>
      <c r="AF112" s="961" t="s">
        <v>123</v>
      </c>
      <c r="AG112" s="959"/>
      <c r="AH112" s="959"/>
      <c r="AI112" s="959"/>
      <c r="AJ112" s="960"/>
      <c r="AK112" s="961" t="s">
        <v>123</v>
      </c>
      <c r="AL112" s="959"/>
      <c r="AM112" s="959"/>
      <c r="AN112" s="959"/>
      <c r="AO112" s="960"/>
      <c r="AP112" s="962" t="s">
        <v>123</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6739805</v>
      </c>
      <c r="BR112" s="926"/>
      <c r="BS112" s="926"/>
      <c r="BT112" s="926"/>
      <c r="BU112" s="926"/>
      <c r="BV112" s="926">
        <v>5952094</v>
      </c>
      <c r="BW112" s="926"/>
      <c r="BX112" s="926"/>
      <c r="BY112" s="926"/>
      <c r="BZ112" s="926"/>
      <c r="CA112" s="926">
        <v>5265933</v>
      </c>
      <c r="CB112" s="926"/>
      <c r="CC112" s="926"/>
      <c r="CD112" s="926"/>
      <c r="CE112" s="926"/>
      <c r="CF112" s="920">
        <v>98.1</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123</v>
      </c>
      <c r="DH112" s="926"/>
      <c r="DI112" s="926"/>
      <c r="DJ112" s="926"/>
      <c r="DK112" s="926"/>
      <c r="DL112" s="926" t="s">
        <v>123</v>
      </c>
      <c r="DM112" s="926"/>
      <c r="DN112" s="926"/>
      <c r="DO112" s="926"/>
      <c r="DP112" s="926"/>
      <c r="DQ112" s="926" t="s">
        <v>123</v>
      </c>
      <c r="DR112" s="926"/>
      <c r="DS112" s="926"/>
      <c r="DT112" s="926"/>
      <c r="DU112" s="926"/>
      <c r="DV112" s="927" t="s">
        <v>123</v>
      </c>
      <c r="DW112" s="927"/>
      <c r="DX112" s="927"/>
      <c r="DY112" s="927"/>
      <c r="DZ112" s="928"/>
    </row>
    <row r="113" spans="1:130" s="218" customFormat="1" ht="26.35" customHeight="1" x14ac:dyDescent="0.2">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907805</v>
      </c>
      <c r="AB113" s="938"/>
      <c r="AC113" s="938"/>
      <c r="AD113" s="938"/>
      <c r="AE113" s="939"/>
      <c r="AF113" s="940">
        <v>848871</v>
      </c>
      <c r="AG113" s="938"/>
      <c r="AH113" s="938"/>
      <c r="AI113" s="938"/>
      <c r="AJ113" s="939"/>
      <c r="AK113" s="940">
        <v>857806</v>
      </c>
      <c r="AL113" s="938"/>
      <c r="AM113" s="938"/>
      <c r="AN113" s="938"/>
      <c r="AO113" s="939"/>
      <c r="AP113" s="941">
        <v>16</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138951</v>
      </c>
      <c r="BR113" s="926"/>
      <c r="BS113" s="926"/>
      <c r="BT113" s="926"/>
      <c r="BU113" s="926"/>
      <c r="BV113" s="926">
        <v>121105</v>
      </c>
      <c r="BW113" s="926"/>
      <c r="BX113" s="926"/>
      <c r="BY113" s="926"/>
      <c r="BZ113" s="926"/>
      <c r="CA113" s="926">
        <v>100001</v>
      </c>
      <c r="CB113" s="926"/>
      <c r="CC113" s="926"/>
      <c r="CD113" s="926"/>
      <c r="CE113" s="926"/>
      <c r="CF113" s="920">
        <v>1.9</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123</v>
      </c>
      <c r="DH113" s="959"/>
      <c r="DI113" s="959"/>
      <c r="DJ113" s="959"/>
      <c r="DK113" s="960"/>
      <c r="DL113" s="961" t="s">
        <v>123</v>
      </c>
      <c r="DM113" s="959"/>
      <c r="DN113" s="959"/>
      <c r="DO113" s="959"/>
      <c r="DP113" s="960"/>
      <c r="DQ113" s="961" t="s">
        <v>123</v>
      </c>
      <c r="DR113" s="959"/>
      <c r="DS113" s="959"/>
      <c r="DT113" s="959"/>
      <c r="DU113" s="960"/>
      <c r="DV113" s="962" t="s">
        <v>123</v>
      </c>
      <c r="DW113" s="963"/>
      <c r="DX113" s="963"/>
      <c r="DY113" s="963"/>
      <c r="DZ113" s="964"/>
    </row>
    <row r="114" spans="1:130" s="218" customFormat="1" ht="26.35" customHeight="1" x14ac:dyDescent="0.2">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33997</v>
      </c>
      <c r="AB114" s="959"/>
      <c r="AC114" s="959"/>
      <c r="AD114" s="959"/>
      <c r="AE114" s="960"/>
      <c r="AF114" s="961">
        <v>30993</v>
      </c>
      <c r="AG114" s="959"/>
      <c r="AH114" s="959"/>
      <c r="AI114" s="959"/>
      <c r="AJ114" s="960"/>
      <c r="AK114" s="961">
        <v>31738</v>
      </c>
      <c r="AL114" s="959"/>
      <c r="AM114" s="959"/>
      <c r="AN114" s="959"/>
      <c r="AO114" s="960"/>
      <c r="AP114" s="962">
        <v>0.6</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1869389</v>
      </c>
      <c r="BR114" s="926"/>
      <c r="BS114" s="926"/>
      <c r="BT114" s="926"/>
      <c r="BU114" s="926"/>
      <c r="BV114" s="926">
        <v>1844917</v>
      </c>
      <c r="BW114" s="926"/>
      <c r="BX114" s="926"/>
      <c r="BY114" s="926"/>
      <c r="BZ114" s="926"/>
      <c r="CA114" s="926">
        <v>1931832</v>
      </c>
      <c r="CB114" s="926"/>
      <c r="CC114" s="926"/>
      <c r="CD114" s="926"/>
      <c r="CE114" s="926"/>
      <c r="CF114" s="920">
        <v>36</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123</v>
      </c>
      <c r="DH114" s="959"/>
      <c r="DI114" s="959"/>
      <c r="DJ114" s="959"/>
      <c r="DK114" s="960"/>
      <c r="DL114" s="961" t="s">
        <v>123</v>
      </c>
      <c r="DM114" s="959"/>
      <c r="DN114" s="959"/>
      <c r="DO114" s="959"/>
      <c r="DP114" s="960"/>
      <c r="DQ114" s="961" t="s">
        <v>123</v>
      </c>
      <c r="DR114" s="959"/>
      <c r="DS114" s="959"/>
      <c r="DT114" s="959"/>
      <c r="DU114" s="960"/>
      <c r="DV114" s="962" t="s">
        <v>123</v>
      </c>
      <c r="DW114" s="963"/>
      <c r="DX114" s="963"/>
      <c r="DY114" s="963"/>
      <c r="DZ114" s="964"/>
    </row>
    <row r="115" spans="1:130" s="218" customFormat="1" ht="26.35" customHeight="1" x14ac:dyDescent="0.2">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11580</v>
      </c>
      <c r="AB115" s="938"/>
      <c r="AC115" s="938"/>
      <c r="AD115" s="938"/>
      <c r="AE115" s="939"/>
      <c r="AF115" s="940">
        <v>13013</v>
      </c>
      <c r="AG115" s="938"/>
      <c r="AH115" s="938"/>
      <c r="AI115" s="938"/>
      <c r="AJ115" s="939"/>
      <c r="AK115" s="940">
        <v>13645</v>
      </c>
      <c r="AL115" s="938"/>
      <c r="AM115" s="938"/>
      <c r="AN115" s="938"/>
      <c r="AO115" s="939"/>
      <c r="AP115" s="941">
        <v>0.3</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123</v>
      </c>
      <c r="BR115" s="926"/>
      <c r="BS115" s="926"/>
      <c r="BT115" s="926"/>
      <c r="BU115" s="926"/>
      <c r="BV115" s="926" t="s">
        <v>123</v>
      </c>
      <c r="BW115" s="926"/>
      <c r="BX115" s="926"/>
      <c r="BY115" s="926"/>
      <c r="BZ115" s="926"/>
      <c r="CA115" s="926" t="s">
        <v>123</v>
      </c>
      <c r="CB115" s="926"/>
      <c r="CC115" s="926"/>
      <c r="CD115" s="926"/>
      <c r="CE115" s="926"/>
      <c r="CF115" s="920" t="s">
        <v>123</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v>226710</v>
      </c>
      <c r="DH115" s="959"/>
      <c r="DI115" s="959"/>
      <c r="DJ115" s="959"/>
      <c r="DK115" s="960"/>
      <c r="DL115" s="961">
        <v>227211</v>
      </c>
      <c r="DM115" s="959"/>
      <c r="DN115" s="959"/>
      <c r="DO115" s="959"/>
      <c r="DP115" s="960"/>
      <c r="DQ115" s="961">
        <v>227844</v>
      </c>
      <c r="DR115" s="959"/>
      <c r="DS115" s="959"/>
      <c r="DT115" s="959"/>
      <c r="DU115" s="960"/>
      <c r="DV115" s="962">
        <v>4.2</v>
      </c>
      <c r="DW115" s="963"/>
      <c r="DX115" s="963"/>
      <c r="DY115" s="963"/>
      <c r="DZ115" s="964"/>
    </row>
    <row r="116" spans="1:130" s="218" customFormat="1" ht="26.35" customHeight="1" x14ac:dyDescent="0.2">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123</v>
      </c>
      <c r="AB116" s="959"/>
      <c r="AC116" s="959"/>
      <c r="AD116" s="959"/>
      <c r="AE116" s="960"/>
      <c r="AF116" s="961" t="s">
        <v>123</v>
      </c>
      <c r="AG116" s="959"/>
      <c r="AH116" s="959"/>
      <c r="AI116" s="959"/>
      <c r="AJ116" s="960"/>
      <c r="AK116" s="961" t="s">
        <v>123</v>
      </c>
      <c r="AL116" s="959"/>
      <c r="AM116" s="959"/>
      <c r="AN116" s="959"/>
      <c r="AO116" s="960"/>
      <c r="AP116" s="962" t="s">
        <v>123</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123</v>
      </c>
      <c r="BR116" s="926"/>
      <c r="BS116" s="926"/>
      <c r="BT116" s="926"/>
      <c r="BU116" s="926"/>
      <c r="BV116" s="926" t="s">
        <v>123</v>
      </c>
      <c r="BW116" s="926"/>
      <c r="BX116" s="926"/>
      <c r="BY116" s="926"/>
      <c r="BZ116" s="926"/>
      <c r="CA116" s="926" t="s">
        <v>123</v>
      </c>
      <c r="CB116" s="926"/>
      <c r="CC116" s="926"/>
      <c r="CD116" s="926"/>
      <c r="CE116" s="926"/>
      <c r="CF116" s="920" t="s">
        <v>123</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87500</v>
      </c>
      <c r="DH116" s="959"/>
      <c r="DI116" s="959"/>
      <c r="DJ116" s="959"/>
      <c r="DK116" s="960"/>
      <c r="DL116" s="961">
        <v>78000</v>
      </c>
      <c r="DM116" s="959"/>
      <c r="DN116" s="959"/>
      <c r="DO116" s="959"/>
      <c r="DP116" s="960"/>
      <c r="DQ116" s="961">
        <v>68500</v>
      </c>
      <c r="DR116" s="959"/>
      <c r="DS116" s="959"/>
      <c r="DT116" s="959"/>
      <c r="DU116" s="960"/>
      <c r="DV116" s="962">
        <v>1.3</v>
      </c>
      <c r="DW116" s="963"/>
      <c r="DX116" s="963"/>
      <c r="DY116" s="963"/>
      <c r="DZ116" s="964"/>
    </row>
    <row r="117" spans="1:130" s="218" customFormat="1" ht="26.35" customHeight="1" x14ac:dyDescent="0.2">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1604479</v>
      </c>
      <c r="AB117" s="979"/>
      <c r="AC117" s="979"/>
      <c r="AD117" s="979"/>
      <c r="AE117" s="980"/>
      <c r="AF117" s="981">
        <v>1550273</v>
      </c>
      <c r="AG117" s="979"/>
      <c r="AH117" s="979"/>
      <c r="AI117" s="979"/>
      <c r="AJ117" s="980"/>
      <c r="AK117" s="981">
        <v>1512020</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123</v>
      </c>
      <c r="BR117" s="926"/>
      <c r="BS117" s="926"/>
      <c r="BT117" s="926"/>
      <c r="BU117" s="926"/>
      <c r="BV117" s="926" t="s">
        <v>123</v>
      </c>
      <c r="BW117" s="926"/>
      <c r="BX117" s="926"/>
      <c r="BY117" s="926"/>
      <c r="BZ117" s="926"/>
      <c r="CA117" s="926" t="s">
        <v>123</v>
      </c>
      <c r="CB117" s="926"/>
      <c r="CC117" s="926"/>
      <c r="CD117" s="926"/>
      <c r="CE117" s="926"/>
      <c r="CF117" s="920" t="s">
        <v>123</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123</v>
      </c>
      <c r="DH117" s="959"/>
      <c r="DI117" s="959"/>
      <c r="DJ117" s="959"/>
      <c r="DK117" s="960"/>
      <c r="DL117" s="961" t="s">
        <v>123</v>
      </c>
      <c r="DM117" s="959"/>
      <c r="DN117" s="959"/>
      <c r="DO117" s="959"/>
      <c r="DP117" s="960"/>
      <c r="DQ117" s="961" t="s">
        <v>123</v>
      </c>
      <c r="DR117" s="959"/>
      <c r="DS117" s="959"/>
      <c r="DT117" s="959"/>
      <c r="DU117" s="960"/>
      <c r="DV117" s="962" t="s">
        <v>123</v>
      </c>
      <c r="DW117" s="963"/>
      <c r="DX117" s="963"/>
      <c r="DY117" s="963"/>
      <c r="DZ117" s="964"/>
    </row>
    <row r="118" spans="1:130" s="218" customFormat="1" ht="26.35" customHeight="1" x14ac:dyDescent="0.2">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123</v>
      </c>
      <c r="BR118" s="1000"/>
      <c r="BS118" s="1000"/>
      <c r="BT118" s="1000"/>
      <c r="BU118" s="1000"/>
      <c r="BV118" s="1000" t="s">
        <v>123</v>
      </c>
      <c r="BW118" s="1000"/>
      <c r="BX118" s="1000"/>
      <c r="BY118" s="1000"/>
      <c r="BZ118" s="1000"/>
      <c r="CA118" s="1000" t="s">
        <v>123</v>
      </c>
      <c r="CB118" s="1000"/>
      <c r="CC118" s="1000"/>
      <c r="CD118" s="1000"/>
      <c r="CE118" s="1000"/>
      <c r="CF118" s="920" t="s">
        <v>123</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123</v>
      </c>
      <c r="DH118" s="959"/>
      <c r="DI118" s="959"/>
      <c r="DJ118" s="959"/>
      <c r="DK118" s="960"/>
      <c r="DL118" s="961" t="s">
        <v>123</v>
      </c>
      <c r="DM118" s="959"/>
      <c r="DN118" s="959"/>
      <c r="DO118" s="959"/>
      <c r="DP118" s="960"/>
      <c r="DQ118" s="961" t="s">
        <v>123</v>
      </c>
      <c r="DR118" s="959"/>
      <c r="DS118" s="959"/>
      <c r="DT118" s="959"/>
      <c r="DU118" s="960"/>
      <c r="DV118" s="962" t="s">
        <v>123</v>
      </c>
      <c r="DW118" s="963"/>
      <c r="DX118" s="963"/>
      <c r="DY118" s="963"/>
      <c r="DZ118" s="964"/>
    </row>
    <row r="119" spans="1:130" s="218" customFormat="1" ht="26.35" customHeight="1" x14ac:dyDescent="0.2">
      <c r="A119" s="1056"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123</v>
      </c>
      <c r="AB119" s="900"/>
      <c r="AC119" s="900"/>
      <c r="AD119" s="900"/>
      <c r="AE119" s="901"/>
      <c r="AF119" s="902" t="s">
        <v>123</v>
      </c>
      <c r="AG119" s="900"/>
      <c r="AH119" s="900"/>
      <c r="AI119" s="900"/>
      <c r="AJ119" s="901"/>
      <c r="AK119" s="902" t="s">
        <v>123</v>
      </c>
      <c r="AL119" s="900"/>
      <c r="AM119" s="900"/>
      <c r="AN119" s="900"/>
      <c r="AO119" s="901"/>
      <c r="AP119" s="903" t="s">
        <v>123</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16118534</v>
      </c>
      <c r="BR119" s="1000"/>
      <c r="BS119" s="1000"/>
      <c r="BT119" s="1000"/>
      <c r="BU119" s="1000"/>
      <c r="BV119" s="1000">
        <v>14969136</v>
      </c>
      <c r="BW119" s="1000"/>
      <c r="BX119" s="1000"/>
      <c r="BY119" s="1000"/>
      <c r="BZ119" s="1000"/>
      <c r="CA119" s="1000">
        <v>14067911</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123</v>
      </c>
      <c r="DH119" s="986"/>
      <c r="DI119" s="986"/>
      <c r="DJ119" s="986"/>
      <c r="DK119" s="987"/>
      <c r="DL119" s="985" t="s">
        <v>123</v>
      </c>
      <c r="DM119" s="986"/>
      <c r="DN119" s="986"/>
      <c r="DO119" s="986"/>
      <c r="DP119" s="987"/>
      <c r="DQ119" s="985" t="s">
        <v>123</v>
      </c>
      <c r="DR119" s="986"/>
      <c r="DS119" s="986"/>
      <c r="DT119" s="986"/>
      <c r="DU119" s="987"/>
      <c r="DV119" s="988" t="s">
        <v>123</v>
      </c>
      <c r="DW119" s="989"/>
      <c r="DX119" s="989"/>
      <c r="DY119" s="989"/>
      <c r="DZ119" s="990"/>
    </row>
    <row r="120" spans="1:130" s="218" customFormat="1" ht="26.35" customHeight="1" x14ac:dyDescent="0.2">
      <c r="A120" s="1057"/>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123</v>
      </c>
      <c r="AB120" s="959"/>
      <c r="AC120" s="959"/>
      <c r="AD120" s="959"/>
      <c r="AE120" s="960"/>
      <c r="AF120" s="961" t="s">
        <v>123</v>
      </c>
      <c r="AG120" s="959"/>
      <c r="AH120" s="959"/>
      <c r="AI120" s="959"/>
      <c r="AJ120" s="960"/>
      <c r="AK120" s="961" t="s">
        <v>123</v>
      </c>
      <c r="AL120" s="959"/>
      <c r="AM120" s="959"/>
      <c r="AN120" s="959"/>
      <c r="AO120" s="960"/>
      <c r="AP120" s="962" t="s">
        <v>123</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4984363</v>
      </c>
      <c r="BR120" s="931"/>
      <c r="BS120" s="931"/>
      <c r="BT120" s="931"/>
      <c r="BU120" s="931"/>
      <c r="BV120" s="931">
        <v>5397710</v>
      </c>
      <c r="BW120" s="931"/>
      <c r="BX120" s="931"/>
      <c r="BY120" s="931"/>
      <c r="BZ120" s="931"/>
      <c r="CA120" s="931">
        <v>5241894</v>
      </c>
      <c r="CB120" s="931"/>
      <c r="CC120" s="931"/>
      <c r="CD120" s="931"/>
      <c r="CE120" s="931"/>
      <c r="CF120" s="944">
        <v>97.6</v>
      </c>
      <c r="CG120" s="945"/>
      <c r="CH120" s="945"/>
      <c r="CI120" s="945"/>
      <c r="CJ120" s="945"/>
      <c r="CK120" s="1006" t="s">
        <v>446</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t="s">
        <v>123</v>
      </c>
      <c r="DH120" s="931"/>
      <c r="DI120" s="931"/>
      <c r="DJ120" s="931"/>
      <c r="DK120" s="931"/>
      <c r="DL120" s="931">
        <v>4407971</v>
      </c>
      <c r="DM120" s="931"/>
      <c r="DN120" s="931"/>
      <c r="DO120" s="931"/>
      <c r="DP120" s="931"/>
      <c r="DQ120" s="931">
        <v>3880724</v>
      </c>
      <c r="DR120" s="931"/>
      <c r="DS120" s="931"/>
      <c r="DT120" s="931"/>
      <c r="DU120" s="931"/>
      <c r="DV120" s="932">
        <v>72.3</v>
      </c>
      <c r="DW120" s="932"/>
      <c r="DX120" s="932"/>
      <c r="DY120" s="932"/>
      <c r="DZ120" s="933"/>
    </row>
    <row r="121" spans="1:130" s="218" customFormat="1" ht="26.35" customHeight="1" x14ac:dyDescent="0.2">
      <c r="A121" s="1057"/>
      <c r="B121" s="949"/>
      <c r="C121" s="974" t="s">
        <v>447</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123</v>
      </c>
      <c r="AB121" s="959"/>
      <c r="AC121" s="959"/>
      <c r="AD121" s="959"/>
      <c r="AE121" s="960"/>
      <c r="AF121" s="961" t="s">
        <v>123</v>
      </c>
      <c r="AG121" s="959"/>
      <c r="AH121" s="959"/>
      <c r="AI121" s="959"/>
      <c r="AJ121" s="960"/>
      <c r="AK121" s="961" t="s">
        <v>123</v>
      </c>
      <c r="AL121" s="959"/>
      <c r="AM121" s="959"/>
      <c r="AN121" s="959"/>
      <c r="AO121" s="960"/>
      <c r="AP121" s="962" t="s">
        <v>123</v>
      </c>
      <c r="AQ121" s="963"/>
      <c r="AR121" s="963"/>
      <c r="AS121" s="963"/>
      <c r="AT121" s="964"/>
      <c r="AU121" s="994"/>
      <c r="AV121" s="995"/>
      <c r="AW121" s="995"/>
      <c r="AX121" s="995"/>
      <c r="AY121" s="996"/>
      <c r="AZ121" s="922" t="s">
        <v>448</v>
      </c>
      <c r="BA121" s="923"/>
      <c r="BB121" s="923"/>
      <c r="BC121" s="923"/>
      <c r="BD121" s="923"/>
      <c r="BE121" s="923"/>
      <c r="BF121" s="923"/>
      <c r="BG121" s="923"/>
      <c r="BH121" s="923"/>
      <c r="BI121" s="923"/>
      <c r="BJ121" s="923"/>
      <c r="BK121" s="923"/>
      <c r="BL121" s="923"/>
      <c r="BM121" s="923"/>
      <c r="BN121" s="923"/>
      <c r="BO121" s="923"/>
      <c r="BP121" s="924"/>
      <c r="BQ121" s="925">
        <v>1117488</v>
      </c>
      <c r="BR121" s="926"/>
      <c r="BS121" s="926"/>
      <c r="BT121" s="926"/>
      <c r="BU121" s="926"/>
      <c r="BV121" s="926">
        <v>1010088</v>
      </c>
      <c r="BW121" s="926"/>
      <c r="BX121" s="926"/>
      <c r="BY121" s="926"/>
      <c r="BZ121" s="926"/>
      <c r="CA121" s="926">
        <v>918191</v>
      </c>
      <c r="CB121" s="926"/>
      <c r="CC121" s="926"/>
      <c r="CD121" s="926"/>
      <c r="CE121" s="926"/>
      <c r="CF121" s="920">
        <v>17.100000000000001</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1576475</v>
      </c>
      <c r="DH121" s="926"/>
      <c r="DI121" s="926"/>
      <c r="DJ121" s="926"/>
      <c r="DK121" s="926"/>
      <c r="DL121" s="926">
        <v>1402112</v>
      </c>
      <c r="DM121" s="926"/>
      <c r="DN121" s="926"/>
      <c r="DO121" s="926"/>
      <c r="DP121" s="926"/>
      <c r="DQ121" s="926">
        <v>1265232</v>
      </c>
      <c r="DR121" s="926"/>
      <c r="DS121" s="926"/>
      <c r="DT121" s="926"/>
      <c r="DU121" s="926"/>
      <c r="DV121" s="927">
        <v>23.6</v>
      </c>
      <c r="DW121" s="927"/>
      <c r="DX121" s="927"/>
      <c r="DY121" s="927"/>
      <c r="DZ121" s="928"/>
    </row>
    <row r="122" spans="1:130" s="218" customFormat="1" ht="26.35" customHeight="1" x14ac:dyDescent="0.2">
      <c r="A122" s="1057"/>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123</v>
      </c>
      <c r="AB122" s="959"/>
      <c r="AC122" s="959"/>
      <c r="AD122" s="959"/>
      <c r="AE122" s="960"/>
      <c r="AF122" s="961" t="s">
        <v>123</v>
      </c>
      <c r="AG122" s="959"/>
      <c r="AH122" s="959"/>
      <c r="AI122" s="959"/>
      <c r="AJ122" s="960"/>
      <c r="AK122" s="961" t="s">
        <v>123</v>
      </c>
      <c r="AL122" s="959"/>
      <c r="AM122" s="959"/>
      <c r="AN122" s="959"/>
      <c r="AO122" s="960"/>
      <c r="AP122" s="962" t="s">
        <v>123</v>
      </c>
      <c r="AQ122" s="963"/>
      <c r="AR122" s="963"/>
      <c r="AS122" s="963"/>
      <c r="AT122" s="964"/>
      <c r="AU122" s="994"/>
      <c r="AV122" s="995"/>
      <c r="AW122" s="995"/>
      <c r="AX122" s="995"/>
      <c r="AY122" s="996"/>
      <c r="AZ122" s="973" t="s">
        <v>449</v>
      </c>
      <c r="BA122" s="965"/>
      <c r="BB122" s="965"/>
      <c r="BC122" s="965"/>
      <c r="BD122" s="965"/>
      <c r="BE122" s="965"/>
      <c r="BF122" s="965"/>
      <c r="BG122" s="965"/>
      <c r="BH122" s="965"/>
      <c r="BI122" s="965"/>
      <c r="BJ122" s="965"/>
      <c r="BK122" s="965"/>
      <c r="BL122" s="965"/>
      <c r="BM122" s="965"/>
      <c r="BN122" s="965"/>
      <c r="BO122" s="965"/>
      <c r="BP122" s="966"/>
      <c r="BQ122" s="999">
        <v>8788965</v>
      </c>
      <c r="BR122" s="1000"/>
      <c r="BS122" s="1000"/>
      <c r="BT122" s="1000"/>
      <c r="BU122" s="1000"/>
      <c r="BV122" s="1000">
        <v>8232908</v>
      </c>
      <c r="BW122" s="1000"/>
      <c r="BX122" s="1000"/>
      <c r="BY122" s="1000"/>
      <c r="BZ122" s="1000"/>
      <c r="CA122" s="1000">
        <v>7587340</v>
      </c>
      <c r="CB122" s="1000"/>
      <c r="CC122" s="1000"/>
      <c r="CD122" s="1000"/>
      <c r="CE122" s="1000"/>
      <c r="CF122" s="1017">
        <v>141.30000000000001</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158740</v>
      </c>
      <c r="DH122" s="926"/>
      <c r="DI122" s="926"/>
      <c r="DJ122" s="926"/>
      <c r="DK122" s="926"/>
      <c r="DL122" s="926">
        <v>142011</v>
      </c>
      <c r="DM122" s="926"/>
      <c r="DN122" s="926"/>
      <c r="DO122" s="926"/>
      <c r="DP122" s="926"/>
      <c r="DQ122" s="926">
        <v>119977</v>
      </c>
      <c r="DR122" s="926"/>
      <c r="DS122" s="926"/>
      <c r="DT122" s="926"/>
      <c r="DU122" s="926"/>
      <c r="DV122" s="927">
        <v>2.2000000000000002</v>
      </c>
      <c r="DW122" s="927"/>
      <c r="DX122" s="927"/>
      <c r="DY122" s="927"/>
      <c r="DZ122" s="928"/>
    </row>
    <row r="123" spans="1:130" s="218" customFormat="1" ht="26.35" customHeight="1" x14ac:dyDescent="0.2">
      <c r="A123" s="1057"/>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9500</v>
      </c>
      <c r="AB123" s="959"/>
      <c r="AC123" s="959"/>
      <c r="AD123" s="959"/>
      <c r="AE123" s="960"/>
      <c r="AF123" s="961">
        <v>9500</v>
      </c>
      <c r="AG123" s="959"/>
      <c r="AH123" s="959"/>
      <c r="AI123" s="959"/>
      <c r="AJ123" s="960"/>
      <c r="AK123" s="961">
        <v>9500</v>
      </c>
      <c r="AL123" s="959"/>
      <c r="AM123" s="959"/>
      <c r="AN123" s="959"/>
      <c r="AO123" s="960"/>
      <c r="AP123" s="962">
        <v>0.2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450</v>
      </c>
      <c r="BP123" s="1005"/>
      <c r="BQ123" s="1063">
        <v>14890816</v>
      </c>
      <c r="BR123" s="1064"/>
      <c r="BS123" s="1064"/>
      <c r="BT123" s="1064"/>
      <c r="BU123" s="1064"/>
      <c r="BV123" s="1064">
        <v>14640706</v>
      </c>
      <c r="BW123" s="1064"/>
      <c r="BX123" s="1064"/>
      <c r="BY123" s="1064"/>
      <c r="BZ123" s="1064"/>
      <c r="CA123" s="1064">
        <v>13747425</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123</v>
      </c>
      <c r="DH123" s="959"/>
      <c r="DI123" s="959"/>
      <c r="DJ123" s="959"/>
      <c r="DK123" s="960"/>
      <c r="DL123" s="961" t="s">
        <v>123</v>
      </c>
      <c r="DM123" s="959"/>
      <c r="DN123" s="959"/>
      <c r="DO123" s="959"/>
      <c r="DP123" s="960"/>
      <c r="DQ123" s="961" t="s">
        <v>123</v>
      </c>
      <c r="DR123" s="959"/>
      <c r="DS123" s="959"/>
      <c r="DT123" s="959"/>
      <c r="DU123" s="960"/>
      <c r="DV123" s="962" t="s">
        <v>123</v>
      </c>
      <c r="DW123" s="963"/>
      <c r="DX123" s="963"/>
      <c r="DY123" s="963"/>
      <c r="DZ123" s="964"/>
    </row>
    <row r="124" spans="1:130" s="218" customFormat="1" ht="26.35" customHeight="1" thickBot="1" x14ac:dyDescent="0.25">
      <c r="A124" s="1057"/>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123</v>
      </c>
      <c r="AB124" s="959"/>
      <c r="AC124" s="959"/>
      <c r="AD124" s="959"/>
      <c r="AE124" s="960"/>
      <c r="AF124" s="961" t="s">
        <v>123</v>
      </c>
      <c r="AG124" s="959"/>
      <c r="AH124" s="959"/>
      <c r="AI124" s="959"/>
      <c r="AJ124" s="960"/>
      <c r="AK124" s="961" t="s">
        <v>123</v>
      </c>
      <c r="AL124" s="959"/>
      <c r="AM124" s="959"/>
      <c r="AN124" s="959"/>
      <c r="AO124" s="960"/>
      <c r="AP124" s="962" t="s">
        <v>123</v>
      </c>
      <c r="AQ124" s="963"/>
      <c r="AR124" s="963"/>
      <c r="AS124" s="963"/>
      <c r="AT124" s="964"/>
      <c r="AU124" s="1059" t="s">
        <v>451</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24.1</v>
      </c>
      <c r="BR124" s="1027"/>
      <c r="BS124" s="1027"/>
      <c r="BT124" s="1027"/>
      <c r="BU124" s="1027"/>
      <c r="BV124" s="1027">
        <v>6.3</v>
      </c>
      <c r="BW124" s="1027"/>
      <c r="BX124" s="1027"/>
      <c r="BY124" s="1027"/>
      <c r="BZ124" s="1027"/>
      <c r="CA124" s="1027">
        <v>5.9</v>
      </c>
      <c r="CB124" s="1027"/>
      <c r="CC124" s="1027"/>
      <c r="CD124" s="1027"/>
      <c r="CE124" s="1027"/>
      <c r="CF124" s="1028"/>
      <c r="CG124" s="1029"/>
      <c r="CH124" s="1029"/>
      <c r="CI124" s="1029"/>
      <c r="CJ124" s="1030"/>
      <c r="CK124" s="1012"/>
      <c r="CL124" s="1012"/>
      <c r="CM124" s="1012"/>
      <c r="CN124" s="1012"/>
      <c r="CO124" s="1013"/>
      <c r="CP124" s="1019" t="s">
        <v>452</v>
      </c>
      <c r="CQ124" s="1020"/>
      <c r="CR124" s="1020"/>
      <c r="CS124" s="1020"/>
      <c r="CT124" s="1020"/>
      <c r="CU124" s="1020"/>
      <c r="CV124" s="1020"/>
      <c r="CW124" s="1020"/>
      <c r="CX124" s="1020"/>
      <c r="CY124" s="1020"/>
      <c r="CZ124" s="1020"/>
      <c r="DA124" s="1020"/>
      <c r="DB124" s="1020"/>
      <c r="DC124" s="1020"/>
      <c r="DD124" s="1020"/>
      <c r="DE124" s="1020"/>
      <c r="DF124" s="1021"/>
      <c r="DG124" s="1004">
        <v>5004590</v>
      </c>
      <c r="DH124" s="986"/>
      <c r="DI124" s="986"/>
      <c r="DJ124" s="986"/>
      <c r="DK124" s="987"/>
      <c r="DL124" s="985" t="s">
        <v>123</v>
      </c>
      <c r="DM124" s="986"/>
      <c r="DN124" s="986"/>
      <c r="DO124" s="986"/>
      <c r="DP124" s="987"/>
      <c r="DQ124" s="985" t="s">
        <v>123</v>
      </c>
      <c r="DR124" s="986"/>
      <c r="DS124" s="986"/>
      <c r="DT124" s="986"/>
      <c r="DU124" s="987"/>
      <c r="DV124" s="988" t="s">
        <v>123</v>
      </c>
      <c r="DW124" s="989"/>
      <c r="DX124" s="989"/>
      <c r="DY124" s="989"/>
      <c r="DZ124" s="990"/>
    </row>
    <row r="125" spans="1:130" s="218" customFormat="1" ht="26.35" customHeight="1" x14ac:dyDescent="0.2">
      <c r="A125" s="1057"/>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123</v>
      </c>
      <c r="AB125" s="959"/>
      <c r="AC125" s="959"/>
      <c r="AD125" s="959"/>
      <c r="AE125" s="960"/>
      <c r="AF125" s="961" t="s">
        <v>123</v>
      </c>
      <c r="AG125" s="959"/>
      <c r="AH125" s="959"/>
      <c r="AI125" s="959"/>
      <c r="AJ125" s="960"/>
      <c r="AK125" s="961" t="s">
        <v>123</v>
      </c>
      <c r="AL125" s="959"/>
      <c r="AM125" s="959"/>
      <c r="AN125" s="959"/>
      <c r="AO125" s="960"/>
      <c r="AP125" s="962" t="s">
        <v>123</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453</v>
      </c>
      <c r="CL125" s="1007"/>
      <c r="CM125" s="1007"/>
      <c r="CN125" s="1007"/>
      <c r="CO125" s="1008"/>
      <c r="CP125" s="929" t="s">
        <v>454</v>
      </c>
      <c r="CQ125" s="897"/>
      <c r="CR125" s="897"/>
      <c r="CS125" s="897"/>
      <c r="CT125" s="897"/>
      <c r="CU125" s="897"/>
      <c r="CV125" s="897"/>
      <c r="CW125" s="897"/>
      <c r="CX125" s="897"/>
      <c r="CY125" s="897"/>
      <c r="CZ125" s="897"/>
      <c r="DA125" s="897"/>
      <c r="DB125" s="897"/>
      <c r="DC125" s="897"/>
      <c r="DD125" s="897"/>
      <c r="DE125" s="897"/>
      <c r="DF125" s="898"/>
      <c r="DG125" s="930" t="s">
        <v>123</v>
      </c>
      <c r="DH125" s="931"/>
      <c r="DI125" s="931"/>
      <c r="DJ125" s="931"/>
      <c r="DK125" s="931"/>
      <c r="DL125" s="931" t="s">
        <v>123</v>
      </c>
      <c r="DM125" s="931"/>
      <c r="DN125" s="931"/>
      <c r="DO125" s="931"/>
      <c r="DP125" s="931"/>
      <c r="DQ125" s="931" t="s">
        <v>123</v>
      </c>
      <c r="DR125" s="931"/>
      <c r="DS125" s="931"/>
      <c r="DT125" s="931"/>
      <c r="DU125" s="931"/>
      <c r="DV125" s="932" t="s">
        <v>123</v>
      </c>
      <c r="DW125" s="932"/>
      <c r="DX125" s="932"/>
      <c r="DY125" s="932"/>
      <c r="DZ125" s="933"/>
    </row>
    <row r="126" spans="1:130" s="218" customFormat="1" ht="26.35" customHeight="1" thickBot="1" x14ac:dyDescent="0.25">
      <c r="A126" s="1057"/>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123</v>
      </c>
      <c r="AB126" s="959"/>
      <c r="AC126" s="959"/>
      <c r="AD126" s="959"/>
      <c r="AE126" s="960"/>
      <c r="AF126" s="961" t="s">
        <v>123</v>
      </c>
      <c r="AG126" s="959"/>
      <c r="AH126" s="959"/>
      <c r="AI126" s="959"/>
      <c r="AJ126" s="960"/>
      <c r="AK126" s="961" t="s">
        <v>123</v>
      </c>
      <c r="AL126" s="959"/>
      <c r="AM126" s="959"/>
      <c r="AN126" s="959"/>
      <c r="AO126" s="960"/>
      <c r="AP126" s="962" t="s">
        <v>123</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455</v>
      </c>
      <c r="CQ126" s="923"/>
      <c r="CR126" s="923"/>
      <c r="CS126" s="923"/>
      <c r="CT126" s="923"/>
      <c r="CU126" s="923"/>
      <c r="CV126" s="923"/>
      <c r="CW126" s="923"/>
      <c r="CX126" s="923"/>
      <c r="CY126" s="923"/>
      <c r="CZ126" s="923"/>
      <c r="DA126" s="923"/>
      <c r="DB126" s="923"/>
      <c r="DC126" s="923"/>
      <c r="DD126" s="923"/>
      <c r="DE126" s="923"/>
      <c r="DF126" s="924"/>
      <c r="DG126" s="925" t="s">
        <v>123</v>
      </c>
      <c r="DH126" s="926"/>
      <c r="DI126" s="926"/>
      <c r="DJ126" s="926"/>
      <c r="DK126" s="926"/>
      <c r="DL126" s="926" t="s">
        <v>123</v>
      </c>
      <c r="DM126" s="926"/>
      <c r="DN126" s="926"/>
      <c r="DO126" s="926"/>
      <c r="DP126" s="926"/>
      <c r="DQ126" s="926" t="s">
        <v>123</v>
      </c>
      <c r="DR126" s="926"/>
      <c r="DS126" s="926"/>
      <c r="DT126" s="926"/>
      <c r="DU126" s="926"/>
      <c r="DV126" s="927" t="s">
        <v>123</v>
      </c>
      <c r="DW126" s="927"/>
      <c r="DX126" s="927"/>
      <c r="DY126" s="927"/>
      <c r="DZ126" s="928"/>
    </row>
    <row r="127" spans="1:130" s="218" customFormat="1" ht="26.35" customHeight="1" x14ac:dyDescent="0.2">
      <c r="A127" s="1058"/>
      <c r="B127" s="951"/>
      <c r="C127" s="973" t="s">
        <v>456</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v>2080</v>
      </c>
      <c r="AB127" s="959"/>
      <c r="AC127" s="959"/>
      <c r="AD127" s="959"/>
      <c r="AE127" s="960"/>
      <c r="AF127" s="961">
        <v>3513</v>
      </c>
      <c r="AG127" s="959"/>
      <c r="AH127" s="959"/>
      <c r="AI127" s="959"/>
      <c r="AJ127" s="960"/>
      <c r="AK127" s="961">
        <v>4145</v>
      </c>
      <c r="AL127" s="959"/>
      <c r="AM127" s="959"/>
      <c r="AN127" s="959"/>
      <c r="AO127" s="960"/>
      <c r="AP127" s="962">
        <v>0.1</v>
      </c>
      <c r="AQ127" s="963"/>
      <c r="AR127" s="963"/>
      <c r="AS127" s="963"/>
      <c r="AT127" s="964"/>
      <c r="AU127" s="220"/>
      <c r="AV127" s="220"/>
      <c r="AW127" s="220"/>
      <c r="AX127" s="1031" t="s">
        <v>457</v>
      </c>
      <c r="AY127" s="1032"/>
      <c r="AZ127" s="1032"/>
      <c r="BA127" s="1032"/>
      <c r="BB127" s="1032"/>
      <c r="BC127" s="1032"/>
      <c r="BD127" s="1032"/>
      <c r="BE127" s="1033"/>
      <c r="BF127" s="1034" t="s">
        <v>458</v>
      </c>
      <c r="BG127" s="1032"/>
      <c r="BH127" s="1032"/>
      <c r="BI127" s="1032"/>
      <c r="BJ127" s="1032"/>
      <c r="BK127" s="1032"/>
      <c r="BL127" s="1033"/>
      <c r="BM127" s="1034" t="s">
        <v>459</v>
      </c>
      <c r="BN127" s="1032"/>
      <c r="BO127" s="1032"/>
      <c r="BP127" s="1032"/>
      <c r="BQ127" s="1032"/>
      <c r="BR127" s="1032"/>
      <c r="BS127" s="1033"/>
      <c r="BT127" s="1034" t="s">
        <v>460</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461</v>
      </c>
      <c r="CQ127" s="923"/>
      <c r="CR127" s="923"/>
      <c r="CS127" s="923"/>
      <c r="CT127" s="923"/>
      <c r="CU127" s="923"/>
      <c r="CV127" s="923"/>
      <c r="CW127" s="923"/>
      <c r="CX127" s="923"/>
      <c r="CY127" s="923"/>
      <c r="CZ127" s="923"/>
      <c r="DA127" s="923"/>
      <c r="DB127" s="923"/>
      <c r="DC127" s="923"/>
      <c r="DD127" s="923"/>
      <c r="DE127" s="923"/>
      <c r="DF127" s="924"/>
      <c r="DG127" s="925" t="s">
        <v>123</v>
      </c>
      <c r="DH127" s="926"/>
      <c r="DI127" s="926"/>
      <c r="DJ127" s="926"/>
      <c r="DK127" s="926"/>
      <c r="DL127" s="926" t="s">
        <v>123</v>
      </c>
      <c r="DM127" s="926"/>
      <c r="DN127" s="926"/>
      <c r="DO127" s="926"/>
      <c r="DP127" s="926"/>
      <c r="DQ127" s="926" t="s">
        <v>123</v>
      </c>
      <c r="DR127" s="926"/>
      <c r="DS127" s="926"/>
      <c r="DT127" s="926"/>
      <c r="DU127" s="926"/>
      <c r="DV127" s="927" t="s">
        <v>123</v>
      </c>
      <c r="DW127" s="927"/>
      <c r="DX127" s="927"/>
      <c r="DY127" s="927"/>
      <c r="DZ127" s="928"/>
    </row>
    <row r="128" spans="1:130" s="218" customFormat="1" ht="26.35" customHeight="1" thickBot="1" x14ac:dyDescent="0.25">
      <c r="A128" s="1041" t="s">
        <v>462</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463</v>
      </c>
      <c r="X128" s="1043"/>
      <c r="Y128" s="1043"/>
      <c r="Z128" s="1044"/>
      <c r="AA128" s="1045">
        <v>170180</v>
      </c>
      <c r="AB128" s="1046"/>
      <c r="AC128" s="1046"/>
      <c r="AD128" s="1046"/>
      <c r="AE128" s="1047"/>
      <c r="AF128" s="1048">
        <v>173977</v>
      </c>
      <c r="AG128" s="1046"/>
      <c r="AH128" s="1046"/>
      <c r="AI128" s="1046"/>
      <c r="AJ128" s="1047"/>
      <c r="AK128" s="1048">
        <v>185080</v>
      </c>
      <c r="AL128" s="1046"/>
      <c r="AM128" s="1046"/>
      <c r="AN128" s="1046"/>
      <c r="AO128" s="1047"/>
      <c r="AP128" s="1049"/>
      <c r="AQ128" s="1050"/>
      <c r="AR128" s="1050"/>
      <c r="AS128" s="1050"/>
      <c r="AT128" s="1051"/>
      <c r="AU128" s="220"/>
      <c r="AV128" s="220"/>
      <c r="AW128" s="220"/>
      <c r="AX128" s="896" t="s">
        <v>464</v>
      </c>
      <c r="AY128" s="897"/>
      <c r="AZ128" s="897"/>
      <c r="BA128" s="897"/>
      <c r="BB128" s="897"/>
      <c r="BC128" s="897"/>
      <c r="BD128" s="897"/>
      <c r="BE128" s="898"/>
      <c r="BF128" s="1052" t="s">
        <v>123</v>
      </c>
      <c r="BG128" s="1053"/>
      <c r="BH128" s="1053"/>
      <c r="BI128" s="1053"/>
      <c r="BJ128" s="1053"/>
      <c r="BK128" s="1053"/>
      <c r="BL128" s="1054"/>
      <c r="BM128" s="1052">
        <v>14.33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465</v>
      </c>
      <c r="CQ128" s="726"/>
      <c r="CR128" s="726"/>
      <c r="CS128" s="726"/>
      <c r="CT128" s="726"/>
      <c r="CU128" s="726"/>
      <c r="CV128" s="726"/>
      <c r="CW128" s="726"/>
      <c r="CX128" s="726"/>
      <c r="CY128" s="726"/>
      <c r="CZ128" s="726"/>
      <c r="DA128" s="726"/>
      <c r="DB128" s="726"/>
      <c r="DC128" s="726"/>
      <c r="DD128" s="726"/>
      <c r="DE128" s="726"/>
      <c r="DF128" s="1036"/>
      <c r="DG128" s="1037" t="s">
        <v>123</v>
      </c>
      <c r="DH128" s="1038"/>
      <c r="DI128" s="1038"/>
      <c r="DJ128" s="1038"/>
      <c r="DK128" s="1038"/>
      <c r="DL128" s="1038" t="s">
        <v>123</v>
      </c>
      <c r="DM128" s="1038"/>
      <c r="DN128" s="1038"/>
      <c r="DO128" s="1038"/>
      <c r="DP128" s="1038"/>
      <c r="DQ128" s="1038" t="s">
        <v>123</v>
      </c>
      <c r="DR128" s="1038"/>
      <c r="DS128" s="1038"/>
      <c r="DT128" s="1038"/>
      <c r="DU128" s="1038"/>
      <c r="DV128" s="1039" t="s">
        <v>123</v>
      </c>
      <c r="DW128" s="1039"/>
      <c r="DX128" s="1039"/>
      <c r="DY128" s="1039"/>
      <c r="DZ128" s="1040"/>
    </row>
    <row r="129" spans="1:131" s="218" customFormat="1" ht="26.35" customHeight="1" x14ac:dyDescent="0.2">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466</v>
      </c>
      <c r="X129" s="1071"/>
      <c r="Y129" s="1071"/>
      <c r="Z129" s="1072"/>
      <c r="AA129" s="958">
        <v>6003454</v>
      </c>
      <c r="AB129" s="959"/>
      <c r="AC129" s="959"/>
      <c r="AD129" s="959"/>
      <c r="AE129" s="960"/>
      <c r="AF129" s="961">
        <v>6091635</v>
      </c>
      <c r="AG129" s="959"/>
      <c r="AH129" s="959"/>
      <c r="AI129" s="959"/>
      <c r="AJ129" s="960"/>
      <c r="AK129" s="961">
        <v>6268449</v>
      </c>
      <c r="AL129" s="959"/>
      <c r="AM129" s="959"/>
      <c r="AN129" s="959"/>
      <c r="AO129" s="960"/>
      <c r="AP129" s="1073"/>
      <c r="AQ129" s="1074"/>
      <c r="AR129" s="1074"/>
      <c r="AS129" s="1074"/>
      <c r="AT129" s="1075"/>
      <c r="AU129" s="221"/>
      <c r="AV129" s="221"/>
      <c r="AW129" s="221"/>
      <c r="AX129" s="1065" t="s">
        <v>467</v>
      </c>
      <c r="AY129" s="923"/>
      <c r="AZ129" s="923"/>
      <c r="BA129" s="923"/>
      <c r="BB129" s="923"/>
      <c r="BC129" s="923"/>
      <c r="BD129" s="923"/>
      <c r="BE129" s="924"/>
      <c r="BF129" s="1066" t="s">
        <v>123</v>
      </c>
      <c r="BG129" s="1067"/>
      <c r="BH129" s="1067"/>
      <c r="BI129" s="1067"/>
      <c r="BJ129" s="1067"/>
      <c r="BK129" s="1067"/>
      <c r="BL129" s="1068"/>
      <c r="BM129" s="1066">
        <v>19.329999999999998</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35" customHeight="1" x14ac:dyDescent="0.2">
      <c r="A130" s="934" t="s">
        <v>468</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469</v>
      </c>
      <c r="X130" s="1071"/>
      <c r="Y130" s="1071"/>
      <c r="Z130" s="1072"/>
      <c r="AA130" s="958">
        <v>923272</v>
      </c>
      <c r="AB130" s="959"/>
      <c r="AC130" s="959"/>
      <c r="AD130" s="959"/>
      <c r="AE130" s="960"/>
      <c r="AF130" s="961">
        <v>911435</v>
      </c>
      <c r="AG130" s="959"/>
      <c r="AH130" s="959"/>
      <c r="AI130" s="959"/>
      <c r="AJ130" s="960"/>
      <c r="AK130" s="961">
        <v>899094</v>
      </c>
      <c r="AL130" s="959"/>
      <c r="AM130" s="959"/>
      <c r="AN130" s="959"/>
      <c r="AO130" s="960"/>
      <c r="AP130" s="1073"/>
      <c r="AQ130" s="1074"/>
      <c r="AR130" s="1074"/>
      <c r="AS130" s="1074"/>
      <c r="AT130" s="1075"/>
      <c r="AU130" s="221"/>
      <c r="AV130" s="221"/>
      <c r="AW130" s="221"/>
      <c r="AX130" s="1065" t="s">
        <v>470</v>
      </c>
      <c r="AY130" s="923"/>
      <c r="AZ130" s="923"/>
      <c r="BA130" s="923"/>
      <c r="BB130" s="923"/>
      <c r="BC130" s="923"/>
      <c r="BD130" s="923"/>
      <c r="BE130" s="924"/>
      <c r="BF130" s="1101">
        <v>9</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3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471</v>
      </c>
      <c r="X131" s="1108"/>
      <c r="Y131" s="1108"/>
      <c r="Z131" s="1109"/>
      <c r="AA131" s="1004">
        <v>5080182</v>
      </c>
      <c r="AB131" s="986"/>
      <c r="AC131" s="986"/>
      <c r="AD131" s="986"/>
      <c r="AE131" s="987"/>
      <c r="AF131" s="985">
        <v>5180200</v>
      </c>
      <c r="AG131" s="986"/>
      <c r="AH131" s="986"/>
      <c r="AI131" s="986"/>
      <c r="AJ131" s="987"/>
      <c r="AK131" s="985">
        <v>5369355</v>
      </c>
      <c r="AL131" s="986"/>
      <c r="AM131" s="986"/>
      <c r="AN131" s="986"/>
      <c r="AO131" s="987"/>
      <c r="AP131" s="1110"/>
      <c r="AQ131" s="1111"/>
      <c r="AR131" s="1111"/>
      <c r="AS131" s="1111"/>
      <c r="AT131" s="1112"/>
      <c r="AU131" s="221"/>
      <c r="AV131" s="221"/>
      <c r="AW131" s="221"/>
      <c r="AX131" s="1083" t="s">
        <v>472</v>
      </c>
      <c r="AY131" s="726"/>
      <c r="AZ131" s="726"/>
      <c r="BA131" s="726"/>
      <c r="BB131" s="726"/>
      <c r="BC131" s="726"/>
      <c r="BD131" s="726"/>
      <c r="BE131" s="1036"/>
      <c r="BF131" s="1084">
        <v>5.9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35" customHeight="1" x14ac:dyDescent="0.2">
      <c r="A132" s="1090" t="s">
        <v>473</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474</v>
      </c>
      <c r="W132" s="1094"/>
      <c r="X132" s="1094"/>
      <c r="Y132" s="1094"/>
      <c r="Z132" s="1095"/>
      <c r="AA132" s="1096">
        <v>10.059226219999999</v>
      </c>
      <c r="AB132" s="1097"/>
      <c r="AC132" s="1097"/>
      <c r="AD132" s="1097"/>
      <c r="AE132" s="1098"/>
      <c r="AF132" s="1099">
        <v>8.9738041000000006</v>
      </c>
      <c r="AG132" s="1097"/>
      <c r="AH132" s="1097"/>
      <c r="AI132" s="1097"/>
      <c r="AJ132" s="1098"/>
      <c r="AK132" s="1099">
        <v>7.9682941429999996</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3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475</v>
      </c>
      <c r="W133" s="1077"/>
      <c r="X133" s="1077"/>
      <c r="Y133" s="1077"/>
      <c r="Z133" s="1078"/>
      <c r="AA133" s="1079">
        <v>9.6999999999999993</v>
      </c>
      <c r="AB133" s="1080"/>
      <c r="AC133" s="1080"/>
      <c r="AD133" s="1080"/>
      <c r="AE133" s="1081"/>
      <c r="AF133" s="1079">
        <v>9.5</v>
      </c>
      <c r="AG133" s="1080"/>
      <c r="AH133" s="1080"/>
      <c r="AI133" s="1080"/>
      <c r="AJ133" s="1081"/>
      <c r="AK133" s="1079">
        <v>9</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VwWXe6nyNDd6rFB/G9b0zR7cHEtKK5RYuxYL693TQF6XdkrxVrNYYKtEgtwdm7zAaqcetA9ukYbY1EDXOZIQLg==" saltValue="JPmrxmE+1QK2cV1h+hJ1m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6" customHeight="1" zeroHeight="1" x14ac:dyDescent="0.2"/>
  <cols>
    <col min="1" max="120" width="2.69921875" style="248" customWidth="1"/>
    <col min="121" max="121" width="0" style="247" hidden="1" customWidth="1"/>
    <col min="122" max="16384" width="9" style="247" hidden="1"/>
  </cols>
  <sheetData>
    <row r="1" spans="1:120" ht="13.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3" x14ac:dyDescent="0.2"/>
    <row r="3" spans="1:120" ht="13.3" x14ac:dyDescent="0.2"/>
    <row r="4" spans="1:120" ht="13.3" x14ac:dyDescent="0.2"/>
    <row r="5" spans="1:120" ht="13.3" x14ac:dyDescent="0.2"/>
    <row r="6" spans="1:120" ht="13.3" x14ac:dyDescent="0.2"/>
    <row r="7" spans="1:120" ht="13.3" x14ac:dyDescent="0.2"/>
    <row r="8" spans="1:120" ht="13.3" x14ac:dyDescent="0.2"/>
    <row r="9" spans="1:120" ht="13.3" x14ac:dyDescent="0.2"/>
    <row r="10" spans="1:120" ht="13.3" x14ac:dyDescent="0.2"/>
    <row r="11" spans="1:120" ht="13.3" x14ac:dyDescent="0.2"/>
    <row r="12" spans="1:120" ht="13.3" x14ac:dyDescent="0.2"/>
    <row r="13" spans="1:120" ht="13.3" x14ac:dyDescent="0.2"/>
    <row r="14" spans="1:120" ht="13.3" x14ac:dyDescent="0.2"/>
    <row r="15" spans="1:120" ht="13.3" x14ac:dyDescent="0.2"/>
    <row r="16" spans="1:120" ht="13.3" x14ac:dyDescent="0.2">
      <c r="DP16" s="247"/>
    </row>
    <row r="17" spans="119:120" ht="13.3" x14ac:dyDescent="0.2">
      <c r="DP17" s="247"/>
    </row>
    <row r="18" spans="119:120" ht="13.3" x14ac:dyDescent="0.2"/>
    <row r="19" spans="119:120" ht="13.3" x14ac:dyDescent="0.2"/>
    <row r="20" spans="119:120" ht="13.3" x14ac:dyDescent="0.2">
      <c r="DO20" s="247"/>
      <c r="DP20" s="247"/>
    </row>
    <row r="21" spans="119:120" ht="13.3" x14ac:dyDescent="0.2">
      <c r="DP21" s="247"/>
    </row>
    <row r="22" spans="119:120" ht="13.3" x14ac:dyDescent="0.2"/>
    <row r="23" spans="119:120" ht="13.3" x14ac:dyDescent="0.2">
      <c r="DO23" s="247"/>
      <c r="DP23" s="247"/>
    </row>
    <row r="24" spans="119:120" ht="13.3" x14ac:dyDescent="0.2">
      <c r="DP24" s="247"/>
    </row>
    <row r="25" spans="119:120" ht="13.3" x14ac:dyDescent="0.2">
      <c r="DP25" s="247"/>
    </row>
    <row r="26" spans="119:120" ht="13.3" x14ac:dyDescent="0.2">
      <c r="DO26" s="247"/>
      <c r="DP26" s="247"/>
    </row>
    <row r="27" spans="119:120" ht="13.3" x14ac:dyDescent="0.2"/>
    <row r="28" spans="119:120" ht="13.3" x14ac:dyDescent="0.2">
      <c r="DO28" s="247"/>
      <c r="DP28" s="247"/>
    </row>
    <row r="29" spans="119:120" ht="13.3" x14ac:dyDescent="0.2">
      <c r="DP29" s="247"/>
    </row>
    <row r="30" spans="119:120" ht="13.3" x14ac:dyDescent="0.2"/>
    <row r="31" spans="119:120" ht="13.3" x14ac:dyDescent="0.2">
      <c r="DO31" s="247"/>
      <c r="DP31" s="247"/>
    </row>
    <row r="32" spans="119:120" ht="13.3" x14ac:dyDescent="0.2"/>
    <row r="33" spans="98:120" ht="13.3" x14ac:dyDescent="0.2">
      <c r="DO33" s="247"/>
      <c r="DP33" s="247"/>
    </row>
    <row r="34" spans="98:120" ht="13.3" x14ac:dyDescent="0.2">
      <c r="DM34" s="247"/>
    </row>
    <row r="35" spans="98:120" ht="13.3" x14ac:dyDescent="0.2">
      <c r="CT35" s="247"/>
      <c r="CU35" s="247"/>
      <c r="CV35" s="247"/>
      <c r="CY35" s="247"/>
      <c r="CZ35" s="247"/>
      <c r="DA35" s="247"/>
      <c r="DD35" s="247"/>
      <c r="DE35" s="247"/>
      <c r="DF35" s="247"/>
      <c r="DI35" s="247"/>
      <c r="DJ35" s="247"/>
      <c r="DK35" s="247"/>
      <c r="DM35" s="247"/>
      <c r="DN35" s="247"/>
      <c r="DO35" s="247"/>
      <c r="DP35" s="247"/>
    </row>
    <row r="36" spans="98:120" ht="13.3" x14ac:dyDescent="0.2"/>
    <row r="37" spans="98:120" ht="13.3" x14ac:dyDescent="0.2">
      <c r="CW37" s="247"/>
      <c r="DB37" s="247"/>
      <c r="DG37" s="247"/>
      <c r="DL37" s="247"/>
      <c r="DP37" s="247"/>
    </row>
    <row r="38" spans="98:120" ht="13.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3" x14ac:dyDescent="0.2"/>
    <row r="40" spans="98:120" ht="13.3" x14ac:dyDescent="0.2"/>
    <row r="41" spans="98:120" ht="13.3" x14ac:dyDescent="0.2"/>
    <row r="42" spans="98:120" ht="13.3" x14ac:dyDescent="0.2"/>
    <row r="43" spans="98:120" ht="13.3" x14ac:dyDescent="0.2"/>
    <row r="44" spans="98:120" ht="13.3" x14ac:dyDescent="0.2"/>
    <row r="45" spans="98:120" ht="13.3" x14ac:dyDescent="0.2"/>
    <row r="46" spans="98:120" ht="13.3" x14ac:dyDescent="0.2"/>
    <row r="47" spans="98:120" ht="13.3" x14ac:dyDescent="0.2"/>
    <row r="48" spans="98:120" ht="13.3" x14ac:dyDescent="0.2"/>
    <row r="49" spans="22:120" ht="13.3" x14ac:dyDescent="0.2">
      <c r="DN49" s="247"/>
      <c r="DO49" s="247"/>
      <c r="DP49" s="247"/>
    </row>
    <row r="50" spans="22:120" ht="13.3" x14ac:dyDescent="0.2"/>
    <row r="51" spans="22:120" ht="13.3" x14ac:dyDescent="0.2"/>
    <row r="52" spans="22:120" ht="13.3" x14ac:dyDescent="0.2"/>
    <row r="53" spans="22:120" ht="13.3" x14ac:dyDescent="0.2"/>
    <row r="54" spans="22:120" ht="13.3" x14ac:dyDescent="0.2"/>
    <row r="55" spans="22:120" ht="13.3" x14ac:dyDescent="0.2"/>
    <row r="56" spans="22:120" ht="13.3" x14ac:dyDescent="0.2"/>
    <row r="57" spans="22:120" ht="13.3" x14ac:dyDescent="0.2"/>
    <row r="58" spans="22:120" ht="13.3" x14ac:dyDescent="0.2"/>
    <row r="59" spans="22:120" ht="13.3" x14ac:dyDescent="0.2"/>
    <row r="60" spans="22:120" ht="13.3" x14ac:dyDescent="0.2"/>
    <row r="61" spans="22:120" ht="13.3" x14ac:dyDescent="0.2"/>
    <row r="62" spans="22:120" ht="13.3" x14ac:dyDescent="0.2"/>
    <row r="63" spans="22:120" ht="13.3" x14ac:dyDescent="0.2">
      <c r="W63" s="247"/>
      <c r="CS63" s="247"/>
      <c r="CX63" s="247"/>
      <c r="DC63" s="247"/>
      <c r="DH63" s="247"/>
    </row>
    <row r="64" spans="22:120" ht="13.3" x14ac:dyDescent="0.2">
      <c r="V64" s="247"/>
    </row>
    <row r="65" spans="15:120" ht="13.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3" x14ac:dyDescent="0.2">
      <c r="Q66" s="247"/>
      <c r="S66" s="247"/>
      <c r="U66" s="247"/>
      <c r="DM66" s="247"/>
    </row>
    <row r="67" spans="15:120" ht="13.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3" x14ac:dyDescent="0.2"/>
    <row r="69" spans="15:120" ht="13.3" x14ac:dyDescent="0.2"/>
    <row r="70" spans="15:120" ht="13.3" x14ac:dyDescent="0.2"/>
    <row r="71" spans="15:120" ht="13.3" x14ac:dyDescent="0.2"/>
    <row r="72" spans="15:120" ht="13.3" x14ac:dyDescent="0.2">
      <c r="DP72" s="247"/>
    </row>
    <row r="73" spans="15:120" ht="13.3" x14ac:dyDescent="0.2">
      <c r="DP73" s="247"/>
    </row>
    <row r="74" spans="15:120" ht="13.3" x14ac:dyDescent="0.2"/>
    <row r="75" spans="15:120" ht="13.3" x14ac:dyDescent="0.2"/>
    <row r="76" spans="15:120" ht="13.3" x14ac:dyDescent="0.2"/>
    <row r="77" spans="15:120" ht="13.3" x14ac:dyDescent="0.2"/>
    <row r="78" spans="15:120" ht="13.3" x14ac:dyDescent="0.2"/>
    <row r="79" spans="15:120" ht="13.3" x14ac:dyDescent="0.2"/>
    <row r="80" spans="15:120" ht="13.3" x14ac:dyDescent="0.2"/>
    <row r="81" spans="97:112" ht="13.3" x14ac:dyDescent="0.2"/>
    <row r="82" spans="97:112" ht="13.3" x14ac:dyDescent="0.2"/>
    <row r="83" spans="97:112" ht="13.3" x14ac:dyDescent="0.2"/>
    <row r="84" spans="97:112" ht="13.3" x14ac:dyDescent="0.2"/>
    <row r="85" spans="97:112" ht="13.3" x14ac:dyDescent="0.2"/>
    <row r="86" spans="97:112" ht="13.3" x14ac:dyDescent="0.2"/>
    <row r="87" spans="97:112" ht="13.3" x14ac:dyDescent="0.2"/>
    <row r="88" spans="97:112" ht="13.3" x14ac:dyDescent="0.2"/>
    <row r="89" spans="97:112" ht="13.3" x14ac:dyDescent="0.2"/>
    <row r="90" spans="97:112" ht="13.3" x14ac:dyDescent="0.2"/>
    <row r="91" spans="97:112" ht="13.3" x14ac:dyDescent="0.2"/>
    <row r="92" spans="97:112" ht="13.3" x14ac:dyDescent="0.2"/>
    <row r="93" spans="97:112" ht="13.3" x14ac:dyDescent="0.2"/>
    <row r="94" spans="97:112" ht="13.3" x14ac:dyDescent="0.2"/>
    <row r="95" spans="97:112" ht="13.3" x14ac:dyDescent="0.2"/>
    <row r="96" spans="97:112" ht="13.3" x14ac:dyDescent="0.2">
      <c r="CS96" s="247"/>
      <c r="CX96" s="247"/>
      <c r="DC96" s="247"/>
      <c r="DH96" s="247"/>
    </row>
    <row r="97" spans="24:120" ht="13.3" x14ac:dyDescent="0.2">
      <c r="CS97" s="247"/>
      <c r="CX97" s="247"/>
      <c r="DC97" s="247"/>
      <c r="DH97" s="247"/>
      <c r="DP97" s="248" t="s">
        <v>476</v>
      </c>
    </row>
    <row r="98" spans="24:120" ht="13.3" hidden="1" x14ac:dyDescent="0.2">
      <c r="CS98" s="247"/>
      <c r="CX98" s="247"/>
      <c r="DC98" s="247"/>
      <c r="DH98" s="247"/>
    </row>
    <row r="99" spans="24:120" ht="13.3" hidden="1" x14ac:dyDescent="0.2">
      <c r="CS99" s="247"/>
      <c r="CX99" s="247"/>
      <c r="DC99" s="247"/>
      <c r="DH99" s="247"/>
    </row>
    <row r="101" spans="24:120" ht="12.05"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5" hidden="1" customHeight="1" x14ac:dyDescent="0.2">
      <c r="CU102" s="247"/>
      <c r="CZ102" s="247"/>
      <c r="DE102" s="247"/>
      <c r="DJ102" s="247"/>
      <c r="DM102" s="247"/>
    </row>
    <row r="103" spans="24:120" ht="13.3" hidden="1" x14ac:dyDescent="0.2">
      <c r="CT103" s="247"/>
      <c r="CV103" s="247"/>
      <c r="CW103" s="247"/>
      <c r="CY103" s="247"/>
      <c r="DA103" s="247"/>
      <c r="DB103" s="247"/>
      <c r="DD103" s="247"/>
      <c r="DF103" s="247"/>
      <c r="DG103" s="247"/>
      <c r="DI103" s="247"/>
      <c r="DK103" s="247"/>
      <c r="DL103" s="247"/>
      <c r="DM103" s="247"/>
      <c r="DN103" s="247"/>
      <c r="DO103" s="247"/>
      <c r="DP103" s="247"/>
    </row>
    <row r="104" spans="24:120" ht="13.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RhWPeSGAOxbCZX/be6RgQR2Z/BExQkZ9zZecPIIkGGyanQFnxrevAoYrHH/xmD3uZtMbg2RitG2ileF+M0j8oA==" saltValue="6iI3GpHqeozCXEfzheB6H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6" customHeight="1" zeroHeight="1" x14ac:dyDescent="0.2"/>
  <cols>
    <col min="1" max="116" width="2.59765625" style="248" customWidth="1"/>
    <col min="117" max="16384" width="9" style="247" hidden="1"/>
  </cols>
  <sheetData>
    <row r="1" spans="2:116" ht="13.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3" x14ac:dyDescent="0.2"/>
    <row r="3" spans="2:116" ht="13.3" x14ac:dyDescent="0.2"/>
    <row r="4" spans="2:116" ht="13.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3" x14ac:dyDescent="0.2"/>
    <row r="7" spans="2:116" ht="13.3" x14ac:dyDescent="0.2"/>
    <row r="8" spans="2:116" ht="13.3" x14ac:dyDescent="0.2"/>
    <row r="9" spans="2:116" ht="13.3" x14ac:dyDescent="0.2"/>
    <row r="10" spans="2:116" ht="13.3" x14ac:dyDescent="0.2"/>
    <row r="11" spans="2:116" ht="13.3" x14ac:dyDescent="0.2"/>
    <row r="12" spans="2:116" ht="13.3" x14ac:dyDescent="0.2"/>
    <row r="13" spans="2:116" ht="13.3" x14ac:dyDescent="0.2"/>
    <row r="14" spans="2:116" ht="13.3" x14ac:dyDescent="0.2"/>
    <row r="15" spans="2:116" ht="13.3" x14ac:dyDescent="0.2"/>
    <row r="16" spans="2:116" ht="13.3" x14ac:dyDescent="0.2"/>
    <row r="17" spans="9:116" ht="13.3" x14ac:dyDescent="0.2"/>
    <row r="18" spans="9:116" ht="13.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3" x14ac:dyDescent="0.2"/>
    <row r="20" spans="9:116" ht="13.3" x14ac:dyDescent="0.2"/>
    <row r="21" spans="9:116" ht="13.3" x14ac:dyDescent="0.2">
      <c r="DL21" s="247"/>
    </row>
    <row r="22" spans="9:116" ht="13.3" x14ac:dyDescent="0.2">
      <c r="DI22" s="247"/>
      <c r="DJ22" s="247"/>
      <c r="DK22" s="247"/>
      <c r="DL22" s="247"/>
    </row>
    <row r="23" spans="9:116" ht="13.3" x14ac:dyDescent="0.2">
      <c r="CY23" s="247"/>
      <c r="CZ23" s="247"/>
      <c r="DA23" s="247"/>
      <c r="DB23" s="247"/>
      <c r="DC23" s="247"/>
      <c r="DD23" s="247"/>
      <c r="DE23" s="247"/>
      <c r="DF23" s="247"/>
      <c r="DG23" s="247"/>
      <c r="DH23" s="247"/>
      <c r="DI23" s="247"/>
      <c r="DJ23" s="247"/>
      <c r="DK23" s="247"/>
      <c r="DL23" s="247"/>
    </row>
    <row r="24" spans="9:116" ht="13.3" x14ac:dyDescent="0.2"/>
    <row r="25" spans="9:116" ht="13.3" x14ac:dyDescent="0.2"/>
    <row r="26" spans="9:116" ht="13.3" x14ac:dyDescent="0.2"/>
    <row r="27" spans="9:116" ht="13.3" x14ac:dyDescent="0.2"/>
    <row r="28" spans="9:116" ht="13.3" x14ac:dyDescent="0.2"/>
    <row r="29" spans="9:116" ht="13.3" x14ac:dyDescent="0.2"/>
    <row r="30" spans="9:116" ht="13.3" x14ac:dyDescent="0.2"/>
    <row r="31" spans="9:116" ht="13.3" x14ac:dyDescent="0.2"/>
    <row r="32" spans="9:116" ht="13.3" x14ac:dyDescent="0.2"/>
    <row r="33" spans="15:116" ht="13.3" x14ac:dyDescent="0.2"/>
    <row r="34" spans="15:116" ht="13.3" x14ac:dyDescent="0.2"/>
    <row r="35" spans="15:116" ht="13.3" x14ac:dyDescent="0.2">
      <c r="CZ35" s="247"/>
      <c r="DA35" s="247"/>
      <c r="DB35" s="247"/>
      <c r="DC35" s="247"/>
      <c r="DD35" s="247"/>
      <c r="DE35" s="247"/>
      <c r="DF35" s="247"/>
      <c r="DG35" s="247"/>
      <c r="DH35" s="247"/>
      <c r="DI35" s="247"/>
      <c r="DJ35" s="247"/>
      <c r="DK35" s="247"/>
      <c r="DL35" s="247"/>
    </row>
    <row r="36" spans="15:116" ht="13.3" x14ac:dyDescent="0.2"/>
    <row r="37" spans="15:116" ht="13.3" x14ac:dyDescent="0.2">
      <c r="DL37" s="247"/>
    </row>
    <row r="38" spans="15:116" ht="13.3" x14ac:dyDescent="0.2">
      <c r="DI38" s="247"/>
      <c r="DJ38" s="247"/>
      <c r="DK38" s="247"/>
      <c r="DL38" s="247"/>
    </row>
    <row r="39" spans="15:116" ht="13.3" x14ac:dyDescent="0.2"/>
    <row r="40" spans="15:116" ht="13.3" x14ac:dyDescent="0.2"/>
    <row r="41" spans="15:116" ht="13.3" x14ac:dyDescent="0.2"/>
    <row r="42" spans="15:116" ht="13.3" x14ac:dyDescent="0.2"/>
    <row r="43" spans="15:116" ht="13.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3" x14ac:dyDescent="0.2">
      <c r="DL44" s="247"/>
    </row>
    <row r="45" spans="15:116" ht="13.3" x14ac:dyDescent="0.2"/>
    <row r="46" spans="15:116" ht="13.3" x14ac:dyDescent="0.2">
      <c r="DA46" s="247"/>
      <c r="DB46" s="247"/>
      <c r="DC46" s="247"/>
      <c r="DD46" s="247"/>
      <c r="DE46" s="247"/>
      <c r="DF46" s="247"/>
      <c r="DG46" s="247"/>
      <c r="DH46" s="247"/>
      <c r="DI46" s="247"/>
      <c r="DJ46" s="247"/>
      <c r="DK46" s="247"/>
      <c r="DL46" s="247"/>
    </row>
    <row r="47" spans="15:116" ht="13.3" x14ac:dyDescent="0.2"/>
    <row r="48" spans="15:116" ht="13.3" x14ac:dyDescent="0.2"/>
    <row r="49" spans="104:116" ht="13.3" x14ac:dyDescent="0.2"/>
    <row r="50" spans="104:116" ht="13.3" x14ac:dyDescent="0.2">
      <c r="CZ50" s="247"/>
      <c r="DA50" s="247"/>
      <c r="DB50" s="247"/>
      <c r="DC50" s="247"/>
      <c r="DD50" s="247"/>
      <c r="DE50" s="247"/>
      <c r="DF50" s="247"/>
      <c r="DG50" s="247"/>
      <c r="DH50" s="247"/>
      <c r="DI50" s="247"/>
      <c r="DJ50" s="247"/>
      <c r="DK50" s="247"/>
      <c r="DL50" s="247"/>
    </row>
    <row r="51" spans="104:116" ht="13.3" x14ac:dyDescent="0.2"/>
    <row r="52" spans="104:116" ht="13.3" x14ac:dyDescent="0.2"/>
    <row r="53" spans="104:116" ht="13.3" x14ac:dyDescent="0.2">
      <c r="DL53" s="247"/>
    </row>
    <row r="54" spans="104:116" ht="13.3" x14ac:dyDescent="0.2"/>
    <row r="55" spans="104:116" ht="13.3" x14ac:dyDescent="0.2"/>
    <row r="56" spans="104:116" ht="13.3" x14ac:dyDescent="0.2"/>
    <row r="57" spans="104:116" ht="13.3" x14ac:dyDescent="0.2"/>
    <row r="58" spans="104:116" ht="13.3" x14ac:dyDescent="0.2"/>
    <row r="59" spans="104:116" ht="13.3" x14ac:dyDescent="0.2"/>
    <row r="60" spans="104:116" ht="13.3" x14ac:dyDescent="0.2"/>
    <row r="61" spans="104:116" ht="13.3" x14ac:dyDescent="0.2"/>
    <row r="62" spans="104:116" ht="13.3" x14ac:dyDescent="0.2"/>
    <row r="63" spans="104:116" ht="13.3" x14ac:dyDescent="0.2"/>
    <row r="64" spans="104:116" ht="13.3" x14ac:dyDescent="0.2"/>
    <row r="65" spans="107:116" ht="13.3" x14ac:dyDescent="0.2"/>
    <row r="66" spans="107:116" ht="13.3" x14ac:dyDescent="0.2"/>
    <row r="67" spans="107:116" ht="13.3" x14ac:dyDescent="0.2">
      <c r="DC67" s="247"/>
      <c r="DD67" s="247"/>
      <c r="DE67" s="247"/>
      <c r="DF67" s="247"/>
      <c r="DG67" s="247"/>
      <c r="DH67" s="247"/>
      <c r="DI67" s="247"/>
      <c r="DJ67" s="247"/>
      <c r="DK67" s="247"/>
      <c r="DL67" s="247"/>
    </row>
    <row r="68" spans="107:116" ht="13.3" x14ac:dyDescent="0.2"/>
    <row r="69" spans="107:116" ht="13.3" x14ac:dyDescent="0.2"/>
    <row r="70" spans="107:116" ht="13.3" x14ac:dyDescent="0.2"/>
    <row r="71" spans="107:116" ht="13.3" x14ac:dyDescent="0.2"/>
    <row r="72" spans="107:116" ht="13.3" x14ac:dyDescent="0.2"/>
    <row r="73" spans="107:116" ht="13.3" x14ac:dyDescent="0.2"/>
    <row r="74" spans="107:116" ht="13.3" x14ac:dyDescent="0.2"/>
    <row r="75" spans="107:116" ht="13.3" x14ac:dyDescent="0.2"/>
    <row r="76" spans="107:116" ht="13.3" x14ac:dyDescent="0.2"/>
    <row r="77" spans="107:116" ht="13.3" x14ac:dyDescent="0.2"/>
    <row r="78" spans="107:116" ht="13.3" x14ac:dyDescent="0.2"/>
    <row r="79" spans="107:116" ht="13.3" x14ac:dyDescent="0.2"/>
    <row r="80" spans="107:116" ht="13.3" x14ac:dyDescent="0.2"/>
    <row r="81" ht="13.3" x14ac:dyDescent="0.2"/>
    <row r="82" ht="13.3" x14ac:dyDescent="0.2"/>
    <row r="83" ht="13.3" x14ac:dyDescent="0.2"/>
    <row r="84" ht="13.3" x14ac:dyDescent="0.2"/>
    <row r="85" ht="13.3" x14ac:dyDescent="0.2"/>
    <row r="86" ht="13.3" x14ac:dyDescent="0.2"/>
    <row r="87" ht="13.3" x14ac:dyDescent="0.2"/>
    <row r="88" ht="13.3" x14ac:dyDescent="0.2"/>
    <row r="89" ht="13.3" x14ac:dyDescent="0.2"/>
  </sheetData>
  <sheetProtection algorithmName="SHA-512" hashValue="Tp29ArmRR+VQ7wNVlZHQULDiP7eKmgLbTeFIxayvWrQWUqNdZdPyWjCLrq+8fDGthT2vwiatVurFOLgjJClKSQ==" saltValue="K+4I/W+tv3vtEXbyMd7+8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6" customHeight="1" zeroHeight="1" x14ac:dyDescent="0.2"/>
  <cols>
    <col min="1" max="36" width="2.5" style="249" customWidth="1"/>
    <col min="37" max="44" width="17" style="249" customWidth="1"/>
    <col min="45" max="45" width="6.09765625" style="256" customWidth="1"/>
    <col min="46" max="46" width="3" style="254" customWidth="1"/>
    <col min="47" max="47" width="19.09765625" style="249" hidden="1" customWidth="1"/>
    <col min="48" max="52" width="12.59765625" style="249" hidden="1" customWidth="1"/>
    <col min="53" max="16384" width="8.59765625" style="249" hidden="1"/>
  </cols>
  <sheetData>
    <row r="1" spans="1:46" ht="13.3" x14ac:dyDescent="0.2">
      <c r="AS1" s="250"/>
      <c r="AT1" s="250"/>
    </row>
    <row r="2" spans="1:46" ht="13.3" x14ac:dyDescent="0.2">
      <c r="AS2" s="250"/>
      <c r="AT2" s="250"/>
    </row>
    <row r="3" spans="1:46" ht="13.3" x14ac:dyDescent="0.2">
      <c r="AS3" s="250"/>
      <c r="AT3" s="250"/>
    </row>
    <row r="4" spans="1:46" ht="13.3" x14ac:dyDescent="0.2">
      <c r="AS4" s="250"/>
      <c r="AT4" s="250"/>
    </row>
    <row r="5" spans="1:46" ht="16.649999999999999"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6"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479</v>
      </c>
      <c r="AP7" s="260"/>
      <c r="AQ7" s="261" t="s">
        <v>480</v>
      </c>
      <c r="AR7" s="262"/>
    </row>
    <row r="8" spans="1:46" ht="13.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481</v>
      </c>
      <c r="AQ8" s="267" t="s">
        <v>482</v>
      </c>
      <c r="AR8" s="268" t="s">
        <v>483</v>
      </c>
    </row>
    <row r="9" spans="1:46" ht="13.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484</v>
      </c>
      <c r="AL9" s="1117"/>
      <c r="AM9" s="1117"/>
      <c r="AN9" s="1118"/>
      <c r="AO9" s="269">
        <v>1629671</v>
      </c>
      <c r="AP9" s="269">
        <v>85813</v>
      </c>
      <c r="AQ9" s="270">
        <v>98214</v>
      </c>
      <c r="AR9" s="271">
        <v>-12.6</v>
      </c>
    </row>
    <row r="10" spans="1:46" ht="13.6"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485</v>
      </c>
      <c r="AL10" s="1117"/>
      <c r="AM10" s="1117"/>
      <c r="AN10" s="1118"/>
      <c r="AO10" s="272">
        <v>287984</v>
      </c>
      <c r="AP10" s="272">
        <v>15164</v>
      </c>
      <c r="AQ10" s="273">
        <v>8330</v>
      </c>
      <c r="AR10" s="274">
        <v>82</v>
      </c>
    </row>
    <row r="11" spans="1:46" ht="13.6"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486</v>
      </c>
      <c r="AL11" s="1117"/>
      <c r="AM11" s="1117"/>
      <c r="AN11" s="1118"/>
      <c r="AO11" s="272">
        <v>9495</v>
      </c>
      <c r="AP11" s="272">
        <v>500</v>
      </c>
      <c r="AQ11" s="273">
        <v>2236</v>
      </c>
      <c r="AR11" s="274">
        <v>-77.599999999999994</v>
      </c>
    </row>
    <row r="12" spans="1:46" ht="13.6"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487</v>
      </c>
      <c r="AL12" s="1117"/>
      <c r="AM12" s="1117"/>
      <c r="AN12" s="1118"/>
      <c r="AO12" s="272" t="s">
        <v>488</v>
      </c>
      <c r="AP12" s="272" t="s">
        <v>488</v>
      </c>
      <c r="AQ12" s="273">
        <v>12</v>
      </c>
      <c r="AR12" s="274" t="s">
        <v>488</v>
      </c>
    </row>
    <row r="13" spans="1:46" ht="13.6"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489</v>
      </c>
      <c r="AL13" s="1117"/>
      <c r="AM13" s="1117"/>
      <c r="AN13" s="1118"/>
      <c r="AO13" s="272">
        <v>45816</v>
      </c>
      <c r="AP13" s="272">
        <v>2413</v>
      </c>
      <c r="AQ13" s="273">
        <v>3111</v>
      </c>
      <c r="AR13" s="274">
        <v>-22.4</v>
      </c>
    </row>
    <row r="14" spans="1:46" ht="13.6"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490</v>
      </c>
      <c r="AL14" s="1117"/>
      <c r="AM14" s="1117"/>
      <c r="AN14" s="1118"/>
      <c r="AO14" s="272">
        <v>14100</v>
      </c>
      <c r="AP14" s="272">
        <v>742</v>
      </c>
      <c r="AQ14" s="273">
        <v>1882</v>
      </c>
      <c r="AR14" s="274">
        <v>-60.6</v>
      </c>
    </row>
    <row r="15" spans="1:46" ht="13.6"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491</v>
      </c>
      <c r="AL15" s="1120"/>
      <c r="AM15" s="1120"/>
      <c r="AN15" s="1121"/>
      <c r="AO15" s="272">
        <v>-79778</v>
      </c>
      <c r="AP15" s="272">
        <v>-4201</v>
      </c>
      <c r="AQ15" s="273">
        <v>-6411</v>
      </c>
      <c r="AR15" s="274">
        <v>-34.5</v>
      </c>
    </row>
    <row r="16" spans="1:46" ht="13.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1907288</v>
      </c>
      <c r="AP16" s="272">
        <v>100431</v>
      </c>
      <c r="AQ16" s="273">
        <v>107373</v>
      </c>
      <c r="AR16" s="274">
        <v>-6.5</v>
      </c>
    </row>
    <row r="17" spans="1:46" ht="13.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496</v>
      </c>
      <c r="AL21" s="1123"/>
      <c r="AM21" s="1123"/>
      <c r="AN21" s="1124"/>
      <c r="AO21" s="285">
        <v>8</v>
      </c>
      <c r="AP21" s="286">
        <v>9.17</v>
      </c>
      <c r="AQ21" s="287">
        <v>-1.17</v>
      </c>
      <c r="AR21" s="255"/>
      <c r="AS21" s="288"/>
      <c r="AT21" s="284"/>
    </row>
    <row r="22" spans="1:46" s="289" customFormat="1" ht="13.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497</v>
      </c>
      <c r="AL22" s="1123"/>
      <c r="AM22" s="1123"/>
      <c r="AN22" s="1124"/>
      <c r="AO22" s="290">
        <v>97.4</v>
      </c>
      <c r="AP22" s="291">
        <v>97.5</v>
      </c>
      <c r="AQ22" s="292">
        <v>-0.1</v>
      </c>
      <c r="AR22" s="276"/>
      <c r="AS22" s="288"/>
      <c r="AT22" s="284"/>
    </row>
    <row r="23" spans="1:46" s="289" customFormat="1" ht="13.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3" x14ac:dyDescent="0.2">
      <c r="A26" s="1113" t="s">
        <v>498</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ht="13.3" x14ac:dyDescent="0.2">
      <c r="A27" s="297"/>
      <c r="AO27" s="250"/>
      <c r="AP27" s="250"/>
      <c r="AQ27" s="250"/>
      <c r="AR27" s="250"/>
      <c r="AS27" s="250"/>
      <c r="AT27" s="250"/>
    </row>
    <row r="28" spans="1:46" ht="16.649999999999999"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6"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479</v>
      </c>
      <c r="AP30" s="260"/>
      <c r="AQ30" s="261" t="s">
        <v>480</v>
      </c>
      <c r="AR30" s="262"/>
    </row>
    <row r="31" spans="1:46" ht="13.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501</v>
      </c>
      <c r="AL32" s="1131"/>
      <c r="AM32" s="1131"/>
      <c r="AN32" s="1132"/>
      <c r="AO32" s="300">
        <v>608831</v>
      </c>
      <c r="AP32" s="300">
        <v>32059</v>
      </c>
      <c r="AQ32" s="301">
        <v>55954</v>
      </c>
      <c r="AR32" s="302">
        <v>-42.7</v>
      </c>
    </row>
    <row r="33" spans="1:46" ht="13.6"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502</v>
      </c>
      <c r="AL33" s="1131"/>
      <c r="AM33" s="1131"/>
      <c r="AN33" s="113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503</v>
      </c>
      <c r="AL34" s="1131"/>
      <c r="AM34" s="1131"/>
      <c r="AN34" s="1132"/>
      <c r="AO34" s="300" t="s">
        <v>488</v>
      </c>
      <c r="AP34" s="300" t="s">
        <v>488</v>
      </c>
      <c r="AQ34" s="301">
        <v>1</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504</v>
      </c>
      <c r="AL35" s="1131"/>
      <c r="AM35" s="1131"/>
      <c r="AN35" s="1132"/>
      <c r="AO35" s="300">
        <v>857806</v>
      </c>
      <c r="AP35" s="300">
        <v>45169</v>
      </c>
      <c r="AQ35" s="301">
        <v>17691</v>
      </c>
      <c r="AR35" s="302">
        <v>155.30000000000001</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505</v>
      </c>
      <c r="AL36" s="1131"/>
      <c r="AM36" s="1131"/>
      <c r="AN36" s="1132"/>
      <c r="AO36" s="300">
        <v>31738</v>
      </c>
      <c r="AP36" s="300">
        <v>1671</v>
      </c>
      <c r="AQ36" s="301">
        <v>2603</v>
      </c>
      <c r="AR36" s="302">
        <v>-35.799999999999997</v>
      </c>
    </row>
    <row r="37" spans="1:46" ht="13.6"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506</v>
      </c>
      <c r="AL37" s="1131"/>
      <c r="AM37" s="1131"/>
      <c r="AN37" s="1132"/>
      <c r="AO37" s="300">
        <v>13645</v>
      </c>
      <c r="AP37" s="300">
        <v>718</v>
      </c>
      <c r="AQ37" s="301">
        <v>579</v>
      </c>
      <c r="AR37" s="302">
        <v>24</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507</v>
      </c>
      <c r="AL38" s="1134"/>
      <c r="AM38" s="1134"/>
      <c r="AN38" s="1135"/>
      <c r="AO38" s="303" t="s">
        <v>488</v>
      </c>
      <c r="AP38" s="303" t="s">
        <v>488</v>
      </c>
      <c r="AQ38" s="304">
        <v>4</v>
      </c>
      <c r="AR38" s="292" t="s">
        <v>488</v>
      </c>
      <c r="AS38" s="299"/>
    </row>
    <row r="39" spans="1:46" ht="13.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508</v>
      </c>
      <c r="AL39" s="1134"/>
      <c r="AM39" s="1134"/>
      <c r="AN39" s="1135"/>
      <c r="AO39" s="300">
        <v>-185080</v>
      </c>
      <c r="AP39" s="300">
        <v>-9746</v>
      </c>
      <c r="AQ39" s="301">
        <v>-4663</v>
      </c>
      <c r="AR39" s="302">
        <v>109</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509</v>
      </c>
      <c r="AL40" s="1131"/>
      <c r="AM40" s="1131"/>
      <c r="AN40" s="1132"/>
      <c r="AO40" s="300">
        <v>-899094</v>
      </c>
      <c r="AP40" s="300">
        <v>-47343</v>
      </c>
      <c r="AQ40" s="301">
        <v>-48945</v>
      </c>
      <c r="AR40" s="302">
        <v>-3.3</v>
      </c>
      <c r="AS40" s="299"/>
    </row>
    <row r="41" spans="1:46" ht="13.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427846</v>
      </c>
      <c r="AP41" s="300">
        <v>22529</v>
      </c>
      <c r="AQ41" s="301">
        <v>23225</v>
      </c>
      <c r="AR41" s="302">
        <v>-3</v>
      </c>
      <c r="AS41" s="299"/>
    </row>
    <row r="42" spans="1:46" ht="13.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350000000000001"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6"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479</v>
      </c>
      <c r="AN49" s="1127" t="s">
        <v>512</v>
      </c>
      <c r="AO49" s="1128"/>
      <c r="AP49" s="1128"/>
      <c r="AQ49" s="1128"/>
      <c r="AR49" s="1129"/>
    </row>
    <row r="50" spans="1:44" ht="13.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513</v>
      </c>
      <c r="AO50" s="317" t="s">
        <v>514</v>
      </c>
      <c r="AP50" s="318" t="s">
        <v>515</v>
      </c>
      <c r="AQ50" s="319" t="s">
        <v>516</v>
      </c>
      <c r="AR50" s="320" t="s">
        <v>517</v>
      </c>
    </row>
    <row r="51" spans="1:44" ht="13.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2358356</v>
      </c>
      <c r="AN51" s="322">
        <v>116970</v>
      </c>
      <c r="AO51" s="323">
        <v>41.3</v>
      </c>
      <c r="AP51" s="324">
        <v>76347</v>
      </c>
      <c r="AQ51" s="325">
        <v>2.4</v>
      </c>
      <c r="AR51" s="326">
        <v>38.9</v>
      </c>
    </row>
    <row r="52" spans="1:44" ht="13.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1657620</v>
      </c>
      <c r="AN52" s="330">
        <v>82215</v>
      </c>
      <c r="AO52" s="331">
        <v>56.4</v>
      </c>
      <c r="AP52" s="332">
        <v>41762</v>
      </c>
      <c r="AQ52" s="333">
        <v>0.5</v>
      </c>
      <c r="AR52" s="334">
        <v>55.9</v>
      </c>
    </row>
    <row r="53" spans="1:44" ht="13.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1316125</v>
      </c>
      <c r="AN53" s="322">
        <v>66521</v>
      </c>
      <c r="AO53" s="323">
        <v>-43.1</v>
      </c>
      <c r="AP53" s="324">
        <v>69604</v>
      </c>
      <c r="AQ53" s="325">
        <v>-8.8000000000000007</v>
      </c>
      <c r="AR53" s="326">
        <v>-34.299999999999997</v>
      </c>
    </row>
    <row r="54" spans="1:44" ht="13.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757576</v>
      </c>
      <c r="AN54" s="330">
        <v>38290</v>
      </c>
      <c r="AO54" s="331">
        <v>-53.4</v>
      </c>
      <c r="AP54" s="332">
        <v>36247</v>
      </c>
      <c r="AQ54" s="333">
        <v>-13.2</v>
      </c>
      <c r="AR54" s="334">
        <v>-40.200000000000003</v>
      </c>
    </row>
    <row r="55" spans="1:44" ht="13.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1688903</v>
      </c>
      <c r="AN55" s="322">
        <v>86637</v>
      </c>
      <c r="AO55" s="323">
        <v>30.2</v>
      </c>
      <c r="AP55" s="324">
        <v>68410</v>
      </c>
      <c r="AQ55" s="325">
        <v>-1.7</v>
      </c>
      <c r="AR55" s="326">
        <v>31.9</v>
      </c>
    </row>
    <row r="56" spans="1:44" ht="13.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1043274</v>
      </c>
      <c r="AN56" s="330">
        <v>53518</v>
      </c>
      <c r="AO56" s="331">
        <v>39.799999999999997</v>
      </c>
      <c r="AP56" s="332">
        <v>35086</v>
      </c>
      <c r="AQ56" s="333">
        <v>-3.2</v>
      </c>
      <c r="AR56" s="334">
        <v>43</v>
      </c>
    </row>
    <row r="57" spans="1:44" ht="13.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880224</v>
      </c>
      <c r="AN57" s="322">
        <v>45657</v>
      </c>
      <c r="AO57" s="323">
        <v>-47.3</v>
      </c>
      <c r="AP57" s="324">
        <v>73019</v>
      </c>
      <c r="AQ57" s="325">
        <v>6.7</v>
      </c>
      <c r="AR57" s="326">
        <v>-54</v>
      </c>
    </row>
    <row r="58" spans="1:44" ht="13.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418896</v>
      </c>
      <c r="AN58" s="330">
        <v>21728</v>
      </c>
      <c r="AO58" s="331">
        <v>-59.4</v>
      </c>
      <c r="AP58" s="332">
        <v>39427</v>
      </c>
      <c r="AQ58" s="333">
        <v>12.4</v>
      </c>
      <c r="AR58" s="334">
        <v>-71.8</v>
      </c>
    </row>
    <row r="59" spans="1:44" ht="13.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916360</v>
      </c>
      <c r="AN59" s="322">
        <v>48252</v>
      </c>
      <c r="AO59" s="323">
        <v>5.7</v>
      </c>
      <c r="AP59" s="324">
        <v>76590</v>
      </c>
      <c r="AQ59" s="325">
        <v>4.9000000000000004</v>
      </c>
      <c r="AR59" s="326">
        <v>0.8</v>
      </c>
    </row>
    <row r="60" spans="1:44" ht="13.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383296</v>
      </c>
      <c r="AN60" s="330">
        <v>20183</v>
      </c>
      <c r="AO60" s="331">
        <v>-7.1</v>
      </c>
      <c r="AP60" s="332">
        <v>42387</v>
      </c>
      <c r="AQ60" s="333">
        <v>7.5</v>
      </c>
      <c r="AR60" s="334">
        <v>-14.6</v>
      </c>
    </row>
    <row r="61" spans="1:44" ht="13.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1431994</v>
      </c>
      <c r="AN61" s="337">
        <v>72807</v>
      </c>
      <c r="AO61" s="338">
        <v>-2.6</v>
      </c>
      <c r="AP61" s="339">
        <v>72794</v>
      </c>
      <c r="AQ61" s="340">
        <v>0.7</v>
      </c>
      <c r="AR61" s="326">
        <v>-3.3</v>
      </c>
    </row>
    <row r="62" spans="1:44" ht="13.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852132</v>
      </c>
      <c r="AN62" s="330">
        <v>43187</v>
      </c>
      <c r="AO62" s="331">
        <v>-4.7</v>
      </c>
      <c r="AP62" s="332">
        <v>38982</v>
      </c>
      <c r="AQ62" s="333">
        <v>0.8</v>
      </c>
      <c r="AR62" s="334">
        <v>-5.5</v>
      </c>
    </row>
    <row r="63" spans="1:44" ht="13.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6" hidden="1" customHeight="1" x14ac:dyDescent="0.2">
      <c r="AK67" s="250"/>
      <c r="AL67" s="250"/>
      <c r="AM67" s="250"/>
      <c r="AN67" s="250"/>
      <c r="AO67" s="250"/>
      <c r="AP67" s="250"/>
      <c r="AQ67" s="250"/>
      <c r="AR67" s="250"/>
      <c r="AS67" s="250"/>
      <c r="AT67" s="250"/>
    </row>
    <row r="68" spans="1:46" ht="13.6" hidden="1" customHeight="1" x14ac:dyDescent="0.2">
      <c r="AK68" s="250"/>
      <c r="AL68" s="250"/>
      <c r="AM68" s="250"/>
      <c r="AN68" s="250"/>
      <c r="AO68" s="250"/>
      <c r="AP68" s="250"/>
      <c r="AQ68" s="250"/>
      <c r="AR68" s="250"/>
    </row>
    <row r="69" spans="1:46" ht="13.6" hidden="1" customHeight="1" x14ac:dyDescent="0.2">
      <c r="AK69" s="250"/>
      <c r="AL69" s="250"/>
      <c r="AM69" s="250"/>
      <c r="AN69" s="250"/>
      <c r="AO69" s="250"/>
      <c r="AP69" s="250"/>
      <c r="AQ69" s="250"/>
      <c r="AR69" s="250"/>
    </row>
    <row r="70" spans="1:46" ht="13.3" hidden="1" x14ac:dyDescent="0.2">
      <c r="AK70" s="250"/>
      <c r="AL70" s="250"/>
      <c r="AM70" s="250"/>
      <c r="AN70" s="250"/>
      <c r="AO70" s="250"/>
      <c r="AP70" s="250"/>
      <c r="AQ70" s="250"/>
      <c r="AR70" s="250"/>
    </row>
    <row r="71" spans="1:46" ht="13.3" hidden="1" x14ac:dyDescent="0.2">
      <c r="AK71" s="250"/>
      <c r="AL71" s="250"/>
      <c r="AM71" s="250"/>
      <c r="AN71" s="250"/>
      <c r="AO71" s="250"/>
      <c r="AP71" s="250"/>
      <c r="AQ71" s="250"/>
      <c r="AR71" s="250"/>
    </row>
    <row r="72" spans="1:46" ht="13.3" hidden="1" x14ac:dyDescent="0.2">
      <c r="AK72" s="250"/>
      <c r="AL72" s="250"/>
      <c r="AM72" s="250"/>
      <c r="AN72" s="250"/>
      <c r="AO72" s="250"/>
      <c r="AP72" s="250"/>
      <c r="AQ72" s="250"/>
      <c r="AR72" s="250"/>
    </row>
    <row r="73" spans="1:46" ht="13.3" hidden="1" x14ac:dyDescent="0.2">
      <c r="AK73" s="250"/>
      <c r="AL73" s="250"/>
      <c r="AM73" s="250"/>
      <c r="AN73" s="250"/>
      <c r="AO73" s="250"/>
      <c r="AP73" s="250"/>
      <c r="AQ73" s="250"/>
      <c r="AR73" s="250"/>
    </row>
  </sheetData>
  <sheetProtection algorithmName="SHA-512" hashValue="gW2afWUPUjEB4FtFgZT+7nfobpvrG1OxN5jTm5KB7gTdmQkGt3E4D/+Zlz80H9ey1FzYJhIOHARyljtZbxl2lg==" saltValue="Gh0zr8RZZBFrD+i1oHip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6" customHeight="1" zeroHeight="1" x14ac:dyDescent="0.2"/>
  <cols>
    <col min="1" max="125" width="2.5" style="248" customWidth="1"/>
    <col min="126" max="16384" width="9" style="247" hidden="1"/>
  </cols>
  <sheetData>
    <row r="1" spans="2:125" ht="13.6"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3" x14ac:dyDescent="0.2">
      <c r="B2" s="247"/>
      <c r="DG2" s="247"/>
    </row>
    <row r="3" spans="2:125" ht="13.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3" x14ac:dyDescent="0.2"/>
    <row r="5" spans="2:125" ht="13.3" x14ac:dyDescent="0.2"/>
    <row r="6" spans="2:125" ht="13.3" x14ac:dyDescent="0.2"/>
    <row r="7" spans="2:125" ht="13.3" x14ac:dyDescent="0.2"/>
    <row r="8" spans="2:125" ht="13.3" x14ac:dyDescent="0.2"/>
    <row r="9" spans="2:125" ht="13.3" x14ac:dyDescent="0.2">
      <c r="DU9" s="247"/>
    </row>
    <row r="10" spans="2:125" ht="13.3" x14ac:dyDescent="0.2"/>
    <row r="11" spans="2:125" ht="13.3" x14ac:dyDescent="0.2"/>
    <row r="12" spans="2:125" ht="13.3" x14ac:dyDescent="0.2"/>
    <row r="13" spans="2:125" ht="13.3" x14ac:dyDescent="0.2"/>
    <row r="14" spans="2:125" ht="13.3" x14ac:dyDescent="0.2"/>
    <row r="15" spans="2:125" ht="13.3" x14ac:dyDescent="0.2"/>
    <row r="16" spans="2:125" ht="13.3" x14ac:dyDescent="0.2"/>
    <row r="17" spans="125:125" ht="13.3" x14ac:dyDescent="0.2">
      <c r="DU17" s="247"/>
    </row>
    <row r="18" spans="125:125" ht="13.3" x14ac:dyDescent="0.2"/>
    <row r="19" spans="125:125" ht="13.3" x14ac:dyDescent="0.2"/>
    <row r="20" spans="125:125" ht="13.3" x14ac:dyDescent="0.2">
      <c r="DU20" s="247"/>
    </row>
    <row r="21" spans="125:125" ht="13.3" x14ac:dyDescent="0.2">
      <c r="DU21" s="247"/>
    </row>
    <row r="22" spans="125:125" ht="13.3" x14ac:dyDescent="0.2"/>
    <row r="23" spans="125:125" ht="13.3" x14ac:dyDescent="0.2"/>
    <row r="24" spans="125:125" ht="13.3" x14ac:dyDescent="0.2"/>
    <row r="25" spans="125:125" ht="13.3" x14ac:dyDescent="0.2"/>
    <row r="26" spans="125:125" ht="13.3" x14ac:dyDescent="0.2"/>
    <row r="27" spans="125:125" ht="13.3" x14ac:dyDescent="0.2"/>
    <row r="28" spans="125:125" ht="13.3" x14ac:dyDescent="0.2">
      <c r="DU28" s="247"/>
    </row>
    <row r="29" spans="125:125" ht="13.3" x14ac:dyDescent="0.2"/>
    <row r="30" spans="125:125" ht="13.3" x14ac:dyDescent="0.2"/>
    <row r="31" spans="125:125" ht="13.3" x14ac:dyDescent="0.2"/>
    <row r="32" spans="125:125" ht="13.3" x14ac:dyDescent="0.2"/>
    <row r="33" spans="2:125" ht="13.3" x14ac:dyDescent="0.2">
      <c r="B33" s="247"/>
      <c r="G33" s="247"/>
      <c r="I33" s="247"/>
    </row>
    <row r="34" spans="2:125" ht="13.3" x14ac:dyDescent="0.2">
      <c r="C34" s="247"/>
      <c r="P34" s="247"/>
      <c r="DE34" s="247"/>
      <c r="DH34" s="247"/>
    </row>
    <row r="35" spans="2:125" ht="13.3" x14ac:dyDescent="0.2">
      <c r="D35" s="247"/>
      <c r="E35" s="247"/>
      <c r="DG35" s="247"/>
      <c r="DJ35" s="247"/>
      <c r="DP35" s="247"/>
      <c r="DQ35" s="247"/>
      <c r="DR35" s="247"/>
      <c r="DS35" s="247"/>
      <c r="DT35" s="247"/>
      <c r="DU35" s="247"/>
    </row>
    <row r="36" spans="2:125" ht="13.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3" x14ac:dyDescent="0.2">
      <c r="DU37" s="247"/>
    </row>
    <row r="38" spans="2:125" ht="13.3" x14ac:dyDescent="0.2">
      <c r="DT38" s="247"/>
      <c r="DU38" s="247"/>
    </row>
    <row r="39" spans="2:125" ht="13.3" x14ac:dyDescent="0.2"/>
    <row r="40" spans="2:125" ht="13.3" x14ac:dyDescent="0.2">
      <c r="DH40" s="247"/>
    </row>
    <row r="41" spans="2:125" ht="13.3" x14ac:dyDescent="0.2">
      <c r="DE41" s="247"/>
    </row>
    <row r="42" spans="2:125" ht="13.3" x14ac:dyDescent="0.2">
      <c r="DG42" s="247"/>
      <c r="DJ42" s="247"/>
    </row>
    <row r="43" spans="2:125" ht="13.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3" x14ac:dyDescent="0.2">
      <c r="DU44" s="247"/>
    </row>
    <row r="45" spans="2:125" ht="13.3" x14ac:dyDescent="0.2"/>
    <row r="46" spans="2:125" ht="13.3" x14ac:dyDescent="0.2"/>
    <row r="47" spans="2:125" ht="13.3" x14ac:dyDescent="0.2"/>
    <row r="48" spans="2:125" ht="13.3" x14ac:dyDescent="0.2">
      <c r="DT48" s="247"/>
      <c r="DU48" s="247"/>
    </row>
    <row r="49" spans="120:125" ht="13.3" x14ac:dyDescent="0.2">
      <c r="DU49" s="247"/>
    </row>
    <row r="50" spans="120:125" ht="13.3" x14ac:dyDescent="0.2">
      <c r="DU50" s="247"/>
    </row>
    <row r="51" spans="120:125" ht="13.3" x14ac:dyDescent="0.2">
      <c r="DP51" s="247"/>
      <c r="DQ51" s="247"/>
      <c r="DR51" s="247"/>
      <c r="DS51" s="247"/>
      <c r="DT51" s="247"/>
      <c r="DU51" s="247"/>
    </row>
    <row r="52" spans="120:125" ht="13.3" x14ac:dyDescent="0.2"/>
    <row r="53" spans="120:125" ht="13.3" x14ac:dyDescent="0.2"/>
    <row r="54" spans="120:125" ht="13.3" x14ac:dyDescent="0.2">
      <c r="DU54" s="247"/>
    </row>
    <row r="55" spans="120:125" ht="13.3" x14ac:dyDescent="0.2"/>
    <row r="56" spans="120:125" ht="13.3" x14ac:dyDescent="0.2"/>
    <row r="57" spans="120:125" ht="13.3" x14ac:dyDescent="0.2"/>
    <row r="58" spans="120:125" ht="13.3" x14ac:dyDescent="0.2">
      <c r="DU58" s="247"/>
    </row>
    <row r="59" spans="120:125" ht="13.3" x14ac:dyDescent="0.2"/>
    <row r="60" spans="120:125" ht="13.3" x14ac:dyDescent="0.2"/>
    <row r="61" spans="120:125" ht="13.3" x14ac:dyDescent="0.2"/>
    <row r="62" spans="120:125" ht="13.3" x14ac:dyDescent="0.2"/>
    <row r="63" spans="120:125" ht="13.3" x14ac:dyDescent="0.2">
      <c r="DU63" s="247"/>
    </row>
    <row r="64" spans="120:125" ht="13.3" x14ac:dyDescent="0.2">
      <c r="DT64" s="247"/>
      <c r="DU64" s="247"/>
    </row>
    <row r="65" spans="123:125" ht="13.3" x14ac:dyDescent="0.2"/>
    <row r="66" spans="123:125" ht="13.3" x14ac:dyDescent="0.2"/>
    <row r="67" spans="123:125" ht="13.3" x14ac:dyDescent="0.2"/>
    <row r="68" spans="123:125" ht="13.3" x14ac:dyDescent="0.2"/>
    <row r="69" spans="123:125" ht="13.3" x14ac:dyDescent="0.2">
      <c r="DS69" s="247"/>
      <c r="DT69" s="247"/>
      <c r="DU69" s="247"/>
    </row>
    <row r="70" spans="123:125" ht="13.3" x14ac:dyDescent="0.2"/>
    <row r="71" spans="123:125" ht="13.3" x14ac:dyDescent="0.2"/>
    <row r="72" spans="123:125" ht="13.3" x14ac:dyDescent="0.2"/>
    <row r="73" spans="123:125" ht="13.3" x14ac:dyDescent="0.2"/>
    <row r="74" spans="123:125" ht="13.3" x14ac:dyDescent="0.2"/>
    <row r="75" spans="123:125" ht="13.3" x14ac:dyDescent="0.2"/>
    <row r="76" spans="123:125" ht="13.3" x14ac:dyDescent="0.2"/>
    <row r="77" spans="123:125" ht="13.3" x14ac:dyDescent="0.2"/>
    <row r="78" spans="123:125" ht="13.3" x14ac:dyDescent="0.2"/>
    <row r="79" spans="123:125" ht="13.3" x14ac:dyDescent="0.2"/>
    <row r="80" spans="123:125" ht="13.3" x14ac:dyDescent="0.2"/>
    <row r="81" spans="116:125" ht="13.3" x14ac:dyDescent="0.2"/>
    <row r="82" spans="116:125" ht="13.3" x14ac:dyDescent="0.2">
      <c r="DL82" s="247"/>
    </row>
    <row r="83" spans="116:125" ht="13.3" x14ac:dyDescent="0.2">
      <c r="DM83" s="247"/>
      <c r="DN83" s="247"/>
      <c r="DO83" s="247"/>
      <c r="DP83" s="247"/>
      <c r="DQ83" s="247"/>
      <c r="DR83" s="247"/>
      <c r="DS83" s="247"/>
      <c r="DT83" s="247"/>
      <c r="DU83" s="247"/>
    </row>
    <row r="84" spans="116:125" ht="13.3" x14ac:dyDescent="0.2"/>
    <row r="85" spans="116:125" ht="13.3" x14ac:dyDescent="0.2"/>
    <row r="86" spans="116:125" ht="13.3" x14ac:dyDescent="0.2"/>
    <row r="87" spans="116:125" ht="13.3" x14ac:dyDescent="0.2"/>
    <row r="88" spans="116:125" ht="13.3" x14ac:dyDescent="0.2">
      <c r="DU88" s="247"/>
    </row>
    <row r="89" spans="116:125" ht="13.3" x14ac:dyDescent="0.2"/>
    <row r="90" spans="116:125" ht="13.3" x14ac:dyDescent="0.2"/>
    <row r="91" spans="116:125" ht="13.3" x14ac:dyDescent="0.2"/>
    <row r="92" spans="116:125" ht="13.6" customHeight="1" x14ac:dyDescent="0.2"/>
    <row r="93" spans="116:125" ht="13.6" customHeight="1" x14ac:dyDescent="0.2"/>
    <row r="94" spans="116:125" ht="13.6" customHeight="1" x14ac:dyDescent="0.2">
      <c r="DS94" s="247"/>
      <c r="DT94" s="247"/>
      <c r="DU94" s="247"/>
    </row>
    <row r="95" spans="116:125" ht="13.6" customHeight="1" x14ac:dyDescent="0.2">
      <c r="DU95" s="247"/>
    </row>
    <row r="96" spans="116:125" ht="13.6" customHeight="1" x14ac:dyDescent="0.2"/>
    <row r="97" spans="124:125" ht="13.6" customHeight="1" x14ac:dyDescent="0.2"/>
    <row r="98" spans="124:125" ht="13.6" customHeight="1" x14ac:dyDescent="0.2"/>
    <row r="99" spans="124:125" ht="13.6" customHeight="1" x14ac:dyDescent="0.2"/>
    <row r="100" spans="124:125" ht="13.6" customHeight="1" x14ac:dyDescent="0.2"/>
    <row r="101" spans="124:125" ht="13.6" customHeight="1" x14ac:dyDescent="0.2">
      <c r="DU101" s="247"/>
    </row>
    <row r="102" spans="124:125" ht="13.6" customHeight="1" x14ac:dyDescent="0.2"/>
    <row r="103" spans="124:125" ht="13.6" customHeight="1" x14ac:dyDescent="0.2"/>
    <row r="104" spans="124:125" ht="13.6" customHeight="1" x14ac:dyDescent="0.2">
      <c r="DT104" s="247"/>
      <c r="DU104" s="247"/>
    </row>
    <row r="105" spans="124:125" ht="13.6" customHeight="1" x14ac:dyDescent="0.2"/>
    <row r="106" spans="124:125" ht="13.6" customHeight="1" x14ac:dyDescent="0.2"/>
    <row r="107" spans="124:125" ht="13.6" customHeight="1" x14ac:dyDescent="0.2"/>
    <row r="108" spans="124:125" ht="13.6" customHeight="1" x14ac:dyDescent="0.2"/>
    <row r="109" spans="124:125" ht="13.6" customHeight="1" x14ac:dyDescent="0.2"/>
    <row r="110" spans="124:125" ht="13.6" customHeight="1" x14ac:dyDescent="0.2"/>
    <row r="111" spans="124:125" ht="13.6" customHeight="1" x14ac:dyDescent="0.2"/>
    <row r="112" spans="124:125" ht="13.6" customHeight="1" x14ac:dyDescent="0.2"/>
    <row r="113" spans="125:125" ht="13.6" customHeight="1" x14ac:dyDescent="0.2"/>
    <row r="114" spans="125:125" ht="13.6" customHeight="1" x14ac:dyDescent="0.2"/>
    <row r="115" spans="125:125" ht="13.6" customHeight="1" x14ac:dyDescent="0.2"/>
    <row r="116" spans="125:125" ht="13.6" customHeight="1" x14ac:dyDescent="0.2">
      <c r="DU116" s="247" t="s">
        <v>476</v>
      </c>
    </row>
    <row r="121" spans="125:125" ht="13.6" hidden="1" customHeight="1" x14ac:dyDescent="0.2">
      <c r="DU121" s="247"/>
    </row>
  </sheetData>
  <sheetProtection algorithmName="SHA-512" hashValue="7+T66nXcMLZUp2t/cMwmYDZQMTtYim3qboKXFXQ9aztZTNHApHnNoz3/jFh/ievs2dlSVIP3SMKwWNUvB7nFpQ==" saltValue="q5+NVyeFMhqkm31OI6Sz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6" customHeight="1" zeroHeight="1" x14ac:dyDescent="0.2"/>
  <cols>
    <col min="1" max="125" width="2.5" style="248" customWidth="1"/>
    <col min="126" max="142" width="0" style="247" hidden="1" customWidth="1"/>
    <col min="143" max="16384" width="9" style="247" hidden="1"/>
  </cols>
  <sheetData>
    <row r="1" spans="1:125" ht="13.6"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3" x14ac:dyDescent="0.2">
      <c r="B2" s="247"/>
      <c r="T2" s="247"/>
    </row>
    <row r="3" spans="1:125" ht="13.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3" x14ac:dyDescent="0.2"/>
    <row r="5" spans="1:125" ht="13.3" x14ac:dyDescent="0.2"/>
    <row r="6" spans="1:125" ht="13.3" x14ac:dyDescent="0.2"/>
    <row r="7" spans="1:125" ht="13.3" x14ac:dyDescent="0.2"/>
    <row r="8" spans="1:125" ht="13.3" x14ac:dyDescent="0.2"/>
    <row r="9" spans="1:125" ht="13.3" x14ac:dyDescent="0.2"/>
    <row r="10" spans="1:125" ht="13.3" x14ac:dyDescent="0.2"/>
    <row r="11" spans="1:125" ht="13.3" x14ac:dyDescent="0.2"/>
    <row r="12" spans="1:125" ht="13.3" x14ac:dyDescent="0.2"/>
    <row r="13" spans="1:125" ht="13.3" x14ac:dyDescent="0.2"/>
    <row r="14" spans="1:125" ht="13.3" x14ac:dyDescent="0.2"/>
    <row r="15" spans="1:125" ht="13.3" x14ac:dyDescent="0.2"/>
    <row r="16" spans="1:125" ht="13.3" x14ac:dyDescent="0.2"/>
    <row r="17" ht="13.3" x14ac:dyDescent="0.2"/>
    <row r="18" ht="13.3" x14ac:dyDescent="0.2"/>
    <row r="19" ht="13.3" x14ac:dyDescent="0.2"/>
    <row r="20" ht="13.3" x14ac:dyDescent="0.2"/>
    <row r="21" ht="13.3" x14ac:dyDescent="0.2"/>
    <row r="22" ht="13.3" x14ac:dyDescent="0.2"/>
    <row r="23" ht="13.3" x14ac:dyDescent="0.2"/>
    <row r="24" ht="13.3" x14ac:dyDescent="0.2"/>
    <row r="25" ht="13.3" x14ac:dyDescent="0.2"/>
    <row r="26" ht="13.3" x14ac:dyDescent="0.2"/>
    <row r="27" ht="13.3" x14ac:dyDescent="0.2"/>
    <row r="28" ht="13.3" x14ac:dyDescent="0.2"/>
    <row r="29" ht="13.3" x14ac:dyDescent="0.2"/>
    <row r="30" ht="13.3" x14ac:dyDescent="0.2"/>
    <row r="31" ht="13.3" x14ac:dyDescent="0.2"/>
    <row r="32" ht="13.3" x14ac:dyDescent="0.2"/>
    <row r="33" spans="2:125" ht="13.3" x14ac:dyDescent="0.2">
      <c r="B33" s="247"/>
      <c r="G33" s="247"/>
      <c r="I33" s="247"/>
    </row>
    <row r="34" spans="2:125" ht="13.3" x14ac:dyDescent="0.2">
      <c r="C34" s="247"/>
      <c r="P34" s="247"/>
      <c r="R34" s="247"/>
      <c r="U34" s="247"/>
    </row>
    <row r="35" spans="2:125" ht="13.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3" x14ac:dyDescent="0.2">
      <c r="F36" s="247"/>
      <c r="H36" s="247"/>
      <c r="J36" s="247"/>
      <c r="K36" s="247"/>
      <c r="L36" s="247"/>
      <c r="M36" s="247"/>
      <c r="N36" s="247"/>
      <c r="O36" s="247"/>
      <c r="Q36" s="247"/>
      <c r="S36" s="247"/>
      <c r="V36" s="247"/>
    </row>
    <row r="37" spans="2:125" ht="13.3" x14ac:dyDescent="0.2"/>
    <row r="38" spans="2:125" ht="13.3" x14ac:dyDescent="0.2"/>
    <row r="39" spans="2:125" ht="13.3" x14ac:dyDescent="0.2"/>
    <row r="40" spans="2:125" ht="13.3" x14ac:dyDescent="0.2">
      <c r="U40" s="247"/>
    </row>
    <row r="41" spans="2:125" ht="13.3" x14ac:dyDescent="0.2">
      <c r="R41" s="247"/>
    </row>
    <row r="42" spans="2:125" ht="13.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3" x14ac:dyDescent="0.2">
      <c r="Q43" s="247"/>
      <c r="S43" s="247"/>
      <c r="V43" s="247"/>
    </row>
    <row r="44" spans="2:125" ht="13.3" x14ac:dyDescent="0.2"/>
    <row r="45" spans="2:125" ht="13.3" x14ac:dyDescent="0.2"/>
    <row r="46" spans="2:125" ht="13.3" x14ac:dyDescent="0.2"/>
    <row r="47" spans="2:125" ht="13.3" x14ac:dyDescent="0.2"/>
    <row r="48" spans="2:125" ht="13.3" x14ac:dyDescent="0.2"/>
    <row r="49" ht="13.3" x14ac:dyDescent="0.2"/>
    <row r="50" ht="13.3" x14ac:dyDescent="0.2"/>
    <row r="51" ht="13.3" x14ac:dyDescent="0.2"/>
    <row r="52" ht="13.3" x14ac:dyDescent="0.2"/>
    <row r="53" ht="13.3" x14ac:dyDescent="0.2"/>
    <row r="54" ht="13.3" x14ac:dyDescent="0.2"/>
    <row r="55" ht="13.3" x14ac:dyDescent="0.2"/>
    <row r="56" ht="13.3" x14ac:dyDescent="0.2"/>
    <row r="57" ht="13.3" x14ac:dyDescent="0.2"/>
    <row r="58" ht="13.3" x14ac:dyDescent="0.2"/>
    <row r="59" ht="13.3" x14ac:dyDescent="0.2"/>
    <row r="60" ht="13.3" x14ac:dyDescent="0.2"/>
    <row r="61" ht="13.3" x14ac:dyDescent="0.2"/>
    <row r="62" ht="13.3" x14ac:dyDescent="0.2"/>
    <row r="63" ht="13.3" x14ac:dyDescent="0.2"/>
    <row r="64" ht="13.3" x14ac:dyDescent="0.2"/>
    <row r="65" ht="13.3" x14ac:dyDescent="0.2"/>
    <row r="66" ht="13.3" x14ac:dyDescent="0.2"/>
    <row r="67" ht="13.3" x14ac:dyDescent="0.2"/>
    <row r="68" ht="13.3" x14ac:dyDescent="0.2"/>
    <row r="69" ht="13.3" x14ac:dyDescent="0.2"/>
    <row r="70" ht="13.3" x14ac:dyDescent="0.2"/>
    <row r="71" ht="13.3" x14ac:dyDescent="0.2"/>
    <row r="72" ht="13.3" x14ac:dyDescent="0.2"/>
    <row r="73" ht="13.3" x14ac:dyDescent="0.2"/>
    <row r="74" ht="13.3" x14ac:dyDescent="0.2"/>
    <row r="75" ht="13.3" x14ac:dyDescent="0.2"/>
    <row r="76" ht="13.3" x14ac:dyDescent="0.2"/>
    <row r="77" ht="13.3" x14ac:dyDescent="0.2"/>
    <row r="78" ht="13.3" x14ac:dyDescent="0.2"/>
    <row r="79" ht="13.3" x14ac:dyDescent="0.2"/>
    <row r="80" ht="13.3" x14ac:dyDescent="0.2"/>
    <row r="81" ht="13.3" x14ac:dyDescent="0.2"/>
    <row r="82" ht="13.3" x14ac:dyDescent="0.2"/>
    <row r="83" ht="13.3" x14ac:dyDescent="0.2"/>
    <row r="84" ht="13.3" x14ac:dyDescent="0.2"/>
    <row r="85" ht="13.3" x14ac:dyDescent="0.2"/>
    <row r="86" ht="13.3" x14ac:dyDescent="0.2"/>
    <row r="87" ht="13.3" x14ac:dyDescent="0.2"/>
    <row r="88" ht="13.3" x14ac:dyDescent="0.2"/>
    <row r="89" ht="13.3" x14ac:dyDescent="0.2"/>
    <row r="90" ht="13.3" x14ac:dyDescent="0.2"/>
    <row r="91" ht="13.3" x14ac:dyDescent="0.2"/>
    <row r="92" ht="13.6" customHeight="1" x14ac:dyDescent="0.2"/>
    <row r="93" ht="13.6" customHeight="1" x14ac:dyDescent="0.2"/>
    <row r="94" ht="13.6" customHeight="1" x14ac:dyDescent="0.2"/>
    <row r="95" ht="13.6" customHeight="1" x14ac:dyDescent="0.2"/>
    <row r="96" ht="13.6" customHeight="1" x14ac:dyDescent="0.2"/>
    <row r="97" ht="13.6" customHeight="1" x14ac:dyDescent="0.2"/>
    <row r="98" ht="13.6" customHeight="1" x14ac:dyDescent="0.2"/>
    <row r="99" ht="13.6" customHeight="1" x14ac:dyDescent="0.2"/>
    <row r="100" ht="13.6" customHeight="1" x14ac:dyDescent="0.2"/>
    <row r="101" ht="13.6" customHeight="1" x14ac:dyDescent="0.2"/>
    <row r="102" ht="13.6" customHeight="1" x14ac:dyDescent="0.2"/>
    <row r="103" ht="13.6" customHeight="1" x14ac:dyDescent="0.2"/>
    <row r="104" ht="13.6" customHeight="1" x14ac:dyDescent="0.2"/>
    <row r="105" ht="13.6" customHeight="1" x14ac:dyDescent="0.2"/>
    <row r="106" ht="13.6" customHeight="1" x14ac:dyDescent="0.2"/>
    <row r="107" ht="13.6" customHeight="1" x14ac:dyDescent="0.2"/>
    <row r="108" ht="13.6" customHeight="1" x14ac:dyDescent="0.2"/>
    <row r="109" ht="13.6" customHeight="1" x14ac:dyDescent="0.2"/>
    <row r="110" ht="13.6" customHeight="1" x14ac:dyDescent="0.2"/>
    <row r="111" ht="13.6" customHeight="1" x14ac:dyDescent="0.2"/>
    <row r="112" ht="13.6" customHeight="1" x14ac:dyDescent="0.2"/>
    <row r="113" spans="125:125" ht="13.6" customHeight="1" x14ac:dyDescent="0.2"/>
    <row r="114" spans="125:125" ht="13.6" customHeight="1" x14ac:dyDescent="0.2"/>
    <row r="115" spans="125:125" ht="13.6" customHeight="1" x14ac:dyDescent="0.2"/>
    <row r="116" spans="125:125" ht="13.6" customHeight="1" x14ac:dyDescent="0.2">
      <c r="DU116" s="248" t="s">
        <v>476</v>
      </c>
    </row>
  </sheetData>
  <sheetProtection algorithmName="SHA-512" hashValue="y75KqyMCVWtqywAWsDhzMGcMCSqz7zZaYcMEJsJSuJ/Q57Xw1vPp41Bh1UYaVlk0TqWJeDP4lBwI1TXwc7rNuQ==" saltValue="rnlEk2pT3qQ6hX6oBtwV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6" customHeight="1" zeroHeight="1" x14ac:dyDescent="0.2"/>
  <cols>
    <col min="1" max="1" width="8.19921875" style="1" customWidth="1"/>
    <col min="2" max="16" width="14.59765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36.520000000000003</v>
      </c>
      <c r="G47" s="12">
        <v>35.42</v>
      </c>
      <c r="H47" s="12">
        <v>40.04</v>
      </c>
      <c r="I47" s="12">
        <v>40.049999999999997</v>
      </c>
      <c r="J47" s="13">
        <v>35.06</v>
      </c>
    </row>
    <row r="48" spans="2:10" ht="57.75" customHeight="1" x14ac:dyDescent="0.2">
      <c r="B48" s="14"/>
      <c r="C48" s="1141" t="s">
        <v>4</v>
      </c>
      <c r="D48" s="1141"/>
      <c r="E48" s="1142"/>
      <c r="F48" s="15">
        <v>6</v>
      </c>
      <c r="G48" s="16">
        <v>10.07</v>
      </c>
      <c r="H48" s="16">
        <v>7.99</v>
      </c>
      <c r="I48" s="16">
        <v>5.03</v>
      </c>
      <c r="J48" s="17">
        <v>4.33</v>
      </c>
    </row>
    <row r="49" spans="2:10" ht="57.75" customHeight="1" thickBot="1" x14ac:dyDescent="0.25">
      <c r="B49" s="18"/>
      <c r="C49" s="1143" t="s">
        <v>5</v>
      </c>
      <c r="D49" s="1143"/>
      <c r="E49" s="1144"/>
      <c r="F49" s="19">
        <v>0.16</v>
      </c>
      <c r="G49" s="20">
        <v>4.37</v>
      </c>
      <c r="H49" s="20" t="s">
        <v>531</v>
      </c>
      <c r="I49" s="20" t="s">
        <v>532</v>
      </c>
      <c r="J49" s="21" t="s">
        <v>533</v>
      </c>
    </row>
    <row r="50" spans="2:10" ht="13.3" x14ac:dyDescent="0.2"/>
  </sheetData>
  <sheetProtection algorithmName="SHA-512" hashValue="PUbXhwFx0aQlrYY1urAPvmD55DndwIIRI9Nhd1DyVrzoo2ghdUpvyOlrIwJrhl5pEi6elxZP1bB5i9WZ0Bb8GQ==" saltValue="A+4lxZypVb6hC74m2FKR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1120108</cp:lastModifiedBy>
  <cp:lastPrinted>2026-03-09T08:08:38Z</cp:lastPrinted>
  <dcterms:created xsi:type="dcterms:W3CDTF">2026-02-23T06:48:55Z</dcterms:created>
  <dcterms:modified xsi:type="dcterms:W3CDTF">2026-03-17T08:19:58Z</dcterms:modified>
  <cp:category/>
</cp:coreProperties>
</file>