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mzl204\d_財務情報課\D_財務情報課_文書分類\D12_財政\A8,5_一般財政事務\A8,5,1_財政事情、財政状況資料集\R7\【260311〆】R6財政資料集\"/>
    </mc:Choice>
  </mc:AlternateContent>
  <xr:revisionPtr revIDLastSave="0" documentId="13_ncr:1_{FA1D6A18-BBF9-4A68-BD51-469B57894BA3}" xr6:coauthVersionLast="47" xr6:coauthVersionMax="47" xr10:uidLastSave="{00000000-0000-0000-0000-000000000000}"/>
  <bookViews>
    <workbookView xWindow="28680" yWindow="-120" windowWidth="29040" windowHeight="175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C35" i="10"/>
  <c r="CO34" i="10"/>
  <c r="CO35" i="10" s="1"/>
  <c r="CO36" i="10" s="1"/>
  <c r="BW34" i="10"/>
  <c r="BW35" i="10" s="1"/>
  <c r="BW36" i="10" s="1"/>
  <c r="BW37" i="10" s="1"/>
  <c r="BW38" i="10" s="1"/>
  <c r="BW39" i="10" s="1"/>
  <c r="BW40" i="10" s="1"/>
  <c r="BW41" i="10" s="1"/>
  <c r="BW42" i="10" s="1"/>
  <c r="BE34" i="10"/>
  <c r="C34" i="10"/>
  <c r="U34" i="10" s="1"/>
  <c r="U35"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<sst xmlns="http://schemas.openxmlformats.org/spreadsheetml/2006/main" count="1148" uniqueCount="568">
  <si>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</si>
  <si>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</si>
  <si>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</si>
  <si>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</si>
  <si>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</si>
  <si>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</si>
  <si>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</si>
  <si>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</si>
  <si>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</si>
  <si>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</si>
  <si>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</si>
  <si>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</si>
  <si>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</si>
  <si>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</si>
  <si>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</si>
  <si>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</si>
  <si>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</si>
  <si>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</si>
  <si>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</si>
  <si>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</si>
  <si>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</si>
  <si>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</si>
  <si>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</si>
  <si>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</si>
  <si>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</si>
  <si>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</si>
  <si>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</si>
  <si>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</si>
  <si>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</si>
  <si>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</si>
  <si>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</si>
  <si>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</si>
  <si>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</si>
  <si>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</si>
  <si>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</si>
  <si>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</si>
  <si>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</si>
  <si>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</si>
  <si>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</si>
  <si>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</si>
  <si>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</si>
  <si>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</si>
  <si>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</si>
  <si>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</si>
  <si>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</si>
  <si>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</si>
  <si>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</si>
  <si>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</si>
  <si>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</si>
  <si>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</si>
  <si>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</si>
  <si>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</si>
  <si>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</si>
  <si>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</si>
  <si>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</si>
  <si>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</si>
  <si>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</si>
  <si>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</si>
  <si>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</si>
  <si>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</si>
  <si>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</si>
  <si>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</si>
  <si>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</si>
  <si>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</si>
  <si>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</si>
  <si>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</si>
  <si>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</si>
  <si>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</si>
  <si>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</si>
  <si>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</si>
  <si>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</si>
  <si>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</si>
  <si>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</si>
  <si>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</si>
  <si>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</si>
  <si>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</si>
  <si>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</si>
  <si>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</si>
  <si>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</si>
  <si>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</si>
  <si>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</si>
  <si>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</si>
  <si>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</si>
  <si>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</si>
  <si>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</si>
  <si>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</si>
  <si>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</si>
  <si>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</si>
  <si>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</si>
  <si>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</si>
  <si>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</si>
  <si>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</si>
  <si>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</si>
  <si>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</si>
  <si>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瑞穂市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</si>
  <si>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</si>
  <si>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</si>
  <si>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</si>
  <si>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</si>
  <si>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</si>
  <si>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</si>
  <si>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</si>
  <si>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</si>
  <si>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</si>
  <si>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</si>
  <si>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</si>
  <si>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</si>
  <si>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</si>
  <si>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</si>
  <si>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</si>
  <si>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</si>
  <si>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</si>
  <si>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</si>
  <si>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</si>
  <si>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</si>
  <si>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</si>
  <si>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</si>
  <si>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</si>
  <si>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</si>
  <si>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</si>
  <si>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</si>
  <si>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</si>
  <si>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</si>
  <si>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</si>
  <si>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</si>
  <si>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</si>
  <si>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</si>
  <si>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</si>
  <si>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</si>
  <si>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</si>
  <si>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</si>
  <si>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</si>
  <si>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</si>
  <si>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</si>
  <si>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</si>
  <si>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</si>
  <si>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</si>
  <si>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</si>
  <si>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</si>
  <si>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</si>
  <si>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</si>
  <si>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</si>
  <si>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</si>
  <si>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</si>
  <si>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</si>
  <si>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</si>
  <si>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</si>
  <si>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</si>
  <si>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</si>
  <si>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</si>
  <si>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</si>
  <si>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</si>
  <si>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</si>
  <si>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</si>
  <si>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</si>
  <si>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</si>
  <si>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</si>
  <si>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</si>
  <si>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</si>
  <si>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</si>
  <si>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</si>
  <si>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</si>
  <si>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</si>
  <si>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</si>
  <si>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</si>
  <si>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</si>
  <si>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</si>
  <si>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</si>
  <si>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</si>
  <si>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</si>
  <si>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</si>
  <si>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</si>
  <si>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</si>
  <si>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</si>
  <si>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</si>
  <si>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</si>
  <si>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</si>
  <si>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</si>
  <si>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</si>
  <si>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</si>
  <si>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</si>
  <si>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</si>
  <si>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</si>
  <si>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</si>
  <si>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</si>
  <si>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</si>
  <si>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</si>
  <si>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</si>
  <si>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</si>
  <si>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</si>
  <si>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</si>
  <si>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</si>
  <si>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</si>
  <si>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</si>
  <si>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</si>
  <si>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</si>
  <si>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</si>
  <si>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</si>
  <si>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</si>
  <si>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</si>
  <si>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</si>
  <si>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</si>
  <si>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</si>
  <si>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岐阜県瑞穂市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</si>
  <si>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</si>
  <si>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</si>
  <si>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</si>
  <si>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</si>
  <si>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</si>
  <si>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</si>
  <si>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</si>
  <si>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</si>
  <si>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</si>
  <si>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</si>
  <si>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</si>
  <si>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</si>
  <si>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</si>
  <si>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</si>
  <si>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</si>
  <si>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</si>
  <si>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</si>
  <si>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</si>
  <si>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</si>
  <si>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</si>
  <si>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</si>
  <si>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</si>
  <si>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</si>
  <si>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</si>
  <si>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</si>
  <si>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</si>
  <si>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</si>
  <si>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</si>
  <si>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</si>
  <si>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</si>
  <si>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</si>
  <si>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</si>
  <si>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</si>
  <si>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</si>
  <si>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</si>
  <si>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</si>
  <si>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</si>
  <si>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</si>
  <si>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</si>
  <si>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</si>
  <si>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</si>
  <si>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</si>
  <si>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</si>
  <si>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</si>
  <si>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</si>
  <si>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</si>
  <si>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</si>
  <si>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</si>
  <si>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</si>
  <si>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</si>
  <si>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</si>
  <si>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</si>
  <si>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</si>
  <si>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</si>
  <si>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</si>
  <si>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</si>
  <si>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</si>
  <si>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</si>
  <si>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</si>
  <si>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</si>
  <si>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</si>
  <si>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</si>
  <si>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</si>
  <si>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</si>
  <si>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</si>
  <si>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</si>
  <si>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</si>
  <si>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</si>
  <si>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</si>
  <si>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</si>
  <si>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</si>
  <si>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</si>
  <si>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</si>
  <si>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</si>
  <si>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</si>
  <si>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</si>
  <si>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</si>
  <si>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</si>
  <si>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</si>
  <si>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</si>
  <si>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</si>
  <si>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</si>
  <si>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</si>
  <si>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</si>
  <si>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</si>
  <si>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</si>
  <si>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</si>
  <si>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</si>
  <si>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</si>
  <si>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</si>
  <si>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</si>
  <si>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</si>
  <si>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</si>
  <si>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</si>
  <si>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</si>
  <si>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</si>
  <si>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</si>
  <si>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</si>
  <si>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</si>
  <si>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</si>
  <si>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</si>
  <si>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</si>
  <si>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</si>
  <si>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</si>
  <si>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</si>
  <si>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</si>
  <si>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</si>
  <si>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</si>
  <si>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</si>
  <si>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</si>
  <si>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</si>
  <si>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</si>
  <si>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</si>
  <si>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</si>
  <si>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</si>
  <si>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</si>
  <si>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</si>
  <si>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</si>
  <si>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</si>
  <si>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</si>
  <si>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</si>
  <si>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</si>
  <si>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</si>
  <si>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</si>
  <si>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</si>
  <si>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</si>
  <si>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</si>
  <si>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</si>
  <si>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</si>
  <si>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</si>
  <si>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</si>
  <si>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</si>
  <si>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</si>
  <si>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</si>
  <si>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</si>
  <si>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</si>
  <si>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</si>
  <si>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</si>
  <si>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</si>
  <si>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</si>
  <si>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</si>
  <si>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</si>
  <si>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</si>
  <si>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</si>
  <si>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</si>
  <si>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</si>
  <si>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</si>
  <si>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</si>
  <si>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</si>
  <si>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</si>
  <si>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岐阜県瑞穂市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</si>
  <si>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</si>
  <si>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</si>
  <si>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</si>
  <si>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</si>
  <si>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</si>
  <si>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</si>
  <si>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</si>
  <si>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</si>
  <si>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</si>
  <si>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</si>
  <si>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</si>
  <si>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</si>
  <si>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</si>
  <si>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</si>
  <si>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</si>
  <si>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</si>
  <si>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</si>
  <si>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</si>
  <si>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</si>
  <si>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</si>
  <si>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</si>
  <si>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</si>
  <si>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</si>
  <si>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</si>
  <si>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</si>
  <si>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</si>
  <si>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</si>
  <si>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</si>
  <si>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</si>
  <si>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</si>
  <si>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</si>
  <si>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</si>
  <si>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</si>
  <si>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</si>
  <si>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</si>
  <si>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</si>
  <si>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</si>
  <si>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</si>
  <si>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</si>
  <si>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</si>
  <si>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</si>
  <si>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</si>
  <si>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</si>
  <si>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</si>
  <si>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</si>
  <si>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</si>
  <si>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</si>
  <si>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</si>
  <si>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</si>
  <si>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</si>
  <si>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</si>
  <si>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</si>
  <si>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</si>
  <si>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</si>
  <si>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</si>
  <si>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</si>
  <si>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</si>
  <si>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</si>
  <si>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</si>
  <si>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</si>
  <si>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</si>
  <si>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</si>
  <si>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</si>
  <si>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</si>
  <si>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</si>
  <si>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</si>
  <si>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</si>
  <si>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</si>
  <si>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</si>
  <si>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</si>
  <si>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</si>
  <si>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</si>
  <si>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</si>
  <si>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</si>
  <si>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</si>
  <si>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</si>
  <si>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</si>
  <si>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</si>
  <si>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</si>
  <si>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</si>
  <si>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</si>
  <si>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</si>
  <si>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</si>
  <si>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</si>
  <si>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</si>
  <si>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</si>
  <si>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</si>
  <si>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</si>
  <si>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</si>
  <si>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</si>
  <si>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</si>
  <si>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</si>
  <si>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</si>
  <si>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</si>
  <si>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</si>
  <si>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</si>
  <si>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</si>
  <si>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</si>
  <si>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</si>
  <si>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</si>
  <si>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</si>
  <si>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</si>
  <si>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</si>
  <si>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</si>
  <si>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</si>
  <si>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</si>
  <si>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</si>
  <si>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</si>
  <si>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</si>
  <si>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</si>
  <si>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</si>
  <si>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</si>
  <si>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</si>
  <si>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</si>
  <si>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</si>
  <si>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</si>
  <si>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</si>
  <si>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</si>
  <si>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</si>
  <si>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</si>
  <si>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</si>
  <si>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</si>
  <si>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</si>
  <si>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</si>
  <si>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</si>
  <si>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</si>
  <si>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</si>
  <si>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</si>
  <si>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</si>
  <si>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</si>
  <si>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</si>
  <si>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</si>
  <si>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</si>
  <si>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</si>
  <si>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</si>
  <si>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</si>
  <si>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</si>
  <si>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</si>
  <si>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</si>
  <si>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</si>
  <si>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</si>
  <si>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</si>
  <si>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</si>
  <si>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</si>
  <si>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</si>
  <si>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</si>
  <si>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</si>
  <si>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</si>
  <si>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</si>
  <si>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</si>
  <si>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</si>
  <si>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</si>
  <si>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</si>
  <si>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</si>
  <si>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</si>
  <si>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</si>
  <si>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</si>
  <si>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</si>
  <si>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</si>
  <si>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</si>
  <si>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</si>
  <si>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</si>
  <si>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</si>
  <si>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</si>
  <si>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</si>
  <si>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</si>
  <si>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</si>
  <si>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</si>
  <si>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</si>
  <si>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</si>
  <si>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</si>
  <si>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</si>
  <si>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</si>
  <si>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1.92</t>
  </si>
  <si>
    <t>▲ 2.32</t>
  </si>
  <si>
    <t>▲ 0.05</t>
  </si>
  <si>
    <t>▲ 1.98</t>
  </si>
  <si>
    <t>水道事業会計</t>
  </si>
  <si>
    <t>一般会計</t>
  </si>
  <si>
    <t>下水道事業会計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</si>
  <si>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</si>
  <si>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</si>
  <si>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</si>
  <si>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</si>
  <si>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</si>
  <si>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</si>
  <si>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</si>
  <si>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</si>
  <si>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</si>
  <si>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下水道事業対策基金</t>
    <rPh sb="0" eb="3">
      <t>ゲスイドウ</t>
    </rPh>
    <rPh sb="3" eb="5">
      <t>ジギョウ</t>
    </rPh>
    <rPh sb="5" eb="7">
      <t>タイサク</t>
    </rPh>
    <rPh sb="7" eb="9">
      <t>キキン</t>
    </rPh>
    <phoneticPr fontId="5"/>
  </si>
  <si>
    <t>ふるさと応援基金</t>
  </si>
  <si>
    <t>公共施設整備基金</t>
  </si>
  <si>
    <t>庁舎建設基金</t>
    <rPh sb="0" eb="2">
      <t>チョウシャ</t>
    </rPh>
    <rPh sb="2" eb="4">
      <t>ケンセツ</t>
    </rPh>
    <rPh sb="4" eb="6">
      <t>キキン</t>
    </rPh>
    <phoneticPr fontId="5"/>
  </si>
  <si>
    <t>地域福祉基金</t>
    <rPh sb="0" eb="2">
      <t>チイキ</t>
    </rPh>
    <rPh sb="2" eb="4">
      <t>フクシ</t>
    </rPh>
    <rPh sb="4" eb="6">
      <t>キキン</t>
    </rPh>
    <phoneticPr fontId="5"/>
  </si>
  <si>
    <t>基金から830百万円繰入</t>
    <rPh sb="0" eb="2">
      <t>キキン</t>
    </rPh>
    <rPh sb="7" eb="10">
      <t>ヒャクマンエン</t>
    </rPh>
    <rPh sb="10" eb="12">
      <t>クリイレ</t>
    </rPh>
    <phoneticPr fontId="2"/>
  </si>
  <si>
    <t>-</t>
    <phoneticPr fontId="2"/>
  </si>
  <si>
    <t>岐阜県市町村会館組合</t>
  </si>
  <si>
    <t>岐阜県市町村職員退職手当組合</t>
  </si>
  <si>
    <t>西濃環境整備組合</t>
  </si>
  <si>
    <t>岐阜地域児童発達支援センター組合</t>
  </si>
  <si>
    <t>もとす広域連合（一般会計分）</t>
    <rPh sb="8" eb="10">
      <t>イッパン</t>
    </rPh>
    <phoneticPr fontId="2"/>
  </si>
  <si>
    <t>もとす広域連合（介護保険事業会計分）</t>
  </si>
  <si>
    <t>もとす広域連合（老人福祉施設特別会計分）</t>
    <rPh sb="8" eb="10">
      <t>ロウジン</t>
    </rPh>
    <rPh sb="10" eb="12">
      <t>フクシ</t>
    </rPh>
    <rPh sb="12" eb="14">
      <t>シセツ</t>
    </rPh>
    <rPh sb="14" eb="16">
      <t>トクベツ</t>
    </rPh>
    <phoneticPr fontId="2"/>
  </si>
  <si>
    <t>後期高齢者医療連合（一般会計分）</t>
  </si>
  <si>
    <t>後期高齢者医療連合（特別会計分）</t>
  </si>
  <si>
    <t>基金から216百万円繰入</t>
    <rPh sb="0" eb="2">
      <t>キキン</t>
    </rPh>
    <rPh sb="7" eb="10">
      <t>ヒャクマンエン</t>
    </rPh>
    <rPh sb="10" eb="12">
      <t>クリイレ</t>
    </rPh>
    <phoneticPr fontId="2"/>
  </si>
  <si>
    <t>瑞穂市土地開発公社</t>
    <rPh sb="0" eb="3">
      <t>ミズホシ</t>
    </rPh>
    <rPh sb="3" eb="5">
      <t>トチ</t>
    </rPh>
    <rPh sb="5" eb="7">
      <t>カイハツ</t>
    </rPh>
    <rPh sb="7" eb="9">
      <t>コウシャ</t>
    </rPh>
    <phoneticPr fontId="2"/>
  </si>
  <si>
    <t>（一財）瑞穂市ふれあい公共公社</t>
    <rPh sb="1" eb="3">
      <t>イチザイ</t>
    </rPh>
    <rPh sb="4" eb="7">
      <t>ミズホシ</t>
    </rPh>
    <rPh sb="11" eb="13">
      <t>コウキョウ</t>
    </rPh>
    <rPh sb="13" eb="15">
      <t>コウシャ</t>
    </rPh>
    <phoneticPr fontId="2"/>
  </si>
  <si>
    <t>樽見鉄道株式会社</t>
    <rPh sb="0" eb="2">
      <t>タルミ</t>
    </rPh>
    <rPh sb="2" eb="4">
      <t>テツドウ</t>
    </rPh>
    <rPh sb="4" eb="8">
      <t>カブシキガイシャ</t>
    </rPh>
    <phoneticPr fontId="2"/>
  </si>
  <si>
    <t>〇</t>
  </si>
  <si>
    <t>基金から67百万円繰入</t>
    <rPh sb="0" eb="2">
      <t>キキン</t>
    </rPh>
    <rPh sb="6" eb="8">
      <t>ヒャクマン</t>
    </rPh>
    <rPh sb="8" eb="9">
      <t>エン</t>
    </rPh>
    <rPh sb="9" eb="11">
      <t>クリイレ</t>
    </rPh>
    <phoneticPr fontId="2"/>
  </si>
  <si>
    <t>基金から90百万円繰入</t>
    <rPh sb="0" eb="2">
      <t>キキン</t>
    </rPh>
    <rPh sb="6" eb="8">
      <t>ヒャクマン</t>
    </rPh>
    <rPh sb="8" eb="9">
      <t>エン</t>
    </rPh>
    <rPh sb="9" eb="11">
      <t>クリイレ</t>
    </rPh>
    <phoneticPr fontId="2"/>
  </si>
  <si>
    <t>基金から60百万円繰入</t>
    <rPh sb="0" eb="2">
      <t>キキン</t>
    </rPh>
    <rPh sb="6" eb="8">
      <t>ヒャクマン</t>
    </rPh>
    <rPh sb="8" eb="9">
      <t>エン</t>
    </rPh>
    <rPh sb="9" eb="11">
      <t>クリイレ</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</si>
</sst>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45945</c:v>
                </c:pt>
                <c:pt idx="2">
                  <c:v>44475</c:v>
                </c:pt>
                <c:pt idx="3">
                  <c:v>45982</c:v>
                </c:pt>
                <c:pt idx="4">
                  <c:v>50538</c:v>
                </c:pt>
              </c:numCache>
            </c:numRef>
          </c:val>
          <c:smooth val="0"/>
          <c:extLst>
            <c:ext xmlns:c16="http://schemas.microsoft.com/office/drawing/2014/chart" uri="{C3380CC4-5D6E-409C-BE32-E72D297353CC}">
              <c16:uniqueId val="{00000000-15F8-4982-A2E1-E8E6E5C9BF0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37369</c:v>
                </c:pt>
                <c:pt idx="1">
                  <c:v>35908</c:v>
                </c:pt>
                <c:pt idx="2">
                  <c:v>39063</c:v>
                </c:pt>
                <c:pt idx="3">
                  <c:v>25217</c:v>
                </c:pt>
                <c:pt idx="4">
                  <c:v>45328</c:v>
                </c:pt>
              </c:numCache>
            </c:numRef>
          </c:val>
          <c:smooth val="0"/>
          <c:extLst>
            <c:ext xmlns:c16="http://schemas.microsoft.com/office/drawing/2014/chart" uri="{C3380CC4-5D6E-409C-BE32-E72D297353CC}">
              <c16:uniqueId val="{00000001-15F8-4982-A2E1-E8E6E5C9BF0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6.57</c:v>
                </c:pt>
                <c:pt idx="1">
                  <c:v>7.9</c:v>
                </c:pt>
                <c:pt idx="2">
                  <c:v>7.35</c:v>
                </c:pt>
                <c:pt idx="3">
                  <c:v>5.0999999999999996</c:v>
                </c:pt>
                <c:pt idx="4">
                  <c:v>2.92</c:v>
                </c:pt>
              </c:numCache>
            </c:numRef>
          </c:val>
          <c:extLst>
            <c:ext xmlns:c16="http://schemas.microsoft.com/office/drawing/2014/chart" uri="{C3380CC4-5D6E-409C-BE32-E72D297353CC}">
              <c16:uniqueId val="{00000000-CDBA-4440-834E-8DCAD9277F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20.87</c:v>
                </c:pt>
                <c:pt idx="1">
                  <c:v>19.36</c:v>
                </c:pt>
                <c:pt idx="2">
                  <c:v>18.12</c:v>
                </c:pt>
                <c:pt idx="3">
                  <c:v>19.260000000000002</c:v>
                </c:pt>
                <c:pt idx="4">
                  <c:v>18.559999999999999</c:v>
                </c:pt>
              </c:numCache>
            </c:numRef>
          </c:val>
          <c:extLst>
            <c:ext xmlns:c16="http://schemas.microsoft.com/office/drawing/2014/chart" uri="{C3380CC4-5D6E-409C-BE32-E72D297353CC}">
              <c16:uniqueId val="{00000001-CDBA-4440-834E-8DCAD9277FB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-1.92</c:v>
                </c:pt>
                <c:pt idx="1">
                  <c:v>3.1</c:v>
                </c:pt>
                <c:pt idx="2">
                  <c:v>-2.3199999999999998</c:v>
                </c:pt>
                <c:pt idx="3">
                  <c:v>-0.05</c:v>
                </c:pt>
                <c:pt idx="4">
                  <c:v>-1.98</c:v>
                </c:pt>
              </c:numCache>
            </c:numRef>
          </c:val>
          <c:smooth val="0"/>
          <c:extLst>
            <c:ext xmlns:c16="http://schemas.microsoft.com/office/drawing/2014/chart" uri="{C3380CC4-5D6E-409C-BE32-E72D297353CC}">
              <c16:uniqueId val="{00000002-CDBA-4440-834E-8DCAD9277FB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0.02</c:v>
                </c:pt>
                <c:pt idx="6">
                  <c:v>#N/A</c:v>
                </c:pt>
                <c:pt idx="7">
                  <c:v>0.04</c:v>
                </c:pt>
                <c:pt idx="8">
                  <c:v>0</c:v>
                </c:pt>
                <c:pt idx="9">
                  <c:v>0</c:v>
                </c:pt>
              </c:numCache>
            </c:numRef>
          </c:val>
          <c:extLst>
            <c:ext xmlns:c16="http://schemas.microsoft.com/office/drawing/2014/chart" uri="{C3380CC4-5D6E-409C-BE32-E72D297353CC}">
              <c16:uniqueId val="{00000000-9503-41E5-973D-3F58886383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03-41E5-973D-3F588863833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503-41E5-973D-3F588863833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503-41E5-973D-3F588863833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503-41E5-973D-3F588863833E}"/>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0.15</c:v>
                </c:pt>
                <c:pt idx="2">
                  <c:v>#N/A</c:v>
                </c:pt>
                <c:pt idx="3">
                  <c:v>0.13</c:v>
                </c:pt>
                <c:pt idx="4">
                  <c:v>#N/A</c:v>
                </c:pt>
                <c:pt idx="5">
                  <c:v>0.04</c:v>
                </c:pt>
                <c:pt idx="6">
                  <c:v>#N/A</c:v>
                </c:pt>
                <c:pt idx="7">
                  <c:v>0.04</c:v>
                </c:pt>
                <c:pt idx="8">
                  <c:v>#N/A</c:v>
                </c:pt>
                <c:pt idx="9">
                  <c:v>0.02</c:v>
                </c:pt>
              </c:numCache>
            </c:numRef>
          </c:val>
          <c:extLst>
            <c:ext xmlns:c16="http://schemas.microsoft.com/office/drawing/2014/chart" uri="{C3380CC4-5D6E-409C-BE32-E72D297353CC}">
              <c16:uniqueId val="{00000005-9503-41E5-973D-3F588863833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0.92</c:v>
                </c:pt>
                <c:pt idx="2">
                  <c:v>#N/A</c:v>
                </c:pt>
                <c:pt idx="3">
                  <c:v>0.72</c:v>
                </c:pt>
                <c:pt idx="4">
                  <c:v>#N/A</c:v>
                </c:pt>
                <c:pt idx="5">
                  <c:v>0.04</c:v>
                </c:pt>
                <c:pt idx="6">
                  <c:v>#N/A</c:v>
                </c:pt>
                <c:pt idx="7">
                  <c:v>0.48</c:v>
                </c:pt>
                <c:pt idx="8">
                  <c:v>#N/A</c:v>
                </c:pt>
                <c:pt idx="9">
                  <c:v>0.61</c:v>
                </c:pt>
              </c:numCache>
            </c:numRef>
          </c:val>
          <c:extLst>
            <c:ext xmlns:c16="http://schemas.microsoft.com/office/drawing/2014/chart" uri="{C3380CC4-5D6E-409C-BE32-E72D297353CC}">
              <c16:uniqueId val="{00000006-9503-41E5-973D-3F588863833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0.23</c:v>
                </c:pt>
                <c:pt idx="2">
                  <c:v>#N/A</c:v>
                </c:pt>
                <c:pt idx="3">
                  <c:v>0.3</c:v>
                </c:pt>
                <c:pt idx="4">
                  <c:v>#N/A</c:v>
                </c:pt>
                <c:pt idx="5">
                  <c:v>0.48</c:v>
                </c:pt>
                <c:pt idx="6">
                  <c:v>#N/A</c:v>
                </c:pt>
                <c:pt idx="7">
                  <c:v>0.76</c:v>
                </c:pt>
                <c:pt idx="8">
                  <c:v>#N/A</c:v>
                </c:pt>
                <c:pt idx="9">
                  <c:v>1.28</c:v>
                </c:pt>
              </c:numCache>
            </c:numRef>
          </c:val>
          <c:extLst>
            <c:ext xmlns:c16="http://schemas.microsoft.com/office/drawing/2014/chart" uri="{C3380CC4-5D6E-409C-BE32-E72D297353CC}">
              <c16:uniqueId val="{00000007-9503-41E5-973D-3F588863833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6.57</c:v>
                </c:pt>
                <c:pt idx="2">
                  <c:v>#N/A</c:v>
                </c:pt>
                <c:pt idx="3">
                  <c:v>7.9</c:v>
                </c:pt>
                <c:pt idx="4">
                  <c:v>#N/A</c:v>
                </c:pt>
                <c:pt idx="5">
                  <c:v>7.35</c:v>
                </c:pt>
                <c:pt idx="6">
                  <c:v>#N/A</c:v>
                </c:pt>
                <c:pt idx="7">
                  <c:v>5.0999999999999996</c:v>
                </c:pt>
                <c:pt idx="8">
                  <c:v>#N/A</c:v>
                </c:pt>
                <c:pt idx="9">
                  <c:v>2.91</c:v>
                </c:pt>
              </c:numCache>
            </c:numRef>
          </c:val>
          <c:extLst>
            <c:ext xmlns:c16="http://schemas.microsoft.com/office/drawing/2014/chart" uri="{C3380CC4-5D6E-409C-BE32-E72D297353CC}">
              <c16:uniqueId val="{00000008-9503-41E5-973D-3F588863833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9.76</c:v>
                </c:pt>
                <c:pt idx="2">
                  <c:v>#N/A</c:v>
                </c:pt>
                <c:pt idx="3">
                  <c:v>8.58</c:v>
                </c:pt>
                <c:pt idx="4">
                  <c:v>#N/A</c:v>
                </c:pt>
                <c:pt idx="5">
                  <c:v>8.67</c:v>
                </c:pt>
                <c:pt idx="6">
                  <c:v>#N/A</c:v>
                </c:pt>
                <c:pt idx="7">
                  <c:v>8.64</c:v>
                </c:pt>
                <c:pt idx="8">
                  <c:v>#N/A</c:v>
                </c:pt>
                <c:pt idx="9">
                  <c:v>8.2799999999999994</c:v>
                </c:pt>
              </c:numCache>
            </c:numRef>
          </c:val>
          <c:extLst>
            <c:ext xmlns:c16="http://schemas.microsoft.com/office/drawing/2014/chart" uri="{C3380CC4-5D6E-409C-BE32-E72D297353CC}">
              <c16:uniqueId val="{00000009-9503-41E5-973D-3F588863833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1094</c:v>
                </c:pt>
                <c:pt idx="5">
                  <c:v>1088</c:v>
                </c:pt>
                <c:pt idx="8">
                  <c:v>1102</c:v>
                </c:pt>
                <c:pt idx="11">
                  <c:v>1077</c:v>
                </c:pt>
                <c:pt idx="14">
                  <c:v>1057</c:v>
                </c:pt>
              </c:numCache>
            </c:numRef>
          </c:val>
          <c:extLst>
            <c:ext xmlns:c16="http://schemas.microsoft.com/office/drawing/2014/chart" uri="{C3380CC4-5D6E-409C-BE32-E72D297353CC}">
              <c16:uniqueId val="{00000000-C704-421A-80A8-DDB8E64909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704-421A-80A8-DDB8E64909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704-421A-80A8-DDB8E64909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48</c:v>
                </c:pt>
                <c:pt idx="3">
                  <c:v>48</c:v>
                </c:pt>
                <c:pt idx="6">
                  <c:v>49</c:v>
                </c:pt>
                <c:pt idx="9">
                  <c:v>49</c:v>
                </c:pt>
                <c:pt idx="12">
                  <c:v>56</c:v>
                </c:pt>
              </c:numCache>
            </c:numRef>
          </c:val>
          <c:extLst>
            <c:ext xmlns:c16="http://schemas.microsoft.com/office/drawing/2014/chart" uri="{C3380CC4-5D6E-409C-BE32-E72D297353CC}">
              <c16:uniqueId val="{00000003-C704-421A-80A8-DDB8E64909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119</c:v>
                </c:pt>
                <c:pt idx="3">
                  <c:v>127</c:v>
                </c:pt>
                <c:pt idx="6">
                  <c:v>97</c:v>
                </c:pt>
                <c:pt idx="9">
                  <c:v>98</c:v>
                </c:pt>
                <c:pt idx="12">
                  <c:v>93</c:v>
                </c:pt>
              </c:numCache>
            </c:numRef>
          </c:val>
          <c:extLst>
            <c:ext xmlns:c16="http://schemas.microsoft.com/office/drawing/2014/chart" uri="{C3380CC4-5D6E-409C-BE32-E72D297353CC}">
              <c16:uniqueId val="{00000004-C704-421A-80A8-DDB8E64909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04-421A-80A8-DDB8E64909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704-421A-80A8-DDB8E64909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972</c:v>
                </c:pt>
                <c:pt idx="3">
                  <c:v>976</c:v>
                </c:pt>
                <c:pt idx="6">
                  <c:v>1098</c:v>
                </c:pt>
                <c:pt idx="9">
                  <c:v>1157</c:v>
                </c:pt>
                <c:pt idx="12">
                  <c:v>1089</c:v>
                </c:pt>
              </c:numCache>
            </c:numRef>
          </c:val>
          <c:extLst>
            <c:ext xmlns:c16="http://schemas.microsoft.com/office/drawing/2014/chart" uri="{C3380CC4-5D6E-409C-BE32-E72D297353CC}">
              <c16:uniqueId val="{00000007-C704-421A-80A8-DDB8E64909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c:v>
                </c:pt>
                <c:pt idx="2">
                  <c:v>#N/A</c:v>
                </c:pt>
                <c:pt idx="3">
                  <c:v>#N/A</c:v>
                </c:pt>
                <c:pt idx="4">
                  <c:v>63</c:v>
                </c:pt>
                <c:pt idx="5">
                  <c:v>#N/A</c:v>
                </c:pt>
                <c:pt idx="6">
                  <c:v>#N/A</c:v>
                </c:pt>
                <c:pt idx="7">
                  <c:v>142</c:v>
                </c:pt>
                <c:pt idx="8">
                  <c:v>#N/A</c:v>
                </c:pt>
                <c:pt idx="9">
                  <c:v>#N/A</c:v>
                </c:pt>
                <c:pt idx="10">
                  <c:v>227</c:v>
                </c:pt>
                <c:pt idx="11">
                  <c:v>#N/A</c:v>
                </c:pt>
                <c:pt idx="12">
                  <c:v>#N/A</c:v>
                </c:pt>
                <c:pt idx="13">
                  <c:v>181</c:v>
                </c:pt>
                <c:pt idx="14">
                  <c:v>#N/A</c:v>
                </c:pt>
              </c:numCache>
            </c:numRef>
          </c:val>
          <c:smooth val="0"/>
          <c:extLst>
            <c:ext xmlns:c16="http://schemas.microsoft.com/office/drawing/2014/chart" uri="{C3380CC4-5D6E-409C-BE32-E72D297353CC}">
              <c16:uniqueId val="{00000008-C704-421A-80A8-DDB8E64909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12692</c:v>
                </c:pt>
                <c:pt idx="5">
                  <c:v>12788</c:v>
                </c:pt>
                <c:pt idx="8">
                  <c:v>12334</c:v>
                </c:pt>
                <c:pt idx="11">
                  <c:v>10574</c:v>
                </c:pt>
                <c:pt idx="14">
                  <c:v>10704</c:v>
                </c:pt>
              </c:numCache>
            </c:numRef>
          </c:val>
          <c:extLst>
            <c:ext xmlns:c16="http://schemas.microsoft.com/office/drawing/2014/chart" uri="{C3380CC4-5D6E-409C-BE32-E72D297353CC}">
              <c16:uniqueId val="{00000000-71CE-4DB6-AEEF-7ED8F0AB27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43</c:v>
                </c:pt>
                <c:pt idx="5">
                  <c:v>0</c:v>
                </c:pt>
                <c:pt idx="8">
                  <c:v>55</c:v>
                </c:pt>
                <c:pt idx="11">
                  <c:v>48</c:v>
                </c:pt>
                <c:pt idx="14">
                  <c:v>45</c:v>
                </c:pt>
              </c:numCache>
            </c:numRef>
          </c:val>
          <c:extLst>
            <c:ext xmlns:c16="http://schemas.microsoft.com/office/drawing/2014/chart" uri="{C3380CC4-5D6E-409C-BE32-E72D297353CC}">
              <c16:uniqueId val="{00000001-71CE-4DB6-AEEF-7ED8F0AB27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11871</c:v>
                </c:pt>
                <c:pt idx="5">
                  <c:v>13078</c:v>
                </c:pt>
                <c:pt idx="8">
                  <c:v>13770</c:v>
                </c:pt>
                <c:pt idx="11">
                  <c:v>13807</c:v>
                </c:pt>
                <c:pt idx="14">
                  <c:v>13899</c:v>
                </c:pt>
              </c:numCache>
            </c:numRef>
          </c:val>
          <c:extLst>
            <c:ext xmlns:c16="http://schemas.microsoft.com/office/drawing/2014/chart" uri="{C3380CC4-5D6E-409C-BE32-E72D297353CC}">
              <c16:uniqueId val="{00000002-71CE-4DB6-AEEF-7ED8F0AB27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CE-4DB6-AEEF-7ED8F0AB27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1CE-4DB6-AEEF-7ED8F0AB27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CE-4DB6-AEEF-7ED8F0AB27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CE-4DB6-AEEF-7ED8F0AB27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593</c:v>
                </c:pt>
                <c:pt idx="3">
                  <c:v>703</c:v>
                </c:pt>
                <c:pt idx="6">
                  <c:v>662</c:v>
                </c:pt>
                <c:pt idx="9">
                  <c:v>607</c:v>
                </c:pt>
                <c:pt idx="12">
                  <c:v>554</c:v>
                </c:pt>
              </c:numCache>
            </c:numRef>
          </c:val>
          <c:extLst>
            <c:ext xmlns:c16="http://schemas.microsoft.com/office/drawing/2014/chart" uri="{C3380CC4-5D6E-409C-BE32-E72D297353CC}">
              <c16:uniqueId val="{00000007-71CE-4DB6-AEEF-7ED8F0AB27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1079</c:v>
                </c:pt>
                <c:pt idx="3">
                  <c:v>1148</c:v>
                </c:pt>
                <c:pt idx="6">
                  <c:v>1093</c:v>
                </c:pt>
                <c:pt idx="9">
                  <c:v>1130</c:v>
                </c:pt>
                <c:pt idx="12">
                  <c:v>1629</c:v>
                </c:pt>
              </c:numCache>
            </c:numRef>
          </c:val>
          <c:extLst>
            <c:ext xmlns:c16="http://schemas.microsoft.com/office/drawing/2014/chart" uri="{C3380CC4-5D6E-409C-BE32-E72D297353CC}">
              <c16:uniqueId val="{00000008-71CE-4DB6-AEEF-7ED8F0AB27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1CE-4DB6-AEEF-7ED8F0AB27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11772</c:v>
                </c:pt>
                <c:pt idx="3">
                  <c:v>12060</c:v>
                </c:pt>
                <c:pt idx="6">
                  <c:v>11686</c:v>
                </c:pt>
                <c:pt idx="9">
                  <c:v>10882</c:v>
                </c:pt>
                <c:pt idx="12">
                  <c:v>10925</c:v>
                </c:pt>
              </c:numCache>
            </c:numRef>
          </c:val>
          <c:extLst>
            <c:ext xmlns:c16="http://schemas.microsoft.com/office/drawing/2014/chart" uri="{C3380CC4-5D6E-409C-BE32-E72D297353CC}">
              <c16:uniqueId val="{0000000A-71CE-4DB6-AEEF-7ED8F0AB27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1CE-4DB6-AEEF-7ED8F0AB27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2178</c:v>
                </c:pt>
                <c:pt idx="1">
                  <c:v>2360</c:v>
                </c:pt>
                <c:pt idx="2">
                  <c:v>2363</c:v>
                </c:pt>
              </c:numCache>
            </c:numRef>
          </c:val>
          <c:extLst>
            <c:ext xmlns:c16="http://schemas.microsoft.com/office/drawing/2014/chart" uri="{C3380CC4-5D6E-409C-BE32-E72D297353CC}">
              <c16:uniqueId val="{00000000-9C63-443E-965A-B0D3C8825E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1473</c:v>
                </c:pt>
                <c:pt idx="1">
                  <c:v>1407</c:v>
                </c:pt>
                <c:pt idx="2">
                  <c:v>1402</c:v>
                </c:pt>
              </c:numCache>
            </c:numRef>
          </c:val>
          <c:extLst>
            <c:ext xmlns:c16="http://schemas.microsoft.com/office/drawing/2014/chart" uri="{C3380CC4-5D6E-409C-BE32-E72D297353CC}">
              <c16:uniqueId val="{00000001-9C63-443E-965A-B0D3C8825E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9122</c:v>
                </c:pt>
                <c:pt idx="1">
                  <c:v>9339</c:v>
                </c:pt>
                <c:pt idx="2">
                  <c:v>9759</c:v>
                </c:pt>
              </c:numCache>
            </c:numRef>
          </c:val>
          <c:extLst>
            <c:ext xmlns:c16="http://schemas.microsoft.com/office/drawing/2014/chart" uri="{C3380CC4-5D6E-409C-BE32-E72D297353CC}">
              <c16:uniqueId val="{00000002-9C63-443E-965A-B0D3C8825E2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年度から元利償還金の増加が続いているが、</a:t>
          </a:r>
          <a:r>
            <a:rPr kumimoji="1" lang="ja-JP" altLang="en-US" sz="1100">
              <a:solidFill>
                <a:schemeClr val="dk1"/>
              </a:solidFill>
              <a:effectLst/>
              <a:latin typeface="+mn-lt"/>
              <a:ea typeface="+mn-ea"/>
              <a:cs typeface="+mn-cs"/>
            </a:rPr>
            <a:t>令和６年度は</a:t>
          </a:r>
          <a:r>
            <a:rPr kumimoji="1" lang="ja-JP" altLang="ja-JP" sz="1100">
              <a:solidFill>
                <a:schemeClr val="dk1"/>
              </a:solidFill>
              <a:effectLst/>
              <a:latin typeface="+mn-lt"/>
              <a:ea typeface="+mn-ea"/>
              <a:cs typeface="+mn-cs"/>
            </a:rPr>
            <a:t>繰上償還を実施していないことに加え、令和５年度に多額の起債が償還完了となったことから減少となった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算入</a:t>
          </a:r>
          <a:r>
            <a:rPr kumimoji="1" lang="ja-JP" altLang="ja-JP" sz="1100">
              <a:solidFill>
                <a:schemeClr val="dk1"/>
              </a:solidFill>
              <a:effectLst/>
              <a:latin typeface="+mn-lt"/>
              <a:ea typeface="+mn-ea"/>
              <a:cs typeface="+mn-cs"/>
            </a:rPr>
            <a:t>公債費等の額はほぼ横ばいで推移しているため、実質公債費比率は上昇</a:t>
          </a:r>
          <a:r>
            <a:rPr kumimoji="1" lang="ja-JP" altLang="en-US" sz="1100">
              <a:solidFill>
                <a:schemeClr val="dk1"/>
              </a:solidFill>
              <a:effectLst/>
              <a:latin typeface="+mn-lt"/>
              <a:ea typeface="+mn-ea"/>
              <a:cs typeface="+mn-cs"/>
            </a:rPr>
            <a:t>傾向となっている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令和６年度</a:t>
          </a:r>
          <a:r>
            <a:rPr kumimoji="1" lang="ja-JP" altLang="en-US" sz="1100">
              <a:solidFill>
                <a:schemeClr val="dk1"/>
              </a:solidFill>
              <a:effectLst/>
              <a:latin typeface="+mn-lt"/>
              <a:ea typeface="+mn-ea"/>
              <a:cs typeface="+mn-cs"/>
            </a:rPr>
            <a:t>の将来負担額は、</a:t>
          </a:r>
          <a:r>
            <a:rPr kumimoji="1" lang="ja-JP" altLang="ja-JP" sz="1100">
              <a:solidFill>
                <a:schemeClr val="dk1"/>
              </a:solidFill>
              <a:effectLst/>
              <a:latin typeface="+mn-lt"/>
              <a:ea typeface="+mn-ea"/>
              <a:cs typeface="+mn-cs"/>
            </a:rPr>
            <a:t>一般会計等に係る地方債の現在高</a:t>
          </a:r>
          <a:r>
            <a:rPr kumimoji="1" lang="ja-JP" altLang="en-US" sz="1100">
              <a:solidFill>
                <a:schemeClr val="dk1"/>
              </a:solidFill>
              <a:effectLst/>
              <a:latin typeface="+mn-lt"/>
              <a:ea typeface="+mn-ea"/>
              <a:cs typeface="+mn-cs"/>
            </a:rPr>
            <a:t>が緊急防災・減災事業債や緊急自然災害防止対策債などの交付税措置が大きい事業債を活用したため増加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、公営企業債等繰入見込額は、公共下水道事業が本格化したことにより増加した</a:t>
          </a:r>
          <a:r>
            <a:rPr kumimoji="1" lang="ja-JP" altLang="ja-JP" sz="110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、充当可能財源等</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庁舎建設基金の積立等により増加しているが、</a:t>
          </a:r>
          <a:r>
            <a:rPr kumimoji="1" lang="ja-JP" altLang="ja-JP" sz="1100">
              <a:solidFill>
                <a:schemeClr val="dk1"/>
              </a:solidFill>
              <a:effectLst/>
              <a:latin typeface="+mn-lt"/>
              <a:ea typeface="+mn-ea"/>
              <a:cs typeface="+mn-cs"/>
            </a:rPr>
            <a:t>前年に引き続き、充当可能財源等が将来負担額を上回っている。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岐阜県瑞穂市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減債基金から</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百万円、特定目的基金である公共施設整備基金から</a:t>
          </a:r>
          <a:r>
            <a:rPr kumimoji="1" lang="en-US" altLang="ja-JP" sz="1100">
              <a:solidFill>
                <a:schemeClr val="dk1"/>
              </a:solidFill>
              <a:effectLst/>
              <a:latin typeface="+mn-lt"/>
              <a:ea typeface="+mn-ea"/>
              <a:cs typeface="+mn-cs"/>
            </a:rPr>
            <a:t>263</a:t>
          </a:r>
          <a:r>
            <a:rPr kumimoji="1" lang="ja-JP" altLang="ja-JP" sz="1100">
              <a:solidFill>
                <a:schemeClr val="dk1"/>
              </a:solidFill>
              <a:effectLst/>
              <a:latin typeface="+mn-lt"/>
              <a:ea typeface="+mn-ea"/>
              <a:cs typeface="+mn-cs"/>
            </a:rPr>
            <a:t>百万円、ふるさと応援基金から</a:t>
          </a:r>
          <a:r>
            <a:rPr kumimoji="1" lang="en-US" altLang="ja-JP" sz="1100">
              <a:solidFill>
                <a:schemeClr val="dk1"/>
              </a:solidFill>
              <a:effectLst/>
              <a:latin typeface="+mn-lt"/>
              <a:ea typeface="+mn-ea"/>
              <a:cs typeface="+mn-cs"/>
            </a:rPr>
            <a:t>446</a:t>
          </a:r>
          <a:r>
            <a:rPr kumimoji="1" lang="ja-JP" altLang="ja-JP" sz="1100">
              <a:solidFill>
                <a:schemeClr val="dk1"/>
              </a:solidFill>
              <a:effectLst/>
              <a:latin typeface="+mn-lt"/>
              <a:ea typeface="+mn-ea"/>
              <a:cs typeface="+mn-cs"/>
            </a:rPr>
            <a:t>百万円を取崩した一方、財政調整基金に</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百万円、特定目的基金であるふるさと応援基金に</a:t>
          </a:r>
          <a:r>
            <a:rPr kumimoji="1" lang="en-US" altLang="ja-JP" sz="1100">
              <a:solidFill>
                <a:schemeClr val="dk1"/>
              </a:solidFill>
              <a:effectLst/>
              <a:latin typeface="+mn-lt"/>
              <a:ea typeface="+mn-ea"/>
              <a:cs typeface="+mn-cs"/>
            </a:rPr>
            <a:t>525</a:t>
          </a:r>
          <a:r>
            <a:rPr kumimoji="1" lang="ja-JP" altLang="ja-JP" sz="1100">
              <a:solidFill>
                <a:schemeClr val="dk1"/>
              </a:solidFill>
              <a:effectLst/>
              <a:latin typeface="+mn-lt"/>
              <a:ea typeface="+mn-ea"/>
              <a:cs typeface="+mn-cs"/>
            </a:rPr>
            <a:t>百万円、庁舎建設基金に</a:t>
          </a:r>
          <a:r>
            <a:rPr kumimoji="1" lang="en-US" altLang="ja-JP" sz="1100">
              <a:solidFill>
                <a:schemeClr val="dk1"/>
              </a:solidFill>
              <a:effectLst/>
              <a:latin typeface="+mn-lt"/>
              <a:ea typeface="+mn-ea"/>
              <a:cs typeface="+mn-cs"/>
            </a:rPr>
            <a:t>304</a:t>
          </a:r>
          <a:r>
            <a:rPr kumimoji="1" lang="ja-JP" altLang="ja-JP" sz="1100">
              <a:solidFill>
                <a:schemeClr val="dk1"/>
              </a:solidFill>
              <a:effectLst/>
              <a:latin typeface="+mn-lt"/>
              <a:ea typeface="+mn-ea"/>
              <a:cs typeface="+mn-cs"/>
            </a:rPr>
            <a:t>百万円を積立てたことにより基金全体としては</a:t>
          </a:r>
          <a:r>
            <a:rPr kumimoji="1" lang="en-US" altLang="ja-JP" sz="1100">
              <a:solidFill>
                <a:schemeClr val="dk1"/>
              </a:solidFill>
              <a:effectLst/>
              <a:latin typeface="+mn-lt"/>
              <a:ea typeface="+mn-ea"/>
              <a:cs typeface="+mn-cs"/>
            </a:rPr>
            <a:t>417</a:t>
          </a:r>
          <a:r>
            <a:rPr kumimoji="1" lang="ja-JP" altLang="ja-JP" sz="1100">
              <a:solidFill>
                <a:schemeClr val="dk1"/>
              </a:solidFill>
              <a:effectLst/>
              <a:latin typeface="+mn-lt"/>
              <a:ea typeface="+mn-ea"/>
              <a:cs typeface="+mn-cs"/>
            </a:rPr>
            <a:t>百万円の増加となった。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計画している庁舎建設に向けて基金の積立を今後も進めていくため、基金全体の残高は増えていくことが見込まれるが、財源として基金を繰り入れすることで収支を保っている状況が続いているため、残高の増減を注視しながら今後事業を進めていく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公共施設整備基金：市の公共施設整備に必要な経費の財源に充てるため。</a:t>
          </a:r>
          <a:endParaRPr lang="ja-JP" altLang="ja-JP" sz="1400">
            <a:effectLst/>
          </a:endParaRPr>
        </a:p>
        <a:p>
          <a:r>
            <a:rPr kumimoji="1" lang="ja-JP" altLang="ja-JP" sz="1100">
              <a:solidFill>
                <a:schemeClr val="dk1"/>
              </a:solidFill>
              <a:effectLst/>
              <a:latin typeface="+mn-lt"/>
              <a:ea typeface="+mn-ea"/>
              <a:cs typeface="+mn-cs"/>
            </a:rPr>
            <a:t>　下水道事業対策基金：下水道事業の経費に充てるため。</a:t>
          </a:r>
          <a:endParaRPr lang="ja-JP" altLang="ja-JP" sz="1400">
            <a:effectLst/>
          </a:endParaRPr>
        </a:p>
        <a:p>
          <a:r>
            <a:rPr kumimoji="1" lang="ja-JP" altLang="ja-JP" sz="1100">
              <a:solidFill>
                <a:schemeClr val="dk1"/>
              </a:solidFill>
              <a:effectLst/>
              <a:latin typeface="+mn-lt"/>
              <a:ea typeface="+mn-ea"/>
              <a:cs typeface="+mn-cs"/>
            </a:rPr>
            <a:t>　ふるさと応援基金：ふるさと応援寄附条例に定める事業（安全で快適なまちづくり等）に要する経費の財源に充てるため。</a:t>
          </a:r>
          <a:endParaRPr lang="ja-JP" altLang="ja-JP" sz="1400">
            <a:effectLst/>
          </a:endParaRPr>
        </a:p>
        <a:p>
          <a:r>
            <a:rPr kumimoji="1" lang="ja-JP" altLang="ja-JP" sz="1100">
              <a:solidFill>
                <a:schemeClr val="dk1"/>
              </a:solidFill>
              <a:effectLst/>
              <a:latin typeface="+mn-lt"/>
              <a:ea typeface="+mn-ea"/>
              <a:cs typeface="+mn-cs"/>
            </a:rPr>
            <a:t>　庁舎建設基金：庁舎の建設事業費に充てるため。</a:t>
          </a:r>
          <a:endParaRPr lang="ja-JP" altLang="ja-JP" sz="1400">
            <a:effectLst/>
          </a:endParaRPr>
        </a:p>
        <a:p>
          <a:r>
            <a:rPr kumimoji="1" lang="ja-JP" altLang="ja-JP" sz="1100">
              <a:solidFill>
                <a:schemeClr val="dk1"/>
              </a:solidFill>
              <a:effectLst/>
              <a:latin typeface="+mn-lt"/>
              <a:ea typeface="+mn-ea"/>
              <a:cs typeface="+mn-cs"/>
            </a:rPr>
            <a:t>　地域福祉基金：高齢者、障害者、児童等の保健福祉、その他の地域福祉の増進を図る事業の財源に充てるため。</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公共施設整備基金：</a:t>
          </a:r>
          <a:r>
            <a:rPr kumimoji="1" lang="en-US" altLang="ja-JP" sz="1100">
              <a:solidFill>
                <a:schemeClr val="dk1"/>
              </a:solidFill>
              <a:effectLst/>
              <a:latin typeface="+mn-lt"/>
              <a:ea typeface="+mn-ea"/>
              <a:cs typeface="+mn-cs"/>
            </a:rPr>
            <a:t>263</a:t>
          </a:r>
          <a:r>
            <a:rPr kumimoji="1" lang="ja-JP" altLang="ja-JP" sz="1100">
              <a:solidFill>
                <a:schemeClr val="dk1"/>
              </a:solidFill>
              <a:effectLst/>
              <a:latin typeface="+mn-lt"/>
              <a:ea typeface="+mn-ea"/>
              <a:cs typeface="+mn-cs"/>
            </a:rPr>
            <a:t>百万円の取り崩しと</a:t>
          </a:r>
          <a:r>
            <a:rPr kumimoji="1" lang="en-US" altLang="ja-JP" sz="1100">
              <a:solidFill>
                <a:schemeClr val="dk1"/>
              </a:solidFill>
              <a:effectLst/>
              <a:latin typeface="+mn-lt"/>
              <a:ea typeface="+mn-ea"/>
              <a:cs typeface="+mn-cs"/>
            </a:rPr>
            <a:t>315</a:t>
          </a:r>
          <a:r>
            <a:rPr kumimoji="1" lang="ja-JP" altLang="ja-JP" sz="1100">
              <a:solidFill>
                <a:schemeClr val="dk1"/>
              </a:solidFill>
              <a:effectLst/>
              <a:latin typeface="+mn-lt"/>
              <a:ea typeface="+mn-ea"/>
              <a:cs typeface="+mn-cs"/>
            </a:rPr>
            <a:t>百万円の積み立てによる。</a:t>
          </a:r>
          <a:endParaRPr lang="ja-JP" altLang="ja-JP">
            <a:effectLst/>
          </a:endParaRPr>
        </a:p>
        <a:p>
          <a:r>
            <a:rPr kumimoji="1" lang="ja-JP" altLang="ja-JP" sz="1100">
              <a:solidFill>
                <a:schemeClr val="dk1"/>
              </a:solidFill>
              <a:effectLst/>
              <a:latin typeface="+mn-lt"/>
              <a:ea typeface="+mn-ea"/>
              <a:cs typeface="+mn-cs"/>
            </a:rPr>
            <a:t>　下水道事業対策基金：</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百万円の積み立て</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ふるさと応援基金：</a:t>
          </a:r>
          <a:r>
            <a:rPr kumimoji="1" lang="en-US" altLang="ja-JP" sz="1100">
              <a:solidFill>
                <a:schemeClr val="dk1"/>
              </a:solidFill>
              <a:effectLst/>
              <a:latin typeface="+mn-lt"/>
              <a:ea typeface="+mn-ea"/>
              <a:cs typeface="+mn-cs"/>
            </a:rPr>
            <a:t>446</a:t>
          </a:r>
          <a:r>
            <a:rPr kumimoji="1" lang="ja-JP" altLang="ja-JP" sz="1100">
              <a:solidFill>
                <a:schemeClr val="dk1"/>
              </a:solidFill>
              <a:effectLst/>
              <a:latin typeface="+mn-lt"/>
              <a:ea typeface="+mn-ea"/>
              <a:cs typeface="+mn-cs"/>
            </a:rPr>
            <a:t>百万円の取り崩しと</a:t>
          </a:r>
          <a:r>
            <a:rPr kumimoji="1" lang="en-US" altLang="ja-JP" sz="1100">
              <a:solidFill>
                <a:schemeClr val="dk1"/>
              </a:solidFill>
              <a:effectLst/>
              <a:latin typeface="+mn-lt"/>
              <a:ea typeface="+mn-ea"/>
              <a:cs typeface="+mn-cs"/>
            </a:rPr>
            <a:t>525</a:t>
          </a:r>
          <a:r>
            <a:rPr kumimoji="1" lang="ja-JP" altLang="ja-JP" sz="1100">
              <a:solidFill>
                <a:schemeClr val="dk1"/>
              </a:solidFill>
              <a:effectLst/>
              <a:latin typeface="+mn-lt"/>
              <a:ea typeface="+mn-ea"/>
              <a:cs typeface="+mn-cs"/>
            </a:rPr>
            <a:t>百万円の積み立てによる。</a:t>
          </a:r>
          <a:endParaRPr lang="ja-JP" altLang="ja-JP" sz="1400">
            <a:effectLst/>
          </a:endParaRPr>
        </a:p>
        <a:p>
          <a:r>
            <a:rPr kumimoji="1" lang="ja-JP" altLang="ja-JP" sz="1100">
              <a:solidFill>
                <a:schemeClr val="dk1"/>
              </a:solidFill>
              <a:effectLst/>
              <a:latin typeface="+mn-lt"/>
              <a:ea typeface="+mn-ea"/>
              <a:cs typeface="+mn-cs"/>
            </a:rPr>
            <a:t>　庁舎建設基金：</a:t>
          </a:r>
          <a:r>
            <a:rPr kumimoji="1" lang="en-US" altLang="ja-JP" sz="1100">
              <a:solidFill>
                <a:schemeClr val="dk1"/>
              </a:solidFill>
              <a:effectLst/>
              <a:latin typeface="+mn-lt"/>
              <a:ea typeface="+mn-ea"/>
              <a:cs typeface="+mn-cs"/>
            </a:rPr>
            <a:t>304</a:t>
          </a:r>
          <a:r>
            <a:rPr kumimoji="1" lang="ja-JP" altLang="ja-JP" sz="1100">
              <a:solidFill>
                <a:schemeClr val="dk1"/>
              </a:solidFill>
              <a:effectLst/>
              <a:latin typeface="+mn-lt"/>
              <a:ea typeface="+mn-ea"/>
              <a:cs typeface="+mn-cs"/>
            </a:rPr>
            <a:t>百万円の積み立てによる。</a:t>
          </a:r>
          <a:endParaRPr lang="ja-JP" altLang="ja-JP" sz="1400">
            <a:effectLst/>
          </a:endParaRPr>
        </a:p>
        <a:p>
          <a:r>
            <a:rPr kumimoji="1" lang="ja-JP" altLang="ja-JP" sz="1100">
              <a:solidFill>
                <a:schemeClr val="dk1"/>
              </a:solidFill>
              <a:effectLst/>
              <a:latin typeface="+mn-lt"/>
              <a:ea typeface="+mn-ea"/>
              <a:cs typeface="+mn-cs"/>
            </a:rPr>
            <a:t>　地域福祉基金：</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百万円の取り崩しによる。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適正な基金管理に努めるとともに、事業の進捗に応じて取り崩しや積み立てを行う。</a:t>
          </a:r>
          <a:endParaRPr lang="ja-JP" altLang="ja-JP" sz="1400">
            <a:effectLst/>
          </a:endParaRPr>
        </a:p>
        <a:p>
          <a:r>
            <a:rPr kumimoji="1" lang="ja-JP" altLang="ja-JP" sz="1100">
              <a:solidFill>
                <a:schemeClr val="dk1"/>
              </a:solidFill>
              <a:effectLst/>
              <a:latin typeface="+mn-lt"/>
              <a:ea typeface="+mn-ea"/>
              <a:cs typeface="+mn-cs"/>
            </a:rPr>
            <a:t>　下水道事業対策基金：目標額の</a:t>
          </a:r>
          <a:r>
            <a:rPr kumimoji="1" lang="en-US" altLang="ja-JP" sz="1100">
              <a:solidFill>
                <a:schemeClr val="dk1"/>
              </a:solidFill>
              <a:effectLst/>
              <a:latin typeface="+mn-lt"/>
              <a:ea typeface="+mn-ea"/>
              <a:cs typeface="+mn-cs"/>
            </a:rPr>
            <a:t>280</a:t>
          </a:r>
          <a:r>
            <a:rPr kumimoji="1" lang="ja-JP" altLang="ja-JP" sz="1100">
              <a:solidFill>
                <a:schemeClr val="dk1"/>
              </a:solidFill>
              <a:effectLst/>
              <a:latin typeface="+mn-lt"/>
              <a:ea typeface="+mn-ea"/>
              <a:cs typeface="+mn-cs"/>
            </a:rPr>
            <a:t>百万円に達したため、当面の間利息分のみの積み立てとする。</a:t>
          </a:r>
          <a:endParaRPr lang="ja-JP" altLang="ja-JP" sz="1400">
            <a:effectLst/>
          </a:endParaRPr>
        </a:p>
        <a:p>
          <a:r>
            <a:rPr kumimoji="1" lang="ja-JP" altLang="ja-JP" sz="1100">
              <a:solidFill>
                <a:schemeClr val="dk1"/>
              </a:solidFill>
              <a:effectLst/>
              <a:latin typeface="+mn-lt"/>
              <a:ea typeface="+mn-ea"/>
              <a:cs typeface="+mn-cs"/>
            </a:rPr>
            <a:t>　公共施設整備基金：決算剰余金の積立をしながら、公共施設整備費が平準化するよう活用していく。</a:t>
          </a:r>
          <a:endParaRPr lang="ja-JP" altLang="ja-JP" sz="1400">
            <a:effectLst/>
          </a:endParaRPr>
        </a:p>
        <a:p>
          <a:r>
            <a:rPr kumimoji="1" lang="ja-JP" altLang="ja-JP" sz="1100">
              <a:solidFill>
                <a:schemeClr val="dk1"/>
              </a:solidFill>
              <a:effectLst/>
              <a:latin typeface="+mn-lt"/>
              <a:ea typeface="+mn-ea"/>
              <a:cs typeface="+mn-cs"/>
            </a:rPr>
            <a:t>　ふるさと応援基金：寄附金の積立をしながら、対象事業へ積極的に活用していく。</a:t>
          </a:r>
          <a:endParaRPr lang="ja-JP" altLang="ja-JP" sz="1400">
            <a:effectLst/>
          </a:endParaRPr>
        </a:p>
        <a:p>
          <a:r>
            <a:rPr kumimoji="1" lang="ja-JP" altLang="ja-JP" sz="1100">
              <a:solidFill>
                <a:schemeClr val="dk1"/>
              </a:solidFill>
              <a:effectLst/>
              <a:latin typeface="+mn-lt"/>
              <a:ea typeface="+mn-ea"/>
              <a:cs typeface="+mn-cs"/>
            </a:rPr>
            <a:t>　庁舎建設基金：令和</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年度の供用開始に向けて、庁舎建設費に活用するため令和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年度からは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億円増額し</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億円積み立てる。</a:t>
          </a:r>
          <a:endParaRPr lang="ja-JP" altLang="ja-JP" sz="1400">
            <a:effectLst/>
          </a:endParaRPr>
        </a:p>
        <a:p>
          <a:r>
            <a:rPr kumimoji="1" lang="ja-JP" altLang="ja-JP" sz="1100">
              <a:solidFill>
                <a:schemeClr val="dk1"/>
              </a:solidFill>
              <a:effectLst/>
              <a:latin typeface="+mn-lt"/>
              <a:ea typeface="+mn-ea"/>
              <a:cs typeface="+mn-cs"/>
            </a:rPr>
            <a:t>　地域福祉基金：地域福祉の増進のため</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百万円ずつ取り崩して活用していく。</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財源不足を補うため、当初予算では</a:t>
          </a:r>
          <a:r>
            <a:rPr kumimoji="1" lang="en-US" altLang="ja-JP" sz="1100">
              <a:solidFill>
                <a:schemeClr val="dk1"/>
              </a:solidFill>
              <a:effectLst/>
              <a:latin typeface="+mn-lt"/>
              <a:ea typeface="+mn-ea"/>
              <a:cs typeface="+mn-cs"/>
            </a:rPr>
            <a:t>500</a:t>
          </a:r>
          <a:r>
            <a:rPr kumimoji="1" lang="ja-JP" altLang="en-US" sz="1100">
              <a:solidFill>
                <a:schemeClr val="dk1"/>
              </a:solidFill>
              <a:effectLst/>
              <a:latin typeface="+mn-lt"/>
              <a:ea typeface="+mn-ea"/>
              <a:cs typeface="+mn-cs"/>
            </a:rPr>
            <a:t>百万円の取り崩しを見込んでいたが、決算見込みを踏まえ、最終的に取り崩しはせず。利息を積立</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百万円積み立て</a:t>
          </a:r>
          <a:r>
            <a:rPr kumimoji="1" lang="ja-JP" altLang="en-US" sz="1100">
              <a:solidFill>
                <a:schemeClr val="dk1"/>
              </a:solidFill>
              <a:effectLst/>
              <a:latin typeface="+mn-lt"/>
              <a:ea typeface="+mn-ea"/>
              <a:cs typeface="+mn-cs"/>
            </a:rPr>
            <a:t>を行った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市の第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次総合計画において、標準財政規模に占める財政調整基金の残高の目標割合を２０％と定めているが、令和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18.56</a:t>
          </a:r>
          <a:r>
            <a:rPr kumimoji="1" lang="ja-JP" altLang="ja-JP"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183</a:t>
          </a:r>
          <a:r>
            <a:rPr kumimoji="1" lang="ja-JP" altLang="ja-JP" sz="1100">
              <a:solidFill>
                <a:schemeClr val="dk1"/>
              </a:solidFill>
              <a:effectLst/>
              <a:latin typeface="+mn-lt"/>
              <a:ea typeface="+mn-ea"/>
              <a:cs typeface="+mn-cs"/>
            </a:rPr>
            <a:t>百万円程度の不足であった。今後も不測の事態に備えて２０％程度を確保し、財政の健全な運営に努める。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年度普通交付税再算定により追加交付された臨時財政対策債償還額分を積み立てしたが、繰上償還の元利償還分として</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百万円、令和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年度発行の臨時財政対策債の元金償還分として</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百万円を取り崩したため、残高は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百万円減少した。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令和３年度、令和５年度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普通交付税で追加交付された臨時財政対策債の償還分については、引き続き取り崩して償還元金に充当していく。現在、地方債の利率が上昇しており繰上償還するべき利率の高い市債はないため、当面の間は金融市場の動向を注視しながら運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56,343
53,503
28.19
23,239,514
22,533,801
371,397
12,731,806
10,925,386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類似団体平均とほぼ同水準であり、令和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年度以降低下している</a:t>
          </a:r>
          <a:r>
            <a:rPr kumimoji="1" lang="ja-JP" altLang="en-US" sz="1100">
              <a:solidFill>
                <a:schemeClr val="dk1"/>
              </a:solidFill>
              <a:effectLst/>
              <a:latin typeface="+mn-lt"/>
              <a:ea typeface="+mn-ea"/>
              <a:cs typeface="+mn-cs"/>
            </a:rPr>
            <a:t>。また、単年度の指数においても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令和４年度</a:t>
          </a:r>
          <a:r>
            <a:rPr kumimoji="1" lang="ja-JP" altLang="ja-JP" sz="1100">
              <a:solidFill>
                <a:schemeClr val="dk1"/>
              </a:solidFill>
              <a:effectLst/>
              <a:latin typeface="+mn-lt"/>
              <a:ea typeface="+mn-ea"/>
              <a:cs typeface="+mn-cs"/>
            </a:rPr>
            <a:t>以降は</a:t>
          </a:r>
          <a:r>
            <a:rPr kumimoji="1" lang="ja-JP" altLang="en-US" sz="1100">
              <a:solidFill>
                <a:schemeClr val="dk1"/>
              </a:solidFill>
              <a:effectLst/>
              <a:latin typeface="+mn-lt"/>
              <a:ea typeface="+mn-ea"/>
              <a:cs typeface="+mn-cs"/>
            </a:rPr>
            <a:t>減少傾向となっている。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令和６年度は、</a:t>
          </a:r>
          <a:r>
            <a:rPr kumimoji="1" lang="ja-JP" altLang="ja-JP" sz="1100">
              <a:solidFill>
                <a:schemeClr val="dk1"/>
              </a:solidFill>
              <a:effectLst/>
              <a:latin typeface="+mn-lt"/>
              <a:ea typeface="+mn-ea"/>
              <a:cs typeface="+mn-cs"/>
            </a:rPr>
            <a:t>固定資産税や市町村民税など歳入の増加</a:t>
          </a:r>
          <a:r>
            <a:rPr kumimoji="1" lang="ja-JP" altLang="en-US" sz="1100">
              <a:solidFill>
                <a:schemeClr val="dk1"/>
              </a:solidFill>
              <a:effectLst/>
              <a:latin typeface="+mn-lt"/>
              <a:ea typeface="+mn-ea"/>
              <a:cs typeface="+mn-cs"/>
            </a:rPr>
            <a:t>により分子となる</a:t>
          </a:r>
          <a:r>
            <a:rPr kumimoji="1" lang="ja-JP" altLang="ja-JP" sz="1100">
              <a:solidFill>
                <a:schemeClr val="dk1"/>
              </a:solidFill>
              <a:effectLst/>
              <a:latin typeface="+mn-lt"/>
              <a:ea typeface="+mn-ea"/>
              <a:cs typeface="+mn-cs"/>
            </a:rPr>
            <a:t>基準財政収入額が増加した</a:t>
          </a:r>
          <a:r>
            <a:rPr kumimoji="1" lang="ja-JP" altLang="en-US" sz="1100">
              <a:solidFill>
                <a:schemeClr val="dk1"/>
              </a:solidFill>
              <a:effectLst/>
              <a:latin typeface="+mn-lt"/>
              <a:ea typeface="+mn-ea"/>
              <a:cs typeface="+mn-cs"/>
            </a:rPr>
            <a:t>ものの、こども子育て費の創設等の算定項目の変更により分母となる基準財政需要額が増加した</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、前年と比べ減少した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はより一層</a:t>
          </a:r>
          <a:r>
            <a:rPr kumimoji="1" lang="ja-JP" altLang="ja-JP" sz="1100">
              <a:solidFill>
                <a:schemeClr val="dk1"/>
              </a:solidFill>
              <a:effectLst/>
              <a:latin typeface="+mn-lt"/>
              <a:ea typeface="+mn-ea"/>
              <a:cs typeface="+mn-cs"/>
            </a:rPr>
            <a:t>歳出削減及び税収等歳入確保に努める。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136525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458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76200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147108</xdr:rowOff>
    </xdr:from>
    <xdr:to>
      <xdr:col>11</xdr:col>
      <xdr:colOff>31750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0510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102252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96308</xdr:rowOff>
    </xdr:from>
    <xdr:to>
      <xdr:col>7</xdr:col>
      <xdr:colOff>31750</xdr:colOff>
      <xdr:row>41</xdr:row>
      <xdr:rowOff>26458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36635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繰上償還を実施してきたことによる公債費の抑制などにより、類似団体平均を上回る状況が続いて</a:t>
          </a:r>
          <a:r>
            <a:rPr kumimoji="1" lang="ja-JP" altLang="en-US" sz="1100">
              <a:solidFill>
                <a:schemeClr val="dk1"/>
              </a:solidFill>
              <a:effectLst/>
              <a:latin typeface="+mn-lt"/>
              <a:ea typeface="+mn-ea"/>
              <a:cs typeface="+mn-cs"/>
            </a:rPr>
            <a:t>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、人件費が</a:t>
          </a:r>
          <a:r>
            <a:rPr kumimoji="1" lang="ja-JP" altLang="ja-JP" sz="1100">
              <a:solidFill>
                <a:schemeClr val="dk1"/>
              </a:solidFill>
              <a:effectLst/>
              <a:latin typeface="+mn-lt"/>
              <a:ea typeface="+mn-ea"/>
              <a:cs typeface="+mn-cs"/>
            </a:rPr>
            <a:t>会計年度任用職員</a:t>
          </a:r>
          <a:r>
            <a:rPr kumimoji="1" lang="ja-JP" altLang="en-US" sz="1100">
              <a:solidFill>
                <a:schemeClr val="dk1"/>
              </a:solidFill>
              <a:effectLst/>
              <a:latin typeface="+mn-lt"/>
              <a:ea typeface="+mn-ea"/>
              <a:cs typeface="+mn-cs"/>
            </a:rPr>
            <a:t>の勤勉手当の支給開始により増加、扶助費が定額減税給付事業などに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増加した一方</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物件費がふるさと応援寄附金報奨事業は寄附金減少に伴い事業費が減少し、公債費が令和５年度に多額の起債が償還完了となったことから減少した。これらにより、全体で経常収支比率は</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ポイント減少した。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153162</xdr:rowOff>
    </xdr:from>
    <xdr:to>
      <xdr:col>23</xdr:col>
      <xdr:colOff>133350</xdr:colOff>
      <xdr:row>67</xdr:row>
      <xdr:rowOff>118618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611612"/>
          <a:ext cx="0" cy="994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68089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35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153162</xdr:rowOff>
    </xdr:from>
    <xdr:to>
      <xdr:col>24</xdr:col>
      <xdr:colOff>12700</xdr:colOff>
      <xdr:row>61</xdr:row>
      <xdr:rowOff>153162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61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123952</xdr:rowOff>
    </xdr:from>
    <xdr:to>
      <xdr:col>23</xdr:col>
      <xdr:colOff>133350</xdr:colOff>
      <xdr:row>63</xdr:row>
      <xdr:rowOff>138430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2530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11193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155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39116</xdr:rowOff>
    </xdr:from>
    <xdr:to>
      <xdr:col>23</xdr:col>
      <xdr:colOff>184150</xdr:colOff>
      <xdr:row>65</xdr:row>
      <xdr:rowOff>140716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73406</xdr:rowOff>
    </xdr:from>
    <xdr:to>
      <xdr:col>19</xdr:col>
      <xdr:colOff>133350</xdr:colOff>
      <xdr:row>63</xdr:row>
      <xdr:rowOff>138430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703306"/>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14986</xdr:rowOff>
    </xdr:from>
    <xdr:to>
      <xdr:col>19</xdr:col>
      <xdr:colOff>184150</xdr:colOff>
      <xdr:row>65</xdr:row>
      <xdr:rowOff>116586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117094</xdr:rowOff>
    </xdr:from>
    <xdr:to>
      <xdr:col>15</xdr:col>
      <xdr:colOff>82550</xdr:colOff>
      <xdr:row>62</xdr:row>
      <xdr:rowOff>73406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04094"/>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114046</xdr:rowOff>
    </xdr:from>
    <xdr:to>
      <xdr:col>15</xdr:col>
      <xdr:colOff>133350</xdr:colOff>
      <xdr:row>65</xdr:row>
      <xdr:rowOff>44196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28973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117094</xdr:rowOff>
    </xdr:from>
    <xdr:to>
      <xdr:col>11</xdr:col>
      <xdr:colOff>31750</xdr:colOff>
      <xdr:row>62</xdr:row>
      <xdr:rowOff>92710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04094"/>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99568</xdr:rowOff>
    </xdr:from>
    <xdr:to>
      <xdr:col>7</xdr:col>
      <xdr:colOff>31750</xdr:colOff>
      <xdr:row>65</xdr:row>
      <xdr:rowOff>29718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14495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89679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22606</xdr:rowOff>
    </xdr:from>
    <xdr:to>
      <xdr:col>15</xdr:col>
      <xdr:colOff>133350</xdr:colOff>
      <xdr:row>62</xdr:row>
      <xdr:rowOff>124206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134383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66294</xdr:rowOff>
    </xdr:from>
    <xdr:to>
      <xdr:col>11</xdr:col>
      <xdr:colOff>82550</xdr:colOff>
      <xdr:row>60</xdr:row>
      <xdr:rowOff>167894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6621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2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153687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[134,523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令和６年度は、給与改定や会計年度任用職員の勤勉手当の支給開始などにより前年から増となった。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会計年度任用職員配置の適正化を図ることや</a:t>
          </a:r>
          <a:r>
            <a:rPr kumimoji="1" lang="ja-JP" altLang="ja-JP" sz="1100">
              <a:solidFill>
                <a:schemeClr val="dk1"/>
              </a:solidFill>
              <a:effectLst/>
              <a:latin typeface="+mn-lt"/>
              <a:ea typeface="+mn-ea"/>
              <a:cs typeface="+mn-cs"/>
            </a:rPr>
            <a:t>指定管理者制度を導入</a:t>
          </a:r>
          <a:r>
            <a:rPr kumimoji="1" lang="ja-JP" altLang="en-US" sz="1100">
              <a:solidFill>
                <a:schemeClr val="dk1"/>
              </a:solidFill>
              <a:effectLst/>
              <a:latin typeface="+mn-lt"/>
              <a:ea typeface="+mn-ea"/>
              <a:cs typeface="+mn-cs"/>
            </a:rPr>
            <a:t>することに</a:t>
          </a:r>
          <a:r>
            <a:rPr kumimoji="1" lang="ja-JP" altLang="ja-JP" sz="1100">
              <a:solidFill>
                <a:schemeClr val="dk1"/>
              </a:solidFill>
              <a:effectLst/>
              <a:latin typeface="+mn-lt"/>
              <a:ea typeface="+mn-ea"/>
              <a:cs typeface="+mn-cs"/>
            </a:rPr>
            <a:t>よりコスト削減を図りたい。</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125051</xdr:rowOff>
    </xdr:from>
    <xdr:to>
      <xdr:col>23</xdr:col>
      <xdr:colOff>133350</xdr:colOff>
      <xdr:row>80</xdr:row>
      <xdr:rowOff>146221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841051"/>
          <a:ext cx="838200" cy="2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130997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46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125051</xdr:rowOff>
    </xdr:from>
    <xdr:to>
      <xdr:col>19</xdr:col>
      <xdr:colOff>133350</xdr:colOff>
      <xdr:row>80</xdr:row>
      <xdr:rowOff>125595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841051"/>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118202</xdr:rowOff>
    </xdr:from>
    <xdr:to>
      <xdr:col>15</xdr:col>
      <xdr:colOff>82550</xdr:colOff>
      <xdr:row>80</xdr:row>
      <xdr:rowOff>125595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34202"/>
          <a:ext cx="889000" cy="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90080</xdr:rowOff>
    </xdr:from>
    <xdr:to>
      <xdr:col>11</xdr:col>
      <xdr:colOff>31750</xdr:colOff>
      <xdr:row>80</xdr:row>
      <xdr:rowOff>118202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06080"/>
          <a:ext cx="889000" cy="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108339</xdr:rowOff>
    </xdr:from>
    <xdr:to>
      <xdr:col>7</xdr:col>
      <xdr:colOff>31750</xdr:colOff>
      <xdr:row>81</xdr:row>
      <xdr:rowOff>38489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2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23266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95421</xdr:rowOff>
    </xdr:from>
    <xdr:to>
      <xdr:col>23</xdr:col>
      <xdr:colOff>184150</xdr:colOff>
      <xdr:row>81</xdr:row>
      <xdr:rowOff>25571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81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16698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3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74251</xdr:rowOff>
    </xdr:from>
    <xdr:to>
      <xdr:col>19</xdr:col>
      <xdr:colOff>184150</xdr:colOff>
      <xdr:row>81</xdr:row>
      <xdr:rowOff>4401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79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14578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559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74795</xdr:rowOff>
    </xdr:from>
    <xdr:to>
      <xdr:col>15</xdr:col>
      <xdr:colOff>133350</xdr:colOff>
      <xdr:row>81</xdr:row>
      <xdr:rowOff>4945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79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15122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55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67402</xdr:rowOff>
    </xdr:from>
    <xdr:to>
      <xdr:col>11</xdr:col>
      <xdr:colOff>82550</xdr:colOff>
      <xdr:row>80</xdr:row>
      <xdr:rowOff>169002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78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7729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55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39280</xdr:rowOff>
    </xdr:from>
    <xdr:to>
      <xdr:col>7</xdr:col>
      <xdr:colOff>31750</xdr:colOff>
      <xdr:row>80</xdr:row>
      <xdr:rowOff>140880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5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151057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2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依然として類似団体内ではかなり低い水準にある。　</a:t>
          </a:r>
          <a:endParaRPr lang="ja-JP" altLang="ja-JP" sz="1400">
            <a:effectLst/>
          </a:endParaRPr>
        </a:p>
        <a:p>
          <a:r>
            <a:rPr kumimoji="1" lang="ja-JP" altLang="ja-JP" sz="1100">
              <a:solidFill>
                <a:schemeClr val="dk1"/>
              </a:solidFill>
              <a:effectLst/>
              <a:latin typeface="+mn-lt"/>
              <a:ea typeface="+mn-ea"/>
              <a:cs typeface="+mn-cs"/>
            </a:rPr>
            <a:t>　経験加算制度や復職時昇給制度の影響が一つの要因と考えられる。</a:t>
          </a:r>
          <a:endParaRPr lang="ja-JP" altLang="ja-JP" sz="1400">
            <a:effectLst/>
          </a:endParaRPr>
        </a:p>
        <a:p>
          <a:r>
            <a:rPr kumimoji="1" lang="ja-JP" altLang="ja-JP" sz="1100">
              <a:solidFill>
                <a:schemeClr val="dk1"/>
              </a:solidFill>
              <a:effectLst/>
              <a:latin typeface="+mn-lt"/>
              <a:ea typeface="+mn-ea"/>
              <a:cs typeface="+mn-cs"/>
            </a:rPr>
            <a:t>　令和６年度は、職種区分間の人事異動などにより前年より０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７ポイントの減となった。引き続き、人事院勧告を踏まえ、適正化に努めていく。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78921</xdr:rowOff>
    </xdr:from>
    <xdr:to>
      <xdr:col>81</xdr:col>
      <xdr:colOff>44450</xdr:colOff>
      <xdr:row>81</xdr:row>
      <xdr:rowOff>28121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379492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28121</xdr:rowOff>
    </xdr:from>
    <xdr:to>
      <xdr:col>77</xdr:col>
      <xdr:colOff>44450</xdr:colOff>
      <xdr:row>82</xdr:row>
      <xdr:rowOff>29029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3915571"/>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131536</xdr:rowOff>
    </xdr:from>
    <xdr:to>
      <xdr:col>72</xdr:col>
      <xdr:colOff>203200</xdr:colOff>
      <xdr:row>82</xdr:row>
      <xdr:rowOff>29029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0189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131536</xdr:rowOff>
    </xdr:from>
    <xdr:to>
      <xdr:col>68</xdr:col>
      <xdr:colOff>152400</xdr:colOff>
      <xdr:row>83</xdr:row>
      <xdr:rowOff>47171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018986"/>
          <a:ext cx="889000" cy="25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28121</xdr:rowOff>
    </xdr:from>
    <xdr:to>
      <xdr:col>81</xdr:col>
      <xdr:colOff>95250</xdr:colOff>
      <xdr:row>80</xdr:row>
      <xdr:rowOff>129721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120848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66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148771</xdr:rowOff>
    </xdr:from>
    <xdr:to>
      <xdr:col>77</xdr:col>
      <xdr:colOff>95250</xdr:colOff>
      <xdr:row>81</xdr:row>
      <xdr:rowOff>78921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89098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149679</xdr:rowOff>
    </xdr:from>
    <xdr:to>
      <xdr:col>73</xdr:col>
      <xdr:colOff>44450</xdr:colOff>
      <xdr:row>82</xdr:row>
      <xdr:rowOff>79829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90006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80736</xdr:rowOff>
    </xdr:from>
    <xdr:to>
      <xdr:col>68</xdr:col>
      <xdr:colOff>203200</xdr:colOff>
      <xdr:row>82</xdr:row>
      <xdr:rowOff>10886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21063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167821</xdr:rowOff>
    </xdr:from>
    <xdr:to>
      <xdr:col>64</xdr:col>
      <xdr:colOff>152400</xdr:colOff>
      <xdr:row>83</xdr:row>
      <xdr:rowOff>97971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108148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５年間ほぼ同水準で推移しており、類似団体平均を下回る状況が続いている。定員管理計画においては職員数を増員することとしているが、計画通りに採用できておらず、休業中等の職員も含めた総職員数でも６</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程度不足している状況が続いている。</a:t>
          </a:r>
          <a:endParaRPr lang="ja-JP" altLang="ja-JP" sz="1400">
            <a:effectLst/>
          </a:endParaRPr>
        </a:p>
        <a:p>
          <a:r>
            <a:rPr kumimoji="1" lang="ja-JP" altLang="ja-JP" sz="1100">
              <a:solidFill>
                <a:schemeClr val="dk1"/>
              </a:solidFill>
              <a:effectLst/>
              <a:latin typeface="+mn-lt"/>
              <a:ea typeface="+mn-ea"/>
              <a:cs typeface="+mn-cs"/>
            </a:rPr>
            <a:t>　事業の見直しや民間委託等の効率化を図りながら、引き続き採用試験等の見直しや離職防止に向けた取り組みを行い、人材の確保に努める。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63606</xdr:rowOff>
    </xdr:from>
    <xdr:to>
      <xdr:col>81</xdr:col>
      <xdr:colOff>44450</xdr:colOff>
      <xdr:row>60</xdr:row>
      <xdr:rowOff>69638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350606"/>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59584</xdr:rowOff>
    </xdr:from>
    <xdr:to>
      <xdr:col>77</xdr:col>
      <xdr:colOff>44450</xdr:colOff>
      <xdr:row>60</xdr:row>
      <xdr:rowOff>69638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4658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59584</xdr:rowOff>
    </xdr:from>
    <xdr:to>
      <xdr:col>72</xdr:col>
      <xdr:colOff>203200</xdr:colOff>
      <xdr:row>60</xdr:row>
      <xdr:rowOff>69638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34658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69638</xdr:rowOff>
    </xdr:from>
    <xdr:to>
      <xdr:col>68</xdr:col>
      <xdr:colOff>152400</xdr:colOff>
      <xdr:row>60</xdr:row>
      <xdr:rowOff>73660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35663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147003</xdr:rowOff>
    </xdr:from>
    <xdr:to>
      <xdr:col>64</xdr:col>
      <xdr:colOff>152400</xdr:colOff>
      <xdr:row>62</xdr:row>
      <xdr:rowOff>77153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12806</xdr:rowOff>
    </xdr:from>
    <xdr:to>
      <xdr:col>81</xdr:col>
      <xdr:colOff>95250</xdr:colOff>
      <xdr:row>60</xdr:row>
      <xdr:rowOff>114406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9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29333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4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18838</xdr:rowOff>
    </xdr:from>
    <xdr:to>
      <xdr:col>77</xdr:col>
      <xdr:colOff>95250</xdr:colOff>
      <xdr:row>60</xdr:row>
      <xdr:rowOff>120438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130615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74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8784</xdr:rowOff>
    </xdr:from>
    <xdr:to>
      <xdr:col>73</xdr:col>
      <xdr:colOff>44450</xdr:colOff>
      <xdr:row>60</xdr:row>
      <xdr:rowOff>110384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120561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6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18838</xdr:rowOff>
    </xdr:from>
    <xdr:to>
      <xdr:col>68</xdr:col>
      <xdr:colOff>203200</xdr:colOff>
      <xdr:row>60</xdr:row>
      <xdr:rowOff>120438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130615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7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22860</xdr:rowOff>
    </xdr:from>
    <xdr:to>
      <xdr:col>64</xdr:col>
      <xdr:colOff>152400</xdr:colOff>
      <xdr:row>60</xdr:row>
      <xdr:rowOff>124460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134637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繰上償還を実施してきたことにより公債費の抑制ができており、類似団体平均を下回っている。令和５年度</a:t>
          </a:r>
          <a:r>
            <a:rPr kumimoji="1" lang="ja-JP" altLang="en-US" sz="1100">
              <a:solidFill>
                <a:schemeClr val="dk1"/>
              </a:solidFill>
              <a:effectLst/>
              <a:latin typeface="+mn-lt"/>
              <a:ea typeface="+mn-ea"/>
              <a:cs typeface="+mn-cs"/>
            </a:rPr>
            <a:t>以降は、大型事業</a:t>
          </a:r>
          <a:r>
            <a:rPr kumimoji="1" lang="ja-JP" altLang="ja-JP" sz="1100">
              <a:solidFill>
                <a:schemeClr val="dk1"/>
              </a:solidFill>
              <a:effectLst/>
              <a:latin typeface="+mn-lt"/>
              <a:ea typeface="+mn-ea"/>
              <a:cs typeface="+mn-cs"/>
            </a:rPr>
            <a:t>に備え元金償還の据置期間を短くしたことにより公債費が増額し、比率の上昇につながっている。</a:t>
          </a:r>
          <a:endParaRPr lang="ja-JP" altLang="ja-JP" sz="1400">
            <a:effectLst/>
          </a:endParaRPr>
        </a:p>
        <a:p>
          <a:r>
            <a:rPr kumimoji="1" lang="ja-JP" altLang="ja-JP" sz="1100">
              <a:solidFill>
                <a:schemeClr val="dk1"/>
              </a:solidFill>
              <a:effectLst/>
              <a:latin typeface="+mn-lt"/>
              <a:ea typeface="+mn-ea"/>
              <a:cs typeface="+mn-cs"/>
            </a:rPr>
            <a:t>　今後大型事業の進捗に伴い市債の発行額が増大し、急激な比率上昇を見込んでいるが、注視しながら事業の平準化を図っていく必要があると考える。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164254</xdr:rowOff>
    </xdr:from>
    <xdr:to>
      <xdr:col>81</xdr:col>
      <xdr:colOff>44450</xdr:colOff>
      <xdr:row>39</xdr:row>
      <xdr:rowOff>24977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67935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124037</xdr:rowOff>
    </xdr:from>
    <xdr:to>
      <xdr:col>77</xdr:col>
      <xdr:colOff>44450</xdr:colOff>
      <xdr:row>38</xdr:row>
      <xdr:rowOff>164254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63913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99906</xdr:rowOff>
    </xdr:from>
    <xdr:to>
      <xdr:col>72</xdr:col>
      <xdr:colOff>203200</xdr:colOff>
      <xdr:row>38</xdr:row>
      <xdr:rowOff>124037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6150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83820</xdr:rowOff>
    </xdr:from>
    <xdr:to>
      <xdr:col>68</xdr:col>
      <xdr:colOff>152400</xdr:colOff>
      <xdr:row>38</xdr:row>
      <xdr:rowOff>99906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5989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145627</xdr:rowOff>
    </xdr:from>
    <xdr:to>
      <xdr:col>81</xdr:col>
      <xdr:colOff>95250</xdr:colOff>
      <xdr:row>39</xdr:row>
      <xdr:rowOff>75777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162154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113454</xdr:rowOff>
    </xdr:from>
    <xdr:to>
      <xdr:col>77</xdr:col>
      <xdr:colOff>95250</xdr:colOff>
      <xdr:row>39</xdr:row>
      <xdr:rowOff>43604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53780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397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73237</xdr:rowOff>
    </xdr:from>
    <xdr:to>
      <xdr:col>73</xdr:col>
      <xdr:colOff>44450</xdr:colOff>
      <xdr:row>39</xdr:row>
      <xdr:rowOff>3387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13564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49106</xdr:rowOff>
    </xdr:from>
    <xdr:to>
      <xdr:col>68</xdr:col>
      <xdr:colOff>203200</xdr:colOff>
      <xdr:row>38</xdr:row>
      <xdr:rowOff>150706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160884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33020</xdr:rowOff>
    </xdr:from>
    <xdr:to>
      <xdr:col>64</xdr:col>
      <xdr:colOff>152400</xdr:colOff>
      <xdr:row>38</xdr:row>
      <xdr:rowOff>134620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144797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前年度に引き続き、地方債残高が充当可能財源である基金の額を下回っており、黒字の状態となっている。</a:t>
          </a:r>
          <a:endParaRPr lang="ja-JP" altLang="ja-JP" sz="1400">
            <a:effectLst/>
          </a:endParaRPr>
        </a:p>
        <a:p>
          <a:r>
            <a:rPr kumimoji="1" lang="ja-JP" altLang="ja-JP" sz="1100">
              <a:solidFill>
                <a:schemeClr val="dk1"/>
              </a:solidFill>
              <a:effectLst/>
              <a:latin typeface="+mn-lt"/>
              <a:ea typeface="+mn-ea"/>
              <a:cs typeface="+mn-cs"/>
            </a:rPr>
            <a:t>　今後、大型事業の財源としての基金の繰入や、起債も予定しているため、比率の悪化が見込まれることから、数値の変動を注視しながら財政の健全化に努めていく。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150525</xdr:rowOff>
    </xdr:from>
    <xdr:to>
      <xdr:col>64</xdr:col>
      <xdr:colOff>152400</xdr:colOff>
      <xdr:row>15</xdr:row>
      <xdr:rowOff>80675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90852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56,343
53,503
28.19
23,239,514
22,533,801
371,397
12,731,806
10,925,386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類似団体を若干下回る状況が続いていたが、令和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年度から若干上回る状況となっている。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あたりの職員数やラスパイレス指数が類似団体平均より下回っているにも関わらず、平均より経常収支比率が上回っているということから、会計年度任用職員に係る人件費が類似団体より多いことが推測され、職員の不足を会計年度任用職員で補わざるを得ない状況を改善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88138</xdr:rowOff>
    </xdr:from>
    <xdr:to>
      <xdr:col>24</xdr:col>
      <xdr:colOff>25400</xdr:colOff>
      <xdr:row>37</xdr:row>
      <xdr:rowOff>106426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317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42418</xdr:rowOff>
    </xdr:from>
    <xdr:to>
      <xdr:col>19</xdr:col>
      <xdr:colOff>187325</xdr:colOff>
      <xdr:row>37</xdr:row>
      <xdr:rowOff>88138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860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37</xdr:row>
      <xdr:rowOff>42418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266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56134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266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55626</xdr:rowOff>
    </xdr:from>
    <xdr:to>
      <xdr:col>24</xdr:col>
      <xdr:colOff>76200</xdr:colOff>
      <xdr:row>37</xdr:row>
      <xdr:rowOff>157226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27703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37338</xdr:rowOff>
    </xdr:from>
    <xdr:to>
      <xdr:col>20</xdr:col>
      <xdr:colOff>38100</xdr:colOff>
      <xdr:row>37</xdr:row>
      <xdr:rowOff>138938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163068</xdr:rowOff>
    </xdr:from>
    <xdr:to>
      <xdr:col>15</xdr:col>
      <xdr:colOff>149225</xdr:colOff>
      <xdr:row>37</xdr:row>
      <xdr:rowOff>93218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103632</xdr:rowOff>
    </xdr:from>
    <xdr:to>
      <xdr:col>11</xdr:col>
      <xdr:colOff>60325</xdr:colOff>
      <xdr:row>37</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類似団体平均より高い状況が続いており、これは塵芥処理や施設管理等の民間委託によるものである。令和３年度からの上昇については、電気やガス等の燃料代の増など、物価高騰に起因</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現在、新たな施設の指定管理制度による民間委託も進めており、さらに上昇することが見込まれる。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107950</xdr:rowOff>
    </xdr:from>
    <xdr:to>
      <xdr:col>82</xdr:col>
      <xdr:colOff>107950</xdr:colOff>
      <xdr:row>18</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194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31750</xdr:rowOff>
    </xdr:from>
    <xdr:to>
      <xdr:col>78</xdr:col>
      <xdr:colOff>69850</xdr:colOff>
      <xdr:row>18</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117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18</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702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79375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7020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57150</xdr:rowOff>
    </xdr:from>
    <xdr:to>
      <xdr:col>82</xdr:col>
      <xdr:colOff>158750</xdr:colOff>
      <xdr:row>18</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29227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1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95250</xdr:rowOff>
    </xdr:from>
    <xdr:to>
      <xdr:col>78</xdr:col>
      <xdr:colOff>120650</xdr:colOff>
      <xdr:row>19</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10177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6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152400</xdr:rowOff>
    </xdr:from>
    <xdr:to>
      <xdr:col>74</xdr:col>
      <xdr:colOff>31750</xdr:colOff>
      <xdr:row>18</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5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28575</xdr:rowOff>
    </xdr:from>
    <xdr:to>
      <xdr:col>65</xdr:col>
      <xdr:colOff>53975</xdr:colOff>
      <xdr:row>17</xdr:row>
      <xdr:rowOff>130175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114952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自立支援給付事業や障害児通所支援事業、福祉医療費助成事業などの増により増加傾向にある。</a:t>
          </a:r>
          <a:r>
            <a:rPr kumimoji="1" lang="ja-JP" altLang="en-US" sz="1100">
              <a:solidFill>
                <a:schemeClr val="dk1"/>
              </a:solidFill>
              <a:effectLst/>
              <a:latin typeface="+mn-lt"/>
              <a:ea typeface="+mn-ea"/>
              <a:cs typeface="+mn-cs"/>
            </a:rPr>
            <a:t>また、令和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年度は例年の伸びに加え、定額減税給付金事業などの各種給付事業により大幅に増加した。</a:t>
          </a:r>
          <a:endParaRPr lang="ja-JP" altLang="ja-JP" sz="1400">
            <a:effectLst/>
          </a:endParaRPr>
        </a:p>
        <a:p>
          <a:r>
            <a:rPr kumimoji="1" lang="ja-JP" altLang="ja-JP" sz="1100">
              <a:solidFill>
                <a:schemeClr val="dk1"/>
              </a:solidFill>
              <a:effectLst/>
              <a:latin typeface="+mn-lt"/>
              <a:ea typeface="+mn-ea"/>
              <a:cs typeface="+mn-cs"/>
            </a:rPr>
            <a:t>　今後も上昇していくことが予想されるが、財政を圧迫することがないよう注視していく必要がある。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57</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6520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94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79375</xdr:rowOff>
    </xdr:from>
    <xdr:to>
      <xdr:col>15</xdr:col>
      <xdr:colOff>98425</xdr:colOff>
      <xdr:row>55</xdr:row>
      <xdr:rowOff>165100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091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79375</xdr:rowOff>
    </xdr:from>
    <xdr:to>
      <xdr:col>11</xdr:col>
      <xdr:colOff>9525</xdr:colOff>
      <xdr:row>55</xdr:row>
      <xdr:rowOff>155575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091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105427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28575</xdr:rowOff>
    </xdr:from>
    <xdr:to>
      <xdr:col>11</xdr:col>
      <xdr:colOff>60325</xdr:colOff>
      <xdr:row>55</xdr:row>
      <xdr:rowOff>130175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140352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22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類似団体内平均値を大きく下回る状況が続いている。主なものは繰出金で、他会計への繰出金を抑制していることが要因である。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令和６年度は、後期高齢者医療給付費負担金を昨年までの繰出金から補助費として計上したことが影響して減少した。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今後も適正な繰出金の支出に努める。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122428</xdr:rowOff>
    </xdr:from>
    <xdr:to>
      <xdr:col>82</xdr:col>
      <xdr:colOff>107950</xdr:colOff>
      <xdr:row>54</xdr:row>
      <xdr:rowOff>35560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037828"/>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170434</xdr:rowOff>
    </xdr:from>
    <xdr:to>
      <xdr:col>78</xdr:col>
      <xdr:colOff>69850</xdr:colOff>
      <xdr:row>54</xdr:row>
      <xdr:rowOff>35560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2572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170434</xdr:rowOff>
    </xdr:from>
    <xdr:to>
      <xdr:col>73</xdr:col>
      <xdr:colOff>180975</xdr:colOff>
      <xdr:row>54</xdr:row>
      <xdr:rowOff>8128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2572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170434</xdr:rowOff>
    </xdr:from>
    <xdr:to>
      <xdr:col>69</xdr:col>
      <xdr:colOff>92075</xdr:colOff>
      <xdr:row>54</xdr:row>
      <xdr:rowOff>8128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2572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71628</xdr:rowOff>
    </xdr:from>
    <xdr:to>
      <xdr:col>82</xdr:col>
      <xdr:colOff>158750</xdr:colOff>
      <xdr:row>53</xdr:row>
      <xdr:rowOff>1778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898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151655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156210</xdr:rowOff>
    </xdr:from>
    <xdr:to>
      <xdr:col>78</xdr:col>
      <xdr:colOff>120650</xdr:colOff>
      <xdr:row>54</xdr:row>
      <xdr:rowOff>86360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96537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01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119634</xdr:rowOff>
    </xdr:from>
    <xdr:to>
      <xdr:col>74</xdr:col>
      <xdr:colOff>31750</xdr:colOff>
      <xdr:row>54</xdr:row>
      <xdr:rowOff>49784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20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59961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97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128778</xdr:rowOff>
    </xdr:from>
    <xdr:to>
      <xdr:col>69</xdr:col>
      <xdr:colOff>142875</xdr:colOff>
      <xdr:row>54</xdr:row>
      <xdr:rowOff>58928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21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69105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89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119634</xdr:rowOff>
    </xdr:from>
    <xdr:to>
      <xdr:col>65</xdr:col>
      <xdr:colOff>53975</xdr:colOff>
      <xdr:row>54</xdr:row>
      <xdr:rowOff>49784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20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59961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897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令和４年</a:t>
          </a:r>
          <a:r>
            <a:rPr kumimoji="1" lang="ja-JP" altLang="en-US" sz="1100">
              <a:solidFill>
                <a:schemeClr val="dk1"/>
              </a:solidFill>
              <a:effectLst/>
              <a:latin typeface="+mn-lt"/>
              <a:ea typeface="+mn-ea"/>
              <a:cs typeface="+mn-cs"/>
            </a:rPr>
            <a:t>度以降は</a:t>
          </a:r>
          <a:r>
            <a:rPr kumimoji="1" lang="ja-JP" altLang="ja-JP" sz="1100">
              <a:solidFill>
                <a:schemeClr val="dk1"/>
              </a:solidFill>
              <a:effectLst/>
              <a:latin typeface="+mn-lt"/>
              <a:ea typeface="+mn-ea"/>
              <a:cs typeface="+mn-cs"/>
            </a:rPr>
            <a:t>西濃環境整備組合への廃棄物処理負担金の増によ</a:t>
          </a:r>
          <a:r>
            <a:rPr kumimoji="1" lang="ja-JP" altLang="en-US" sz="1100">
              <a:solidFill>
                <a:schemeClr val="dk1"/>
              </a:solidFill>
              <a:effectLst/>
              <a:latin typeface="+mn-lt"/>
              <a:ea typeface="+mn-ea"/>
              <a:cs typeface="+mn-cs"/>
            </a:rPr>
            <a:t>り増加していることに加え、令和６年度は、後期高齢者医療給付費負担金を昨年までの繰出金から補助費として計上したことが影響して増加した。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下水道事業への補助などが増えていくものと予想されるため、事業の精査等を進めながら経費の縮減に努める。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37</xdr:row>
      <xdr:rowOff>78994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2663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154432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809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108712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580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37</xdr:row>
      <xdr:rowOff>14986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5805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繰上償還</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実施</a:t>
          </a:r>
          <a:r>
            <a:rPr kumimoji="1" lang="ja-JP" altLang="en-US" sz="1100">
              <a:solidFill>
                <a:schemeClr val="dk1"/>
              </a:solidFill>
              <a:effectLst/>
              <a:latin typeface="+mn-lt"/>
              <a:ea typeface="+mn-ea"/>
              <a:cs typeface="+mn-cs"/>
            </a:rPr>
            <a:t>してきたこと</a:t>
          </a:r>
          <a:r>
            <a:rPr kumimoji="1" lang="ja-JP" altLang="ja-JP" sz="1100">
              <a:solidFill>
                <a:schemeClr val="dk1"/>
              </a:solidFill>
              <a:effectLst/>
              <a:latin typeface="+mn-lt"/>
              <a:ea typeface="+mn-ea"/>
              <a:cs typeface="+mn-cs"/>
            </a:rPr>
            <a:t>により公債費の抑制ができており、類似団体平均を下回っている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年度は、令和５年度に多額の起債が償還完了となったことから</a:t>
          </a:r>
          <a:r>
            <a:rPr kumimoji="1" lang="ja-JP" altLang="en-US" sz="1100">
              <a:solidFill>
                <a:schemeClr val="dk1"/>
              </a:solidFill>
              <a:effectLst/>
              <a:latin typeface="+mn-lt"/>
              <a:ea typeface="+mn-ea"/>
              <a:cs typeface="+mn-cs"/>
            </a:rPr>
            <a:t>減少している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現在は財政措置のある市債の発行のみとしているが、今後大型事業の進捗に伴い発行額の増大を見込んでいるため、事業費の抑制や他財源の検討などに努める。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81280</xdr:rowOff>
    </xdr:from>
    <xdr:to>
      <xdr:col>24</xdr:col>
      <xdr:colOff>25400</xdr:colOff>
      <xdr:row>74</xdr:row>
      <xdr:rowOff>157480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7685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104140</xdr:rowOff>
    </xdr:from>
    <xdr:to>
      <xdr:col>19</xdr:col>
      <xdr:colOff>187325</xdr:colOff>
      <xdr:row>74</xdr:row>
      <xdr:rowOff>157480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791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27940</xdr:rowOff>
    </xdr:from>
    <xdr:to>
      <xdr:col>15</xdr:col>
      <xdr:colOff>98425</xdr:colOff>
      <xdr:row>74</xdr:row>
      <xdr:rowOff>104140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715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27940</xdr:rowOff>
    </xdr:from>
    <xdr:to>
      <xdr:col>11</xdr:col>
      <xdr:colOff>9525</xdr:colOff>
      <xdr:row>74</xdr:row>
      <xdr:rowOff>88900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7152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30480</xdr:rowOff>
    </xdr:from>
    <xdr:to>
      <xdr:col>24</xdr:col>
      <xdr:colOff>76200</xdr:colOff>
      <xdr:row>74</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47007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106680</xdr:rowOff>
    </xdr:from>
    <xdr:to>
      <xdr:col>20</xdr:col>
      <xdr:colOff>38100</xdr:colOff>
      <xdr:row>75</xdr:row>
      <xdr:rowOff>36830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47007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56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53340</xdr:rowOff>
    </xdr:from>
    <xdr:to>
      <xdr:col>15</xdr:col>
      <xdr:colOff>149225</xdr:colOff>
      <xdr:row>74</xdr:row>
      <xdr:rowOff>154940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165117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148590</xdr:rowOff>
    </xdr:from>
    <xdr:to>
      <xdr:col>11</xdr:col>
      <xdr:colOff>60325</xdr:colOff>
      <xdr:row>74</xdr:row>
      <xdr:rowOff>78740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88917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38100</xdr:rowOff>
    </xdr:from>
    <xdr:to>
      <xdr:col>6</xdr:col>
      <xdr:colOff>171450</xdr:colOff>
      <xdr:row>74</xdr:row>
      <xdr:rowOff>139700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149877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令和５年度以降、類似団体平均と比べて、概ね同じような率で推移している。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今後も必要な事業を見極め、精査し、</a:t>
          </a:r>
          <a:r>
            <a:rPr kumimoji="1" lang="ja-JP" altLang="ja-JP" sz="1100">
              <a:solidFill>
                <a:schemeClr val="dk1"/>
              </a:solidFill>
              <a:effectLst/>
              <a:latin typeface="+mn-lt"/>
              <a:ea typeface="+mn-ea"/>
              <a:cs typeface="+mn-cs"/>
            </a:rPr>
            <a:t>引き続き経常経費の縮減に努めていく。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120142</xdr:rowOff>
    </xdr:from>
    <xdr:to>
      <xdr:col>82</xdr:col>
      <xdr:colOff>107950</xdr:colOff>
      <xdr:row>75</xdr:row>
      <xdr:rowOff>152146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788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99568</xdr:rowOff>
    </xdr:from>
    <xdr:to>
      <xdr:col>78</xdr:col>
      <xdr:colOff>69850</xdr:colOff>
      <xdr:row>75</xdr:row>
      <xdr:rowOff>120142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8686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33274</xdr:rowOff>
    </xdr:from>
    <xdr:to>
      <xdr:col>73</xdr:col>
      <xdr:colOff>180975</xdr:colOff>
      <xdr:row>74</xdr:row>
      <xdr:rowOff>99568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54912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33274</xdr:rowOff>
    </xdr:from>
    <xdr:to>
      <xdr:col>69</xdr:col>
      <xdr:colOff>92075</xdr:colOff>
      <xdr:row>74</xdr:row>
      <xdr:rowOff>127000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549124"/>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55135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101346</xdr:rowOff>
    </xdr:from>
    <xdr:to>
      <xdr:col>82</xdr:col>
      <xdr:colOff>158750</xdr:colOff>
      <xdr:row>76</xdr:row>
      <xdr:rowOff>31496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117873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69342</xdr:rowOff>
    </xdr:from>
    <xdr:to>
      <xdr:col>78</xdr:col>
      <xdr:colOff>120650</xdr:colOff>
      <xdr:row>75</xdr:row>
      <xdr:rowOff>170942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9669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96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48768</xdr:rowOff>
    </xdr:from>
    <xdr:to>
      <xdr:col>74</xdr:col>
      <xdr:colOff>31750</xdr:colOff>
      <xdr:row>74</xdr:row>
      <xdr:rowOff>150368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160545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153924</xdr:rowOff>
    </xdr:from>
    <xdr:to>
      <xdr:col>69</xdr:col>
      <xdr:colOff>142875</xdr:colOff>
      <xdr:row>73</xdr:row>
      <xdr:rowOff>84074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49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94251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26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岐阜県瑞穂市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158090</xdr:rowOff>
    </xdr:from>
    <xdr:to>
      <xdr:col>29</xdr:col>
      <xdr:colOff>127000</xdr:colOff>
      <xdr:row>20</xdr:row>
      <xdr:rowOff>51308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63265"/>
          <a:ext cx="647700" cy="64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51308</xdr:rowOff>
    </xdr:from>
    <xdr:to>
      <xdr:col>26</xdr:col>
      <xdr:colOff>50800</xdr:colOff>
      <xdr:row>20</xdr:row>
      <xdr:rowOff>73838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27933"/>
          <a:ext cx="698500" cy="22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73838</xdr:rowOff>
    </xdr:from>
    <xdr:to>
      <xdr:col>22</xdr:col>
      <xdr:colOff>114300</xdr:colOff>
      <xdr:row>20</xdr:row>
      <xdr:rowOff>81712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50463"/>
          <a:ext cx="698500" cy="7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81712</xdr:rowOff>
    </xdr:from>
    <xdr:to>
      <xdr:col>18</xdr:col>
      <xdr:colOff>177800</xdr:colOff>
      <xdr:row>20</xdr:row>
      <xdr:rowOff>103975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58337"/>
          <a:ext cx="698500" cy="22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148895</xdr:rowOff>
    </xdr:from>
    <xdr:to>
      <xdr:col>15</xdr:col>
      <xdr:colOff>101600</xdr:colOff>
      <xdr:row>19</xdr:row>
      <xdr:rowOff>79045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89222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107290</xdr:rowOff>
    </xdr:from>
    <xdr:to>
      <xdr:col>29</xdr:col>
      <xdr:colOff>177800</xdr:colOff>
      <xdr:row>20</xdr:row>
      <xdr:rowOff>37440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12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15867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2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508</xdr:rowOff>
    </xdr:from>
    <xdr:to>
      <xdr:col>26</xdr:col>
      <xdr:colOff>101600</xdr:colOff>
      <xdr:row>20</xdr:row>
      <xdr:rowOff>102108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77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86885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6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23038</xdr:rowOff>
    </xdr:from>
    <xdr:to>
      <xdr:col>22</xdr:col>
      <xdr:colOff>165100</xdr:colOff>
      <xdr:row>20</xdr:row>
      <xdr:rowOff>124638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99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109415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8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30912</xdr:rowOff>
    </xdr:from>
    <xdr:to>
      <xdr:col>19</xdr:col>
      <xdr:colOff>38100</xdr:colOff>
      <xdr:row>20</xdr:row>
      <xdr:rowOff>132512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07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117289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93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53175</xdr:rowOff>
    </xdr:from>
    <xdr:to>
      <xdr:col>15</xdr:col>
      <xdr:colOff>101600</xdr:colOff>
      <xdr:row>20</xdr:row>
      <xdr:rowOff>154775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29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139552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28277</xdr:rowOff>
    </xdr:from>
    <xdr:to>
      <xdr:col>29</xdr:col>
      <xdr:colOff>127000</xdr:colOff>
      <xdr:row>37</xdr:row>
      <xdr:rowOff>55187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152977"/>
          <a:ext cx="647700" cy="26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28277</xdr:rowOff>
    </xdr:from>
    <xdr:to>
      <xdr:col>26</xdr:col>
      <xdr:colOff>50800</xdr:colOff>
      <xdr:row>37</xdr:row>
      <xdr:rowOff>77394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52977"/>
          <a:ext cx="698500" cy="49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77394</xdr:rowOff>
    </xdr:from>
    <xdr:to>
      <xdr:col>22</xdr:col>
      <xdr:colOff>114300</xdr:colOff>
      <xdr:row>37</xdr:row>
      <xdr:rowOff>122951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202094"/>
          <a:ext cx="698500" cy="45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122951</xdr:rowOff>
    </xdr:from>
    <xdr:to>
      <xdr:col>18</xdr:col>
      <xdr:colOff>177800</xdr:colOff>
      <xdr:row>37</xdr:row>
      <xdr:rowOff>133139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247651"/>
          <a:ext cx="698500" cy="10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4387</xdr:rowOff>
    </xdr:from>
    <xdr:to>
      <xdr:col>29</xdr:col>
      <xdr:colOff>177800</xdr:colOff>
      <xdr:row>37</xdr:row>
      <xdr:rowOff>105987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29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147914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0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148927</xdr:rowOff>
    </xdr:from>
    <xdr:to>
      <xdr:col>26</xdr:col>
      <xdr:colOff>101600</xdr:colOff>
      <xdr:row>37</xdr:row>
      <xdr:rowOff>79077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02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63854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8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26594</xdr:rowOff>
    </xdr:from>
    <xdr:to>
      <xdr:col>22</xdr:col>
      <xdr:colOff>165100</xdr:colOff>
      <xdr:row>37</xdr:row>
      <xdr:rowOff>128194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51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112971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3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72151</xdr:rowOff>
    </xdr:from>
    <xdr:to>
      <xdr:col>19</xdr:col>
      <xdr:colOff>38100</xdr:colOff>
      <xdr:row>37</xdr:row>
      <xdr:rowOff>173751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96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158528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8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82339</xdr:rowOff>
    </xdr:from>
    <xdr:to>
      <xdr:col>15</xdr:col>
      <xdr:colOff>101600</xdr:colOff>
      <xdr:row>37</xdr:row>
      <xdr:rowOff>183939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207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168716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9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56,343
53,503
28.19
23,239,514
22,533,801
371,397
12,731,806
10,925,386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23130</xdr:rowOff>
    </xdr:from>
    <xdr:to>
      <xdr:col>24</xdr:col>
      <xdr:colOff>63500</xdr:colOff>
      <xdr:row>37</xdr:row>
      <xdr:rowOff>106325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66780"/>
          <a:ext cx="838200" cy="8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106325</xdr:rowOff>
    </xdr:from>
    <xdr:to>
      <xdr:col>19</xdr:col>
      <xdr:colOff>177800</xdr:colOff>
      <xdr:row>37</xdr:row>
      <xdr:rowOff>129805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49975"/>
          <a:ext cx="889000" cy="2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129805</xdr:rowOff>
    </xdr:from>
    <xdr:to>
      <xdr:col>15</xdr:col>
      <xdr:colOff>50800</xdr:colOff>
      <xdr:row>37</xdr:row>
      <xdr:rowOff>138280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73455"/>
          <a:ext cx="889000" cy="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138280</xdr:rowOff>
    </xdr:from>
    <xdr:to>
      <xdr:col>10</xdr:col>
      <xdr:colOff>114300</xdr:colOff>
      <xdr:row>38</xdr:row>
      <xdr:rowOff>891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81930"/>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143780</xdr:rowOff>
    </xdr:from>
    <xdr:to>
      <xdr:col>24</xdr:col>
      <xdr:colOff>114300</xdr:colOff>
      <xdr:row>37</xdr:row>
      <xdr:rowOff>73930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1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122207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9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55525</xdr:rowOff>
    </xdr:from>
    <xdr:to>
      <xdr:col>20</xdr:col>
      <xdr:colOff>38100</xdr:colOff>
      <xdr:row>37</xdr:row>
      <xdr:rowOff>157125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148252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79005</xdr:rowOff>
    </xdr:from>
    <xdr:to>
      <xdr:col>15</xdr:col>
      <xdr:colOff>101600</xdr:colOff>
      <xdr:row>38</xdr:row>
      <xdr:rowOff>9154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226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282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1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87480</xdr:rowOff>
    </xdr:from>
    <xdr:to>
      <xdr:col>10</xdr:col>
      <xdr:colOff>165100</xdr:colOff>
      <xdr:row>38</xdr:row>
      <xdr:rowOff>17630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8756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121541</xdr:rowOff>
    </xdr:from>
    <xdr:to>
      <xdr:col>6</xdr:col>
      <xdr:colOff>38100</xdr:colOff>
      <xdr:row>38</xdr:row>
      <xdr:rowOff>51691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42818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5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56525</xdr:rowOff>
    </xdr:from>
    <xdr:to>
      <xdr:col>24</xdr:col>
      <xdr:colOff>63500</xdr:colOff>
      <xdr:row>58</xdr:row>
      <xdr:rowOff>58204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00625"/>
          <a:ext cx="838200" cy="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50314</xdr:rowOff>
    </xdr:from>
    <xdr:to>
      <xdr:col>19</xdr:col>
      <xdr:colOff>177800</xdr:colOff>
      <xdr:row>58</xdr:row>
      <xdr:rowOff>58204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94414"/>
          <a:ext cx="889000" cy="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50314</xdr:rowOff>
    </xdr:from>
    <xdr:to>
      <xdr:col>15</xdr:col>
      <xdr:colOff>50800</xdr:colOff>
      <xdr:row>58</xdr:row>
      <xdr:rowOff>55402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94414"/>
          <a:ext cx="889000" cy="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55402</xdr:rowOff>
    </xdr:from>
    <xdr:to>
      <xdr:col>10</xdr:col>
      <xdr:colOff>114300</xdr:colOff>
      <xdr:row>58</xdr:row>
      <xdr:rowOff>70993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99502"/>
          <a:ext cx="8890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4387</xdr:rowOff>
    </xdr:from>
    <xdr:to>
      <xdr:col>6</xdr:col>
      <xdr:colOff>38100</xdr:colOff>
      <xdr:row>58</xdr:row>
      <xdr:rowOff>105987</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4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122514</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2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5725</xdr:rowOff>
    </xdr:from>
    <xdr:to>
      <xdr:col>24</xdr:col>
      <xdr:colOff>114300</xdr:colOff>
      <xdr:row>58</xdr:row>
      <xdr:rowOff>107325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4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7404</xdr:rowOff>
    </xdr:from>
    <xdr:to>
      <xdr:col>20</xdr:col>
      <xdr:colOff>38100</xdr:colOff>
      <xdr:row>58</xdr:row>
      <xdr:rowOff>109004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100131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4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170964</xdr:rowOff>
    </xdr:from>
    <xdr:to>
      <xdr:col>15</xdr:col>
      <xdr:colOff>101600</xdr:colOff>
      <xdr:row>58</xdr:row>
      <xdr:rowOff>101114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4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92241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4602</xdr:rowOff>
    </xdr:from>
    <xdr:to>
      <xdr:col>10</xdr:col>
      <xdr:colOff>165100</xdr:colOff>
      <xdr:row>58</xdr:row>
      <xdr:rowOff>106202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4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97329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4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20193</xdr:rowOff>
    </xdr:from>
    <xdr:to>
      <xdr:col>6</xdr:col>
      <xdr:colOff>38100</xdr:colOff>
      <xdr:row>58</xdr:row>
      <xdr:rowOff>121793</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6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112920</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5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168390</xdr:rowOff>
    </xdr:from>
    <xdr:to>
      <xdr:col>24</xdr:col>
      <xdr:colOff>63500</xdr:colOff>
      <xdr:row>78</xdr:row>
      <xdr:rowOff>19038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370040"/>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19038</xdr:rowOff>
    </xdr:from>
    <xdr:to>
      <xdr:col>19</xdr:col>
      <xdr:colOff>177800</xdr:colOff>
      <xdr:row>78</xdr:row>
      <xdr:rowOff>37173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392138"/>
          <a:ext cx="8890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37173</xdr:rowOff>
    </xdr:from>
    <xdr:to>
      <xdr:col>15</xdr:col>
      <xdr:colOff>50800</xdr:colOff>
      <xdr:row>78</xdr:row>
      <xdr:rowOff>40182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10273"/>
          <a:ext cx="8890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40182</xdr:rowOff>
    </xdr:from>
    <xdr:to>
      <xdr:col>10</xdr:col>
      <xdr:colOff>114300</xdr:colOff>
      <xdr:row>78</xdr:row>
      <xdr:rowOff>97295</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13282"/>
          <a:ext cx="889000" cy="5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117590</xdr:rowOff>
    </xdr:from>
    <xdr:to>
      <xdr:col>24</xdr:col>
      <xdr:colOff>114300</xdr:colOff>
      <xdr:row>78</xdr:row>
      <xdr:rowOff>47740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140467</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17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139688</xdr:rowOff>
    </xdr:from>
    <xdr:to>
      <xdr:col>20</xdr:col>
      <xdr:colOff>38100</xdr:colOff>
      <xdr:row>78</xdr:row>
      <xdr:rowOff>69838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4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86365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11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157823</xdr:rowOff>
    </xdr:from>
    <xdr:to>
      <xdr:col>15</xdr:col>
      <xdr:colOff>101600</xdr:colOff>
      <xdr:row>78</xdr:row>
      <xdr:rowOff>87973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5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104500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134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160832</xdr:rowOff>
    </xdr:from>
    <xdr:to>
      <xdr:col>10</xdr:col>
      <xdr:colOff>165100</xdr:colOff>
      <xdr:row>78</xdr:row>
      <xdr:rowOff>90982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36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107509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13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46495</xdr:rowOff>
    </xdr:from>
    <xdr:to>
      <xdr:col>6</xdr:col>
      <xdr:colOff>38100</xdr:colOff>
      <xdr:row>78</xdr:row>
      <xdr:rowOff>148095</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139222</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1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52208</xdr:rowOff>
    </xdr:from>
    <xdr:to>
      <xdr:col>24</xdr:col>
      <xdr:colOff>62865</xdr:colOff>
      <xdr:row>97</xdr:row>
      <xdr:rowOff>131425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54158"/>
          <a:ext cx="1270" cy="110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135252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76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131425</xdr:rowOff>
    </xdr:from>
    <xdr:to>
      <xdr:col>24</xdr:col>
      <xdr:colOff>152400</xdr:colOff>
      <xdr:row>97</xdr:row>
      <xdr:rowOff>131425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7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170335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4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52208</xdr:rowOff>
    </xdr:from>
    <xdr:to>
      <xdr:col>24</xdr:col>
      <xdr:colOff>152400</xdr:colOff>
      <xdr:row>91</xdr:row>
      <xdr:rowOff>52208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125154</xdr:rowOff>
    </xdr:from>
    <xdr:to>
      <xdr:col>24</xdr:col>
      <xdr:colOff>63500</xdr:colOff>
      <xdr:row>97</xdr:row>
      <xdr:rowOff>49160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584354"/>
          <a:ext cx="838200" cy="9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78280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4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55403</xdr:rowOff>
    </xdr:from>
    <xdr:to>
      <xdr:col>24</xdr:col>
      <xdr:colOff>114300</xdr:colOff>
      <xdr:row>95</xdr:row>
      <xdr:rowOff>157003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49160</xdr:rowOff>
    </xdr:from>
    <xdr:to>
      <xdr:col>19</xdr:col>
      <xdr:colOff>177800</xdr:colOff>
      <xdr:row>97</xdr:row>
      <xdr:rowOff>76797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79810"/>
          <a:ext cx="889000" cy="2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129332</xdr:rowOff>
    </xdr:from>
    <xdr:to>
      <xdr:col>20</xdr:col>
      <xdr:colOff>38100</xdr:colOff>
      <xdr:row>96</xdr:row>
      <xdr:rowOff>59482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76009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1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168092</xdr:rowOff>
    </xdr:from>
    <xdr:to>
      <xdr:col>15</xdr:col>
      <xdr:colOff>50800</xdr:colOff>
      <xdr:row>97</xdr:row>
      <xdr:rowOff>76797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27292"/>
          <a:ext cx="889000" cy="8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21036</xdr:rowOff>
    </xdr:from>
    <xdr:to>
      <xdr:col>15</xdr:col>
      <xdr:colOff>101600</xdr:colOff>
      <xdr:row>96</xdr:row>
      <xdr:rowOff>122636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139163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168092</xdr:rowOff>
    </xdr:from>
    <xdr:to>
      <xdr:col>10</xdr:col>
      <xdr:colOff>114300</xdr:colOff>
      <xdr:row>98</xdr:row>
      <xdr:rowOff>17849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27292"/>
          <a:ext cx="889000" cy="19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96314</xdr:rowOff>
    </xdr:from>
    <xdr:to>
      <xdr:col>10</xdr:col>
      <xdr:colOff>165100</xdr:colOff>
      <xdr:row>96</xdr:row>
      <xdr:rowOff>26464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42991</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15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50510</xdr:rowOff>
    </xdr:from>
    <xdr:to>
      <xdr:col>6</xdr:col>
      <xdr:colOff>38100</xdr:colOff>
      <xdr:row>97</xdr:row>
      <xdr:rowOff>152110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168637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45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74354</xdr:rowOff>
    </xdr:from>
    <xdr:to>
      <xdr:col>24</xdr:col>
      <xdr:colOff>114300</xdr:colOff>
      <xdr:row>97</xdr:row>
      <xdr:rowOff>4504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3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52781</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11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169810</xdr:rowOff>
    </xdr:from>
    <xdr:to>
      <xdr:col>20</xdr:col>
      <xdr:colOff>38100</xdr:colOff>
      <xdr:row>97</xdr:row>
      <xdr:rowOff>99960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2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91087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72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25997</xdr:rowOff>
    </xdr:from>
    <xdr:to>
      <xdr:col>15</xdr:col>
      <xdr:colOff>101600</xdr:colOff>
      <xdr:row>97</xdr:row>
      <xdr:rowOff>127597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5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118724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4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117292</xdr:rowOff>
    </xdr:from>
    <xdr:to>
      <xdr:col>10</xdr:col>
      <xdr:colOff>165100</xdr:colOff>
      <xdr:row>97</xdr:row>
      <xdr:rowOff>47442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5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38569</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669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138499</xdr:rowOff>
    </xdr:from>
    <xdr:to>
      <xdr:col>6</xdr:col>
      <xdr:colOff>38100</xdr:colOff>
      <xdr:row>98</xdr:row>
      <xdr:rowOff>68649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6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59776</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6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28859</xdr:rowOff>
    </xdr:from>
    <xdr:to>
      <xdr:col>55</xdr:col>
      <xdr:colOff>0</xdr:colOff>
      <xdr:row>37</xdr:row>
      <xdr:rowOff>52451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372509"/>
          <a:ext cx="838200" cy="2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52451</xdr:rowOff>
    </xdr:from>
    <xdr:to>
      <xdr:col>50</xdr:col>
      <xdr:colOff>114300</xdr:colOff>
      <xdr:row>37</xdr:row>
      <xdr:rowOff>60955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396101"/>
          <a:ext cx="889000" cy="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60955</xdr:rowOff>
    </xdr:from>
    <xdr:to>
      <xdr:col>45</xdr:col>
      <xdr:colOff>177800</xdr:colOff>
      <xdr:row>37</xdr:row>
      <xdr:rowOff>82382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04605"/>
          <a:ext cx="889000" cy="2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126350</xdr:rowOff>
    </xdr:from>
    <xdr:to>
      <xdr:col>41</xdr:col>
      <xdr:colOff>50800</xdr:colOff>
      <xdr:row>37</xdr:row>
      <xdr:rowOff>82382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612750"/>
          <a:ext cx="889000" cy="81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74310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1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149509</xdr:rowOff>
    </xdr:from>
    <xdr:to>
      <xdr:col>55</xdr:col>
      <xdr:colOff>50800</xdr:colOff>
      <xdr:row>37</xdr:row>
      <xdr:rowOff>79659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2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127936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0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1651</xdr:rowOff>
    </xdr:from>
    <xdr:to>
      <xdr:col>50</xdr:col>
      <xdr:colOff>165100</xdr:colOff>
      <xdr:row>37</xdr:row>
      <xdr:rowOff>103251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4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94378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4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10155</xdr:rowOff>
    </xdr:from>
    <xdr:to>
      <xdr:col>46</xdr:col>
      <xdr:colOff>38100</xdr:colOff>
      <xdr:row>37</xdr:row>
      <xdr:rowOff>111755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5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102882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44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31582</xdr:rowOff>
    </xdr:from>
    <xdr:to>
      <xdr:col>41</xdr:col>
      <xdr:colOff>101600</xdr:colOff>
      <xdr:row>37</xdr:row>
      <xdr:rowOff>133182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7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124309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46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75550</xdr:rowOff>
    </xdr:from>
    <xdr:to>
      <xdr:col>36</xdr:col>
      <xdr:colOff>165100</xdr:colOff>
      <xdr:row>33</xdr:row>
      <xdr:rowOff>5700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5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168277</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65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119801</xdr:rowOff>
    </xdr:from>
    <xdr:to>
      <xdr:col>55</xdr:col>
      <xdr:colOff>0</xdr:colOff>
      <xdr:row>57</xdr:row>
      <xdr:rowOff>167274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721001"/>
          <a:ext cx="838200" cy="2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16550</xdr:rowOff>
    </xdr:from>
    <xdr:to>
      <xdr:col>50</xdr:col>
      <xdr:colOff>114300</xdr:colOff>
      <xdr:row>57</xdr:row>
      <xdr:rowOff>167274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789200"/>
          <a:ext cx="889000" cy="15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16550</xdr:rowOff>
    </xdr:from>
    <xdr:to>
      <xdr:col>45</xdr:col>
      <xdr:colOff>177800</xdr:colOff>
      <xdr:row>57</xdr:row>
      <xdr:rowOff>50895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789200"/>
          <a:ext cx="889000" cy="3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34990</xdr:rowOff>
    </xdr:from>
    <xdr:to>
      <xdr:col>41</xdr:col>
      <xdr:colOff>50800</xdr:colOff>
      <xdr:row>57</xdr:row>
      <xdr:rowOff>50895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807640"/>
          <a:ext cx="889000" cy="1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39239</xdr:rowOff>
    </xdr:from>
    <xdr:to>
      <xdr:col>36</xdr:col>
      <xdr:colOff>165100</xdr:colOff>
      <xdr:row>55</xdr:row>
      <xdr:rowOff>140839</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157366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69001</xdr:rowOff>
    </xdr:from>
    <xdr:to>
      <xdr:col>55</xdr:col>
      <xdr:colOff>50800</xdr:colOff>
      <xdr:row>56</xdr:row>
      <xdr:rowOff>170601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67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47428</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64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116474</xdr:rowOff>
    </xdr:from>
    <xdr:to>
      <xdr:col>50</xdr:col>
      <xdr:colOff>165100</xdr:colOff>
      <xdr:row>58</xdr:row>
      <xdr:rowOff>46624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88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37751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98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137200</xdr:rowOff>
    </xdr:from>
    <xdr:to>
      <xdr:col>46</xdr:col>
      <xdr:colOff>38100</xdr:colOff>
      <xdr:row>57</xdr:row>
      <xdr:rowOff>67350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7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58477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83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95</xdr:rowOff>
    </xdr:from>
    <xdr:to>
      <xdr:col>41</xdr:col>
      <xdr:colOff>101600</xdr:colOff>
      <xdr:row>57</xdr:row>
      <xdr:rowOff>101695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92822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6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155640</xdr:rowOff>
    </xdr:from>
    <xdr:to>
      <xdr:col>36</xdr:col>
      <xdr:colOff>165100</xdr:colOff>
      <xdr:row>57</xdr:row>
      <xdr:rowOff>85790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75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76917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84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84913</xdr:rowOff>
    </xdr:from>
    <xdr:to>
      <xdr:col>55</xdr:col>
      <xdr:colOff>0</xdr:colOff>
      <xdr:row>78</xdr:row>
      <xdr:rowOff>145929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458013"/>
          <a:ext cx="838200" cy="6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46146</xdr:rowOff>
    </xdr:from>
    <xdr:to>
      <xdr:col>50</xdr:col>
      <xdr:colOff>114300</xdr:colOff>
      <xdr:row>78</xdr:row>
      <xdr:rowOff>145929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419246"/>
          <a:ext cx="889000" cy="9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46146</xdr:rowOff>
    </xdr:from>
    <xdr:to>
      <xdr:col>45</xdr:col>
      <xdr:colOff>177800</xdr:colOff>
      <xdr:row>78</xdr:row>
      <xdr:rowOff>63005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419246"/>
          <a:ext cx="889000" cy="1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63005</xdr:rowOff>
    </xdr:from>
    <xdr:to>
      <xdr:col>41</xdr:col>
      <xdr:colOff>50800</xdr:colOff>
      <xdr:row>78</xdr:row>
      <xdr:rowOff>78873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436105"/>
          <a:ext cx="889000" cy="1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154718</xdr:rowOff>
    </xdr:from>
    <xdr:to>
      <xdr:col>36</xdr:col>
      <xdr:colOff>165100</xdr:colOff>
      <xdr:row>77</xdr:row>
      <xdr:rowOff>84868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101395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34113</xdr:rowOff>
    </xdr:from>
    <xdr:to>
      <xdr:col>55</xdr:col>
      <xdr:colOff>50800</xdr:colOff>
      <xdr:row>78</xdr:row>
      <xdr:rowOff>135713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0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12540</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8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95129</xdr:rowOff>
    </xdr:from>
    <xdr:to>
      <xdr:col>50</xdr:col>
      <xdr:colOff>165100</xdr:colOff>
      <xdr:row>79</xdr:row>
      <xdr:rowOff>25279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6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16406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6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166796</xdr:rowOff>
    </xdr:from>
    <xdr:to>
      <xdr:col>46</xdr:col>
      <xdr:colOff>38100</xdr:colOff>
      <xdr:row>78</xdr:row>
      <xdr:rowOff>96946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6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88073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46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12205</xdr:rowOff>
    </xdr:from>
    <xdr:to>
      <xdr:col>41</xdr:col>
      <xdr:colOff>101600</xdr:colOff>
      <xdr:row>78</xdr:row>
      <xdr:rowOff>113805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104932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7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28073</xdr:rowOff>
    </xdr:from>
    <xdr:to>
      <xdr:col>36</xdr:col>
      <xdr:colOff>165100</xdr:colOff>
      <xdr:row>78</xdr:row>
      <xdr:rowOff>129673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0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120800</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9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25336</xdr:rowOff>
    </xdr:from>
    <xdr:to>
      <xdr:col>55</xdr:col>
      <xdr:colOff>0</xdr:colOff>
      <xdr:row>97</xdr:row>
      <xdr:rowOff>142748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655986"/>
          <a:ext cx="838200" cy="11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121019</xdr:rowOff>
    </xdr:from>
    <xdr:to>
      <xdr:col>50</xdr:col>
      <xdr:colOff>114300</xdr:colOff>
      <xdr:row>97</xdr:row>
      <xdr:rowOff>142748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751669"/>
          <a:ext cx="889000" cy="2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121019</xdr:rowOff>
    </xdr:from>
    <xdr:to>
      <xdr:col>45</xdr:col>
      <xdr:colOff>177800</xdr:colOff>
      <xdr:row>97</xdr:row>
      <xdr:rowOff>130251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751669"/>
          <a:ext cx="889000" cy="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130251</xdr:rowOff>
    </xdr:from>
    <xdr:to>
      <xdr:col>41</xdr:col>
      <xdr:colOff>50800</xdr:colOff>
      <xdr:row>97</xdr:row>
      <xdr:rowOff>169760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760901"/>
          <a:ext cx="889000" cy="3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43002</xdr:rowOff>
    </xdr:from>
    <xdr:to>
      <xdr:col>36</xdr:col>
      <xdr:colOff>165100</xdr:colOff>
      <xdr:row>96</xdr:row>
      <xdr:rowOff>144602</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161129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145986</xdr:rowOff>
    </xdr:from>
    <xdr:to>
      <xdr:col>55</xdr:col>
      <xdr:colOff>50800</xdr:colOff>
      <xdr:row>97</xdr:row>
      <xdr:rowOff>76136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6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124413</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8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91948</xdr:rowOff>
    </xdr:from>
    <xdr:to>
      <xdr:col>50</xdr:col>
      <xdr:colOff>165100</xdr:colOff>
      <xdr:row>98</xdr:row>
      <xdr:rowOff>22098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72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13225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8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70219</xdr:rowOff>
    </xdr:from>
    <xdr:to>
      <xdr:col>46</xdr:col>
      <xdr:colOff>38100</xdr:colOff>
      <xdr:row>98</xdr:row>
      <xdr:rowOff>369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162946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9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79451</xdr:rowOff>
    </xdr:from>
    <xdr:to>
      <xdr:col>41</xdr:col>
      <xdr:colOff>101600</xdr:colOff>
      <xdr:row>98</xdr:row>
      <xdr:rowOff>9601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71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80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118960</xdr:rowOff>
    </xdr:from>
    <xdr:to>
      <xdr:col>36</xdr:col>
      <xdr:colOff>165100</xdr:colOff>
      <xdr:row>98</xdr:row>
      <xdr:rowOff>49110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7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40237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1205</xdr:rowOff>
    </xdr:from>
    <xdr:to>
      <xdr:col>67</xdr:col>
      <xdr:colOff>101600</xdr:colOff>
      <xdr:row>39</xdr:row>
      <xdr:rowOff>102805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8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119332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46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110630</xdr:rowOff>
    </xdr:from>
    <xdr:to>
      <xdr:col>85</xdr:col>
      <xdr:colOff>127000</xdr:colOff>
      <xdr:row>77</xdr:row>
      <xdr:rowOff>141796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312280"/>
          <a:ext cx="8382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110630</xdr:rowOff>
    </xdr:from>
    <xdr:to>
      <xdr:col>81</xdr:col>
      <xdr:colOff>50800</xdr:colOff>
      <xdr:row>77</xdr:row>
      <xdr:rowOff>138328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12280"/>
          <a:ext cx="889000" cy="2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125730</xdr:rowOff>
    </xdr:from>
    <xdr:to>
      <xdr:col>76</xdr:col>
      <xdr:colOff>114300</xdr:colOff>
      <xdr:row>77</xdr:row>
      <xdr:rowOff>138328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327380"/>
          <a:ext cx="889000" cy="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125730</xdr:rowOff>
    </xdr:from>
    <xdr:to>
      <xdr:col>71</xdr:col>
      <xdr:colOff>177800</xdr:colOff>
      <xdr:row>77</xdr:row>
      <xdr:rowOff>164122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27380"/>
          <a:ext cx="889000" cy="3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3747</xdr:rowOff>
    </xdr:from>
    <xdr:to>
      <xdr:col>67</xdr:col>
      <xdr:colOff>101600</xdr:colOff>
      <xdr:row>76</xdr:row>
      <xdr:rowOff>105347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121873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90996</xdr:rowOff>
    </xdr:from>
    <xdr:to>
      <xdr:col>85</xdr:col>
      <xdr:colOff>177800</xdr:colOff>
      <xdr:row>78</xdr:row>
      <xdr:rowOff>21146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9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5923</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0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59830</xdr:rowOff>
    </xdr:from>
    <xdr:to>
      <xdr:col>81</xdr:col>
      <xdr:colOff>101600</xdr:colOff>
      <xdr:row>77</xdr:row>
      <xdr:rowOff>161430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152557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3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87528</xdr:rowOff>
    </xdr:from>
    <xdr:to>
      <xdr:col>76</xdr:col>
      <xdr:colOff>165100</xdr:colOff>
      <xdr:row>78</xdr:row>
      <xdr:rowOff>17678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8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8805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38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74930</xdr:rowOff>
    </xdr:from>
    <xdr:to>
      <xdr:col>72</xdr:col>
      <xdr:colOff>38100</xdr:colOff>
      <xdr:row>78</xdr:row>
      <xdr:rowOff>5080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167657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6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113322</xdr:rowOff>
    </xdr:from>
    <xdr:to>
      <xdr:col>67</xdr:col>
      <xdr:colOff>101600</xdr:colOff>
      <xdr:row>78</xdr:row>
      <xdr:rowOff>43472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1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34599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0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72262</xdr:rowOff>
    </xdr:from>
    <xdr:to>
      <xdr:col>85</xdr:col>
      <xdr:colOff>127000</xdr:colOff>
      <xdr:row>97</xdr:row>
      <xdr:rowOff>108693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02912"/>
          <a:ext cx="838200" cy="3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58868</xdr:rowOff>
    </xdr:from>
    <xdr:to>
      <xdr:col>81</xdr:col>
      <xdr:colOff>50800</xdr:colOff>
      <xdr:row>97</xdr:row>
      <xdr:rowOff>72262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689518"/>
          <a:ext cx="889000" cy="1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1753</xdr:rowOff>
    </xdr:from>
    <xdr:to>
      <xdr:col>76</xdr:col>
      <xdr:colOff>114300</xdr:colOff>
      <xdr:row>97</xdr:row>
      <xdr:rowOff>58868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632403"/>
          <a:ext cx="889000" cy="5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1753</xdr:rowOff>
    </xdr:from>
    <xdr:to>
      <xdr:col>71</xdr:col>
      <xdr:colOff>177800</xdr:colOff>
      <xdr:row>97</xdr:row>
      <xdr:rowOff>91145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632403"/>
          <a:ext cx="889000" cy="8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106886</xdr:rowOff>
    </xdr:from>
    <xdr:to>
      <xdr:col>67</xdr:col>
      <xdr:colOff>101600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28163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57893</xdr:rowOff>
    </xdr:from>
    <xdr:to>
      <xdr:col>85</xdr:col>
      <xdr:colOff>177800</xdr:colOff>
      <xdr:row>97</xdr:row>
      <xdr:rowOff>159493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8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80770</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3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21462</xdr:rowOff>
    </xdr:from>
    <xdr:to>
      <xdr:col>81</xdr:col>
      <xdr:colOff>101600</xdr:colOff>
      <xdr:row>97</xdr:row>
      <xdr:rowOff>123062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5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139589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42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8068</xdr:rowOff>
    </xdr:from>
    <xdr:to>
      <xdr:col>76</xdr:col>
      <xdr:colOff>165100</xdr:colOff>
      <xdr:row>97</xdr:row>
      <xdr:rowOff>109668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3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126195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41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122403</xdr:rowOff>
    </xdr:from>
    <xdr:to>
      <xdr:col>72</xdr:col>
      <xdr:colOff>38100</xdr:colOff>
      <xdr:row>97</xdr:row>
      <xdr:rowOff>52553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58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69080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35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40345</xdr:rowOff>
    </xdr:from>
    <xdr:to>
      <xdr:col>67</xdr:col>
      <xdr:colOff>101600</xdr:colOff>
      <xdr:row>97</xdr:row>
      <xdr:rowOff>141945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158472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44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142748</xdr:rowOff>
    </xdr:from>
    <xdr:to>
      <xdr:col>116</xdr:col>
      <xdr:colOff>63500</xdr:colOff>
      <xdr:row>37</xdr:row>
      <xdr:rowOff>140589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314948"/>
          <a:ext cx="838200" cy="16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140589</xdr:rowOff>
    </xdr:from>
    <xdr:to>
      <xdr:col>111</xdr:col>
      <xdr:colOff>177800</xdr:colOff>
      <xdr:row>38</xdr:row>
      <xdr:rowOff>40132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484239"/>
          <a:ext cx="889000" cy="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40132</xdr:rowOff>
    </xdr:from>
    <xdr:to>
      <xdr:col>107</xdr:col>
      <xdr:colOff>50800</xdr:colOff>
      <xdr:row>39</xdr:row>
      <xdr:rowOff>21590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555232"/>
          <a:ext cx="889000" cy="15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21463</xdr:rowOff>
    </xdr:from>
    <xdr:to>
      <xdr:col>102</xdr:col>
      <xdr:colOff>114300</xdr:colOff>
      <xdr:row>39</xdr:row>
      <xdr:rowOff>21590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0801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41910</xdr:rowOff>
    </xdr:from>
    <xdr:to>
      <xdr:col>98</xdr:col>
      <xdr:colOff>38100</xdr:colOff>
      <xdr:row>36</xdr:row>
      <xdr:rowOff>143510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160037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91948</xdr:rowOff>
    </xdr:from>
    <xdr:to>
      <xdr:col>116</xdr:col>
      <xdr:colOff>114300</xdr:colOff>
      <xdr:row>37</xdr:row>
      <xdr:rowOff>22098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26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114825</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11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89789</xdr:rowOff>
    </xdr:from>
    <xdr:to>
      <xdr:col>112</xdr:col>
      <xdr:colOff>38100</xdr:colOff>
      <xdr:row>38</xdr:row>
      <xdr:rowOff>19939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36466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160782</xdr:rowOff>
    </xdr:from>
    <xdr:to>
      <xdr:col>107</xdr:col>
      <xdr:colOff>101600</xdr:colOff>
      <xdr:row>38</xdr:row>
      <xdr:rowOff>90932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107459</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27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142240</xdr:rowOff>
    </xdr:from>
    <xdr:to>
      <xdr:col>102</xdr:col>
      <xdr:colOff>165100</xdr:colOff>
      <xdr:row>39</xdr:row>
      <xdr:rowOff>72390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63517</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142113</xdr:rowOff>
    </xdr:from>
    <xdr:to>
      <xdr:col>98</xdr:col>
      <xdr:colOff>38100</xdr:colOff>
      <xdr:row>39</xdr:row>
      <xdr:rowOff>72263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63390</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749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137665</xdr:rowOff>
    </xdr:from>
    <xdr:to>
      <xdr:col>116</xdr:col>
      <xdr:colOff>63500</xdr:colOff>
      <xdr:row>58</xdr:row>
      <xdr:rowOff>137665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817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137665</xdr:rowOff>
    </xdr:from>
    <xdr:to>
      <xdr:col>111</xdr:col>
      <xdr:colOff>177800</xdr:colOff>
      <xdr:row>58</xdr:row>
      <xdr:rowOff>137665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81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137643</xdr:rowOff>
    </xdr:from>
    <xdr:to>
      <xdr:col>107</xdr:col>
      <xdr:colOff>50800</xdr:colOff>
      <xdr:row>58</xdr:row>
      <xdr:rowOff>137665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81743"/>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137643</xdr:rowOff>
    </xdr:from>
    <xdr:to>
      <xdr:col>102</xdr:col>
      <xdr:colOff>114300</xdr:colOff>
      <xdr:row>58</xdr:row>
      <xdr:rowOff>137643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817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143856</xdr:rowOff>
    </xdr:from>
    <xdr:to>
      <xdr:col>98</xdr:col>
      <xdr:colOff>38100</xdr:colOff>
      <xdr:row>58</xdr:row>
      <xdr:rowOff>74006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1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90533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86865</xdr:rowOff>
    </xdr:from>
    <xdr:to>
      <xdr:col>116</xdr:col>
      <xdr:colOff>114300</xdr:colOff>
      <xdr:row>59</xdr:row>
      <xdr:rowOff>17015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3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1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86865</xdr:rowOff>
    </xdr:from>
    <xdr:to>
      <xdr:col>112</xdr:col>
      <xdr:colOff>38100</xdr:colOff>
      <xdr:row>59</xdr:row>
      <xdr:rowOff>17015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8142</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333" y="10123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86865</xdr:rowOff>
    </xdr:from>
    <xdr:to>
      <xdr:col>107</xdr:col>
      <xdr:colOff>101600</xdr:colOff>
      <xdr:row>59</xdr:row>
      <xdr:rowOff>17015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8142</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333" y="10123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86843</xdr:rowOff>
    </xdr:from>
    <xdr:to>
      <xdr:col>102</xdr:col>
      <xdr:colOff>165100</xdr:colOff>
      <xdr:row>59</xdr:row>
      <xdr:rowOff>16993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8120</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123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86843</xdr:rowOff>
    </xdr:from>
    <xdr:to>
      <xdr:col>98</xdr:col>
      <xdr:colOff>38100</xdr:colOff>
      <xdr:row>59</xdr:row>
      <xdr:rowOff>16993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8120</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99333" y="10123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28981</xdr:rowOff>
    </xdr:from>
    <xdr:to>
      <xdr:col>116</xdr:col>
      <xdr:colOff>63500</xdr:colOff>
      <xdr:row>79</xdr:row>
      <xdr:rowOff>84035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3402081"/>
          <a:ext cx="838200" cy="22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28981</xdr:rowOff>
    </xdr:from>
    <xdr:to>
      <xdr:col>111</xdr:col>
      <xdr:colOff>177800</xdr:colOff>
      <xdr:row>78</xdr:row>
      <xdr:rowOff>59461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402081"/>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59461</xdr:rowOff>
    </xdr:from>
    <xdr:to>
      <xdr:col>107</xdr:col>
      <xdr:colOff>50800</xdr:colOff>
      <xdr:row>78</xdr:row>
      <xdr:rowOff>64529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432561"/>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62737</xdr:rowOff>
    </xdr:from>
    <xdr:to>
      <xdr:col>102</xdr:col>
      <xdr:colOff>114300</xdr:colOff>
      <xdr:row>78</xdr:row>
      <xdr:rowOff>64529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435837"/>
          <a:ext cx="8890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115608</xdr:rowOff>
    </xdr:from>
    <xdr:to>
      <xdr:col>98</xdr:col>
      <xdr:colOff>38100</xdr:colOff>
      <xdr:row>76</xdr:row>
      <xdr:rowOff>45758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7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62285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33235</xdr:rowOff>
    </xdr:from>
    <xdr:to>
      <xdr:col>116</xdr:col>
      <xdr:colOff>114300</xdr:colOff>
      <xdr:row>79</xdr:row>
      <xdr:rowOff>134835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57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119612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49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149631</xdr:rowOff>
    </xdr:from>
    <xdr:to>
      <xdr:col>112</xdr:col>
      <xdr:colOff>38100</xdr:colOff>
      <xdr:row>78</xdr:row>
      <xdr:rowOff>79781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35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70908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44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8661</xdr:rowOff>
    </xdr:from>
    <xdr:to>
      <xdr:col>107</xdr:col>
      <xdr:colOff>101600</xdr:colOff>
      <xdr:row>78</xdr:row>
      <xdr:rowOff>110261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38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101388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13729</xdr:rowOff>
    </xdr:from>
    <xdr:to>
      <xdr:col>102</xdr:col>
      <xdr:colOff>165100</xdr:colOff>
      <xdr:row>78</xdr:row>
      <xdr:rowOff>115329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3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106456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47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11937</xdr:rowOff>
    </xdr:from>
    <xdr:to>
      <xdr:col>98</xdr:col>
      <xdr:colOff>38100</xdr:colOff>
      <xdr:row>78</xdr:row>
      <xdr:rowOff>113537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38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104664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47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399,940</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　ほとんどの構成項目において類似団体平均を下回る中、維持補修費及び、投資及び出資金、積立金については平均を上回っている。</a:t>
          </a:r>
          <a:endParaRPr lang="ja-JP" altLang="ja-JP" sz="1400">
            <a:effectLst/>
          </a:endParaRPr>
        </a:p>
        <a:p>
          <a:r>
            <a:rPr kumimoji="1" lang="ja-JP" altLang="ja-JP" sz="1100">
              <a:solidFill>
                <a:schemeClr val="dk1"/>
              </a:solidFill>
              <a:effectLst/>
              <a:latin typeface="+mn-lt"/>
              <a:ea typeface="+mn-ea"/>
              <a:cs typeface="+mn-cs"/>
            </a:rPr>
            <a:t>　維持補修費については、築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年を超えた施設が多く、老朽化に伴い維持補修費が増加していることが影響している。予防保全による長寿命化を進めていくなど公共施設等の適正管理に努める。</a:t>
          </a:r>
          <a:endParaRPr lang="ja-JP" altLang="ja-JP" sz="1400">
            <a:effectLst/>
          </a:endParaRPr>
        </a:p>
        <a:p>
          <a:r>
            <a:rPr kumimoji="1" lang="ja-JP" altLang="ja-JP" sz="1100">
              <a:solidFill>
                <a:schemeClr val="dk1"/>
              </a:solidFill>
              <a:effectLst/>
              <a:latin typeface="+mn-lt"/>
              <a:ea typeface="+mn-ea"/>
              <a:cs typeface="+mn-cs"/>
            </a:rPr>
            <a:t>　投資及び出資金については、令和</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年度に供用開始に向けて公共下水道の整備が進む中、下水道事業会計への出資金の増加に伴うものであり、また、積立金については、令和</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年の供用開始に向けて計画している庁舎建設の財源として基金積立を行っていることや、ふるさと応援寄付金の基金積立が要因である。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56,343
53,503
28.19
23,239,514
22,533,801
371,397
12,731,806
10,925,386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113640</xdr:rowOff>
    </xdr:from>
    <xdr:to>
      <xdr:col>24</xdr:col>
      <xdr:colOff>63500</xdr:colOff>
      <xdr:row>36</xdr:row>
      <xdr:rowOff>152959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85840"/>
          <a:ext cx="8382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105867</xdr:rowOff>
    </xdr:from>
    <xdr:to>
      <xdr:col>19</xdr:col>
      <xdr:colOff>177800</xdr:colOff>
      <xdr:row>36</xdr:row>
      <xdr:rowOff>113640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78067"/>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105867</xdr:rowOff>
    </xdr:from>
    <xdr:to>
      <xdr:col>15</xdr:col>
      <xdr:colOff>50800</xdr:colOff>
      <xdr:row>36</xdr:row>
      <xdr:rowOff>122326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78067"/>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122326</xdr:rowOff>
    </xdr:from>
    <xdr:to>
      <xdr:col>10</xdr:col>
      <xdr:colOff>114300</xdr:colOff>
      <xdr:row>36</xdr:row>
      <xdr:rowOff>137871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94526"/>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102159</xdr:rowOff>
    </xdr:from>
    <xdr:to>
      <xdr:col>24</xdr:col>
      <xdr:colOff>114300</xdr:colOff>
      <xdr:row>37</xdr:row>
      <xdr:rowOff>32309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80586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5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62840</xdr:rowOff>
    </xdr:from>
    <xdr:to>
      <xdr:col>20</xdr:col>
      <xdr:colOff>38100</xdr:colOff>
      <xdr:row>36</xdr:row>
      <xdr:rowOff>164440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155567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2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55067</xdr:rowOff>
    </xdr:from>
    <xdr:to>
      <xdr:col>15</xdr:col>
      <xdr:colOff>101600</xdr:colOff>
      <xdr:row>36</xdr:row>
      <xdr:rowOff>156667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2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147794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1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71526</xdr:rowOff>
    </xdr:from>
    <xdr:to>
      <xdr:col>10</xdr:col>
      <xdr:colOff>165100</xdr:colOff>
      <xdr:row>37</xdr:row>
      <xdr:rowOff>1676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164253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87071</xdr:rowOff>
    </xdr:from>
    <xdr:to>
      <xdr:col>6</xdr:col>
      <xdr:colOff>38100</xdr:colOff>
      <xdr:row>37</xdr:row>
      <xdr:rowOff>17221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5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5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28490</xdr:rowOff>
    </xdr:from>
    <xdr:to>
      <xdr:col>24</xdr:col>
      <xdr:colOff>63500</xdr:colOff>
      <xdr:row>57</xdr:row>
      <xdr:rowOff>39822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01140"/>
          <a:ext cx="8382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7713</xdr:rowOff>
    </xdr:from>
    <xdr:to>
      <xdr:col>19</xdr:col>
      <xdr:colOff>177800</xdr:colOff>
      <xdr:row>57</xdr:row>
      <xdr:rowOff>28490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80363"/>
          <a:ext cx="889000" cy="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148400</xdr:rowOff>
    </xdr:from>
    <xdr:to>
      <xdr:col>15</xdr:col>
      <xdr:colOff>50800</xdr:colOff>
      <xdr:row>57</xdr:row>
      <xdr:rowOff>7713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49600"/>
          <a:ext cx="889000" cy="3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28992</xdr:rowOff>
    </xdr:from>
    <xdr:to>
      <xdr:col>10</xdr:col>
      <xdr:colOff>114300</xdr:colOff>
      <xdr:row>56</xdr:row>
      <xdr:rowOff>148400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15842"/>
          <a:ext cx="889000" cy="63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155704</xdr:rowOff>
    </xdr:from>
    <xdr:to>
      <xdr:col>6</xdr:col>
      <xdr:colOff>38100</xdr:colOff>
      <xdr:row>53</xdr:row>
      <xdr:rowOff>85854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7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76981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6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160472</xdr:rowOff>
    </xdr:from>
    <xdr:to>
      <xdr:col>24</xdr:col>
      <xdr:colOff>114300</xdr:colOff>
      <xdr:row>57</xdr:row>
      <xdr:rowOff>90622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138899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149140</xdr:rowOff>
    </xdr:from>
    <xdr:to>
      <xdr:col>20</xdr:col>
      <xdr:colOff>38100</xdr:colOff>
      <xdr:row>57</xdr:row>
      <xdr:rowOff>79290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5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70417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4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128363</xdr:rowOff>
    </xdr:from>
    <xdr:to>
      <xdr:col>15</xdr:col>
      <xdr:colOff>101600</xdr:colOff>
      <xdr:row>57</xdr:row>
      <xdr:rowOff>58513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2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49640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2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97600</xdr:rowOff>
    </xdr:from>
    <xdr:to>
      <xdr:col>10</xdr:col>
      <xdr:colOff>165100</xdr:colOff>
      <xdr:row>57</xdr:row>
      <xdr:rowOff>27750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44277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7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149642</xdr:rowOff>
    </xdr:from>
    <xdr:to>
      <xdr:col>6</xdr:col>
      <xdr:colOff>38100</xdr:colOff>
      <xdr:row>53</xdr:row>
      <xdr:rowOff>79792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6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96319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4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154246</xdr:rowOff>
    </xdr:from>
    <xdr:to>
      <xdr:col>24</xdr:col>
      <xdr:colOff>63500</xdr:colOff>
      <xdr:row>76</xdr:row>
      <xdr:rowOff>143518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12996"/>
          <a:ext cx="838200" cy="16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143518</xdr:rowOff>
    </xdr:from>
    <xdr:to>
      <xdr:col>19</xdr:col>
      <xdr:colOff>177800</xdr:colOff>
      <xdr:row>77</xdr:row>
      <xdr:rowOff>20493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73718"/>
          <a:ext cx="889000" cy="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159824</xdr:rowOff>
    </xdr:from>
    <xdr:to>
      <xdr:col>15</xdr:col>
      <xdr:colOff>50800</xdr:colOff>
      <xdr:row>77</xdr:row>
      <xdr:rowOff>20493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90024"/>
          <a:ext cx="889000" cy="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159824</xdr:rowOff>
    </xdr:from>
    <xdr:to>
      <xdr:col>10</xdr:col>
      <xdr:colOff>114300</xdr:colOff>
      <xdr:row>78</xdr:row>
      <xdr:rowOff>5824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90024"/>
          <a:ext cx="889000" cy="1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124279</xdr:rowOff>
    </xdr:from>
    <xdr:to>
      <xdr:col>6</xdr:col>
      <xdr:colOff>38100</xdr:colOff>
      <xdr:row>77</xdr:row>
      <xdr:rowOff>54429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70957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2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103446</xdr:rowOff>
    </xdr:from>
    <xdr:to>
      <xdr:col>24</xdr:col>
      <xdr:colOff>114300</xdr:colOff>
      <xdr:row>76</xdr:row>
      <xdr:rowOff>33596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6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81873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4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92718</xdr:rowOff>
    </xdr:from>
    <xdr:to>
      <xdr:col>20</xdr:col>
      <xdr:colOff>38100</xdr:colOff>
      <xdr:row>77</xdr:row>
      <xdr:rowOff>22868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2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13995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1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141143</xdr:rowOff>
    </xdr:from>
    <xdr:to>
      <xdr:col>15</xdr:col>
      <xdr:colOff>101600</xdr:colOff>
      <xdr:row>77</xdr:row>
      <xdr:rowOff>71293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7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62420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6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109024</xdr:rowOff>
    </xdr:from>
    <xdr:to>
      <xdr:col>10</xdr:col>
      <xdr:colOff>165100</xdr:colOff>
      <xdr:row>77</xdr:row>
      <xdr:rowOff>39174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3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30301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3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126474</xdr:rowOff>
    </xdr:from>
    <xdr:to>
      <xdr:col>6</xdr:col>
      <xdr:colOff>38100</xdr:colOff>
      <xdr:row>78</xdr:row>
      <xdr:rowOff>56624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2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47751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2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90136</xdr:rowOff>
    </xdr:from>
    <xdr:to>
      <xdr:col>24</xdr:col>
      <xdr:colOff>63500</xdr:colOff>
      <xdr:row>98</xdr:row>
      <xdr:rowOff>100340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892236"/>
          <a:ext cx="838200" cy="1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84683</xdr:rowOff>
    </xdr:from>
    <xdr:to>
      <xdr:col>19</xdr:col>
      <xdr:colOff>177800</xdr:colOff>
      <xdr:row>98</xdr:row>
      <xdr:rowOff>90136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886783"/>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84683</xdr:rowOff>
    </xdr:from>
    <xdr:to>
      <xdr:col>15</xdr:col>
      <xdr:colOff>50800</xdr:colOff>
      <xdr:row>98</xdr:row>
      <xdr:rowOff>85415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86783"/>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85415</xdr:rowOff>
    </xdr:from>
    <xdr:to>
      <xdr:col>10</xdr:col>
      <xdr:colOff>114300</xdr:colOff>
      <xdr:row>98</xdr:row>
      <xdr:rowOff>116852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87515"/>
          <a:ext cx="889000" cy="3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170856</xdr:rowOff>
    </xdr:from>
    <xdr:to>
      <xdr:col>6</xdr:col>
      <xdr:colOff>38100</xdr:colOff>
      <xdr:row>98</xdr:row>
      <xdr:rowOff>101006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0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117533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57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49540</xdr:rowOff>
    </xdr:from>
    <xdr:to>
      <xdr:col>24</xdr:col>
      <xdr:colOff>114300</xdr:colOff>
      <xdr:row>98</xdr:row>
      <xdr:rowOff>151140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5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39336</xdr:rowOff>
    </xdr:from>
    <xdr:to>
      <xdr:col>20</xdr:col>
      <xdr:colOff>38100</xdr:colOff>
      <xdr:row>98</xdr:row>
      <xdr:rowOff>140936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4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132063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3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33883</xdr:rowOff>
    </xdr:from>
    <xdr:to>
      <xdr:col>15</xdr:col>
      <xdr:colOff>101600</xdr:colOff>
      <xdr:row>98</xdr:row>
      <xdr:rowOff>135483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3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126610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34615</xdr:rowOff>
    </xdr:from>
    <xdr:to>
      <xdr:col>10</xdr:col>
      <xdr:colOff>165100</xdr:colOff>
      <xdr:row>98</xdr:row>
      <xdr:rowOff>136215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127342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66052</xdr:rowOff>
    </xdr:from>
    <xdr:to>
      <xdr:col>6</xdr:col>
      <xdr:colOff>38100</xdr:colOff>
      <xdr:row>98</xdr:row>
      <xdr:rowOff>167652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6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158779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6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33147</xdr:rowOff>
    </xdr:from>
    <xdr:to>
      <xdr:col>55</xdr:col>
      <xdr:colOff>0</xdr:colOff>
      <xdr:row>39</xdr:row>
      <xdr:rowOff>33147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196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33147</xdr:rowOff>
    </xdr:from>
    <xdr:to>
      <xdr:col>50</xdr:col>
      <xdr:colOff>114300</xdr:colOff>
      <xdr:row>39</xdr:row>
      <xdr:rowOff>33147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196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30099</xdr:rowOff>
    </xdr:from>
    <xdr:to>
      <xdr:col>45</xdr:col>
      <xdr:colOff>177800</xdr:colOff>
      <xdr:row>39</xdr:row>
      <xdr:rowOff>33147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1664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24257</xdr:rowOff>
    </xdr:from>
    <xdr:to>
      <xdr:col>41</xdr:col>
      <xdr:colOff>50800</xdr:colOff>
      <xdr:row>39</xdr:row>
      <xdr:rowOff>30099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10807"/>
          <a:ext cx="8890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xdr:rowOff>
    </xdr:from>
    <xdr:to>
      <xdr:col>36</xdr:col>
      <xdr:colOff>165100</xdr:colOff>
      <xdr:row>38</xdr:row>
      <xdr:rowOff>109728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126255</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29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153797</xdr:rowOff>
    </xdr:from>
    <xdr:to>
      <xdr:col>55</xdr:col>
      <xdr:colOff>50800</xdr:colOff>
      <xdr:row>39</xdr:row>
      <xdr:rowOff>83947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6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68724</xdr:rowOff>
    </xdr:from>
    <xdr:ext cx="313932"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83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153797</xdr:rowOff>
    </xdr:from>
    <xdr:to>
      <xdr:col>50</xdr:col>
      <xdr:colOff>165100</xdr:colOff>
      <xdr:row>39</xdr:row>
      <xdr:rowOff>83947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6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75074</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7616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153797</xdr:rowOff>
    </xdr:from>
    <xdr:to>
      <xdr:col>46</xdr:col>
      <xdr:colOff>38100</xdr:colOff>
      <xdr:row>39</xdr:row>
      <xdr:rowOff>83947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6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75074</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7616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150749</xdr:rowOff>
    </xdr:from>
    <xdr:to>
      <xdr:col>41</xdr:col>
      <xdr:colOff>101600</xdr:colOff>
      <xdr:row>39</xdr:row>
      <xdr:rowOff>80899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6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72026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58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144907</xdr:rowOff>
    </xdr:from>
    <xdr:to>
      <xdr:col>36</xdr:col>
      <xdr:colOff>165100</xdr:colOff>
      <xdr:row>39</xdr:row>
      <xdr:rowOff>75057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66184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52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114249</xdr:rowOff>
    </xdr:from>
    <xdr:to>
      <xdr:col>55</xdr:col>
      <xdr:colOff>0</xdr:colOff>
      <xdr:row>58</xdr:row>
      <xdr:rowOff>129451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58349"/>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105639</xdr:rowOff>
    </xdr:from>
    <xdr:to>
      <xdr:col>50</xdr:col>
      <xdr:colOff>114300</xdr:colOff>
      <xdr:row>58</xdr:row>
      <xdr:rowOff>114249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49739"/>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105639</xdr:rowOff>
    </xdr:from>
    <xdr:to>
      <xdr:col>45</xdr:col>
      <xdr:colOff>177800</xdr:colOff>
      <xdr:row>58</xdr:row>
      <xdr:rowOff>111239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49739"/>
          <a:ext cx="8890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111239</xdr:rowOff>
    </xdr:from>
    <xdr:to>
      <xdr:col>41</xdr:col>
      <xdr:colOff>50800</xdr:colOff>
      <xdr:row>58</xdr:row>
      <xdr:rowOff>126327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55339"/>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23520</xdr:rowOff>
    </xdr:from>
    <xdr:to>
      <xdr:col>36</xdr:col>
      <xdr:colOff>165100</xdr:colOff>
      <xdr:row>56</xdr:row>
      <xdr:rowOff>125120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141647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78651</xdr:rowOff>
    </xdr:from>
    <xdr:to>
      <xdr:col>55</xdr:col>
      <xdr:colOff>50800</xdr:colOff>
      <xdr:row>59</xdr:row>
      <xdr:rowOff>8801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165028</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3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63449</xdr:rowOff>
    </xdr:from>
    <xdr:to>
      <xdr:col>50</xdr:col>
      <xdr:colOff>165100</xdr:colOff>
      <xdr:row>58</xdr:row>
      <xdr:rowOff>165049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156176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10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54839</xdr:rowOff>
    </xdr:from>
    <xdr:to>
      <xdr:col>46</xdr:col>
      <xdr:colOff>38100</xdr:colOff>
      <xdr:row>58</xdr:row>
      <xdr:rowOff>156439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147566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60439</xdr:rowOff>
    </xdr:from>
    <xdr:to>
      <xdr:col>41</xdr:col>
      <xdr:colOff>101600</xdr:colOff>
      <xdr:row>58</xdr:row>
      <xdr:rowOff>162039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0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153166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9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75527</xdr:rowOff>
    </xdr:from>
    <xdr:to>
      <xdr:col>36</xdr:col>
      <xdr:colOff>165100</xdr:colOff>
      <xdr:row>59</xdr:row>
      <xdr:rowOff>5677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1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168254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1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120345</xdr:rowOff>
    </xdr:from>
    <xdr:to>
      <xdr:col>55</xdr:col>
      <xdr:colOff>0</xdr:colOff>
      <xdr:row>79</xdr:row>
      <xdr:rowOff>15342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93445"/>
          <a:ext cx="838200" cy="6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95923</xdr:rowOff>
    </xdr:from>
    <xdr:to>
      <xdr:col>50</xdr:col>
      <xdr:colOff>114300</xdr:colOff>
      <xdr:row>78</xdr:row>
      <xdr:rowOff>120345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69023"/>
          <a:ext cx="8890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12751</xdr:rowOff>
    </xdr:from>
    <xdr:to>
      <xdr:col>45</xdr:col>
      <xdr:colOff>177800</xdr:colOff>
      <xdr:row>78</xdr:row>
      <xdr:rowOff>95923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85851"/>
          <a:ext cx="889000" cy="8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12751</xdr:rowOff>
    </xdr:from>
    <xdr:to>
      <xdr:col>41</xdr:col>
      <xdr:colOff>50800</xdr:colOff>
      <xdr:row>78</xdr:row>
      <xdr:rowOff>146177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85851"/>
          <a:ext cx="889000" cy="13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133058</xdr:rowOff>
    </xdr:from>
    <xdr:to>
      <xdr:col>36</xdr:col>
      <xdr:colOff>165100</xdr:colOff>
      <xdr:row>75</xdr:row>
      <xdr:rowOff>63208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8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79735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5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135992</xdr:rowOff>
    </xdr:from>
    <xdr:to>
      <xdr:col>55</xdr:col>
      <xdr:colOff>50800</xdr:colOff>
      <xdr:row>79</xdr:row>
      <xdr:rowOff>66142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50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50919</xdr:rowOff>
    </xdr:from>
    <xdr:ext cx="378565"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69545</xdr:rowOff>
    </xdr:from>
    <xdr:to>
      <xdr:col>50</xdr:col>
      <xdr:colOff>165100</xdr:colOff>
      <xdr:row>78</xdr:row>
      <xdr:rowOff>171145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4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162272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3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45123</xdr:rowOff>
    </xdr:from>
    <xdr:to>
      <xdr:col>46</xdr:col>
      <xdr:colOff>38100</xdr:colOff>
      <xdr:row>78</xdr:row>
      <xdr:rowOff>146723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1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137850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510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133401</xdr:rowOff>
    </xdr:from>
    <xdr:to>
      <xdr:col>41</xdr:col>
      <xdr:colOff>101600</xdr:colOff>
      <xdr:row>78</xdr:row>
      <xdr:rowOff>63551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3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54678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2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95377</xdr:rowOff>
    </xdr:from>
    <xdr:to>
      <xdr:col>36</xdr:col>
      <xdr:colOff>165100</xdr:colOff>
      <xdr:row>79</xdr:row>
      <xdr:rowOff>25527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6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16654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6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168923</xdr:rowOff>
    </xdr:from>
    <xdr:to>
      <xdr:col>55</xdr:col>
      <xdr:colOff>0</xdr:colOff>
      <xdr:row>98</xdr:row>
      <xdr:rowOff>52584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28123"/>
          <a:ext cx="838200" cy="22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126098</xdr:rowOff>
    </xdr:from>
    <xdr:to>
      <xdr:col>50</xdr:col>
      <xdr:colOff>114300</xdr:colOff>
      <xdr:row>98</xdr:row>
      <xdr:rowOff>52584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56748"/>
          <a:ext cx="889000" cy="9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126098</xdr:rowOff>
    </xdr:from>
    <xdr:to>
      <xdr:col>45</xdr:col>
      <xdr:colOff>177800</xdr:colOff>
      <xdr:row>97</xdr:row>
      <xdr:rowOff>135071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56748"/>
          <a:ext cx="8890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64033</xdr:rowOff>
    </xdr:from>
    <xdr:to>
      <xdr:col>41</xdr:col>
      <xdr:colOff>50800</xdr:colOff>
      <xdr:row>97</xdr:row>
      <xdr:rowOff>135071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94683"/>
          <a:ext cx="889000" cy="7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35465</xdr:rowOff>
    </xdr:from>
    <xdr:to>
      <xdr:col>36</xdr:col>
      <xdr:colOff>165100</xdr:colOff>
      <xdr:row>96</xdr:row>
      <xdr:rowOff>137065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153592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118123</xdr:rowOff>
    </xdr:from>
    <xdr:to>
      <xdr:col>55</xdr:col>
      <xdr:colOff>50800</xdr:colOff>
      <xdr:row>97</xdr:row>
      <xdr:rowOff>48273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7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96550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5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1784</xdr:rowOff>
    </xdr:from>
    <xdr:to>
      <xdr:col>50</xdr:col>
      <xdr:colOff>165100</xdr:colOff>
      <xdr:row>98</xdr:row>
      <xdr:rowOff>103384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0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94511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9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75298</xdr:rowOff>
    </xdr:from>
    <xdr:to>
      <xdr:col>46</xdr:col>
      <xdr:colOff>38100</xdr:colOff>
      <xdr:row>98</xdr:row>
      <xdr:rowOff>5448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168025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9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84271</xdr:rowOff>
    </xdr:from>
    <xdr:to>
      <xdr:col>41</xdr:col>
      <xdr:colOff>101600</xdr:colOff>
      <xdr:row>98</xdr:row>
      <xdr:rowOff>14421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1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5548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13233</xdr:rowOff>
    </xdr:from>
    <xdr:to>
      <xdr:col>36</xdr:col>
      <xdr:colOff>165100</xdr:colOff>
      <xdr:row>97</xdr:row>
      <xdr:rowOff>114833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4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105960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3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21152</xdr:rowOff>
    </xdr:from>
    <xdr:to>
      <xdr:col>85</xdr:col>
      <xdr:colOff>127000</xdr:colOff>
      <xdr:row>37</xdr:row>
      <xdr:rowOff>66758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64802"/>
          <a:ext cx="838200" cy="4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20981</xdr:rowOff>
    </xdr:from>
    <xdr:to>
      <xdr:col>81</xdr:col>
      <xdr:colOff>50800</xdr:colOff>
      <xdr:row>37</xdr:row>
      <xdr:rowOff>66758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64631"/>
          <a:ext cx="889000" cy="4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20981</xdr:rowOff>
    </xdr:from>
    <xdr:to>
      <xdr:col>76</xdr:col>
      <xdr:colOff>114300</xdr:colOff>
      <xdr:row>37</xdr:row>
      <xdr:rowOff>65272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64631"/>
          <a:ext cx="889000" cy="4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65272</xdr:rowOff>
    </xdr:from>
    <xdr:to>
      <xdr:col>71</xdr:col>
      <xdr:colOff>177800</xdr:colOff>
      <xdr:row>37</xdr:row>
      <xdr:rowOff>70434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08922"/>
          <a:ext cx="889000" cy="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13633</xdr:rowOff>
    </xdr:from>
    <xdr:to>
      <xdr:col>67</xdr:col>
      <xdr:colOff>101600</xdr:colOff>
      <xdr:row>37</xdr:row>
      <xdr:rowOff>115233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131760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3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141802</xdr:rowOff>
    </xdr:from>
    <xdr:to>
      <xdr:col>85</xdr:col>
      <xdr:colOff>177800</xdr:colOff>
      <xdr:row>37</xdr:row>
      <xdr:rowOff>71952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1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164679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15958</xdr:rowOff>
    </xdr:from>
    <xdr:to>
      <xdr:col>81</xdr:col>
      <xdr:colOff>101600</xdr:colOff>
      <xdr:row>37</xdr:row>
      <xdr:rowOff>117558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134085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3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141631</xdr:rowOff>
    </xdr:from>
    <xdr:to>
      <xdr:col>76</xdr:col>
      <xdr:colOff>165100</xdr:colOff>
      <xdr:row>37</xdr:row>
      <xdr:rowOff>71781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88308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0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14472</xdr:rowOff>
    </xdr:from>
    <xdr:to>
      <xdr:col>72</xdr:col>
      <xdr:colOff>38100</xdr:colOff>
      <xdr:row>37</xdr:row>
      <xdr:rowOff>116072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5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132599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19634</xdr:rowOff>
    </xdr:from>
    <xdr:to>
      <xdr:col>67</xdr:col>
      <xdr:colOff>101600</xdr:colOff>
      <xdr:row>37</xdr:row>
      <xdr:rowOff>121234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112361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163716</xdr:rowOff>
    </xdr:from>
    <xdr:to>
      <xdr:col>85</xdr:col>
      <xdr:colOff>127000</xdr:colOff>
      <xdr:row>58</xdr:row>
      <xdr:rowOff>50546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36366"/>
          <a:ext cx="838200" cy="5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12141</xdr:rowOff>
    </xdr:from>
    <xdr:to>
      <xdr:col>81</xdr:col>
      <xdr:colOff>50800</xdr:colOff>
      <xdr:row>58</xdr:row>
      <xdr:rowOff>50546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956241"/>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12141</xdr:rowOff>
    </xdr:from>
    <xdr:to>
      <xdr:col>76</xdr:col>
      <xdr:colOff>114300</xdr:colOff>
      <xdr:row>58</xdr:row>
      <xdr:rowOff>20460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56241"/>
          <a:ext cx="889000" cy="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4470</xdr:rowOff>
    </xdr:from>
    <xdr:to>
      <xdr:col>71</xdr:col>
      <xdr:colOff>177800</xdr:colOff>
      <xdr:row>58</xdr:row>
      <xdr:rowOff>20460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48570"/>
          <a:ext cx="889000" cy="1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170599</xdr:rowOff>
    </xdr:from>
    <xdr:to>
      <xdr:col>67</xdr:col>
      <xdr:colOff>101600</xdr:colOff>
      <xdr:row>57</xdr:row>
      <xdr:rowOff>100749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117276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112916</xdr:rowOff>
    </xdr:from>
    <xdr:to>
      <xdr:col>85</xdr:col>
      <xdr:colOff>177800</xdr:colOff>
      <xdr:row>58</xdr:row>
      <xdr:rowOff>43066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91343</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6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171196</xdr:rowOff>
    </xdr:from>
    <xdr:to>
      <xdr:col>81</xdr:col>
      <xdr:colOff>101600</xdr:colOff>
      <xdr:row>58</xdr:row>
      <xdr:rowOff>101346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4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92473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3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132791</xdr:rowOff>
    </xdr:from>
    <xdr:to>
      <xdr:col>76</xdr:col>
      <xdr:colOff>165100</xdr:colOff>
      <xdr:row>58</xdr:row>
      <xdr:rowOff>62941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0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54068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9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141110</xdr:rowOff>
    </xdr:from>
    <xdr:to>
      <xdr:col>72</xdr:col>
      <xdr:colOff>38100</xdr:colOff>
      <xdr:row>58</xdr:row>
      <xdr:rowOff>71260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62387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0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125120</xdr:rowOff>
    </xdr:from>
    <xdr:to>
      <xdr:col>67</xdr:col>
      <xdr:colOff>101600</xdr:colOff>
      <xdr:row>58</xdr:row>
      <xdr:rowOff>55270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46397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9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1107</xdr:rowOff>
    </xdr:from>
    <xdr:to>
      <xdr:col>67</xdr:col>
      <xdr:colOff>101600</xdr:colOff>
      <xdr:row>79</xdr:row>
      <xdr:rowOff>102707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119234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3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110630</xdr:rowOff>
    </xdr:from>
    <xdr:to>
      <xdr:col>85</xdr:col>
      <xdr:colOff>127000</xdr:colOff>
      <xdr:row>97</xdr:row>
      <xdr:rowOff>141796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741280"/>
          <a:ext cx="8382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110630</xdr:rowOff>
    </xdr:from>
    <xdr:to>
      <xdr:col>81</xdr:col>
      <xdr:colOff>50800</xdr:colOff>
      <xdr:row>97</xdr:row>
      <xdr:rowOff>138328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41280"/>
          <a:ext cx="889000" cy="2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125718</xdr:rowOff>
    </xdr:from>
    <xdr:to>
      <xdr:col>76</xdr:col>
      <xdr:colOff>114300</xdr:colOff>
      <xdr:row>97</xdr:row>
      <xdr:rowOff>138328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756368"/>
          <a:ext cx="8890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125718</xdr:rowOff>
    </xdr:from>
    <xdr:to>
      <xdr:col>71</xdr:col>
      <xdr:colOff>177800</xdr:colOff>
      <xdr:row>97</xdr:row>
      <xdr:rowOff>164122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56368"/>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3733</xdr:rowOff>
    </xdr:from>
    <xdr:to>
      <xdr:col>67</xdr:col>
      <xdr:colOff>101600</xdr:colOff>
      <xdr:row>96</xdr:row>
      <xdr:rowOff>105333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121860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90996</xdr:rowOff>
    </xdr:from>
    <xdr:to>
      <xdr:col>85</xdr:col>
      <xdr:colOff>177800</xdr:colOff>
      <xdr:row>98</xdr:row>
      <xdr:rowOff>21146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5923</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3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59830</xdr:rowOff>
    </xdr:from>
    <xdr:to>
      <xdr:col>81</xdr:col>
      <xdr:colOff>101600</xdr:colOff>
      <xdr:row>97</xdr:row>
      <xdr:rowOff>161430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152557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7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87528</xdr:rowOff>
    </xdr:from>
    <xdr:to>
      <xdr:col>76</xdr:col>
      <xdr:colOff>165100</xdr:colOff>
      <xdr:row>98</xdr:row>
      <xdr:rowOff>17678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1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8805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1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74918</xdr:rowOff>
    </xdr:from>
    <xdr:to>
      <xdr:col>72</xdr:col>
      <xdr:colOff>38100</xdr:colOff>
      <xdr:row>98</xdr:row>
      <xdr:rowOff>5068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0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167645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9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113322</xdr:rowOff>
    </xdr:from>
    <xdr:to>
      <xdr:col>67</xdr:col>
      <xdr:colOff>101600</xdr:colOff>
      <xdr:row>98</xdr:row>
      <xdr:rowOff>43472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4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34599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3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85562</xdr:rowOff>
    </xdr:from>
    <xdr:to>
      <xdr:col>98</xdr:col>
      <xdr:colOff>38100</xdr:colOff>
      <xdr:row>39</xdr:row>
      <xdr:rowOff>15712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32240</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ほとんどの構成項目において類似団体平均を下回っているが、消防費のみ前年に引き続き類似団体平均を上回っている。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前年度と比較すると、</a:t>
          </a:r>
          <a:r>
            <a:rPr kumimoji="1" lang="ja-JP" altLang="ja-JP" sz="1100">
              <a:solidFill>
                <a:schemeClr val="dk1"/>
              </a:solidFill>
              <a:effectLst/>
              <a:latin typeface="+mn-lt"/>
              <a:ea typeface="+mn-ea"/>
              <a:cs typeface="+mn-cs"/>
            </a:rPr>
            <a:t>土木費は市内街路灯</a:t>
          </a:r>
          <a:r>
            <a:rPr kumimoji="1" lang="en-US" altLang="ja-JP" sz="1100">
              <a:solidFill>
                <a:schemeClr val="dk1"/>
              </a:solidFill>
              <a:effectLst/>
              <a:latin typeface="+mn-lt"/>
              <a:ea typeface="+mn-ea"/>
              <a:cs typeface="+mn-cs"/>
            </a:rPr>
            <a:t>LED</a:t>
          </a:r>
          <a:r>
            <a:rPr kumimoji="1" lang="ja-JP" altLang="ja-JP" sz="1100">
              <a:solidFill>
                <a:schemeClr val="dk1"/>
              </a:solidFill>
              <a:effectLst/>
              <a:latin typeface="+mn-lt"/>
              <a:ea typeface="+mn-ea"/>
              <a:cs typeface="+mn-cs"/>
            </a:rPr>
            <a:t>化事業や遊水池整備事業等により大きく増加し</a:t>
          </a:r>
          <a:r>
            <a:rPr kumimoji="1" lang="ja-JP" altLang="en-US" sz="1100">
              <a:solidFill>
                <a:schemeClr val="dk1"/>
              </a:solidFill>
              <a:effectLst/>
              <a:latin typeface="+mn-lt"/>
              <a:ea typeface="+mn-ea"/>
              <a:cs typeface="+mn-cs"/>
            </a:rPr>
            <a:t>、消防費は救急車購入や設備の更新等により増加した。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一方、公債費は繰上償還を令和５年度は実施したが、令和６年度は実施していないため、その分が皆減となったことに加え、令和５年度に多額の起債が償還完了となったことから減少となった。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、標準財政規模の２０％を目安として残高を維持している。監査からの指摘に基づき、歳出予算不用額の削減に取り組んだ結果、令和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年度の実質収支額の標準財政規模に占める割合は</a:t>
          </a:r>
          <a:r>
            <a:rPr kumimoji="1" lang="en-US" altLang="ja-JP" sz="1100">
              <a:solidFill>
                <a:schemeClr val="dk1"/>
              </a:solidFill>
              <a:effectLst/>
              <a:latin typeface="+mn-lt"/>
              <a:ea typeface="+mn-ea"/>
              <a:cs typeface="+mn-cs"/>
            </a:rPr>
            <a:t>2.18</a:t>
          </a:r>
          <a:r>
            <a:rPr kumimoji="1" lang="ja-JP" altLang="ja-JP" sz="1100">
              <a:solidFill>
                <a:schemeClr val="dk1"/>
              </a:solidFill>
              <a:effectLst/>
              <a:latin typeface="+mn-lt"/>
              <a:ea typeface="+mn-ea"/>
              <a:cs typeface="+mn-cs"/>
            </a:rPr>
            <a:t>ポイントの減となった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は、昨年度との実質収支の差が大きいこと、他の基金への積立を実施し、財政調整基金への元金の積立を実施しなかったことから</a:t>
          </a:r>
          <a:r>
            <a:rPr kumimoji="1" lang="ja-JP" altLang="ja-JP" sz="1100">
              <a:solidFill>
                <a:schemeClr val="dk1"/>
              </a:solidFill>
              <a:effectLst/>
              <a:latin typeface="+mn-lt"/>
              <a:ea typeface="+mn-ea"/>
              <a:cs typeface="+mn-cs"/>
            </a:rPr>
            <a:t>赤字となった。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全会計において引き続き黒字となっているが、標準財政規模比では</a:t>
          </a:r>
          <a:r>
            <a:rPr kumimoji="1" lang="en-US" altLang="ja-JP" sz="1100">
              <a:solidFill>
                <a:schemeClr val="dk1"/>
              </a:solidFill>
              <a:effectLst/>
              <a:latin typeface="+mn-lt"/>
              <a:ea typeface="+mn-ea"/>
              <a:cs typeface="+mn-cs"/>
            </a:rPr>
            <a:t>1.92</a:t>
          </a:r>
          <a:r>
            <a:rPr kumimoji="1" lang="ja-JP" altLang="ja-JP" sz="1100">
              <a:solidFill>
                <a:schemeClr val="dk1"/>
              </a:solidFill>
              <a:effectLst/>
              <a:latin typeface="+mn-lt"/>
              <a:ea typeface="+mn-ea"/>
              <a:cs typeface="+mn-cs"/>
            </a:rPr>
            <a:t>ポイントの減となっている。一般会計において</a:t>
          </a:r>
          <a:r>
            <a:rPr kumimoji="1" lang="en-US" altLang="ja-JP" sz="1100">
              <a:solidFill>
                <a:schemeClr val="dk1"/>
              </a:solidFill>
              <a:effectLst/>
              <a:latin typeface="+mn-lt"/>
              <a:ea typeface="+mn-ea"/>
              <a:cs typeface="+mn-cs"/>
            </a:rPr>
            <a:t>2.19</a:t>
          </a:r>
          <a:r>
            <a:rPr kumimoji="1" lang="ja-JP" altLang="ja-JP" sz="1100">
              <a:solidFill>
                <a:schemeClr val="dk1"/>
              </a:solidFill>
              <a:effectLst/>
              <a:latin typeface="+mn-lt"/>
              <a:ea typeface="+mn-ea"/>
              <a:cs typeface="+mn-cs"/>
            </a:rPr>
            <a:t>ポイントの減となったことによる影響が大きい。</a:t>
          </a:r>
          <a:endParaRPr lang="ja-JP" altLang="ja-JP" sz="1400">
            <a:effectLst/>
          </a:endParaRPr>
        </a:p>
        <a:p>
          <a:r>
            <a:rPr kumimoji="1" lang="ja-JP" altLang="ja-JP" sz="1100">
              <a:solidFill>
                <a:schemeClr val="dk1"/>
              </a:solidFill>
              <a:effectLst/>
              <a:latin typeface="+mn-lt"/>
              <a:ea typeface="+mn-ea"/>
              <a:cs typeface="+mn-cs"/>
            </a:rPr>
            <a:t>　水道事業会計においては引き続き経営が安定している状況であるが。一般会計においては庁舎建設や駅前開発の計画、下水道事業会計においては、公共下水道の整備が進められているため、今後大きく収支に影響を及ぼすことが想定されるため、引き続き財政の健全化に取り組んで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23239514</v>
      </c>
      <c r="BO4" s="449"/>
      <c r="BP4" s="449"/>
      <c r="BQ4" s="449"/>
      <c r="BR4" s="449"/>
      <c r="BS4" s="449"/>
      <c r="BT4" s="449"/>
      <c r="BU4" s="450"/>
      <c r="BV4" s="448">
        <v>21687450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2.9</v>
      </c>
      <c r="CU4" s="589"/>
      <c r="CV4" s="589"/>
      <c r="CW4" s="589"/>
      <c r="CX4" s="589"/>
      <c r="CY4" s="589"/>
      <c r="CZ4" s="589"/>
      <c r="DA4" s="590"/>
      <c r="DB4" s="588">
        <v>5.0999999999999996</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22533801</v>
      </c>
      <c r="BO5" s="420"/>
      <c r="BP5" s="420"/>
      <c r="BQ5" s="420"/>
      <c r="BR5" s="420"/>
      <c r="BS5" s="420"/>
      <c r="BT5" s="420"/>
      <c r="BU5" s="421"/>
      <c r="BV5" s="419">
        <v>20789234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87.7</v>
      </c>
      <c r="CU5" s="417"/>
      <c r="CV5" s="417"/>
      <c r="CW5" s="417"/>
      <c r="CX5" s="417"/>
      <c r="CY5" s="417"/>
      <c r="CZ5" s="417"/>
      <c r="DA5" s="418"/>
      <c r="DB5" s="416">
        <v>88</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705713</v>
      </c>
      <c r="BO6" s="420"/>
      <c r="BP6" s="420"/>
      <c r="BQ6" s="420"/>
      <c r="BR6" s="420"/>
      <c r="BS6" s="420"/>
      <c r="BT6" s="420"/>
      <c r="BU6" s="421"/>
      <c r="BV6" s="419">
        <v>898216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87.7</v>
      </c>
      <c r="CU6" s="563"/>
      <c r="CV6" s="563"/>
      <c r="CW6" s="563"/>
      <c r="CX6" s="563"/>
      <c r="CY6" s="563"/>
      <c r="CZ6" s="563"/>
      <c r="DA6" s="564"/>
      <c r="DB6" s="562">
        <v>89</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334316</v>
      </c>
      <c r="BO7" s="420"/>
      <c r="BP7" s="420"/>
      <c r="BQ7" s="420"/>
      <c r="BR7" s="420"/>
      <c r="BS7" s="420"/>
      <c r="BT7" s="420"/>
      <c r="BU7" s="421"/>
      <c r="BV7" s="419">
        <v>272662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12731806</v>
      </c>
      <c r="CU7" s="420"/>
      <c r="CV7" s="420"/>
      <c r="CW7" s="420"/>
      <c r="CX7" s="420"/>
      <c r="CY7" s="420"/>
      <c r="CZ7" s="420"/>
      <c r="DA7" s="421"/>
      <c r="DB7" s="419">
        <v>12254320</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371397</v>
      </c>
      <c r="BO8" s="420"/>
      <c r="BP8" s="420"/>
      <c r="BQ8" s="420"/>
      <c r="BR8" s="420"/>
      <c r="BS8" s="420"/>
      <c r="BT8" s="420"/>
      <c r="BU8" s="421"/>
      <c r="BV8" s="419">
        <v>625554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0.71</v>
      </c>
      <c r="CU8" s="523"/>
      <c r="CV8" s="523"/>
      <c r="CW8" s="523"/>
      <c r="CX8" s="523"/>
      <c r="CY8" s="523"/>
      <c r="CZ8" s="523"/>
      <c r="DA8" s="524"/>
      <c r="DB8" s="522">
        <v>0.72</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56388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-254157</v>
      </c>
      <c r="BO9" s="420"/>
      <c r="BP9" s="420"/>
      <c r="BQ9" s="420"/>
      <c r="BR9" s="420"/>
      <c r="BS9" s="420"/>
      <c r="BT9" s="420"/>
      <c r="BU9" s="421"/>
      <c r="BV9" s="419">
        <v>-258590</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7.1</v>
      </c>
      <c r="CU9" s="417"/>
      <c r="CV9" s="417"/>
      <c r="CW9" s="417"/>
      <c r="CX9" s="417"/>
      <c r="CY9" s="417"/>
      <c r="CZ9" s="417"/>
      <c r="DA9" s="418"/>
      <c r="DB9" s="416">
        <v>8.1999999999999993</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54354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2307</v>
      </c>
      <c r="BO10" s="420"/>
      <c r="BP10" s="420"/>
      <c r="BQ10" s="420"/>
      <c r="BR10" s="420"/>
      <c r="BS10" s="420"/>
      <c r="BT10" s="420"/>
      <c r="BU10" s="421"/>
      <c r="BV10" s="419">
        <v>444014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70584</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56343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261939</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53503</v>
      </c>
      <c r="S13" s="507"/>
      <c r="T13" s="507"/>
      <c r="U13" s="507"/>
      <c r="V13" s="508"/>
      <c r="W13" s="509" t="s">
        <v>131</v>
      </c>
      <c r="X13" s="405"/>
      <c r="Y13" s="405"/>
      <c r="Z13" s="405"/>
      <c r="AA13" s="405"/>
      <c r="AB13" s="406"/>
      <c r="AC13" s="372">
        <v>581</v>
      </c>
      <c r="AD13" s="373"/>
      <c r="AE13" s="373"/>
      <c r="AF13" s="373"/>
      <c r="AG13" s="374"/>
      <c r="AH13" s="372">
        <v>580</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-251850</v>
      </c>
      <c r="BO13" s="420"/>
      <c r="BP13" s="420"/>
      <c r="BQ13" s="420"/>
      <c r="BR13" s="420"/>
      <c r="BS13" s="420"/>
      <c r="BT13" s="420"/>
      <c r="BU13" s="421"/>
      <c r="BV13" s="419">
        <v>-5931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1.6</v>
      </c>
      <c r="CU13" s="417"/>
      <c r="CV13" s="417"/>
      <c r="CW13" s="417"/>
      <c r="CX13" s="417"/>
      <c r="CY13" s="417"/>
      <c r="CZ13" s="417"/>
      <c r="DA13" s="418"/>
      <c r="DB13" s="416">
        <v>1.2</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56329</v>
      </c>
      <c r="S14" s="507"/>
      <c r="T14" s="507"/>
      <c r="U14" s="507"/>
      <c r="V14" s="508"/>
      <c r="W14" s="510"/>
      <c r="X14" s="408"/>
      <c r="Y14" s="408"/>
      <c r="Z14" s="408"/>
      <c r="AA14" s="408"/>
      <c r="AB14" s="409"/>
      <c r="AC14" s="499">
        <v>2.2000000000000002</v>
      </c>
      <c r="AD14" s="500"/>
      <c r="AE14" s="500"/>
      <c r="AF14" s="500"/>
      <c r="AG14" s="501"/>
      <c r="AH14" s="499">
        <v>2.2000000000000002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53639</v>
      </c>
      <c r="S15" s="507"/>
      <c r="T15" s="507"/>
      <c r="U15" s="507"/>
      <c r="V15" s="508"/>
      <c r="W15" s="509" t="s">
        <v>137</v>
      </c>
      <c r="X15" s="405"/>
      <c r="Y15" s="405"/>
      <c r="Z15" s="405"/>
      <c r="AA15" s="405"/>
      <c r="AB15" s="406"/>
      <c r="AC15" s="372">
        <v>7994</v>
      </c>
      <c r="AD15" s="373"/>
      <c r="AE15" s="373"/>
      <c r="AF15" s="373"/>
      <c r="AG15" s="374"/>
      <c r="AH15" s="372">
        <v>7992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7382423</v>
      </c>
      <c r="BO15" s="449"/>
      <c r="BP15" s="449"/>
      <c r="BQ15" s="449"/>
      <c r="BR15" s="449"/>
      <c r="BS15" s="449"/>
      <c r="BT15" s="449"/>
      <c r="BU15" s="450"/>
      <c r="BV15" s="448">
        <v>7313828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30</v>
      </c>
      <c r="AD16" s="500"/>
      <c r="AE16" s="500"/>
      <c r="AF16" s="500"/>
      <c r="AG16" s="501"/>
      <c r="AH16" s="499">
        <v>31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10717607</v>
      </c>
      <c r="BO16" s="420"/>
      <c r="BP16" s="420"/>
      <c r="BQ16" s="420"/>
      <c r="BR16" s="420"/>
      <c r="BS16" s="420"/>
      <c r="BT16" s="420"/>
      <c r="BU16" s="421"/>
      <c r="BV16" s="419">
        <v>10204165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18033</v>
      </c>
      <c r="AD17" s="373"/>
      <c r="AE17" s="373"/>
      <c r="AF17" s="373"/>
      <c r="AG17" s="374"/>
      <c r="AH17" s="372">
        <v>17224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9326812</v>
      </c>
      <c r="BO17" s="420"/>
      <c r="BP17" s="420"/>
      <c r="BQ17" s="420"/>
      <c r="BR17" s="420"/>
      <c r="BS17" s="420"/>
      <c r="BT17" s="420"/>
      <c r="BU17" s="421"/>
      <c r="BV17" s="419">
        <v>9230576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28.19</v>
      </c>
      <c r="M18" s="472"/>
      <c r="N18" s="472"/>
      <c r="O18" s="472"/>
      <c r="P18" s="472"/>
      <c r="Q18" s="472"/>
      <c r="R18" s="473"/>
      <c r="S18" s="473"/>
      <c r="T18" s="473"/>
      <c r="U18" s="473"/>
      <c r="V18" s="474"/>
      <c r="W18" s="490"/>
      <c r="X18" s="491"/>
      <c r="Y18" s="491"/>
      <c r="Z18" s="491"/>
      <c r="AA18" s="491"/>
      <c r="AB18" s="515"/>
      <c r="AC18" s="389">
        <v>67.8</v>
      </c>
      <c r="AD18" s="390"/>
      <c r="AE18" s="390"/>
      <c r="AF18" s="390"/>
      <c r="AG18" s="475"/>
      <c r="AH18" s="389">
        <v>66.8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11331785</v>
      </c>
      <c r="BO18" s="420"/>
      <c r="BP18" s="420"/>
      <c r="BQ18" s="420"/>
      <c r="BR18" s="420"/>
      <c r="BS18" s="420"/>
      <c r="BT18" s="420"/>
      <c r="BU18" s="421"/>
      <c r="BV18" s="419">
        <v>10793244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2000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15255972</v>
      </c>
      <c r="BO19" s="420"/>
      <c r="BP19" s="420"/>
      <c r="BQ19" s="420"/>
      <c r="BR19" s="420"/>
      <c r="BS19" s="420"/>
      <c r="BT19" s="420"/>
      <c r="BU19" s="421"/>
      <c r="BV19" s="419">
        <v>14883748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22502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10925386</v>
      </c>
      <c r="BO22" s="449"/>
      <c r="BP22" s="449"/>
      <c r="BQ22" s="449"/>
      <c r="BR22" s="449"/>
      <c r="BS22" s="449"/>
      <c r="BT22" s="449"/>
      <c r="BU22" s="450"/>
      <c r="BV22" s="448">
        <v>10882117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4261731</v>
      </c>
      <c r="BO23" s="420"/>
      <c r="BP23" s="420"/>
      <c r="BQ23" s="420"/>
      <c r="BR23" s="420"/>
      <c r="BS23" s="420"/>
      <c r="BT23" s="420"/>
      <c r="BU23" s="421"/>
      <c r="BV23" s="419">
        <v>3503301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8600</v>
      </c>
      <c r="R24" s="373"/>
      <c r="S24" s="373"/>
      <c r="T24" s="373"/>
      <c r="U24" s="373"/>
      <c r="V24" s="374"/>
      <c r="W24" s="462"/>
      <c r="X24" s="399"/>
      <c r="Y24" s="400"/>
      <c r="Z24" s="375" t="s">
        <v>162</v>
      </c>
      <c r="AA24" s="376"/>
      <c r="AB24" s="376"/>
      <c r="AC24" s="376"/>
      <c r="AD24" s="376"/>
      <c r="AE24" s="376"/>
      <c r="AF24" s="376"/>
      <c r="AG24" s="377"/>
      <c r="AH24" s="372">
        <v>317</v>
      </c>
      <c r="AI24" s="373"/>
      <c r="AJ24" s="373"/>
      <c r="AK24" s="373"/>
      <c r="AL24" s="374"/>
      <c r="AM24" s="372">
        <v>940856</v>
      </c>
      <c r="AN24" s="373"/>
      <c r="AO24" s="373"/>
      <c r="AP24" s="373"/>
      <c r="AQ24" s="373"/>
      <c r="AR24" s="374"/>
      <c r="AS24" s="372">
        <v>2968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4426716</v>
      </c>
      <c r="BO24" s="420"/>
      <c r="BP24" s="420"/>
      <c r="BQ24" s="420"/>
      <c r="BR24" s="420"/>
      <c r="BS24" s="420"/>
      <c r="BT24" s="420"/>
      <c r="BU24" s="421"/>
      <c r="BV24" s="419">
        <v>3677834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2</v>
      </c>
      <c r="M25" s="373"/>
      <c r="N25" s="373"/>
      <c r="O25" s="373"/>
      <c r="P25" s="374"/>
      <c r="Q25" s="372">
        <v>7200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316343</v>
      </c>
      <c r="BO25" s="449"/>
      <c r="BP25" s="449"/>
      <c r="BQ25" s="449"/>
      <c r="BR25" s="449"/>
      <c r="BS25" s="449"/>
      <c r="BT25" s="449"/>
      <c r="BU25" s="450"/>
      <c r="BV25" s="448">
        <v>378186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6500</v>
      </c>
      <c r="R26" s="373"/>
      <c r="S26" s="373"/>
      <c r="T26" s="373"/>
      <c r="U26" s="373"/>
      <c r="V26" s="374"/>
      <c r="W26" s="462"/>
      <c r="X26" s="399"/>
      <c r="Y26" s="400"/>
      <c r="Z26" s="375" t="s">
        <v>168</v>
      </c>
      <c r="AA26" s="430"/>
      <c r="AB26" s="430"/>
      <c r="AC26" s="430"/>
      <c r="AD26" s="430"/>
      <c r="AE26" s="430"/>
      <c r="AF26" s="430"/>
      <c r="AG26" s="431"/>
      <c r="AH26" s="372">
        <v>10</v>
      </c>
      <c r="AI26" s="373"/>
      <c r="AJ26" s="373"/>
      <c r="AK26" s="373"/>
      <c r="AL26" s="374"/>
      <c r="AM26" s="372">
        <v>22480</v>
      </c>
      <c r="AN26" s="373"/>
      <c r="AO26" s="373"/>
      <c r="AP26" s="373"/>
      <c r="AQ26" s="373"/>
      <c r="AR26" s="374"/>
      <c r="AS26" s="372">
        <v>2248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3850</v>
      </c>
      <c r="R27" s="373"/>
      <c r="S27" s="373"/>
      <c r="T27" s="373"/>
      <c r="U27" s="373"/>
      <c r="V27" s="374"/>
      <c r="W27" s="462"/>
      <c r="X27" s="399"/>
      <c r="Y27" s="400"/>
      <c r="Z27" s="375" t="s">
        <v>171</v>
      </c>
      <c r="AA27" s="376"/>
      <c r="AB27" s="376"/>
      <c r="AC27" s="376"/>
      <c r="AD27" s="376"/>
      <c r="AE27" s="376"/>
      <c r="AF27" s="376"/>
      <c r="AG27" s="377"/>
      <c r="AH27" s="372">
        <v>9</v>
      </c>
      <c r="AI27" s="373"/>
      <c r="AJ27" s="373"/>
      <c r="AK27" s="373"/>
      <c r="AL27" s="374"/>
      <c r="AM27" s="372">
        <v>25866</v>
      </c>
      <c r="AN27" s="373"/>
      <c r="AO27" s="373"/>
      <c r="AP27" s="373"/>
      <c r="AQ27" s="373"/>
      <c r="AR27" s="374"/>
      <c r="AS27" s="372">
        <v>2874</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189505</v>
      </c>
      <c r="BO27" s="454"/>
      <c r="BP27" s="454"/>
      <c r="BQ27" s="454"/>
      <c r="BR27" s="454"/>
      <c r="BS27" s="454"/>
      <c r="BT27" s="454"/>
      <c r="BU27" s="455"/>
      <c r="BV27" s="453">
        <v>189452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3300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2362615</v>
      </c>
      <c r="BO28" s="449"/>
      <c r="BP28" s="449"/>
      <c r="BQ28" s="449"/>
      <c r="BR28" s="449"/>
      <c r="BS28" s="449"/>
      <c r="BT28" s="449"/>
      <c r="BU28" s="450"/>
      <c r="BV28" s="448">
        <v>2360308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16</v>
      </c>
      <c r="M29" s="373"/>
      <c r="N29" s="373"/>
      <c r="O29" s="373"/>
      <c r="P29" s="374"/>
      <c r="Q29" s="372">
        <v>3080</v>
      </c>
      <c r="R29" s="373"/>
      <c r="S29" s="373"/>
      <c r="T29" s="373"/>
      <c r="U29" s="373"/>
      <c r="V29" s="374"/>
      <c r="W29" s="463"/>
      <c r="X29" s="464"/>
      <c r="Y29" s="465"/>
      <c r="Z29" s="375" t="s">
        <v>177</v>
      </c>
      <c r="AA29" s="376"/>
      <c r="AB29" s="376"/>
      <c r="AC29" s="376"/>
      <c r="AD29" s="376"/>
      <c r="AE29" s="376"/>
      <c r="AF29" s="376"/>
      <c r="AG29" s="377"/>
      <c r="AH29" s="372">
        <v>326</v>
      </c>
      <c r="AI29" s="373"/>
      <c r="AJ29" s="373"/>
      <c r="AK29" s="373"/>
      <c r="AL29" s="374"/>
      <c r="AM29" s="372">
        <v>966722</v>
      </c>
      <c r="AN29" s="373"/>
      <c r="AO29" s="373"/>
      <c r="AP29" s="373"/>
      <c r="AQ29" s="373"/>
      <c r="AR29" s="374"/>
      <c r="AS29" s="372">
        <v>2965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1401987</v>
      </c>
      <c r="BO29" s="420"/>
      <c r="BP29" s="420"/>
      <c r="BQ29" s="420"/>
      <c r="BR29" s="420"/>
      <c r="BS29" s="420"/>
      <c r="BT29" s="420"/>
      <c r="BU29" s="421"/>
      <c r="BV29" s="419">
        <v>1406870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9758701</v>
      </c>
      <c r="BO30" s="454"/>
      <c r="BP30" s="454"/>
      <c r="BQ30" s="454"/>
      <c r="BR30" s="454"/>
      <c r="BS30" s="454"/>
      <c r="BT30" s="454"/>
      <c r="BU30" s="455"/>
      <c r="BV30" s="453">
        <v>9338568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4</v>
      </c>
      <c r="AN34" s="367"/>
      <c r="AO34" s="368" t="str">
        <f>IF('各会計、関係団体の財政状況及び健全化判断比率'!B30="","",'各会計、関係団体の財政状況及び健全化判断比率'!B30)</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6</v>
      </c>
      <c r="BX34" s="367"/>
      <c r="BY34" s="368" t="str">
        <f>IF('各会計、関係団体の財政状況及び健全化判断比率'!B68="","",'各会計、関係団体の財政状況及び健全化判断比率'!B68)</f>
        <v>岐阜県市町村会館組合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瑞穂市土地開発公社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後期高齢者医療事業特別会計</v>
      </c>
      <c r="X35" s="368"/>
      <c r="Y35" s="368"/>
      <c r="Z35" s="368"/>
      <c r="AA35" s="368"/>
      <c r="AB35" s="368"/>
      <c r="AC35" s="368"/>
      <c r="AD35" s="368"/>
      <c r="AE35" s="368"/>
      <c r="AF35" s="368"/>
      <c r="AG35" s="368"/>
      <c r="AH35" s="368"/>
      <c r="AI35" s="368"/>
      <c r="AJ35" s="368"/>
      <c r="AK35" s="368"/>
      <c r="AL35" s="169"/>
      <c r="AM35" s="367">
        <f t="shared" ref="AM35:AM43" si="0">IF(AO35="","",AM34+1)</f>
        <v>5</v>
      </c>
      <c r="AN35" s="367"/>
      <c r="AO35" s="368" t="str">
        <f>IF('各会計、関係団体の財政状況及び健全化判断比率'!B31="","",'各会計、関係団体の財政状況及び健全化判断比率'!B31)</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7</v>
      </c>
      <c r="BX35" s="367"/>
      <c r="BY35" s="368" t="str">
        <f>IF('各会計、関係団体の財政状況及び健全化判断比率'!B69="","",'各会計、関係団体の財政状況及び健全化判断比率'!B69)</f>
        <v>岐阜県市町村職員退職手当組合</v>
      </c>
      <c r="BZ35" s="368"/>
      <c r="CA35" s="368"/>
      <c r="CB35" s="368"/>
      <c r="CC35" s="368"/>
      <c r="CD35" s="368"/>
      <c r="CE35" s="368"/>
      <c r="CF35" s="368"/>
      <c r="CG35" s="368"/>
      <c r="CH35" s="368"/>
      <c r="CI35" s="368"/>
      <c r="CJ35" s="368"/>
      <c r="CK35" s="368"/>
      <c r="CL35" s="368"/>
      <c r="CM35" s="368"/>
      <c r="CN35" s="169"/>
      <c r="CO35" s="367">
        <f t="shared" ref="CO35:CO43" si="3">IF(CQ35="","",CO34+1)</f>
        <v>16</v>
      </c>
      <c r="CP35" s="367"/>
      <c r="CQ35" s="368" t="str">
        <f>IF('各会計、関係団体の財政状況及び健全化判断比率'!BS8="","",'各会計、関係団体の財政状況及び健全化判断比率'!BS8)</f>
        <v>（一財）瑞穂市ふれあい公共公社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8</v>
      </c>
      <c r="BX36" s="367"/>
      <c r="BY36" s="368" t="str">
        <f>IF('各会計、関係団体の財政状況及び健全化判断比率'!B70="","",'各会計、関係団体の財政状況及び健全化判断比率'!B70)</f>
        <v>西濃環境整備組合</v>
      </c>
      <c r="BZ36" s="368"/>
      <c r="CA36" s="368"/>
      <c r="CB36" s="368"/>
      <c r="CC36" s="368"/>
      <c r="CD36" s="368"/>
      <c r="CE36" s="368"/>
      <c r="CF36" s="368"/>
      <c r="CG36" s="368"/>
      <c r="CH36" s="368"/>
      <c r="CI36" s="368"/>
      <c r="CJ36" s="368"/>
      <c r="CK36" s="368"/>
      <c r="CL36" s="368"/>
      <c r="CM36" s="368"/>
      <c r="CN36" s="169"/>
      <c r="CO36" s="367">
        <f t="shared" si="3"/>
        <v>17</v>
      </c>
      <c r="CP36" s="367"/>
      <c r="CQ36" s="368" t="str">
        <f>IF('各会計、関係団体の財政状況及び健全化判断比率'!BS9="","",'各会計、関係団体の財政状況及び健全化判断比率'!BS9)</f>
        <v>樽見鉄道株式会社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9</v>
      </c>
      <c r="BX37" s="367"/>
      <c r="BY37" s="368" t="str">
        <f>IF('各会計、関係団体の財政状況及び健全化判断比率'!B71="","",'各会計、関係団体の財政状況及び健全化判断比率'!B71)</f>
        <v>岐阜地域児童発達支援センター組合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10</v>
      </c>
      <c r="BX38" s="367"/>
      <c r="BY38" s="368" t="str">
        <f>IF('各会計、関係団体の財政状況及び健全化判断比率'!B72="","",'各会計、関係団体の財政状況及び健全化判断比率'!B72)</f>
        <v>もとす広域連合（一般会計分）</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11</v>
      </c>
      <c r="BX39" s="367"/>
      <c r="BY39" s="368" t="str">
        <f>IF('各会計、関係団体の財政状況及び健全化判断比率'!B73="","",'各会計、関係団体の財政状況及び健全化判断比率'!B73)</f>
        <v>もとす広域連合（介護保険事業会計分）</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12</v>
      </c>
      <c r="BX40" s="367"/>
      <c r="BY40" s="368" t="str">
        <f>IF('各会計、関係団体の財政状況及び健全化判断比率'!B74="","",'各会計、関係団体の財政状況及び健全化判断比率'!B74)</f>
        <v>もとす広域連合（老人福祉施設特別会計分）</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13</v>
      </c>
      <c r="BX41" s="367"/>
      <c r="BY41" s="368" t="str">
        <f>IF('各会計、関係団体の財政状況及び健全化判断比率'!B75="","",'各会計、関係団体の財政状況及び健全化判断比率'!B75)</f>
        <v>後期高齢者医療連合（一般会計分）</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14</v>
      </c>
      <c r="BX42" s="367"/>
      <c r="BY42" s="368" t="str">
        <f>IF('各会計、関係団体の財政状況及び健全化判断比率'!B76="","",'各会計、関係団体の財政状況及び健全化判断比率'!B76)</f>
        <v>後期高齢者医療連合（特別会計分）</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0hDk06IbuG3p3koKPx7rGHThfjkYk21fr2HjtBy35n/G/F761FZwMJpru/OHEMdnMLk7m5TY5zitQR4tKtwzaQ==" saltValue="H3Y1HbFIyYN0NUKAgcSsP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532</v>
      </c>
      <c r="D34" s="1151"/>
      <c r="E34" s="1152"/>
      <c r="F34" s="32">
        <v>9.76</v>
      </c>
      <c r="G34" s="33">
        <v>8.58</v>
      </c>
      <c r="H34" s="33">
        <v>8.67</v>
      </c>
      <c r="I34" s="33">
        <v>8.64</v>
      </c>
      <c r="J34" s="34">
        <v>8.2799999999999994</v>
      </c>
      <c r="K34" s="22"/>
      <c r="L34" s="22"/>
      <c r="M34" s="22"/>
      <c r="N34" s="22"/>
      <c r="O34" s="22"/>
      <c r="P34" s="22"/>
    </row>
    <row r="35" spans="1:16" ht="39" customHeight="1" x14ac:dyDescent="0.2">
      <c r="A35" s="22"/>
      <c r="B35" s="35"/>
      <c r="C35" s="1145" t="s">
        <v>533</v>
      </c>
      <c r="D35" s="1146"/>
      <c r="E35" s="1147"/>
      <c r="F35" s="36">
        <v>6.57</v>
      </c>
      <c r="G35" s="37">
        <v>7.9</v>
      </c>
      <c r="H35" s="37">
        <v>7.35</v>
      </c>
      <c r="I35" s="37">
        <v>5.0999999999999996</v>
      </c>
      <c r="J35" s="38">
        <v>2.91</v>
      </c>
      <c r="K35" s="22"/>
      <c r="L35" s="22"/>
      <c r="M35" s="22"/>
      <c r="N35" s="22"/>
      <c r="O35" s="22"/>
      <c r="P35" s="22"/>
    </row>
    <row r="36" spans="1:16" ht="39" customHeight="1" x14ac:dyDescent="0.2">
      <c r="A36" s="22"/>
      <c r="B36" s="35"/>
      <c r="C36" s="1145" t="s">
        <v>534</v>
      </c>
      <c r="D36" s="1146"/>
      <c r="E36" s="1147"/>
      <c r="F36" s="36">
        <v>0.23</v>
      </c>
      <c r="G36" s="37">
        <v>0.3</v>
      </c>
      <c r="H36" s="37">
        <v>0.48</v>
      </c>
      <c r="I36" s="37">
        <v>0.76</v>
      </c>
      <c r="J36" s="38">
        <v>1.28</v>
      </c>
      <c r="K36" s="22"/>
      <c r="L36" s="22"/>
      <c r="M36" s="22"/>
      <c r="N36" s="22"/>
      <c r="O36" s="22"/>
      <c r="P36" s="22"/>
    </row>
    <row r="37" spans="1:16" ht="39" customHeight="1" x14ac:dyDescent="0.2">
      <c r="A37" s="22"/>
      <c r="B37" s="35"/>
      <c r="C37" s="1145" t="s">
        <v>535</v>
      </c>
      <c r="D37" s="1146"/>
      <c r="E37" s="1147"/>
      <c r="F37" s="36">
        <v>0.92</v>
      </c>
      <c r="G37" s="37">
        <v>0.72</v>
      </c>
      <c r="H37" s="37">
        <v>0.04</v>
      </c>
      <c r="I37" s="37">
        <v>0.48</v>
      </c>
      <c r="J37" s="38">
        <v>0.61</v>
      </c>
      <c r="K37" s="22"/>
      <c r="L37" s="22"/>
      <c r="M37" s="22"/>
      <c r="N37" s="22"/>
      <c r="O37" s="22"/>
      <c r="P37" s="22"/>
    </row>
    <row r="38" spans="1:16" ht="39" customHeight="1" x14ac:dyDescent="0.2">
      <c r="A38" s="22"/>
      <c r="B38" s="35"/>
      <c r="C38" s="1145" t="s">
        <v>536</v>
      </c>
      <c r="D38" s="1146"/>
      <c r="E38" s="1147"/>
      <c r="F38" s="36">
        <v>0.15</v>
      </c>
      <c r="G38" s="37">
        <v>0.13</v>
      </c>
      <c r="H38" s="37">
        <v>0.04</v>
      </c>
      <c r="I38" s="37">
        <v>0.04</v>
      </c>
      <c r="J38" s="38">
        <v>0.02</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484</v>
      </c>
      <c r="G42" s="37" t="s">
        <v>484</v>
      </c>
      <c r="H42" s="37" t="s">
        <v>484</v>
      </c>
      <c r="I42" s="37" t="s">
        <v>484</v>
      </c>
      <c r="J42" s="38" t="s">
        <v>484</v>
      </c>
      <c r="K42" s="22"/>
      <c r="L42" s="22"/>
      <c r="M42" s="22"/>
      <c r="N42" s="22"/>
      <c r="O42" s="22"/>
      <c r="P42" s="22"/>
    </row>
    <row r="43" spans="1:16" ht="39" customHeight="1" thickBot="1" x14ac:dyDescent="0.25">
      <c r="A43" s="22"/>
      <c r="B43" s="40"/>
      <c r="C43" s="1148" t="s">
        <v>538</v>
      </c>
      <c r="D43" s="1149"/>
      <c r="E43" s="1150"/>
      <c r="F43" s="41">
        <v>0.01</v>
      </c>
      <c r="G43" s="42">
        <v>0.01</v>
      </c>
      <c r="H43" s="42">
        <v>0.02</v>
      </c>
      <c r="I43" s="42">
        <v>0.04</v>
      </c>
      <c r="J43" s="43" t="s">
        <v>484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HFcNQDPZwNBL01A+aRXMBG+lOCxIKLNJGUUMRN6+lmZpIRJ/1D8C3vtnPxiKBY6fBBoInCAPUrmYO5vmk/kgA==" saltValue="Oyzaj24vybCF49KBo67P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972</v>
      </c>
      <c r="L45" s="60">
        <v>976</v>
      </c>
      <c r="M45" s="60">
        <v>1098</v>
      </c>
      <c r="N45" s="60">
        <v>1157</v>
      </c>
      <c r="O45" s="61">
        <v>1089</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484</v>
      </c>
      <c r="L46" s="64" t="s">
        <v>484</v>
      </c>
      <c r="M46" s="64" t="s">
        <v>484</v>
      </c>
      <c r="N46" s="64" t="s">
        <v>484</v>
      </c>
      <c r="O46" s="65" t="s">
        <v>484</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484</v>
      </c>
      <c r="L47" s="64" t="s">
        <v>484</v>
      </c>
      <c r="M47" s="64" t="s">
        <v>484</v>
      </c>
      <c r="N47" s="64" t="s">
        <v>484</v>
      </c>
      <c r="O47" s="65" t="s">
        <v>484</v>
      </c>
      <c r="P47" s="48"/>
      <c r="Q47" s="48"/>
      <c r="R47" s="48"/>
      <c r="S47" s="48"/>
      <c r="T47" s="48"/>
      <c r="U47" s="48"/>
    </row>
    <row r="48" spans="1:21" ht="30.75" customHeight="1" x14ac:dyDescent="0.2">
      <c r="A48" s="48"/>
      <c r="B48" s="1178"/>
      <c r="C48" s="1179"/>
      <c r="D48" s="62"/>
      <c r="E48" s="1155" t="s">
        <v>13</v>
      </c>
      <c r="F48" s="1155"/>
      <c r="G48" s="1155"/>
      <c r="H48" s="1155"/>
      <c r="I48" s="1155"/>
      <c r="J48" s="1156"/>
      <c r="K48" s="63">
        <v>119</v>
      </c>
      <c r="L48" s="64">
        <v>127</v>
      </c>
      <c r="M48" s="64">
        <v>97</v>
      </c>
      <c r="N48" s="64">
        <v>98</v>
      </c>
      <c r="O48" s="65">
        <v>93</v>
      </c>
      <c r="P48" s="48"/>
      <c r="Q48" s="48"/>
      <c r="R48" s="48"/>
      <c r="S48" s="48"/>
      <c r="T48" s="48"/>
      <c r="U48" s="48"/>
    </row>
    <row r="49" spans="1:21" ht="30.75" customHeight="1" x14ac:dyDescent="0.2">
      <c r="A49" s="48"/>
      <c r="B49" s="1178"/>
      <c r="C49" s="1179"/>
      <c r="D49" s="62"/>
      <c r="E49" s="1155" t="s">
        <v>14</v>
      </c>
      <c r="F49" s="1155"/>
      <c r="G49" s="1155"/>
      <c r="H49" s="1155"/>
      <c r="I49" s="1155"/>
      <c r="J49" s="1156"/>
      <c r="K49" s="63">
        <v>48</v>
      </c>
      <c r="L49" s="64">
        <v>48</v>
      </c>
      <c r="M49" s="64">
        <v>49</v>
      </c>
      <c r="N49" s="64">
        <v>49</v>
      </c>
      <c r="O49" s="65">
        <v>56</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484</v>
      </c>
      <c r="L50" s="64" t="s">
        <v>484</v>
      </c>
      <c r="M50" s="64" t="s">
        <v>484</v>
      </c>
      <c r="N50" s="64" t="s">
        <v>484</v>
      </c>
      <c r="O50" s="65" t="s">
        <v>484</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484</v>
      </c>
      <c r="L51" s="64" t="s">
        <v>484</v>
      </c>
      <c r="M51" s="64" t="s">
        <v>484</v>
      </c>
      <c r="N51" s="64" t="s">
        <v>484</v>
      </c>
      <c r="O51" s="65" t="s">
        <v>484</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1094</v>
      </c>
      <c r="L52" s="64">
        <v>1088</v>
      </c>
      <c r="M52" s="64">
        <v>1102</v>
      </c>
      <c r="N52" s="64">
        <v>1077</v>
      </c>
      <c r="O52" s="65">
        <v>1057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45</v>
      </c>
      <c r="L53" s="69">
        <v>63</v>
      </c>
      <c r="M53" s="69">
        <v>142</v>
      </c>
      <c r="N53" s="69">
        <v>227</v>
      </c>
      <c r="O53" s="70">
        <v>181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550</v>
      </c>
      <c r="L58" s="84" t="s">
        <v>550</v>
      </c>
      <c r="M58" s="84" t="s">
        <v>550</v>
      </c>
      <c r="N58" s="84" t="s">
        <v>550</v>
      </c>
      <c r="O58" s="85" t="s">
        <v>550</v>
      </c>
    </row>
    <row r="59" spans="1:21" ht="31.5" customHeight="1" x14ac:dyDescent="0.2">
      <c r="B59" s="1163"/>
      <c r="C59" s="1164"/>
      <c r="D59" s="1170" t="s">
        <v>26</v>
      </c>
      <c r="E59" s="1171"/>
      <c r="F59" s="1171"/>
      <c r="G59" s="1171"/>
      <c r="H59" s="1171"/>
      <c r="I59" s="1171"/>
      <c r="J59" s="1172"/>
      <c r="K59" s="86" t="s">
        <v>550</v>
      </c>
      <c r="L59" s="87" t="s">
        <v>550</v>
      </c>
      <c r="M59" s="87" t="s">
        <v>550</v>
      </c>
      <c r="N59" s="87" t="s">
        <v>550</v>
      </c>
      <c r="O59" s="88" t="s">
        <v>550</v>
      </c>
    </row>
    <row r="60" spans="1:21" ht="31.5" customHeight="1" thickBot="1" x14ac:dyDescent="0.25">
      <c r="B60" s="1165"/>
      <c r="C60" s="1166"/>
      <c r="D60" s="1173" t="s">
        <v>27</v>
      </c>
      <c r="E60" s="1174"/>
      <c r="F60" s="1174"/>
      <c r="G60" s="1174"/>
      <c r="H60" s="1174"/>
      <c r="I60" s="1174"/>
      <c r="J60" s="1175"/>
      <c r="K60" s="89" t="s">
        <v>550</v>
      </c>
      <c r="L60" s="90" t="s">
        <v>550</v>
      </c>
      <c r="M60" s="90" t="s">
        <v>550</v>
      </c>
      <c r="N60" s="90" t="s">
        <v>550</v>
      </c>
      <c r="O60" s="91" t="s">
        <v>550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mfutzYmxkTYeWCjDZfhrmf1gqVB3kpS9vU8/mvcM6dAM0+l9xJ1LNyL5Eb0FEn7ueCy8kngJtMMrCAqSKIlBg==" saltValue="DpUabpwnE2gJSZ4ffmpSd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96" t="s">
        <v>30</v>
      </c>
      <c r="C41" s="1197"/>
      <c r="D41" s="105"/>
      <c r="E41" s="1198" t="s">
        <v>31</v>
      </c>
      <c r="F41" s="1198"/>
      <c r="G41" s="1198"/>
      <c r="H41" s="1199"/>
      <c r="I41" s="343">
        <v>11772</v>
      </c>
      <c r="J41" s="344">
        <v>12060</v>
      </c>
      <c r="K41" s="344">
        <v>11686</v>
      </c>
      <c r="L41" s="344">
        <v>10882</v>
      </c>
      <c r="M41" s="345">
        <v>10925</v>
      </c>
    </row>
    <row r="42" spans="2:13" ht="27.75" customHeight="1" x14ac:dyDescent="0.2">
      <c r="B42" s="1186"/>
      <c r="C42" s="1187"/>
      <c r="D42" s="106"/>
      <c r="E42" s="1190" t="s">
        <v>32</v>
      </c>
      <c r="F42" s="1190"/>
      <c r="G42" s="1190"/>
      <c r="H42" s="1191"/>
      <c r="I42" s="346" t="s">
        <v>484</v>
      </c>
      <c r="J42" s="347" t="s">
        <v>484</v>
      </c>
      <c r="K42" s="347" t="s">
        <v>484</v>
      </c>
      <c r="L42" s="347" t="s">
        <v>484</v>
      </c>
      <c r="M42" s="348" t="s">
        <v>484</v>
      </c>
    </row>
    <row r="43" spans="2:13" ht="27.75" customHeight="1" x14ac:dyDescent="0.2">
      <c r="B43" s="1186"/>
      <c r="C43" s="1187"/>
      <c r="D43" s="106"/>
      <c r="E43" s="1190" t="s">
        <v>33</v>
      </c>
      <c r="F43" s="1190"/>
      <c r="G43" s="1190"/>
      <c r="H43" s="1191"/>
      <c r="I43" s="346">
        <v>1079</v>
      </c>
      <c r="J43" s="347">
        <v>1148</v>
      </c>
      <c r="K43" s="347">
        <v>1093</v>
      </c>
      <c r="L43" s="347">
        <v>1130</v>
      </c>
      <c r="M43" s="348">
        <v>1629</v>
      </c>
    </row>
    <row r="44" spans="2:13" ht="27.75" customHeight="1" x14ac:dyDescent="0.2">
      <c r="B44" s="1186"/>
      <c r="C44" s="1187"/>
      <c r="D44" s="106"/>
      <c r="E44" s="1190" t="s">
        <v>34</v>
      </c>
      <c r="F44" s="1190"/>
      <c r="G44" s="1190"/>
      <c r="H44" s="1191"/>
      <c r="I44" s="346">
        <v>593</v>
      </c>
      <c r="J44" s="347">
        <v>703</v>
      </c>
      <c r="K44" s="347">
        <v>662</v>
      </c>
      <c r="L44" s="347">
        <v>607</v>
      </c>
      <c r="M44" s="348">
        <v>554</v>
      </c>
    </row>
    <row r="45" spans="2:13" ht="27.75" customHeight="1" x14ac:dyDescent="0.2">
      <c r="B45" s="1186"/>
      <c r="C45" s="1187"/>
      <c r="D45" s="106"/>
      <c r="E45" s="1190" t="s">
        <v>35</v>
      </c>
      <c r="F45" s="1190"/>
      <c r="G45" s="1190"/>
      <c r="H45" s="1191"/>
      <c r="I45" s="346" t="s">
        <v>484</v>
      </c>
      <c r="J45" s="347" t="s">
        <v>484</v>
      </c>
      <c r="K45" s="347" t="s">
        <v>484</v>
      </c>
      <c r="L45" s="347" t="s">
        <v>484</v>
      </c>
      <c r="M45" s="348" t="s">
        <v>484</v>
      </c>
    </row>
    <row r="46" spans="2:13" ht="27.75" customHeight="1" x14ac:dyDescent="0.2">
      <c r="B46" s="1186"/>
      <c r="C46" s="1187"/>
      <c r="D46" s="107"/>
      <c r="E46" s="1190" t="s">
        <v>36</v>
      </c>
      <c r="F46" s="1190"/>
      <c r="G46" s="1190"/>
      <c r="H46" s="1191"/>
      <c r="I46" s="346" t="s">
        <v>484</v>
      </c>
      <c r="J46" s="347" t="s">
        <v>484</v>
      </c>
      <c r="K46" s="347" t="s">
        <v>484</v>
      </c>
      <c r="L46" s="347" t="s">
        <v>484</v>
      </c>
      <c r="M46" s="348" t="s">
        <v>484</v>
      </c>
    </row>
    <row r="47" spans="2:13" ht="27.75" customHeight="1" x14ac:dyDescent="0.2">
      <c r="B47" s="1186"/>
      <c r="C47" s="1187"/>
      <c r="D47" s="108"/>
      <c r="E47" s="1200" t="s">
        <v>37</v>
      </c>
      <c r="F47" s="1201"/>
      <c r="G47" s="1201"/>
      <c r="H47" s="1202"/>
      <c r="I47" s="346" t="s">
        <v>484</v>
      </c>
      <c r="J47" s="347" t="s">
        <v>484</v>
      </c>
      <c r="K47" s="347" t="s">
        <v>484</v>
      </c>
      <c r="L47" s="347" t="s">
        <v>484</v>
      </c>
      <c r="M47" s="348" t="s">
        <v>484</v>
      </c>
    </row>
    <row r="48" spans="2:13" ht="27.75" customHeight="1" x14ac:dyDescent="0.2">
      <c r="B48" s="1186"/>
      <c r="C48" s="1187"/>
      <c r="D48" s="106"/>
      <c r="E48" s="1190" t="s">
        <v>38</v>
      </c>
      <c r="F48" s="1190"/>
      <c r="G48" s="1190"/>
      <c r="H48" s="1191"/>
      <c r="I48" s="346" t="s">
        <v>484</v>
      </c>
      <c r="J48" s="347" t="s">
        <v>484</v>
      </c>
      <c r="K48" s="347" t="s">
        <v>484</v>
      </c>
      <c r="L48" s="347" t="s">
        <v>484</v>
      </c>
      <c r="M48" s="348" t="s">
        <v>484</v>
      </c>
    </row>
    <row r="49" spans="2:13" ht="27.75" customHeight="1" x14ac:dyDescent="0.2">
      <c r="B49" s="1188"/>
      <c r="C49" s="1189"/>
      <c r="D49" s="106"/>
      <c r="E49" s="1190" t="s">
        <v>39</v>
      </c>
      <c r="F49" s="1190"/>
      <c r="G49" s="1190"/>
      <c r="H49" s="1191"/>
      <c r="I49" s="346" t="s">
        <v>484</v>
      </c>
      <c r="J49" s="347" t="s">
        <v>484</v>
      </c>
      <c r="K49" s="347" t="s">
        <v>484</v>
      </c>
      <c r="L49" s="347" t="s">
        <v>484</v>
      </c>
      <c r="M49" s="348" t="s">
        <v>484</v>
      </c>
    </row>
    <row r="50" spans="2:13" ht="27.75" customHeight="1" x14ac:dyDescent="0.2">
      <c r="B50" s="1184" t="s">
        <v>40</v>
      </c>
      <c r="C50" s="1185"/>
      <c r="D50" s="109"/>
      <c r="E50" s="1190" t="s">
        <v>41</v>
      </c>
      <c r="F50" s="1190"/>
      <c r="G50" s="1190"/>
      <c r="H50" s="1191"/>
      <c r="I50" s="346">
        <v>11871</v>
      </c>
      <c r="J50" s="347">
        <v>13078</v>
      </c>
      <c r="K50" s="347">
        <v>13770</v>
      </c>
      <c r="L50" s="347">
        <v>13807</v>
      </c>
      <c r="M50" s="348">
        <v>13899</v>
      </c>
    </row>
    <row r="51" spans="2:13" ht="27.75" customHeight="1" x14ac:dyDescent="0.2">
      <c r="B51" s="1186"/>
      <c r="C51" s="1187"/>
      <c r="D51" s="106"/>
      <c r="E51" s="1190" t="s">
        <v>42</v>
      </c>
      <c r="F51" s="1190"/>
      <c r="G51" s="1190"/>
      <c r="H51" s="1191"/>
      <c r="I51" s="346">
        <v>43</v>
      </c>
      <c r="J51" s="347" t="s">
        <v>484</v>
      </c>
      <c r="K51" s="347">
        <v>55</v>
      </c>
      <c r="L51" s="347">
        <v>48</v>
      </c>
      <c r="M51" s="348">
        <v>45</v>
      </c>
    </row>
    <row r="52" spans="2:13" ht="27.75" customHeight="1" x14ac:dyDescent="0.2">
      <c r="B52" s="1188"/>
      <c r="C52" s="1189"/>
      <c r="D52" s="106"/>
      <c r="E52" s="1190" t="s">
        <v>43</v>
      </c>
      <c r="F52" s="1190"/>
      <c r="G52" s="1190"/>
      <c r="H52" s="1191"/>
      <c r="I52" s="346">
        <v>12692</v>
      </c>
      <c r="J52" s="347">
        <v>12788</v>
      </c>
      <c r="K52" s="347">
        <v>12334</v>
      </c>
      <c r="L52" s="347">
        <v>10574</v>
      </c>
      <c r="M52" s="348">
        <v>10704</v>
      </c>
    </row>
    <row r="53" spans="2:13" ht="27.75" customHeight="1" thickBot="1" x14ac:dyDescent="0.25">
      <c r="B53" s="1192" t="s">
        <v>19</v>
      </c>
      <c r="C53" s="1193"/>
      <c r="D53" s="110"/>
      <c r="E53" s="1194" t="s">
        <v>44</v>
      </c>
      <c r="F53" s="1194"/>
      <c r="G53" s="1194"/>
      <c r="H53" s="1195"/>
      <c r="I53" s="349">
        <v>-11162</v>
      </c>
      <c r="J53" s="350">
        <v>-11956</v>
      </c>
      <c r="K53" s="350">
        <v>-12718</v>
      </c>
      <c r="L53" s="350">
        <v>-11811</v>
      </c>
      <c r="M53" s="351">
        <v>-11539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zP/r33EhjhIpN5XHua61DRSfoDqtrRTi0fKjp1254SAypoow+bXsNKTTGAokiE4O+MmADbAGWiE7Sv6dU644Lg==" saltValue="r+ontOFX5kOo9Hz7X304l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525</v>
      </c>
      <c r="G54" s="119" t="s">
        <v>526</v>
      </c>
      <c r="H54" s="120" t="s">
        <v>527</v>
      </c>
    </row>
    <row r="55" spans="2:8" ht="52.5" customHeight="1" x14ac:dyDescent="0.2">
      <c r="B55" s="121"/>
      <c r="C55" s="1211" t="s">
        <v>46</v>
      </c>
      <c r="D55" s="1211"/>
      <c r="E55" s="1212"/>
      <c r="F55" s="352">
        <v>2178</v>
      </c>
      <c r="G55" s="352">
        <v>2360</v>
      </c>
      <c r="H55" s="353">
        <v>2363</v>
      </c>
    </row>
    <row r="56" spans="2:8" ht="52.5" customHeight="1" x14ac:dyDescent="0.2">
      <c r="B56" s="122"/>
      <c r="C56" s="1213" t="s">
        <v>47</v>
      </c>
      <c r="D56" s="1213"/>
      <c r="E56" s="1214"/>
      <c r="F56" s="354">
        <v>1473</v>
      </c>
      <c r="G56" s="354">
        <v>1407</v>
      </c>
      <c r="H56" s="355">
        <v>1402</v>
      </c>
    </row>
    <row r="57" spans="2:8" ht="53.25" customHeight="1" x14ac:dyDescent="0.2">
      <c r="B57" s="122"/>
      <c r="C57" s="1215" t="s">
        <v>48</v>
      </c>
      <c r="D57" s="1215"/>
      <c r="E57" s="1216"/>
      <c r="F57" s="356">
        <v>9122</v>
      </c>
      <c r="G57" s="356">
        <v>9339</v>
      </c>
      <c r="H57" s="357">
        <v>9759</v>
      </c>
    </row>
    <row r="58" spans="2:8" ht="45.75" customHeight="1" x14ac:dyDescent="0.2">
      <c r="B58" s="123"/>
      <c r="C58" s="1203" t="s">
        <v>544</v>
      </c>
      <c r="D58" s="1204"/>
      <c r="E58" s="1205"/>
      <c r="F58" s="358">
        <v>2826</v>
      </c>
      <c r="G58" s="358">
        <v>2832</v>
      </c>
      <c r="H58" s="359">
        <v>2838</v>
      </c>
    </row>
    <row r="59" spans="2:8" ht="45.75" customHeight="1" x14ac:dyDescent="0.2">
      <c r="B59" s="123"/>
      <c r="C59" s="1203" t="s">
        <v>545</v>
      </c>
      <c r="D59" s="1204"/>
      <c r="E59" s="1205"/>
      <c r="F59" s="358">
        <v>2267</v>
      </c>
      <c r="G59" s="358">
        <v>2578</v>
      </c>
      <c r="H59" s="359">
        <v>2657</v>
      </c>
    </row>
    <row r="60" spans="2:8" ht="45.75" customHeight="1" x14ac:dyDescent="0.2">
      <c r="B60" s="123"/>
      <c r="C60" s="1203" t="s">
        <v>546</v>
      </c>
      <c r="D60" s="1204"/>
      <c r="E60" s="1205"/>
      <c r="F60" s="358">
        <v>2562</v>
      </c>
      <c r="G60" s="358">
        <v>2292</v>
      </c>
      <c r="H60" s="359">
        <v>2344</v>
      </c>
    </row>
    <row r="61" spans="2:8" ht="45.75" customHeight="1" x14ac:dyDescent="0.2">
      <c r="B61" s="123"/>
      <c r="C61" s="1203" t="s">
        <v>547</v>
      </c>
      <c r="D61" s="1204"/>
      <c r="E61" s="1205"/>
      <c r="F61" s="358">
        <v>1209</v>
      </c>
      <c r="G61" s="358">
        <v>1413</v>
      </c>
      <c r="H61" s="359">
        <v>1717</v>
      </c>
    </row>
    <row r="62" spans="2:8" ht="45.75" customHeight="1" thickBot="1" x14ac:dyDescent="0.25">
      <c r="B62" s="124"/>
      <c r="C62" s="1206" t="s">
        <v>548</v>
      </c>
      <c r="D62" s="1207"/>
      <c r="E62" s="1208"/>
      <c r="F62" s="360">
        <v>190</v>
      </c>
      <c r="G62" s="360">
        <v>157</v>
      </c>
      <c r="H62" s="361">
        <v>124</v>
      </c>
    </row>
    <row r="63" spans="2:8" ht="52.5" customHeight="1" thickBot="1" x14ac:dyDescent="0.25">
      <c r="B63" s="125"/>
      <c r="C63" s="1209" t="s">
        <v>49</v>
      </c>
      <c r="D63" s="1209"/>
      <c r="E63" s="1210"/>
      <c r="F63" s="362">
        <v>12773</v>
      </c>
      <c r="G63" s="362">
        <v>13106</v>
      </c>
      <c r="H63" s="363">
        <v>13523</v>
      </c>
    </row>
    <row r="64" spans="2:8" ht="13.2" x14ac:dyDescent="0.2"/>
  </sheetData>
  <sheetProtection algorithmName="SHA-512" hashValue="cSHi4iHglZG4ARHQraRV9tnw8JkwLI6jJ7hxT9x7Z526qp4BBP0IXWa1XjoWeHfmXLCBx2L1g5neoVyw+2xNaA==" saltValue="wEg7KeD7IfEIUnAqc1as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37369</v>
      </c>
      <c r="E3" s="144"/>
      <c r="F3" s="145">
        <v>63812</v>
      </c>
      <c r="G3" s="146"/>
      <c r="H3" s="147"/>
    </row>
    <row r="4" spans="1:8" x14ac:dyDescent="0.2">
      <c r="A4" s="148"/>
      <c r="B4" s="149"/>
      <c r="C4" s="150"/>
      <c r="D4" s="151">
        <v>32139</v>
      </c>
      <c r="E4" s="152"/>
      <c r="F4" s="153">
        <v>33848</v>
      </c>
      <c r="G4" s="154"/>
      <c r="H4" s="155"/>
    </row>
    <row r="5" spans="1:8" x14ac:dyDescent="0.2">
      <c r="A5" s="136" t="s">
        <v>517</v>
      </c>
      <c r="B5" s="141"/>
      <c r="C5" s="142"/>
      <c r="D5" s="143">
        <v>35908</v>
      </c>
      <c r="E5" s="144"/>
      <c r="F5" s="145">
        <v>45945</v>
      </c>
      <c r="G5" s="146"/>
      <c r="H5" s="147"/>
    </row>
    <row r="6" spans="1:8" x14ac:dyDescent="0.2">
      <c r="A6" s="148"/>
      <c r="B6" s="149"/>
      <c r="C6" s="150"/>
      <c r="D6" s="151">
        <v>29859</v>
      </c>
      <c r="E6" s="152"/>
      <c r="F6" s="153">
        <v>25180</v>
      </c>
      <c r="G6" s="154"/>
      <c r="H6" s="155"/>
    </row>
    <row r="7" spans="1:8" x14ac:dyDescent="0.2">
      <c r="A7" s="136" t="s">
        <v>518</v>
      </c>
      <c r="B7" s="141"/>
      <c r="C7" s="142"/>
      <c r="D7" s="143">
        <v>39063</v>
      </c>
      <c r="E7" s="144"/>
      <c r="F7" s="145">
        <v>44475</v>
      </c>
      <c r="G7" s="146"/>
      <c r="H7" s="147"/>
    </row>
    <row r="8" spans="1:8" x14ac:dyDescent="0.2">
      <c r="A8" s="148"/>
      <c r="B8" s="149"/>
      <c r="C8" s="150"/>
      <c r="D8" s="151">
        <v>31148</v>
      </c>
      <c r="E8" s="152"/>
      <c r="F8" s="153">
        <v>24780</v>
      </c>
      <c r="G8" s="154"/>
      <c r="H8" s="155"/>
    </row>
    <row r="9" spans="1:8" x14ac:dyDescent="0.2">
      <c r="A9" s="136" t="s">
        <v>519</v>
      </c>
      <c r="B9" s="141"/>
      <c r="C9" s="142"/>
      <c r="D9" s="143">
        <v>25217</v>
      </c>
      <c r="E9" s="144"/>
      <c r="F9" s="145">
        <v>45982</v>
      </c>
      <c r="G9" s="146"/>
      <c r="H9" s="147"/>
    </row>
    <row r="10" spans="1:8" x14ac:dyDescent="0.2">
      <c r="A10" s="148"/>
      <c r="B10" s="149"/>
      <c r="C10" s="150"/>
      <c r="D10" s="151">
        <v>22479</v>
      </c>
      <c r="E10" s="152"/>
      <c r="F10" s="153">
        <v>25583</v>
      </c>
      <c r="G10" s="154"/>
      <c r="H10" s="155"/>
    </row>
    <row r="11" spans="1:8" x14ac:dyDescent="0.2">
      <c r="A11" s="136" t="s">
        <v>520</v>
      </c>
      <c r="B11" s="141"/>
      <c r="C11" s="142"/>
      <c r="D11" s="143">
        <v>45328</v>
      </c>
      <c r="E11" s="144"/>
      <c r="F11" s="145">
        <v>50538</v>
      </c>
      <c r="G11" s="146"/>
      <c r="H11" s="147"/>
    </row>
    <row r="12" spans="1:8" x14ac:dyDescent="0.2">
      <c r="A12" s="148"/>
      <c r="B12" s="149"/>
      <c r="C12" s="156"/>
      <c r="D12" s="151">
        <v>35338</v>
      </c>
      <c r="E12" s="152"/>
      <c r="F12" s="153">
        <v>29053</v>
      </c>
      <c r="G12" s="154"/>
      <c r="H12" s="155"/>
    </row>
    <row r="13" spans="1:8" x14ac:dyDescent="0.2">
      <c r="A13" s="136"/>
      <c r="B13" s="141"/>
      <c r="C13" s="157"/>
      <c r="D13" s="158">
        <v>36577</v>
      </c>
      <c r="E13" s="159"/>
      <c r="F13" s="160">
        <v>50150</v>
      </c>
      <c r="G13" s="161"/>
      <c r="H13" s="147"/>
    </row>
    <row r="14" spans="1:8" x14ac:dyDescent="0.2">
      <c r="A14" s="148"/>
      <c r="B14" s="149"/>
      <c r="C14" s="150"/>
      <c r="D14" s="151">
        <v>30193</v>
      </c>
      <c r="E14" s="152"/>
      <c r="F14" s="153">
        <v>27689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6.57</v>
      </c>
      <c r="C19" s="162">
        <f>ROUND(VALUE(SUBSTITUTE(実質収支比率等に係る経年分析!G$48,"▲","-")),2)</f>
        <v>7.9</v>
      </c>
      <c r="D19" s="162">
        <f>ROUND(VALUE(SUBSTITUTE(実質収支比率等に係る経年分析!H$48,"▲","-")),2)</f>
        <v>7.35</v>
      </c>
      <c r="E19" s="162">
        <f>ROUND(VALUE(SUBSTITUTE(実質収支比率等に係る経年分析!I$48,"▲","-")),2)</f>
        <v>5.0999999999999996</v>
      </c>
      <c r="F19" s="162">
        <f>ROUND(VALUE(SUBSTITUTE(実質収支比率等に係る経年分析!J$48,"▲","-")),2)</f>
        <v>2.92</v>
      </c>
    </row>
    <row r="20" spans="1:11" x14ac:dyDescent="0.2">
      <c r="A20" s="162" t="s">
        <v>53</v>
      </c>
      <c r="B20" s="162">
        <f>ROUND(VALUE(SUBSTITUTE(実質収支比率等に係る経年分析!F$47,"▲","-")),2)</f>
        <v>20.87</v>
      </c>
      <c r="C20" s="162">
        <f>ROUND(VALUE(SUBSTITUTE(実質収支比率等に係る経年分析!G$47,"▲","-")),2)</f>
        <v>19.36</v>
      </c>
      <c r="D20" s="162">
        <f>ROUND(VALUE(SUBSTITUTE(実質収支比率等に係る経年分析!H$47,"▲","-")),2)</f>
        <v>18.12</v>
      </c>
      <c r="E20" s="162">
        <f>ROUND(VALUE(SUBSTITUTE(実質収支比率等に係る経年分析!I$47,"▲","-")),2)</f>
        <v>19.260000000000002</v>
      </c>
      <c r="F20" s="162">
        <f>ROUND(VALUE(SUBSTITUTE(実質収支比率等に係る経年分析!J$47,"▲","-")),2)</f>
        <v>18.559999999999999</v>
      </c>
    </row>
    <row r="21" spans="1:11" x14ac:dyDescent="0.2">
      <c r="A21" s="162" t="s">
        <v>54</v>
      </c>
      <c r="B21" s="162">
        <f>IF(ISNUMBER(VALUE(SUBSTITUTE(実質収支比率等に係る経年分析!F$49,"▲","-"))),ROUND(VALUE(SUBSTITUTE(実質収支比率等に係る経年分析!F$49,"▲","-")),2),NA())</f>
        <v>-1.92</v>
      </c>
      <c r="C21" s="162">
        <f>IF(ISNUMBER(VALUE(SUBSTITUTE(実質収支比率等に係る経年分析!G$49,"▲","-"))),ROUND(VALUE(SUBSTITUTE(実質収支比率等に係る経年分析!G$49,"▲","-")),2),NA())</f>
        <v>3.1</v>
      </c>
      <c r="D21" s="162">
        <f>IF(ISNUMBER(VALUE(SUBSTITUTE(実質収支比率等に係る経年分析!H$49,"▲","-"))),ROUND(VALUE(SUBSTITUTE(実質収支比率等に係る経年分析!H$49,"▲","-")),2),NA())</f>
        <v>-2.3199999999999998</v>
      </c>
      <c r="E21" s="162">
        <f>IF(ISNUMBER(VALUE(SUBSTITUTE(実質収支比率等に係る経年分析!I$49,"▲","-"))),ROUND(VALUE(SUBSTITUTE(実質収支比率等に係る経年分析!I$49,"▲","-")),2),NA())</f>
        <v>-0.05</v>
      </c>
      <c r="F21" s="162">
        <f>IF(ISNUMBER(VALUE(SUBSTITUTE(実質収支比率等に係る経年分析!J$49,"▲","-"))),ROUND(VALUE(SUBSTITUTE(実質収支比率等に係る経年分析!J$49,"▲","-")),2),NA())</f>
        <v>-1.98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0.61</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0.48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0.76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1.28</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6.57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7.35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5.0999999999999996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2.91</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9.76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8.58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8.67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8.64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8.2799999999999994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1094</v>
      </c>
      <c r="E42" s="164"/>
      <c r="F42" s="164"/>
      <c r="G42" s="164">
        <f>'実質公債費比率（分子）の構造'!L$52</f>
        <v>1088</v>
      </c>
      <c r="H42" s="164"/>
      <c r="I42" s="164"/>
      <c r="J42" s="164">
        <f>'実質公債費比率（分子）の構造'!M$52</f>
        <v>1102</v>
      </c>
      <c r="K42" s="164"/>
      <c r="L42" s="164"/>
      <c r="M42" s="164">
        <f>'実質公債費比率（分子）の構造'!N$52</f>
        <v>1077</v>
      </c>
      <c r="N42" s="164"/>
      <c r="O42" s="164"/>
      <c r="P42" s="164">
        <f>'実質公債費比率（分子）の構造'!O$52</f>
        <v>1057</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48</v>
      </c>
      <c r="C45" s="164"/>
      <c r="D45" s="164"/>
      <c r="E45" s="164">
        <f>'実質公債費比率（分子）の構造'!L$49</f>
        <v>48</v>
      </c>
      <c r="F45" s="164"/>
      <c r="G45" s="164"/>
      <c r="H45" s="164">
        <f>'実質公債費比率（分子）の構造'!M$49</f>
        <v>49</v>
      </c>
      <c r="I45" s="164"/>
      <c r="J45" s="164"/>
      <c r="K45" s="164">
        <f>'実質公債費比率（分子）の構造'!N$49</f>
        <v>49</v>
      </c>
      <c r="L45" s="164"/>
      <c r="M45" s="164"/>
      <c r="N45" s="164">
        <f>'実質公債費比率（分子）の構造'!O$49</f>
        <v>56</v>
      </c>
      <c r="O45" s="164"/>
      <c r="P45" s="164"/>
    </row>
    <row r="46" spans="1:16" x14ac:dyDescent="0.2">
      <c r="A46" s="164" t="s">
        <v>64</v>
      </c>
      <c r="B46" s="164">
        <f>'実質公債費比率（分子）の構造'!K$48</f>
        <v>119</v>
      </c>
      <c r="C46" s="164"/>
      <c r="D46" s="164"/>
      <c r="E46" s="164">
        <f>'実質公債費比率（分子）の構造'!L$48</f>
        <v>127</v>
      </c>
      <c r="F46" s="164"/>
      <c r="G46" s="164"/>
      <c r="H46" s="164">
        <f>'実質公債費比率（分子）の構造'!M$48</f>
        <v>97</v>
      </c>
      <c r="I46" s="164"/>
      <c r="J46" s="164"/>
      <c r="K46" s="164">
        <f>'実質公債費比率（分子）の構造'!N$48</f>
        <v>98</v>
      </c>
      <c r="L46" s="164"/>
      <c r="M46" s="164"/>
      <c r="N46" s="164">
        <f>'実質公債費比率（分子）の構造'!O$48</f>
        <v>93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972</v>
      </c>
      <c r="C49" s="164"/>
      <c r="D49" s="164"/>
      <c r="E49" s="164">
        <f>'実質公債費比率（分子）の構造'!L$45</f>
        <v>976</v>
      </c>
      <c r="F49" s="164"/>
      <c r="G49" s="164"/>
      <c r="H49" s="164">
        <f>'実質公債費比率（分子）の構造'!M$45</f>
        <v>1098</v>
      </c>
      <c r="I49" s="164"/>
      <c r="J49" s="164"/>
      <c r="K49" s="164">
        <f>'実質公債費比率（分子）の構造'!N$45</f>
        <v>1157</v>
      </c>
      <c r="L49" s="164"/>
      <c r="M49" s="164"/>
      <c r="N49" s="164">
        <f>'実質公債費比率（分子）の構造'!O$45</f>
        <v>1089</v>
      </c>
      <c r="O49" s="164"/>
      <c r="P49" s="164"/>
    </row>
    <row r="50" spans="1:16" x14ac:dyDescent="0.2">
      <c r="A50" s="164" t="s">
        <v>67</v>
      </c>
      <c r="B50" s="164" t="e">
        <f>NA()</f>
        <v>#N/A</v>
      </c>
      <c r="C50" s="164">
        <f>IF(ISNUMBER('実質公債費比率（分子）の構造'!K$53),'実質公債費比率（分子）の構造'!K$53,NA())</f>
        <v>45</v>
      </c>
      <c r="D50" s="164" t="e">
        <f>NA()</f>
        <v>#N/A</v>
      </c>
      <c r="E50" s="164" t="e">
        <f>NA()</f>
        <v>#N/A</v>
      </c>
      <c r="F50" s="164">
        <f>IF(ISNUMBER('実質公債費比率（分子）の構造'!L$53),'実質公債費比率（分子）の構造'!L$53,NA())</f>
        <v>63</v>
      </c>
      <c r="G50" s="164" t="e">
        <f>NA()</f>
        <v>#N/A</v>
      </c>
      <c r="H50" s="164" t="e">
        <f>NA()</f>
        <v>#N/A</v>
      </c>
      <c r="I50" s="164">
        <f>IF(ISNUMBER('実質公債費比率（分子）の構造'!M$53),'実質公債費比率（分子）の構造'!M$53,NA())</f>
        <v>142</v>
      </c>
      <c r="J50" s="164" t="e">
        <f>NA()</f>
        <v>#N/A</v>
      </c>
      <c r="K50" s="164" t="e">
        <f>NA()</f>
        <v>#N/A</v>
      </c>
      <c r="L50" s="164">
        <f>IF(ISNUMBER('実質公債費比率（分子）の構造'!N$53),'実質公債費比率（分子）の構造'!N$53,NA())</f>
        <v>227</v>
      </c>
      <c r="M50" s="164" t="e">
        <f>NA()</f>
        <v>#N/A</v>
      </c>
      <c r="N50" s="164" t="e">
        <f>NA()</f>
        <v>#N/A</v>
      </c>
      <c r="O50" s="164">
        <f>IF(ISNUMBER('実質公債費比率（分子）の構造'!O$53),'実質公債費比率（分子）の構造'!O$53,NA())</f>
        <v>181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12692</v>
      </c>
      <c r="E56" s="163"/>
      <c r="F56" s="163"/>
      <c r="G56" s="163">
        <f>'将来負担比率（分子）の構造'!J$52</f>
        <v>12788</v>
      </c>
      <c r="H56" s="163"/>
      <c r="I56" s="163"/>
      <c r="J56" s="163">
        <f>'将来負担比率（分子）の構造'!K$52</f>
        <v>12334</v>
      </c>
      <c r="K56" s="163"/>
      <c r="L56" s="163"/>
      <c r="M56" s="163">
        <f>'将来負担比率（分子）の構造'!L$52</f>
        <v>10574</v>
      </c>
      <c r="N56" s="163"/>
      <c r="O56" s="163"/>
      <c r="P56" s="163">
        <f>'将来負担比率（分子）の構造'!M$52</f>
        <v>10704</v>
      </c>
    </row>
    <row r="57" spans="1:16" x14ac:dyDescent="0.2">
      <c r="A57" s="163" t="s">
        <v>42</v>
      </c>
      <c r="B57" s="163"/>
      <c r="C57" s="163"/>
      <c r="D57" s="163">
        <f>'将来負担比率（分子）の構造'!I$51</f>
        <v>43</v>
      </c>
      <c r="E57" s="163"/>
      <c r="F57" s="163"/>
      <c r="G57" s="163" t="str">
        <f>'将来負担比率（分子）の構造'!J$51</f>
        <v>-</v>
      </c>
      <c r="H57" s="163"/>
      <c r="I57" s="163"/>
      <c r="J57" s="163">
        <f>'将来負担比率（分子）の構造'!K$51</f>
        <v>55</v>
      </c>
      <c r="K57" s="163"/>
      <c r="L57" s="163"/>
      <c r="M57" s="163">
        <f>'将来負担比率（分子）の構造'!L$51</f>
        <v>48</v>
      </c>
      <c r="N57" s="163"/>
      <c r="O57" s="163"/>
      <c r="P57" s="163">
        <f>'将来負担比率（分子）の構造'!M$51</f>
        <v>45</v>
      </c>
    </row>
    <row r="58" spans="1:16" x14ac:dyDescent="0.2">
      <c r="A58" s="163" t="s">
        <v>41</v>
      </c>
      <c r="B58" s="163"/>
      <c r="C58" s="163"/>
      <c r="D58" s="163">
        <f>'将来負担比率（分子）の構造'!I$50</f>
        <v>11871</v>
      </c>
      <c r="E58" s="163"/>
      <c r="F58" s="163"/>
      <c r="G58" s="163">
        <f>'将来負担比率（分子）の構造'!J$50</f>
        <v>13078</v>
      </c>
      <c r="H58" s="163"/>
      <c r="I58" s="163"/>
      <c r="J58" s="163">
        <f>'将来負担比率（分子）の構造'!K$50</f>
        <v>13770</v>
      </c>
      <c r="K58" s="163"/>
      <c r="L58" s="163"/>
      <c r="M58" s="163">
        <f>'将来負担比率（分子）の構造'!L$50</f>
        <v>13807</v>
      </c>
      <c r="N58" s="163"/>
      <c r="O58" s="163"/>
      <c r="P58" s="163">
        <f>'将来負担比率（分子）の構造'!M$50</f>
        <v>13899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t="str">
        <f>'将来負担比率（分子）の構造'!I$45</f>
        <v>-</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2">
      <c r="A63" s="163" t="s">
        <v>34</v>
      </c>
      <c r="B63" s="163">
        <f>'将来負担比率（分子）の構造'!I$44</f>
        <v>593</v>
      </c>
      <c r="C63" s="163"/>
      <c r="D63" s="163"/>
      <c r="E63" s="163">
        <f>'将来負担比率（分子）の構造'!J$44</f>
        <v>703</v>
      </c>
      <c r="F63" s="163"/>
      <c r="G63" s="163"/>
      <c r="H63" s="163">
        <f>'将来負担比率（分子）の構造'!K$44</f>
        <v>662</v>
      </c>
      <c r="I63" s="163"/>
      <c r="J63" s="163"/>
      <c r="K63" s="163">
        <f>'将来負担比率（分子）の構造'!L$44</f>
        <v>607</v>
      </c>
      <c r="L63" s="163"/>
      <c r="M63" s="163"/>
      <c r="N63" s="163">
        <f>'将来負担比率（分子）の構造'!M$44</f>
        <v>554</v>
      </c>
      <c r="O63" s="163"/>
      <c r="P63" s="163"/>
    </row>
    <row r="64" spans="1:16" x14ac:dyDescent="0.2">
      <c r="A64" s="163" t="s">
        <v>33</v>
      </c>
      <c r="B64" s="163">
        <f>'将来負担比率（分子）の構造'!I$43</f>
        <v>1079</v>
      </c>
      <c r="C64" s="163"/>
      <c r="D64" s="163"/>
      <c r="E64" s="163">
        <f>'将来負担比率（分子）の構造'!J$43</f>
        <v>1148</v>
      </c>
      <c r="F64" s="163"/>
      <c r="G64" s="163"/>
      <c r="H64" s="163">
        <f>'将来負担比率（分子）の構造'!K$43</f>
        <v>1093</v>
      </c>
      <c r="I64" s="163"/>
      <c r="J64" s="163"/>
      <c r="K64" s="163">
        <f>'将来負担比率（分子）の構造'!L$43</f>
        <v>1130</v>
      </c>
      <c r="L64" s="163"/>
      <c r="M64" s="163"/>
      <c r="N64" s="163">
        <f>'将来負担比率（分子）の構造'!M$43</f>
        <v>1629</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11772</v>
      </c>
      <c r="C66" s="163"/>
      <c r="D66" s="163"/>
      <c r="E66" s="163">
        <f>'将来負担比率（分子）の構造'!J$41</f>
        <v>12060</v>
      </c>
      <c r="F66" s="163"/>
      <c r="G66" s="163"/>
      <c r="H66" s="163">
        <f>'将来負担比率（分子）の構造'!K$41</f>
        <v>11686</v>
      </c>
      <c r="I66" s="163"/>
      <c r="J66" s="163"/>
      <c r="K66" s="163">
        <f>'将来負担比率（分子）の構造'!L$41</f>
        <v>10882</v>
      </c>
      <c r="L66" s="163"/>
      <c r="M66" s="163"/>
      <c r="N66" s="163">
        <f>'将来負担比率（分子）の構造'!M$41</f>
        <v>10925</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2178</v>
      </c>
      <c r="C72" s="167">
        <f>基金残高に係る経年分析!G55</f>
        <v>2360</v>
      </c>
      <c r="D72" s="167">
        <f>基金残高に係る経年分析!H55</f>
        <v>2363</v>
      </c>
    </row>
    <row r="73" spans="1:16" x14ac:dyDescent="0.2">
      <c r="A73" s="166" t="s">
        <v>74</v>
      </c>
      <c r="B73" s="167">
        <f>基金残高に係る経年分析!F56</f>
        <v>1473</v>
      </c>
      <c r="C73" s="167">
        <f>基金残高に係る経年分析!G56</f>
        <v>1407</v>
      </c>
      <c r="D73" s="167">
        <f>基金残高に係る経年分析!H56</f>
        <v>1402</v>
      </c>
    </row>
    <row r="74" spans="1:16" x14ac:dyDescent="0.2">
      <c r="A74" s="166" t="s">
        <v>75</v>
      </c>
      <c r="B74" s="167">
        <f>基金残高に係る経年分析!F57</f>
        <v>9122</v>
      </c>
      <c r="C74" s="167">
        <f>基金残高に係る経年分析!G57</f>
        <v>9339</v>
      </c>
      <c r="D74" s="167">
        <f>基金残高に係る経年分析!H57</f>
        <v>9759</v>
      </c>
    </row>
  </sheetData>
  <sheetProtection algorithmName="SHA-512" hashValue="nlDm/1gUaUVfE3gSGEE20eX9CI/aKCJhYvS/66ja3Aeo+YoQHz0N6U6owTViY/lELO8ejxX2Bb8seOXlhRKU5g==" saltValue="fgsR/EWZ/vNPBS7m+Nzo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7317412</v>
      </c>
      <c r="S5" s="677"/>
      <c r="T5" s="677"/>
      <c r="U5" s="677"/>
      <c r="V5" s="677"/>
      <c r="W5" s="677"/>
      <c r="X5" s="677"/>
      <c r="Y5" s="702"/>
      <c r="Z5" s="715">
        <v>31.5</v>
      </c>
      <c r="AA5" s="715"/>
      <c r="AB5" s="715"/>
      <c r="AC5" s="715"/>
      <c r="AD5" s="716">
        <v>7317412</v>
      </c>
      <c r="AE5" s="716"/>
      <c r="AF5" s="716"/>
      <c r="AG5" s="716"/>
      <c r="AH5" s="716"/>
      <c r="AI5" s="716"/>
      <c r="AJ5" s="716"/>
      <c r="AK5" s="716"/>
      <c r="AL5" s="703">
        <v>56.6</v>
      </c>
      <c r="AM5" s="685"/>
      <c r="AN5" s="685"/>
      <c r="AO5" s="704"/>
      <c r="AP5" s="679" t="s">
        <v>216</v>
      </c>
      <c r="AQ5" s="680"/>
      <c r="AR5" s="680"/>
      <c r="AS5" s="680"/>
      <c r="AT5" s="680"/>
      <c r="AU5" s="680"/>
      <c r="AV5" s="680"/>
      <c r="AW5" s="680"/>
      <c r="AX5" s="680"/>
      <c r="AY5" s="680"/>
      <c r="AZ5" s="680"/>
      <c r="BA5" s="680"/>
      <c r="BB5" s="680"/>
      <c r="BC5" s="680"/>
      <c r="BD5" s="680"/>
      <c r="BE5" s="680"/>
      <c r="BF5" s="681"/>
      <c r="BG5" s="621">
        <v>7317412</v>
      </c>
      <c r="BH5" s="622"/>
      <c r="BI5" s="622"/>
      <c r="BJ5" s="622"/>
      <c r="BK5" s="622"/>
      <c r="BL5" s="622"/>
      <c r="BM5" s="622"/>
      <c r="BN5" s="623"/>
      <c r="BO5" s="659">
        <v>100</v>
      </c>
      <c r="BP5" s="659"/>
      <c r="BQ5" s="659"/>
      <c r="BR5" s="659"/>
      <c r="BS5" s="660" t="s">
        <v>122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195710</v>
      </c>
      <c r="S6" s="622"/>
      <c r="T6" s="622"/>
      <c r="U6" s="622"/>
      <c r="V6" s="622"/>
      <c r="W6" s="622"/>
      <c r="X6" s="622"/>
      <c r="Y6" s="623"/>
      <c r="Z6" s="659">
        <v>0.8</v>
      </c>
      <c r="AA6" s="659"/>
      <c r="AB6" s="659"/>
      <c r="AC6" s="659"/>
      <c r="AD6" s="660">
        <v>195710</v>
      </c>
      <c r="AE6" s="660"/>
      <c r="AF6" s="660"/>
      <c r="AG6" s="660"/>
      <c r="AH6" s="660"/>
      <c r="AI6" s="660"/>
      <c r="AJ6" s="660"/>
      <c r="AK6" s="660"/>
      <c r="AL6" s="624">
        <v>1.5</v>
      </c>
      <c r="AM6" s="625"/>
      <c r="AN6" s="625"/>
      <c r="AO6" s="661"/>
      <c r="AP6" s="618" t="s">
        <v>221</v>
      </c>
      <c r="AQ6" s="619"/>
      <c r="AR6" s="619"/>
      <c r="AS6" s="619"/>
      <c r="AT6" s="619"/>
      <c r="AU6" s="619"/>
      <c r="AV6" s="619"/>
      <c r="AW6" s="619"/>
      <c r="AX6" s="619"/>
      <c r="AY6" s="619"/>
      <c r="AZ6" s="619"/>
      <c r="BA6" s="619"/>
      <c r="BB6" s="619"/>
      <c r="BC6" s="619"/>
      <c r="BD6" s="619"/>
      <c r="BE6" s="619"/>
      <c r="BF6" s="620"/>
      <c r="BG6" s="621">
        <v>7317412</v>
      </c>
      <c r="BH6" s="622"/>
      <c r="BI6" s="622"/>
      <c r="BJ6" s="622"/>
      <c r="BK6" s="622"/>
      <c r="BL6" s="622"/>
      <c r="BM6" s="622"/>
      <c r="BN6" s="623"/>
      <c r="BO6" s="659">
        <v>100</v>
      </c>
      <c r="BP6" s="659"/>
      <c r="BQ6" s="659"/>
      <c r="BR6" s="659"/>
      <c r="BS6" s="660" t="s">
        <v>122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153303</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153183</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3601</v>
      </c>
      <c r="S7" s="622"/>
      <c r="T7" s="622"/>
      <c r="U7" s="622"/>
      <c r="V7" s="622"/>
      <c r="W7" s="622"/>
      <c r="X7" s="622"/>
      <c r="Y7" s="623"/>
      <c r="Z7" s="659">
        <v>0</v>
      </c>
      <c r="AA7" s="659"/>
      <c r="AB7" s="659"/>
      <c r="AC7" s="659"/>
      <c r="AD7" s="660">
        <v>3601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3391124</v>
      </c>
      <c r="BH7" s="622"/>
      <c r="BI7" s="622"/>
      <c r="BJ7" s="622"/>
      <c r="BK7" s="622"/>
      <c r="BL7" s="622"/>
      <c r="BM7" s="622"/>
      <c r="BN7" s="623"/>
      <c r="BO7" s="659">
        <v>46.3</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3467483</v>
      </c>
      <c r="CS7" s="622"/>
      <c r="CT7" s="622"/>
      <c r="CU7" s="622"/>
      <c r="CV7" s="622"/>
      <c r="CW7" s="622"/>
      <c r="CX7" s="622"/>
      <c r="CY7" s="623"/>
      <c r="CZ7" s="659">
        <v>15.4</v>
      </c>
      <c r="DA7" s="659"/>
      <c r="DB7" s="659"/>
      <c r="DC7" s="659"/>
      <c r="DD7" s="627">
        <v>111270</v>
      </c>
      <c r="DE7" s="622"/>
      <c r="DF7" s="622"/>
      <c r="DG7" s="622"/>
      <c r="DH7" s="622"/>
      <c r="DI7" s="622"/>
      <c r="DJ7" s="622"/>
      <c r="DK7" s="622"/>
      <c r="DL7" s="622"/>
      <c r="DM7" s="622"/>
      <c r="DN7" s="622"/>
      <c r="DO7" s="622"/>
      <c r="DP7" s="623"/>
      <c r="DQ7" s="627">
        <v>2450966</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76782</v>
      </c>
      <c r="S8" s="622"/>
      <c r="T8" s="622"/>
      <c r="U8" s="622"/>
      <c r="V8" s="622"/>
      <c r="W8" s="622"/>
      <c r="X8" s="622"/>
      <c r="Y8" s="623"/>
      <c r="Z8" s="659">
        <v>0.3</v>
      </c>
      <c r="AA8" s="659"/>
      <c r="AB8" s="659"/>
      <c r="AC8" s="659"/>
      <c r="AD8" s="660">
        <v>76782</v>
      </c>
      <c r="AE8" s="660"/>
      <c r="AF8" s="660"/>
      <c r="AG8" s="660"/>
      <c r="AH8" s="660"/>
      <c r="AI8" s="660"/>
      <c r="AJ8" s="660"/>
      <c r="AK8" s="660"/>
      <c r="AL8" s="624">
        <v>0.6</v>
      </c>
      <c r="AM8" s="625"/>
      <c r="AN8" s="625"/>
      <c r="AO8" s="661"/>
      <c r="AP8" s="618" t="s">
        <v>227</v>
      </c>
      <c r="AQ8" s="619"/>
      <c r="AR8" s="619"/>
      <c r="AS8" s="619"/>
      <c r="AT8" s="619"/>
      <c r="AU8" s="619"/>
      <c r="AV8" s="619"/>
      <c r="AW8" s="619"/>
      <c r="AX8" s="619"/>
      <c r="AY8" s="619"/>
      <c r="AZ8" s="619"/>
      <c r="BA8" s="619"/>
      <c r="BB8" s="619"/>
      <c r="BC8" s="619"/>
      <c r="BD8" s="619"/>
      <c r="BE8" s="619"/>
      <c r="BF8" s="620"/>
      <c r="BG8" s="621">
        <v>90661</v>
      </c>
      <c r="BH8" s="622"/>
      <c r="BI8" s="622"/>
      <c r="BJ8" s="622"/>
      <c r="BK8" s="622"/>
      <c r="BL8" s="622"/>
      <c r="BM8" s="622"/>
      <c r="BN8" s="623"/>
      <c r="BO8" s="659">
        <v>1.2</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9893320</v>
      </c>
      <c r="CS8" s="622"/>
      <c r="CT8" s="622"/>
      <c r="CU8" s="622"/>
      <c r="CV8" s="622"/>
      <c r="CW8" s="622"/>
      <c r="CX8" s="622"/>
      <c r="CY8" s="623"/>
      <c r="CZ8" s="659">
        <v>43.9</v>
      </c>
      <c r="DA8" s="659"/>
      <c r="DB8" s="659"/>
      <c r="DC8" s="659"/>
      <c r="DD8" s="627">
        <v>390371</v>
      </c>
      <c r="DE8" s="622"/>
      <c r="DF8" s="622"/>
      <c r="DG8" s="622"/>
      <c r="DH8" s="622"/>
      <c r="DI8" s="622"/>
      <c r="DJ8" s="622"/>
      <c r="DK8" s="622"/>
      <c r="DL8" s="622"/>
      <c r="DM8" s="622"/>
      <c r="DN8" s="622"/>
      <c r="DO8" s="622"/>
      <c r="DP8" s="623"/>
      <c r="DQ8" s="627">
        <v>5533780</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98777</v>
      </c>
      <c r="S9" s="622"/>
      <c r="T9" s="622"/>
      <c r="U9" s="622"/>
      <c r="V9" s="622"/>
      <c r="W9" s="622"/>
      <c r="X9" s="622"/>
      <c r="Y9" s="623"/>
      <c r="Z9" s="659">
        <v>0.4</v>
      </c>
      <c r="AA9" s="659"/>
      <c r="AB9" s="659"/>
      <c r="AC9" s="659"/>
      <c r="AD9" s="660">
        <v>98777</v>
      </c>
      <c r="AE9" s="660"/>
      <c r="AF9" s="660"/>
      <c r="AG9" s="660"/>
      <c r="AH9" s="660"/>
      <c r="AI9" s="660"/>
      <c r="AJ9" s="660"/>
      <c r="AK9" s="660"/>
      <c r="AL9" s="624">
        <v>0.8</v>
      </c>
      <c r="AM9" s="625"/>
      <c r="AN9" s="625"/>
      <c r="AO9" s="661"/>
      <c r="AP9" s="618" t="s">
        <v>230</v>
      </c>
      <c r="AQ9" s="619"/>
      <c r="AR9" s="619"/>
      <c r="AS9" s="619"/>
      <c r="AT9" s="619"/>
      <c r="AU9" s="619"/>
      <c r="AV9" s="619"/>
      <c r="AW9" s="619"/>
      <c r="AX9" s="619"/>
      <c r="AY9" s="619"/>
      <c r="AZ9" s="619"/>
      <c r="BA9" s="619"/>
      <c r="BB9" s="619"/>
      <c r="BC9" s="619"/>
      <c r="BD9" s="619"/>
      <c r="BE9" s="619"/>
      <c r="BF9" s="620"/>
      <c r="BG9" s="621">
        <v>2956729</v>
      </c>
      <c r="BH9" s="622"/>
      <c r="BI9" s="622"/>
      <c r="BJ9" s="622"/>
      <c r="BK9" s="622"/>
      <c r="BL9" s="622"/>
      <c r="BM9" s="622"/>
      <c r="BN9" s="623"/>
      <c r="BO9" s="659">
        <v>40.4</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1708947</v>
      </c>
      <c r="CS9" s="622"/>
      <c r="CT9" s="622"/>
      <c r="CU9" s="622"/>
      <c r="CV9" s="622"/>
      <c r="CW9" s="622"/>
      <c r="CX9" s="622"/>
      <c r="CY9" s="623"/>
      <c r="CZ9" s="659">
        <v>7.6</v>
      </c>
      <c r="DA9" s="659"/>
      <c r="DB9" s="659"/>
      <c r="DC9" s="659"/>
      <c r="DD9" s="627">
        <v>81038</v>
      </c>
      <c r="DE9" s="622"/>
      <c r="DF9" s="622"/>
      <c r="DG9" s="622"/>
      <c r="DH9" s="622"/>
      <c r="DI9" s="622"/>
      <c r="DJ9" s="622"/>
      <c r="DK9" s="622"/>
      <c r="DL9" s="622"/>
      <c r="DM9" s="622"/>
      <c r="DN9" s="622"/>
      <c r="DO9" s="622"/>
      <c r="DP9" s="623"/>
      <c r="DQ9" s="627">
        <v>1395651</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122559</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5000</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5000</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1378108</v>
      </c>
      <c r="S11" s="622"/>
      <c r="T11" s="622"/>
      <c r="U11" s="622"/>
      <c r="V11" s="622"/>
      <c r="W11" s="622"/>
      <c r="X11" s="622"/>
      <c r="Y11" s="623"/>
      <c r="Z11" s="624">
        <v>5.9</v>
      </c>
      <c r="AA11" s="625"/>
      <c r="AB11" s="625"/>
      <c r="AC11" s="626"/>
      <c r="AD11" s="627">
        <v>1378108</v>
      </c>
      <c r="AE11" s="622"/>
      <c r="AF11" s="622"/>
      <c r="AG11" s="622"/>
      <c r="AH11" s="622"/>
      <c r="AI11" s="622"/>
      <c r="AJ11" s="622"/>
      <c r="AK11" s="623"/>
      <c r="AL11" s="624">
        <v>10.7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221175</v>
      </c>
      <c r="BH11" s="622"/>
      <c r="BI11" s="622"/>
      <c r="BJ11" s="622"/>
      <c r="BK11" s="622"/>
      <c r="BL11" s="622"/>
      <c r="BM11" s="622"/>
      <c r="BN11" s="623"/>
      <c r="BO11" s="659">
        <v>3</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127822</v>
      </c>
      <c r="CS11" s="622"/>
      <c r="CT11" s="622"/>
      <c r="CU11" s="622"/>
      <c r="CV11" s="622"/>
      <c r="CW11" s="622"/>
      <c r="CX11" s="622"/>
      <c r="CY11" s="623"/>
      <c r="CZ11" s="659">
        <v>0.6</v>
      </c>
      <c r="DA11" s="659"/>
      <c r="DB11" s="659"/>
      <c r="DC11" s="659"/>
      <c r="DD11" s="627">
        <v>21709</v>
      </c>
      <c r="DE11" s="622"/>
      <c r="DF11" s="622"/>
      <c r="DG11" s="622"/>
      <c r="DH11" s="622"/>
      <c r="DI11" s="622"/>
      <c r="DJ11" s="622"/>
      <c r="DK11" s="622"/>
      <c r="DL11" s="622"/>
      <c r="DM11" s="622"/>
      <c r="DN11" s="622"/>
      <c r="DO11" s="622"/>
      <c r="DP11" s="623"/>
      <c r="DQ11" s="627">
        <v>78627</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3413014</v>
      </c>
      <c r="BH12" s="622"/>
      <c r="BI12" s="622"/>
      <c r="BJ12" s="622"/>
      <c r="BK12" s="622"/>
      <c r="BL12" s="622"/>
      <c r="BM12" s="622"/>
      <c r="BN12" s="623"/>
      <c r="BO12" s="659">
        <v>46.6</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43021</v>
      </c>
      <c r="CS12" s="622"/>
      <c r="CT12" s="622"/>
      <c r="CU12" s="622"/>
      <c r="CV12" s="622"/>
      <c r="CW12" s="622"/>
      <c r="CX12" s="622"/>
      <c r="CY12" s="623"/>
      <c r="CZ12" s="659">
        <v>0.2</v>
      </c>
      <c r="DA12" s="659"/>
      <c r="DB12" s="659"/>
      <c r="DC12" s="659"/>
      <c r="DD12" s="627" t="s">
        <v>122</v>
      </c>
      <c r="DE12" s="622"/>
      <c r="DF12" s="622"/>
      <c r="DG12" s="622"/>
      <c r="DH12" s="622"/>
      <c r="DI12" s="622"/>
      <c r="DJ12" s="622"/>
      <c r="DK12" s="622"/>
      <c r="DL12" s="622"/>
      <c r="DM12" s="622"/>
      <c r="DN12" s="622"/>
      <c r="DO12" s="622"/>
      <c r="DP12" s="623"/>
      <c r="DQ12" s="627">
        <v>25535</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v>1828</v>
      </c>
      <c r="S13" s="622"/>
      <c r="T13" s="622"/>
      <c r="U13" s="622"/>
      <c r="V13" s="622"/>
      <c r="W13" s="622"/>
      <c r="X13" s="622"/>
      <c r="Y13" s="623"/>
      <c r="Z13" s="659">
        <v>0</v>
      </c>
      <c r="AA13" s="659"/>
      <c r="AB13" s="659"/>
      <c r="AC13" s="659"/>
      <c r="AD13" s="660">
        <v>1828</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3412191</v>
      </c>
      <c r="BH13" s="622"/>
      <c r="BI13" s="622"/>
      <c r="BJ13" s="622"/>
      <c r="BK13" s="622"/>
      <c r="BL13" s="622"/>
      <c r="BM13" s="622"/>
      <c r="BN13" s="623"/>
      <c r="BO13" s="659">
        <v>46.6</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2279999</v>
      </c>
      <c r="CS13" s="622"/>
      <c r="CT13" s="622"/>
      <c r="CU13" s="622"/>
      <c r="CV13" s="622"/>
      <c r="CW13" s="622"/>
      <c r="CX13" s="622"/>
      <c r="CY13" s="623"/>
      <c r="CZ13" s="659">
        <v>10.1</v>
      </c>
      <c r="DA13" s="659"/>
      <c r="DB13" s="659"/>
      <c r="DC13" s="659"/>
      <c r="DD13" s="627">
        <v>1305687</v>
      </c>
      <c r="DE13" s="622"/>
      <c r="DF13" s="622"/>
      <c r="DG13" s="622"/>
      <c r="DH13" s="622"/>
      <c r="DI13" s="622"/>
      <c r="DJ13" s="622"/>
      <c r="DK13" s="622"/>
      <c r="DL13" s="622"/>
      <c r="DM13" s="622"/>
      <c r="DN13" s="622"/>
      <c r="DO13" s="622"/>
      <c r="DP13" s="623"/>
      <c r="DQ13" s="627">
        <v>1012481</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175376</v>
      </c>
      <c r="BH14" s="622"/>
      <c r="BI14" s="622"/>
      <c r="BJ14" s="622"/>
      <c r="BK14" s="622"/>
      <c r="BL14" s="622"/>
      <c r="BM14" s="622"/>
      <c r="BN14" s="623"/>
      <c r="BO14" s="659">
        <v>2.4</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1083070</v>
      </c>
      <c r="CS14" s="622"/>
      <c r="CT14" s="622"/>
      <c r="CU14" s="622"/>
      <c r="CV14" s="622"/>
      <c r="CW14" s="622"/>
      <c r="CX14" s="622"/>
      <c r="CY14" s="623"/>
      <c r="CZ14" s="659">
        <v>4.8</v>
      </c>
      <c r="DA14" s="659"/>
      <c r="DB14" s="659"/>
      <c r="DC14" s="659"/>
      <c r="DD14" s="627">
        <v>161097</v>
      </c>
      <c r="DE14" s="622"/>
      <c r="DF14" s="622"/>
      <c r="DG14" s="622"/>
      <c r="DH14" s="622"/>
      <c r="DI14" s="622"/>
      <c r="DJ14" s="622"/>
      <c r="DK14" s="622"/>
      <c r="DL14" s="622"/>
      <c r="DM14" s="622"/>
      <c r="DN14" s="622"/>
      <c r="DO14" s="622"/>
      <c r="DP14" s="623"/>
      <c r="DQ14" s="627">
        <v>899719</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31047</v>
      </c>
      <c r="S15" s="622"/>
      <c r="T15" s="622"/>
      <c r="U15" s="622"/>
      <c r="V15" s="622"/>
      <c r="W15" s="622"/>
      <c r="X15" s="622"/>
      <c r="Y15" s="623"/>
      <c r="Z15" s="659">
        <v>0.1</v>
      </c>
      <c r="AA15" s="659"/>
      <c r="AB15" s="659"/>
      <c r="AC15" s="659"/>
      <c r="AD15" s="660">
        <v>31047</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337898</v>
      </c>
      <c r="BH15" s="622"/>
      <c r="BI15" s="622"/>
      <c r="BJ15" s="622"/>
      <c r="BK15" s="622"/>
      <c r="BL15" s="622"/>
      <c r="BM15" s="622"/>
      <c r="BN15" s="623"/>
      <c r="BO15" s="659">
        <v>4.5999999999999996</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2682425</v>
      </c>
      <c r="CS15" s="622"/>
      <c r="CT15" s="622"/>
      <c r="CU15" s="622"/>
      <c r="CV15" s="622"/>
      <c r="CW15" s="622"/>
      <c r="CX15" s="622"/>
      <c r="CY15" s="623"/>
      <c r="CZ15" s="659">
        <v>11.9</v>
      </c>
      <c r="DA15" s="659"/>
      <c r="DB15" s="659"/>
      <c r="DC15" s="659"/>
      <c r="DD15" s="627">
        <v>482770</v>
      </c>
      <c r="DE15" s="622"/>
      <c r="DF15" s="622"/>
      <c r="DG15" s="622"/>
      <c r="DH15" s="622"/>
      <c r="DI15" s="622"/>
      <c r="DJ15" s="622"/>
      <c r="DK15" s="622"/>
      <c r="DL15" s="622"/>
      <c r="DM15" s="622"/>
      <c r="DN15" s="622"/>
      <c r="DO15" s="622"/>
      <c r="DP15" s="623"/>
      <c r="DQ15" s="627">
        <v>1910241</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93620</v>
      </c>
      <c r="S16" s="622"/>
      <c r="T16" s="622"/>
      <c r="U16" s="622"/>
      <c r="V16" s="622"/>
      <c r="W16" s="622"/>
      <c r="X16" s="622"/>
      <c r="Y16" s="623"/>
      <c r="Z16" s="659">
        <v>0.4</v>
      </c>
      <c r="AA16" s="659"/>
      <c r="AB16" s="659"/>
      <c r="AC16" s="659"/>
      <c r="AD16" s="660">
        <v>93620</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365949</v>
      </c>
      <c r="S17" s="622"/>
      <c r="T17" s="622"/>
      <c r="U17" s="622"/>
      <c r="V17" s="622"/>
      <c r="W17" s="622"/>
      <c r="X17" s="622"/>
      <c r="Y17" s="623"/>
      <c r="Z17" s="659">
        <v>1.6</v>
      </c>
      <c r="AA17" s="659"/>
      <c r="AB17" s="659"/>
      <c r="AC17" s="659"/>
      <c r="AD17" s="660">
        <v>365949</v>
      </c>
      <c r="AE17" s="660"/>
      <c r="AF17" s="660"/>
      <c r="AG17" s="660"/>
      <c r="AH17" s="660"/>
      <c r="AI17" s="660"/>
      <c r="AJ17" s="660"/>
      <c r="AK17" s="660"/>
      <c r="AL17" s="624">
        <v>2.8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1089411</v>
      </c>
      <c r="CS17" s="622"/>
      <c r="CT17" s="622"/>
      <c r="CU17" s="622"/>
      <c r="CV17" s="622"/>
      <c r="CW17" s="622"/>
      <c r="CX17" s="622"/>
      <c r="CY17" s="623"/>
      <c r="CZ17" s="659">
        <v>4.8</v>
      </c>
      <c r="DA17" s="659"/>
      <c r="DB17" s="659"/>
      <c r="DC17" s="659"/>
      <c r="DD17" s="627" t="s">
        <v>122</v>
      </c>
      <c r="DE17" s="622"/>
      <c r="DF17" s="622"/>
      <c r="DG17" s="622"/>
      <c r="DH17" s="622"/>
      <c r="DI17" s="622"/>
      <c r="DJ17" s="622"/>
      <c r="DK17" s="622"/>
      <c r="DL17" s="622"/>
      <c r="DM17" s="622"/>
      <c r="DN17" s="622"/>
      <c r="DO17" s="622"/>
      <c r="DP17" s="623"/>
      <c r="DQ17" s="627">
        <v>1085076</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88874</v>
      </c>
      <c r="S18" s="622"/>
      <c r="T18" s="622"/>
      <c r="U18" s="622"/>
      <c r="V18" s="622"/>
      <c r="W18" s="622"/>
      <c r="X18" s="622"/>
      <c r="Y18" s="623"/>
      <c r="Z18" s="659">
        <v>0.4</v>
      </c>
      <c r="AA18" s="659"/>
      <c r="AB18" s="659"/>
      <c r="AC18" s="659"/>
      <c r="AD18" s="660">
        <v>88874</v>
      </c>
      <c r="AE18" s="660"/>
      <c r="AF18" s="660"/>
      <c r="AG18" s="660"/>
      <c r="AH18" s="660"/>
      <c r="AI18" s="660"/>
      <c r="AJ18" s="660"/>
      <c r="AK18" s="660"/>
      <c r="AL18" s="624">
        <v>0.7</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270433</v>
      </c>
      <c r="S19" s="622"/>
      <c r="T19" s="622"/>
      <c r="U19" s="622"/>
      <c r="V19" s="622"/>
      <c r="W19" s="622"/>
      <c r="X19" s="622"/>
      <c r="Y19" s="623"/>
      <c r="Z19" s="659">
        <v>1.2</v>
      </c>
      <c r="AA19" s="659"/>
      <c r="AB19" s="659"/>
      <c r="AC19" s="659"/>
      <c r="AD19" s="660">
        <v>270433</v>
      </c>
      <c r="AE19" s="660"/>
      <c r="AF19" s="660"/>
      <c r="AG19" s="660"/>
      <c r="AH19" s="660"/>
      <c r="AI19" s="660"/>
      <c r="AJ19" s="660"/>
      <c r="AK19" s="660"/>
      <c r="AL19" s="624">
        <v>2.1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6642</v>
      </c>
      <c r="S20" s="622"/>
      <c r="T20" s="622"/>
      <c r="U20" s="622"/>
      <c r="V20" s="622"/>
      <c r="W20" s="622"/>
      <c r="X20" s="622"/>
      <c r="Y20" s="623"/>
      <c r="Z20" s="659">
        <v>0</v>
      </c>
      <c r="AA20" s="659"/>
      <c r="AB20" s="659"/>
      <c r="AC20" s="659"/>
      <c r="AD20" s="660">
        <v>6642</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22533801</v>
      </c>
      <c r="CS20" s="622"/>
      <c r="CT20" s="622"/>
      <c r="CU20" s="622"/>
      <c r="CV20" s="622"/>
      <c r="CW20" s="622"/>
      <c r="CX20" s="622"/>
      <c r="CY20" s="623"/>
      <c r="CZ20" s="659">
        <v>100</v>
      </c>
      <c r="DA20" s="659"/>
      <c r="DB20" s="659"/>
      <c r="DC20" s="659"/>
      <c r="DD20" s="627">
        <v>2553942</v>
      </c>
      <c r="DE20" s="622"/>
      <c r="DF20" s="622"/>
      <c r="DG20" s="622"/>
      <c r="DH20" s="622"/>
      <c r="DI20" s="622"/>
      <c r="DJ20" s="622"/>
      <c r="DK20" s="622"/>
      <c r="DL20" s="622"/>
      <c r="DM20" s="622"/>
      <c r="DN20" s="622"/>
      <c r="DO20" s="622"/>
      <c r="DP20" s="623"/>
      <c r="DQ20" s="627">
        <v>14550259</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3667870</v>
      </c>
      <c r="S21" s="622"/>
      <c r="T21" s="622"/>
      <c r="U21" s="622"/>
      <c r="V21" s="622"/>
      <c r="W21" s="622"/>
      <c r="X21" s="622"/>
      <c r="Y21" s="623"/>
      <c r="Z21" s="659">
        <v>15.8</v>
      </c>
      <c r="AA21" s="659"/>
      <c r="AB21" s="659"/>
      <c r="AC21" s="659"/>
      <c r="AD21" s="660">
        <v>3340742</v>
      </c>
      <c r="AE21" s="660"/>
      <c r="AF21" s="660"/>
      <c r="AG21" s="660"/>
      <c r="AH21" s="660"/>
      <c r="AI21" s="660"/>
      <c r="AJ21" s="660"/>
      <c r="AK21" s="660"/>
      <c r="AL21" s="624">
        <v>25.8</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3340742</v>
      </c>
      <c r="S22" s="622"/>
      <c r="T22" s="622"/>
      <c r="U22" s="622"/>
      <c r="V22" s="622"/>
      <c r="W22" s="622"/>
      <c r="X22" s="622"/>
      <c r="Y22" s="623"/>
      <c r="Z22" s="659">
        <v>14.4</v>
      </c>
      <c r="AA22" s="659"/>
      <c r="AB22" s="659"/>
      <c r="AC22" s="659"/>
      <c r="AD22" s="660">
        <v>3340742</v>
      </c>
      <c r="AE22" s="660"/>
      <c r="AF22" s="660"/>
      <c r="AG22" s="660"/>
      <c r="AH22" s="660"/>
      <c r="AI22" s="660"/>
      <c r="AJ22" s="660"/>
      <c r="AK22" s="660"/>
      <c r="AL22" s="624">
        <v>25.8</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327128</v>
      </c>
      <c r="S23" s="622"/>
      <c r="T23" s="622"/>
      <c r="U23" s="622"/>
      <c r="V23" s="622"/>
      <c r="W23" s="622"/>
      <c r="X23" s="622"/>
      <c r="Y23" s="623"/>
      <c r="Z23" s="659">
        <v>1.4</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10811249</v>
      </c>
      <c r="CS24" s="677"/>
      <c r="CT24" s="677"/>
      <c r="CU24" s="677"/>
      <c r="CV24" s="677"/>
      <c r="CW24" s="677"/>
      <c r="CX24" s="677"/>
      <c r="CY24" s="702"/>
      <c r="CZ24" s="703">
        <v>48</v>
      </c>
      <c r="DA24" s="685"/>
      <c r="DB24" s="685"/>
      <c r="DC24" s="705"/>
      <c r="DD24" s="701">
        <v>7038834</v>
      </c>
      <c r="DE24" s="677"/>
      <c r="DF24" s="677"/>
      <c r="DG24" s="677"/>
      <c r="DH24" s="677"/>
      <c r="DI24" s="677"/>
      <c r="DJ24" s="677"/>
      <c r="DK24" s="702"/>
      <c r="DL24" s="701">
        <v>6290420</v>
      </c>
      <c r="DM24" s="677"/>
      <c r="DN24" s="677"/>
      <c r="DO24" s="677"/>
      <c r="DP24" s="677"/>
      <c r="DQ24" s="677"/>
      <c r="DR24" s="677"/>
      <c r="DS24" s="677"/>
      <c r="DT24" s="677"/>
      <c r="DU24" s="677"/>
      <c r="DV24" s="702"/>
      <c r="DW24" s="703">
        <v>48.7</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13230704</v>
      </c>
      <c r="S25" s="622"/>
      <c r="T25" s="622"/>
      <c r="U25" s="622"/>
      <c r="V25" s="622"/>
      <c r="W25" s="622"/>
      <c r="X25" s="622"/>
      <c r="Y25" s="623"/>
      <c r="Z25" s="659">
        <v>56.9</v>
      </c>
      <c r="AA25" s="659"/>
      <c r="AB25" s="659"/>
      <c r="AC25" s="659"/>
      <c r="AD25" s="660">
        <v>12903576</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3698276</v>
      </c>
      <c r="CS25" s="634"/>
      <c r="CT25" s="634"/>
      <c r="CU25" s="634"/>
      <c r="CV25" s="634"/>
      <c r="CW25" s="634"/>
      <c r="CX25" s="634"/>
      <c r="CY25" s="635"/>
      <c r="CZ25" s="624">
        <v>16.399999999999999</v>
      </c>
      <c r="DA25" s="636"/>
      <c r="DB25" s="636"/>
      <c r="DC25" s="637"/>
      <c r="DD25" s="627">
        <v>3354723</v>
      </c>
      <c r="DE25" s="634"/>
      <c r="DF25" s="634"/>
      <c r="DG25" s="634"/>
      <c r="DH25" s="634"/>
      <c r="DI25" s="634"/>
      <c r="DJ25" s="634"/>
      <c r="DK25" s="635"/>
      <c r="DL25" s="627">
        <v>3340069</v>
      </c>
      <c r="DM25" s="634"/>
      <c r="DN25" s="634"/>
      <c r="DO25" s="634"/>
      <c r="DP25" s="634"/>
      <c r="DQ25" s="634"/>
      <c r="DR25" s="634"/>
      <c r="DS25" s="634"/>
      <c r="DT25" s="634"/>
      <c r="DU25" s="634"/>
      <c r="DV25" s="635"/>
      <c r="DW25" s="624">
        <v>25.8</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4892</v>
      </c>
      <c r="S26" s="622"/>
      <c r="T26" s="622"/>
      <c r="U26" s="622"/>
      <c r="V26" s="622"/>
      <c r="W26" s="622"/>
      <c r="X26" s="622"/>
      <c r="Y26" s="623"/>
      <c r="Z26" s="659">
        <v>0</v>
      </c>
      <c r="AA26" s="659"/>
      <c r="AB26" s="659"/>
      <c r="AC26" s="659"/>
      <c r="AD26" s="660">
        <v>4892</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1866907</v>
      </c>
      <c r="CS26" s="622"/>
      <c r="CT26" s="622"/>
      <c r="CU26" s="622"/>
      <c r="CV26" s="622"/>
      <c r="CW26" s="622"/>
      <c r="CX26" s="622"/>
      <c r="CY26" s="623"/>
      <c r="CZ26" s="624">
        <v>8.3000000000000007</v>
      </c>
      <c r="DA26" s="636"/>
      <c r="DB26" s="636"/>
      <c r="DC26" s="637"/>
      <c r="DD26" s="627">
        <v>1774171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34039</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7317412</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6023562</v>
      </c>
      <c r="CS27" s="634"/>
      <c r="CT27" s="634"/>
      <c r="CU27" s="634"/>
      <c r="CV27" s="634"/>
      <c r="CW27" s="634"/>
      <c r="CX27" s="634"/>
      <c r="CY27" s="635"/>
      <c r="CZ27" s="624">
        <v>26.7</v>
      </c>
      <c r="DA27" s="636"/>
      <c r="DB27" s="636"/>
      <c r="DC27" s="637"/>
      <c r="DD27" s="627">
        <v>2599035</v>
      </c>
      <c r="DE27" s="634"/>
      <c r="DF27" s="634"/>
      <c r="DG27" s="634"/>
      <c r="DH27" s="634"/>
      <c r="DI27" s="634"/>
      <c r="DJ27" s="634"/>
      <c r="DK27" s="635"/>
      <c r="DL27" s="627">
        <v>1865275</v>
      </c>
      <c r="DM27" s="634"/>
      <c r="DN27" s="634"/>
      <c r="DO27" s="634"/>
      <c r="DP27" s="634"/>
      <c r="DQ27" s="634"/>
      <c r="DR27" s="634"/>
      <c r="DS27" s="634"/>
      <c r="DT27" s="634"/>
      <c r="DU27" s="634"/>
      <c r="DV27" s="635"/>
      <c r="DW27" s="624">
        <v>14.4</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284254</v>
      </c>
      <c r="S28" s="622"/>
      <c r="T28" s="622"/>
      <c r="U28" s="622"/>
      <c r="V28" s="622"/>
      <c r="W28" s="622"/>
      <c r="X28" s="622"/>
      <c r="Y28" s="623"/>
      <c r="Z28" s="659">
        <v>1.2</v>
      </c>
      <c r="AA28" s="659"/>
      <c r="AB28" s="659"/>
      <c r="AC28" s="659"/>
      <c r="AD28" s="660">
        <v>18131</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1089411</v>
      </c>
      <c r="CS28" s="622"/>
      <c r="CT28" s="622"/>
      <c r="CU28" s="622"/>
      <c r="CV28" s="622"/>
      <c r="CW28" s="622"/>
      <c r="CX28" s="622"/>
      <c r="CY28" s="623"/>
      <c r="CZ28" s="624">
        <v>4.8</v>
      </c>
      <c r="DA28" s="636"/>
      <c r="DB28" s="636"/>
      <c r="DC28" s="637"/>
      <c r="DD28" s="627">
        <v>1085076</v>
      </c>
      <c r="DE28" s="622"/>
      <c r="DF28" s="622"/>
      <c r="DG28" s="622"/>
      <c r="DH28" s="622"/>
      <c r="DI28" s="622"/>
      <c r="DJ28" s="622"/>
      <c r="DK28" s="623"/>
      <c r="DL28" s="627">
        <v>1085076</v>
      </c>
      <c r="DM28" s="622"/>
      <c r="DN28" s="622"/>
      <c r="DO28" s="622"/>
      <c r="DP28" s="622"/>
      <c r="DQ28" s="622"/>
      <c r="DR28" s="622"/>
      <c r="DS28" s="622"/>
      <c r="DT28" s="622"/>
      <c r="DU28" s="622"/>
      <c r="DV28" s="623"/>
      <c r="DW28" s="624">
        <v>8.4</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115765</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1089411</v>
      </c>
      <c r="CS29" s="634"/>
      <c r="CT29" s="634"/>
      <c r="CU29" s="634"/>
      <c r="CV29" s="634"/>
      <c r="CW29" s="634"/>
      <c r="CX29" s="634"/>
      <c r="CY29" s="635"/>
      <c r="CZ29" s="624">
        <v>4.8</v>
      </c>
      <c r="DA29" s="636"/>
      <c r="DB29" s="636"/>
      <c r="DC29" s="637"/>
      <c r="DD29" s="627">
        <v>1085076</v>
      </c>
      <c r="DE29" s="634"/>
      <c r="DF29" s="634"/>
      <c r="DG29" s="634"/>
      <c r="DH29" s="634"/>
      <c r="DI29" s="634"/>
      <c r="DJ29" s="634"/>
      <c r="DK29" s="635"/>
      <c r="DL29" s="627">
        <v>1085076</v>
      </c>
      <c r="DM29" s="634"/>
      <c r="DN29" s="634"/>
      <c r="DO29" s="634"/>
      <c r="DP29" s="634"/>
      <c r="DQ29" s="634"/>
      <c r="DR29" s="634"/>
      <c r="DS29" s="634"/>
      <c r="DT29" s="634"/>
      <c r="DU29" s="634"/>
      <c r="DV29" s="635"/>
      <c r="DW29" s="624">
        <v>8.4</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3919522</v>
      </c>
      <c r="S30" s="622"/>
      <c r="T30" s="622"/>
      <c r="U30" s="622"/>
      <c r="V30" s="622"/>
      <c r="W30" s="622"/>
      <c r="X30" s="622"/>
      <c r="Y30" s="623"/>
      <c r="Z30" s="659">
        <v>16.899999999999999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1064930</v>
      </c>
      <c r="CS30" s="622"/>
      <c r="CT30" s="622"/>
      <c r="CU30" s="622"/>
      <c r="CV30" s="622"/>
      <c r="CW30" s="622"/>
      <c r="CX30" s="622"/>
      <c r="CY30" s="623"/>
      <c r="CZ30" s="624">
        <v>4.7</v>
      </c>
      <c r="DA30" s="636"/>
      <c r="DB30" s="636"/>
      <c r="DC30" s="637"/>
      <c r="DD30" s="627">
        <v>1060695</v>
      </c>
      <c r="DE30" s="622"/>
      <c r="DF30" s="622"/>
      <c r="DG30" s="622"/>
      <c r="DH30" s="622"/>
      <c r="DI30" s="622"/>
      <c r="DJ30" s="622"/>
      <c r="DK30" s="623"/>
      <c r="DL30" s="627">
        <v>1060695</v>
      </c>
      <c r="DM30" s="622"/>
      <c r="DN30" s="622"/>
      <c r="DO30" s="622"/>
      <c r="DP30" s="622"/>
      <c r="DQ30" s="622"/>
      <c r="DR30" s="622"/>
      <c r="DS30" s="622"/>
      <c r="DT30" s="622"/>
      <c r="DU30" s="622"/>
      <c r="DV30" s="623"/>
      <c r="DW30" s="624">
        <v>8.1999999999999993</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v>
      </c>
      <c r="BH31" s="684"/>
      <c r="BI31" s="684"/>
      <c r="BJ31" s="684"/>
      <c r="BK31" s="684"/>
      <c r="BL31" s="684"/>
      <c r="BM31" s="685">
        <v>97.1</v>
      </c>
      <c r="BN31" s="684"/>
      <c r="BO31" s="684"/>
      <c r="BP31" s="684"/>
      <c r="BQ31" s="686"/>
      <c r="BR31" s="683">
        <v>99</v>
      </c>
      <c r="BS31" s="684"/>
      <c r="BT31" s="684"/>
      <c r="BU31" s="684"/>
      <c r="BV31" s="684"/>
      <c r="BW31" s="684"/>
      <c r="BX31" s="685">
        <v>97.2</v>
      </c>
      <c r="BY31" s="684"/>
      <c r="BZ31" s="684"/>
      <c r="CA31" s="684"/>
      <c r="CB31" s="686"/>
      <c r="CD31" s="642"/>
      <c r="CE31" s="643"/>
      <c r="CF31" s="618" t="s">
        <v>300</v>
      </c>
      <c r="CG31" s="619"/>
      <c r="CH31" s="619"/>
      <c r="CI31" s="619"/>
      <c r="CJ31" s="619"/>
      <c r="CK31" s="619"/>
      <c r="CL31" s="619"/>
      <c r="CM31" s="619"/>
      <c r="CN31" s="619"/>
      <c r="CO31" s="619"/>
      <c r="CP31" s="619"/>
      <c r="CQ31" s="620"/>
      <c r="CR31" s="621">
        <v>24481</v>
      </c>
      <c r="CS31" s="634"/>
      <c r="CT31" s="634"/>
      <c r="CU31" s="634"/>
      <c r="CV31" s="634"/>
      <c r="CW31" s="634"/>
      <c r="CX31" s="634"/>
      <c r="CY31" s="635"/>
      <c r="CZ31" s="624">
        <v>0.1</v>
      </c>
      <c r="DA31" s="636"/>
      <c r="DB31" s="636"/>
      <c r="DC31" s="637"/>
      <c r="DD31" s="627">
        <v>24381</v>
      </c>
      <c r="DE31" s="634"/>
      <c r="DF31" s="634"/>
      <c r="DG31" s="634"/>
      <c r="DH31" s="634"/>
      <c r="DI31" s="634"/>
      <c r="DJ31" s="634"/>
      <c r="DK31" s="635"/>
      <c r="DL31" s="627">
        <v>24381</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1533125</v>
      </c>
      <c r="S32" s="622"/>
      <c r="T32" s="622"/>
      <c r="U32" s="622"/>
      <c r="V32" s="622"/>
      <c r="W32" s="622"/>
      <c r="X32" s="622"/>
      <c r="Y32" s="623"/>
      <c r="Z32" s="659">
        <v>6.6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98.9</v>
      </c>
      <c r="BH32" s="634"/>
      <c r="BI32" s="634"/>
      <c r="BJ32" s="634"/>
      <c r="BK32" s="634"/>
      <c r="BL32" s="634"/>
      <c r="BM32" s="625">
        <v>96.7</v>
      </c>
      <c r="BN32" s="634"/>
      <c r="BO32" s="634"/>
      <c r="BP32" s="634"/>
      <c r="BQ32" s="657"/>
      <c r="BR32" s="687">
        <v>98.9</v>
      </c>
      <c r="BS32" s="634"/>
      <c r="BT32" s="634"/>
      <c r="BU32" s="634"/>
      <c r="BV32" s="634"/>
      <c r="BW32" s="634"/>
      <c r="BX32" s="625">
        <v>96.8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39481</v>
      </c>
      <c r="S33" s="622"/>
      <c r="T33" s="622"/>
      <c r="U33" s="622"/>
      <c r="V33" s="622"/>
      <c r="W33" s="622"/>
      <c r="X33" s="622"/>
      <c r="Y33" s="623"/>
      <c r="Z33" s="659">
        <v>0.2</v>
      </c>
      <c r="AA33" s="659"/>
      <c r="AB33" s="659"/>
      <c r="AC33" s="659"/>
      <c r="AD33" s="660">
        <v>56</v>
      </c>
      <c r="AE33" s="660"/>
      <c r="AF33" s="660"/>
      <c r="AG33" s="660"/>
      <c r="AH33" s="660"/>
      <c r="AI33" s="660"/>
      <c r="AJ33" s="660"/>
      <c r="AK33" s="660"/>
      <c r="AL33" s="624">
        <v>0</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99.1</v>
      </c>
      <c r="BH33" s="606"/>
      <c r="BI33" s="606"/>
      <c r="BJ33" s="606"/>
      <c r="BK33" s="606"/>
      <c r="BL33" s="606"/>
      <c r="BM33" s="652">
        <v>97.4</v>
      </c>
      <c r="BN33" s="606"/>
      <c r="BO33" s="606"/>
      <c r="BP33" s="606"/>
      <c r="BQ33" s="669"/>
      <c r="BR33" s="682">
        <v>99.2</v>
      </c>
      <c r="BS33" s="606"/>
      <c r="BT33" s="606"/>
      <c r="BU33" s="606"/>
      <c r="BV33" s="606"/>
      <c r="BW33" s="606"/>
      <c r="BX33" s="652">
        <v>97.5</v>
      </c>
      <c r="BY33" s="606"/>
      <c r="BZ33" s="606"/>
      <c r="CA33" s="606"/>
      <c r="CB33" s="669"/>
      <c r="CD33" s="618" t="s">
        <v>307</v>
      </c>
      <c r="CE33" s="619"/>
      <c r="CF33" s="619"/>
      <c r="CG33" s="619"/>
      <c r="CH33" s="619"/>
      <c r="CI33" s="619"/>
      <c r="CJ33" s="619"/>
      <c r="CK33" s="619"/>
      <c r="CL33" s="619"/>
      <c r="CM33" s="619"/>
      <c r="CN33" s="619"/>
      <c r="CO33" s="619"/>
      <c r="CP33" s="619"/>
      <c r="CQ33" s="620"/>
      <c r="CR33" s="621">
        <v>9168610</v>
      </c>
      <c r="CS33" s="634"/>
      <c r="CT33" s="634"/>
      <c r="CU33" s="634"/>
      <c r="CV33" s="634"/>
      <c r="CW33" s="634"/>
      <c r="CX33" s="634"/>
      <c r="CY33" s="635"/>
      <c r="CZ33" s="624">
        <v>40.700000000000003</v>
      </c>
      <c r="DA33" s="636"/>
      <c r="DB33" s="636"/>
      <c r="DC33" s="637"/>
      <c r="DD33" s="627">
        <v>6908532</v>
      </c>
      <c r="DE33" s="634"/>
      <c r="DF33" s="634"/>
      <c r="DG33" s="634"/>
      <c r="DH33" s="634"/>
      <c r="DI33" s="634"/>
      <c r="DJ33" s="634"/>
      <c r="DK33" s="635"/>
      <c r="DL33" s="627">
        <v>5041365</v>
      </c>
      <c r="DM33" s="634"/>
      <c r="DN33" s="634"/>
      <c r="DO33" s="634"/>
      <c r="DP33" s="634"/>
      <c r="DQ33" s="634"/>
      <c r="DR33" s="634"/>
      <c r="DS33" s="634"/>
      <c r="DT33" s="634"/>
      <c r="DU33" s="634"/>
      <c r="DV33" s="635"/>
      <c r="DW33" s="624">
        <v>39</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587152</v>
      </c>
      <c r="S34" s="622"/>
      <c r="T34" s="622"/>
      <c r="U34" s="622"/>
      <c r="V34" s="622"/>
      <c r="W34" s="622"/>
      <c r="X34" s="622"/>
      <c r="Y34" s="623"/>
      <c r="Z34" s="659">
        <v>2.5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3688713</v>
      </c>
      <c r="CS34" s="622"/>
      <c r="CT34" s="622"/>
      <c r="CU34" s="622"/>
      <c r="CV34" s="622"/>
      <c r="CW34" s="622"/>
      <c r="CX34" s="622"/>
      <c r="CY34" s="623"/>
      <c r="CZ34" s="624">
        <v>16.399999999999999</v>
      </c>
      <c r="DA34" s="636"/>
      <c r="DB34" s="636"/>
      <c r="DC34" s="637"/>
      <c r="DD34" s="627">
        <v>2759371</v>
      </c>
      <c r="DE34" s="622"/>
      <c r="DF34" s="622"/>
      <c r="DG34" s="622"/>
      <c r="DH34" s="622"/>
      <c r="DI34" s="622"/>
      <c r="DJ34" s="622"/>
      <c r="DK34" s="623"/>
      <c r="DL34" s="627">
        <v>2609289</v>
      </c>
      <c r="DM34" s="622"/>
      <c r="DN34" s="622"/>
      <c r="DO34" s="622"/>
      <c r="DP34" s="622"/>
      <c r="DQ34" s="622"/>
      <c r="DR34" s="622"/>
      <c r="DS34" s="622"/>
      <c r="DT34" s="622"/>
      <c r="DU34" s="622"/>
      <c r="DV34" s="623"/>
      <c r="DW34" s="624">
        <v>20.2</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835746</v>
      </c>
      <c r="S35" s="622"/>
      <c r="T35" s="622"/>
      <c r="U35" s="622"/>
      <c r="V35" s="622"/>
      <c r="W35" s="622"/>
      <c r="X35" s="622"/>
      <c r="Y35" s="623"/>
      <c r="Z35" s="659">
        <v>3.6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323786</v>
      </c>
      <c r="CS35" s="634"/>
      <c r="CT35" s="634"/>
      <c r="CU35" s="634"/>
      <c r="CV35" s="634"/>
      <c r="CW35" s="634"/>
      <c r="CX35" s="634"/>
      <c r="CY35" s="635"/>
      <c r="CZ35" s="624">
        <v>1.4</v>
      </c>
      <c r="DA35" s="636"/>
      <c r="DB35" s="636"/>
      <c r="DC35" s="637"/>
      <c r="DD35" s="627">
        <v>213017</v>
      </c>
      <c r="DE35" s="634"/>
      <c r="DF35" s="634"/>
      <c r="DG35" s="634"/>
      <c r="DH35" s="634"/>
      <c r="DI35" s="634"/>
      <c r="DJ35" s="634"/>
      <c r="DK35" s="635"/>
      <c r="DL35" s="627">
        <v>191166</v>
      </c>
      <c r="DM35" s="634"/>
      <c r="DN35" s="634"/>
      <c r="DO35" s="634"/>
      <c r="DP35" s="634"/>
      <c r="DQ35" s="634"/>
      <c r="DR35" s="634"/>
      <c r="DS35" s="634"/>
      <c r="DT35" s="634"/>
      <c r="DU35" s="634"/>
      <c r="DV35" s="635"/>
      <c r="DW35" s="624">
        <v>1.5</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898216</v>
      </c>
      <c r="S36" s="622"/>
      <c r="T36" s="622"/>
      <c r="U36" s="622"/>
      <c r="V36" s="622"/>
      <c r="W36" s="622"/>
      <c r="X36" s="622"/>
      <c r="Y36" s="623"/>
      <c r="Z36" s="659">
        <v>3.9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1389617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81878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2650712</v>
      </c>
      <c r="CS36" s="622"/>
      <c r="CT36" s="622"/>
      <c r="CU36" s="622"/>
      <c r="CV36" s="622"/>
      <c r="CW36" s="622"/>
      <c r="CX36" s="622"/>
      <c r="CY36" s="623"/>
      <c r="CZ36" s="624">
        <v>11.8</v>
      </c>
      <c r="DA36" s="636"/>
      <c r="DB36" s="636"/>
      <c r="DC36" s="637"/>
      <c r="DD36" s="627">
        <v>2337149</v>
      </c>
      <c r="DE36" s="622"/>
      <c r="DF36" s="622"/>
      <c r="DG36" s="622"/>
      <c r="DH36" s="622"/>
      <c r="DI36" s="622"/>
      <c r="DJ36" s="622"/>
      <c r="DK36" s="623"/>
      <c r="DL36" s="627">
        <v>1968311</v>
      </c>
      <c r="DM36" s="622"/>
      <c r="DN36" s="622"/>
      <c r="DO36" s="622"/>
      <c r="DP36" s="622"/>
      <c r="DQ36" s="622"/>
      <c r="DR36" s="622"/>
      <c r="DS36" s="622"/>
      <c r="DT36" s="622"/>
      <c r="DU36" s="622"/>
      <c r="DV36" s="623"/>
      <c r="DW36" s="624">
        <v>15.2</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648418</v>
      </c>
      <c r="S37" s="622"/>
      <c r="T37" s="622"/>
      <c r="U37" s="622"/>
      <c r="V37" s="622"/>
      <c r="W37" s="622"/>
      <c r="X37" s="622"/>
      <c r="Y37" s="623"/>
      <c r="Z37" s="659">
        <v>2.8</v>
      </c>
      <c r="AA37" s="659"/>
      <c r="AB37" s="659"/>
      <c r="AC37" s="659"/>
      <c r="AD37" s="660">
        <v>349</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301867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59282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928478</v>
      </c>
      <c r="CS37" s="634"/>
      <c r="CT37" s="634"/>
      <c r="CU37" s="634"/>
      <c r="CV37" s="634"/>
      <c r="CW37" s="634"/>
      <c r="CX37" s="634"/>
      <c r="CY37" s="635"/>
      <c r="CZ37" s="624">
        <v>4.0999999999999996</v>
      </c>
      <c r="DA37" s="636"/>
      <c r="DB37" s="636"/>
      <c r="DC37" s="637"/>
      <c r="DD37" s="627">
        <v>926257</v>
      </c>
      <c r="DE37" s="634"/>
      <c r="DF37" s="634"/>
      <c r="DG37" s="634"/>
      <c r="DH37" s="634"/>
      <c r="DI37" s="634"/>
      <c r="DJ37" s="634"/>
      <c r="DK37" s="635"/>
      <c r="DL37" s="627">
        <v>802013</v>
      </c>
      <c r="DM37" s="634"/>
      <c r="DN37" s="634"/>
      <c r="DO37" s="634"/>
      <c r="DP37" s="634"/>
      <c r="DQ37" s="634"/>
      <c r="DR37" s="634"/>
      <c r="DS37" s="634"/>
      <c r="DT37" s="634"/>
      <c r="DU37" s="634"/>
      <c r="DV37" s="635"/>
      <c r="DW37" s="624">
        <v>6.2</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1108200</v>
      </c>
      <c r="S38" s="622"/>
      <c r="T38" s="622"/>
      <c r="U38" s="622"/>
      <c r="V38" s="622"/>
      <c r="W38" s="622"/>
      <c r="X38" s="622"/>
      <c r="Y38" s="623"/>
      <c r="Z38" s="659">
        <v>4.8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19406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5656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1068344</v>
      </c>
      <c r="CS38" s="622"/>
      <c r="CT38" s="622"/>
      <c r="CU38" s="622"/>
      <c r="CV38" s="622"/>
      <c r="CW38" s="622"/>
      <c r="CX38" s="622"/>
      <c r="CY38" s="623"/>
      <c r="CZ38" s="624">
        <v>4.7</v>
      </c>
      <c r="DA38" s="636"/>
      <c r="DB38" s="636"/>
      <c r="DC38" s="637"/>
      <c r="DD38" s="627">
        <v>769138</v>
      </c>
      <c r="DE38" s="622"/>
      <c r="DF38" s="622"/>
      <c r="DG38" s="622"/>
      <c r="DH38" s="622"/>
      <c r="DI38" s="622"/>
      <c r="DJ38" s="622"/>
      <c r="DK38" s="623"/>
      <c r="DL38" s="627">
        <v>267599</v>
      </c>
      <c r="DM38" s="622"/>
      <c r="DN38" s="622"/>
      <c r="DO38" s="622"/>
      <c r="DP38" s="622"/>
      <c r="DQ38" s="622"/>
      <c r="DR38" s="622"/>
      <c r="DS38" s="622"/>
      <c r="DT38" s="622"/>
      <c r="DU38" s="622"/>
      <c r="DV38" s="623"/>
      <c r="DW38" s="624">
        <v>2.1</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743</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8528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1247469</v>
      </c>
      <c r="CS39" s="634"/>
      <c r="CT39" s="634"/>
      <c r="CU39" s="634"/>
      <c r="CV39" s="634"/>
      <c r="CW39" s="634"/>
      <c r="CX39" s="634"/>
      <c r="CY39" s="635"/>
      <c r="CZ39" s="624">
        <v>5.5</v>
      </c>
      <c r="DA39" s="636"/>
      <c r="DB39" s="636"/>
      <c r="DC39" s="637"/>
      <c r="DD39" s="627">
        <v>697499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189586</v>
      </c>
      <c r="CS40" s="622"/>
      <c r="CT40" s="622"/>
      <c r="CU40" s="622"/>
      <c r="CV40" s="622"/>
      <c r="CW40" s="622"/>
      <c r="CX40" s="622"/>
      <c r="CY40" s="623"/>
      <c r="CZ40" s="624">
        <v>0.8</v>
      </c>
      <c r="DA40" s="636"/>
      <c r="DB40" s="636"/>
      <c r="DC40" s="637"/>
      <c r="DD40" s="627">
        <v>132358</v>
      </c>
      <c r="DE40" s="622"/>
      <c r="DF40" s="622"/>
      <c r="DG40" s="622"/>
      <c r="DH40" s="622"/>
      <c r="DI40" s="622"/>
      <c r="DJ40" s="622"/>
      <c r="DK40" s="623"/>
      <c r="DL40" s="627">
        <v>5000</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23239514</v>
      </c>
      <c r="S41" s="646"/>
      <c r="T41" s="646"/>
      <c r="U41" s="646"/>
      <c r="V41" s="646"/>
      <c r="W41" s="646"/>
      <c r="X41" s="646"/>
      <c r="Y41" s="649"/>
      <c r="Z41" s="650">
        <v>100</v>
      </c>
      <c r="AA41" s="650"/>
      <c r="AB41" s="650"/>
      <c r="AC41" s="650"/>
      <c r="AD41" s="651">
        <v>12927004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332015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735586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363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2553942</v>
      </c>
      <c r="CS42" s="634"/>
      <c r="CT42" s="634"/>
      <c r="CU42" s="634"/>
      <c r="CV42" s="634"/>
      <c r="CW42" s="634"/>
      <c r="CX42" s="634"/>
      <c r="CY42" s="635"/>
      <c r="CZ42" s="624">
        <v>11.3</v>
      </c>
      <c r="DA42" s="636"/>
      <c r="DB42" s="636"/>
      <c r="DC42" s="637"/>
      <c r="DD42" s="627">
        <v>602893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42762</v>
      </c>
      <c r="CS43" s="634"/>
      <c r="CT43" s="634"/>
      <c r="CU43" s="634"/>
      <c r="CV43" s="634"/>
      <c r="CW43" s="634"/>
      <c r="CX43" s="634"/>
      <c r="CY43" s="635"/>
      <c r="CZ43" s="624">
        <v>0.2</v>
      </c>
      <c r="DA43" s="636"/>
      <c r="DB43" s="636"/>
      <c r="DC43" s="637"/>
      <c r="DD43" s="627">
        <v>42762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2553942</v>
      </c>
      <c r="CS44" s="622"/>
      <c r="CT44" s="622"/>
      <c r="CU44" s="622"/>
      <c r="CV44" s="622"/>
      <c r="CW44" s="622"/>
      <c r="CX44" s="622"/>
      <c r="CY44" s="623"/>
      <c r="CZ44" s="624">
        <v>11.3</v>
      </c>
      <c r="DA44" s="625"/>
      <c r="DB44" s="625"/>
      <c r="DC44" s="626"/>
      <c r="DD44" s="627">
        <v>602893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539864</v>
      </c>
      <c r="CS45" s="634"/>
      <c r="CT45" s="634"/>
      <c r="CU45" s="634"/>
      <c r="CV45" s="634"/>
      <c r="CW45" s="634"/>
      <c r="CX45" s="634"/>
      <c r="CY45" s="635"/>
      <c r="CZ45" s="624">
        <v>2.4</v>
      </c>
      <c r="DA45" s="636"/>
      <c r="DB45" s="636"/>
      <c r="DC45" s="637"/>
      <c r="DD45" s="627">
        <v>118381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1991038</v>
      </c>
      <c r="CS46" s="622"/>
      <c r="CT46" s="622"/>
      <c r="CU46" s="622"/>
      <c r="CV46" s="622"/>
      <c r="CW46" s="622"/>
      <c r="CX46" s="622"/>
      <c r="CY46" s="623"/>
      <c r="CZ46" s="624">
        <v>8.8000000000000007</v>
      </c>
      <c r="DA46" s="625"/>
      <c r="DB46" s="625"/>
      <c r="DC46" s="626"/>
      <c r="DD46" s="627">
        <v>461954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22533801</v>
      </c>
      <c r="CS49" s="606"/>
      <c r="CT49" s="606"/>
      <c r="CU49" s="606"/>
      <c r="CV49" s="606"/>
      <c r="CW49" s="606"/>
      <c r="CX49" s="606"/>
      <c r="CY49" s="607"/>
      <c r="CZ49" s="608">
        <v>100</v>
      </c>
      <c r="DA49" s="609"/>
      <c r="DB49" s="609"/>
      <c r="DC49" s="610"/>
      <c r="DD49" s="611">
        <v>14550259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LdwsVkKJ7m6/FQbJPuEFbuvtsIxxIFuOYl6fDuhm79liUePtuEENWphq54rSRrItRiWMP6YtdFcYzWuxFXw/gg==" saltValue="4mRqCAPK2MW6Gptj4ifb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23252</v>
      </c>
      <c r="R7" s="1103"/>
      <c r="S7" s="1103"/>
      <c r="T7" s="1103"/>
      <c r="U7" s="1103"/>
      <c r="V7" s="1103">
        <v>22546</v>
      </c>
      <c r="W7" s="1103"/>
      <c r="X7" s="1103"/>
      <c r="Y7" s="1103"/>
      <c r="Z7" s="1103"/>
      <c r="AA7" s="1103">
        <v>706</v>
      </c>
      <c r="AB7" s="1103"/>
      <c r="AC7" s="1103"/>
      <c r="AD7" s="1103"/>
      <c r="AE7" s="1104"/>
      <c r="AF7" s="1105">
        <v>371</v>
      </c>
      <c r="AG7" s="1106"/>
      <c r="AH7" s="1106"/>
      <c r="AI7" s="1106"/>
      <c r="AJ7" s="1107"/>
      <c r="AK7" s="1108">
        <v>836</v>
      </c>
      <c r="AL7" s="1109"/>
      <c r="AM7" s="1109"/>
      <c r="AN7" s="1109"/>
      <c r="AO7" s="1109"/>
      <c r="AP7" s="1109">
        <v>10925</v>
      </c>
      <c r="AQ7" s="1109"/>
      <c r="AR7" s="1109"/>
      <c r="AS7" s="1109"/>
      <c r="AT7" s="1109"/>
      <c r="AU7" s="1110" t="s">
        <v>549</v>
      </c>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564</v>
      </c>
      <c r="BS7" s="1099" t="s">
        <v>561</v>
      </c>
      <c r="BT7" s="1100"/>
      <c r="BU7" s="1100"/>
      <c r="BV7" s="1100"/>
      <c r="BW7" s="1100"/>
      <c r="BX7" s="1100"/>
      <c r="BY7" s="1100"/>
      <c r="BZ7" s="1100"/>
      <c r="CA7" s="1100"/>
      <c r="CB7" s="1100"/>
      <c r="CC7" s="1100"/>
      <c r="CD7" s="1100"/>
      <c r="CE7" s="1100"/>
      <c r="CF7" s="1100"/>
      <c r="CG7" s="1112"/>
      <c r="CH7" s="1096">
        <v>0</v>
      </c>
      <c r="CI7" s="1097"/>
      <c r="CJ7" s="1097"/>
      <c r="CK7" s="1097"/>
      <c r="CL7" s="1098"/>
      <c r="CM7" s="1096">
        <v>1</v>
      </c>
      <c r="CN7" s="1097"/>
      <c r="CO7" s="1097"/>
      <c r="CP7" s="1097"/>
      <c r="CQ7" s="1098"/>
      <c r="CR7" s="1096">
        <v>1</v>
      </c>
      <c r="CS7" s="1097"/>
      <c r="CT7" s="1097"/>
      <c r="CU7" s="1097"/>
      <c r="CV7" s="1098"/>
      <c r="CW7" s="1096" t="s">
        <v>550</v>
      </c>
      <c r="CX7" s="1097"/>
      <c r="CY7" s="1097"/>
      <c r="CZ7" s="1097"/>
      <c r="DA7" s="1098"/>
      <c r="DB7" s="1096" t="s">
        <v>550</v>
      </c>
      <c r="DC7" s="1097"/>
      <c r="DD7" s="1097"/>
      <c r="DE7" s="1097"/>
      <c r="DF7" s="1098"/>
      <c r="DG7" s="1096" t="s">
        <v>550</v>
      </c>
      <c r="DH7" s="1097"/>
      <c r="DI7" s="1097"/>
      <c r="DJ7" s="1097"/>
      <c r="DK7" s="1098"/>
      <c r="DL7" s="1096" t="s">
        <v>550</v>
      </c>
      <c r="DM7" s="1097"/>
      <c r="DN7" s="1097"/>
      <c r="DO7" s="1097"/>
      <c r="DP7" s="1098"/>
      <c r="DQ7" s="1096" t="s">
        <v>550</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562</v>
      </c>
      <c r="BT8" s="993"/>
      <c r="BU8" s="993"/>
      <c r="BV8" s="993"/>
      <c r="BW8" s="993"/>
      <c r="BX8" s="993"/>
      <c r="BY8" s="993"/>
      <c r="BZ8" s="993"/>
      <c r="CA8" s="993"/>
      <c r="CB8" s="993"/>
      <c r="CC8" s="993"/>
      <c r="CD8" s="993"/>
      <c r="CE8" s="993"/>
      <c r="CF8" s="993"/>
      <c r="CG8" s="1014"/>
      <c r="CH8" s="989">
        <v>1</v>
      </c>
      <c r="CI8" s="990"/>
      <c r="CJ8" s="990"/>
      <c r="CK8" s="990"/>
      <c r="CL8" s="991"/>
      <c r="CM8" s="989">
        <v>95</v>
      </c>
      <c r="CN8" s="990"/>
      <c r="CO8" s="990"/>
      <c r="CP8" s="990"/>
      <c r="CQ8" s="991"/>
      <c r="CR8" s="989">
        <v>3</v>
      </c>
      <c r="CS8" s="990"/>
      <c r="CT8" s="990"/>
      <c r="CU8" s="990"/>
      <c r="CV8" s="991"/>
      <c r="CW8" s="989" t="s">
        <v>550</v>
      </c>
      <c r="CX8" s="990"/>
      <c r="CY8" s="990"/>
      <c r="CZ8" s="990"/>
      <c r="DA8" s="991"/>
      <c r="DB8" s="989" t="s">
        <v>550</v>
      </c>
      <c r="DC8" s="990"/>
      <c r="DD8" s="990"/>
      <c r="DE8" s="990"/>
      <c r="DF8" s="991"/>
      <c r="DG8" s="989" t="s">
        <v>550</v>
      </c>
      <c r="DH8" s="990"/>
      <c r="DI8" s="990"/>
      <c r="DJ8" s="990"/>
      <c r="DK8" s="991"/>
      <c r="DL8" s="989" t="s">
        <v>550</v>
      </c>
      <c r="DM8" s="990"/>
      <c r="DN8" s="990"/>
      <c r="DO8" s="990"/>
      <c r="DP8" s="991"/>
      <c r="DQ8" s="989" t="s">
        <v>550</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563</v>
      </c>
      <c r="BT9" s="993"/>
      <c r="BU9" s="993"/>
      <c r="BV9" s="993"/>
      <c r="BW9" s="993"/>
      <c r="BX9" s="993"/>
      <c r="BY9" s="993"/>
      <c r="BZ9" s="993"/>
      <c r="CA9" s="993"/>
      <c r="CB9" s="993"/>
      <c r="CC9" s="993"/>
      <c r="CD9" s="993"/>
      <c r="CE9" s="993"/>
      <c r="CF9" s="993"/>
      <c r="CG9" s="1014"/>
      <c r="CH9" s="989">
        <v>-85</v>
      </c>
      <c r="CI9" s="990"/>
      <c r="CJ9" s="990"/>
      <c r="CK9" s="990"/>
      <c r="CL9" s="991"/>
      <c r="CM9" s="989">
        <v>68</v>
      </c>
      <c r="CN9" s="990"/>
      <c r="CO9" s="990"/>
      <c r="CP9" s="990"/>
      <c r="CQ9" s="991"/>
      <c r="CR9" s="989">
        <v>2</v>
      </c>
      <c r="CS9" s="990"/>
      <c r="CT9" s="990"/>
      <c r="CU9" s="990"/>
      <c r="CV9" s="991"/>
      <c r="CW9" s="989">
        <v>11</v>
      </c>
      <c r="CX9" s="990"/>
      <c r="CY9" s="990"/>
      <c r="CZ9" s="990"/>
      <c r="DA9" s="991"/>
      <c r="DB9" s="989" t="s">
        <v>550</v>
      </c>
      <c r="DC9" s="990"/>
      <c r="DD9" s="990"/>
      <c r="DE9" s="990"/>
      <c r="DF9" s="991"/>
      <c r="DG9" s="989" t="s">
        <v>550</v>
      </c>
      <c r="DH9" s="990"/>
      <c r="DI9" s="990"/>
      <c r="DJ9" s="990"/>
      <c r="DK9" s="991"/>
      <c r="DL9" s="989" t="s">
        <v>550</v>
      </c>
      <c r="DM9" s="990"/>
      <c r="DN9" s="990"/>
      <c r="DO9" s="990"/>
      <c r="DP9" s="991"/>
      <c r="DQ9" s="989" t="s">
        <v>550</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23252</v>
      </c>
      <c r="R23" s="1061"/>
      <c r="S23" s="1061"/>
      <c r="T23" s="1061"/>
      <c r="U23" s="1061"/>
      <c r="V23" s="1061">
        <v>22546</v>
      </c>
      <c r="W23" s="1061"/>
      <c r="X23" s="1061"/>
      <c r="Y23" s="1061"/>
      <c r="Z23" s="1061"/>
      <c r="AA23" s="1061">
        <v>706</v>
      </c>
      <c r="AB23" s="1061"/>
      <c r="AC23" s="1061"/>
      <c r="AD23" s="1061"/>
      <c r="AE23" s="1068"/>
      <c r="AF23" s="1069">
        <v>371</v>
      </c>
      <c r="AG23" s="1061"/>
      <c r="AH23" s="1061"/>
      <c r="AI23" s="1061"/>
      <c r="AJ23" s="1070"/>
      <c r="AK23" s="1071"/>
      <c r="AL23" s="1072"/>
      <c r="AM23" s="1072"/>
      <c r="AN23" s="1072"/>
      <c r="AO23" s="1072"/>
      <c r="AP23" s="1061">
        <v>10925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4678</v>
      </c>
      <c r="R28" s="1051"/>
      <c r="S28" s="1051"/>
      <c r="T28" s="1051"/>
      <c r="U28" s="1051"/>
      <c r="V28" s="1051">
        <v>4600</v>
      </c>
      <c r="W28" s="1051"/>
      <c r="X28" s="1051"/>
      <c r="Y28" s="1051"/>
      <c r="Z28" s="1051"/>
      <c r="AA28" s="1051">
        <v>78</v>
      </c>
      <c r="AB28" s="1051"/>
      <c r="AC28" s="1051"/>
      <c r="AD28" s="1051"/>
      <c r="AE28" s="1052"/>
      <c r="AF28" s="1053">
        <v>78</v>
      </c>
      <c r="AG28" s="1051"/>
      <c r="AH28" s="1051"/>
      <c r="AI28" s="1051"/>
      <c r="AJ28" s="1054"/>
      <c r="AK28" s="1042">
        <v>336</v>
      </c>
      <c r="AL28" s="1043"/>
      <c r="AM28" s="1043"/>
      <c r="AN28" s="1043"/>
      <c r="AO28" s="1043"/>
      <c r="AP28" s="1043" t="s">
        <v>550</v>
      </c>
      <c r="AQ28" s="1043"/>
      <c r="AR28" s="1043"/>
      <c r="AS28" s="1043"/>
      <c r="AT28" s="1043"/>
      <c r="AU28" s="1043" t="s">
        <v>550</v>
      </c>
      <c r="AV28" s="1043"/>
      <c r="AW28" s="1043"/>
      <c r="AX28" s="1043"/>
      <c r="AY28" s="1043"/>
      <c r="AZ28" s="1044"/>
      <c r="BA28" s="1044"/>
      <c r="BB28" s="1044"/>
      <c r="BC28" s="1044"/>
      <c r="BD28" s="1044"/>
      <c r="BE28" s="1045" t="s">
        <v>560</v>
      </c>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788</v>
      </c>
      <c r="R29" s="1039"/>
      <c r="S29" s="1039"/>
      <c r="T29" s="1039"/>
      <c r="U29" s="1039"/>
      <c r="V29" s="1039">
        <v>785</v>
      </c>
      <c r="W29" s="1039"/>
      <c r="X29" s="1039"/>
      <c r="Y29" s="1039"/>
      <c r="Z29" s="1039"/>
      <c r="AA29" s="1039">
        <v>3</v>
      </c>
      <c r="AB29" s="1039"/>
      <c r="AC29" s="1039"/>
      <c r="AD29" s="1039"/>
      <c r="AE29" s="1040"/>
      <c r="AF29" s="1035">
        <v>3</v>
      </c>
      <c r="AG29" s="1036"/>
      <c r="AH29" s="1036"/>
      <c r="AI29" s="1036"/>
      <c r="AJ29" s="1037"/>
      <c r="AK29" s="980">
        <v>174</v>
      </c>
      <c r="AL29" s="971"/>
      <c r="AM29" s="971"/>
      <c r="AN29" s="971"/>
      <c r="AO29" s="971"/>
      <c r="AP29" s="971" t="s">
        <v>550</v>
      </c>
      <c r="AQ29" s="971"/>
      <c r="AR29" s="971"/>
      <c r="AS29" s="971"/>
      <c r="AT29" s="971"/>
      <c r="AU29" s="971" t="s">
        <v>550</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545</v>
      </c>
      <c r="R30" s="1039"/>
      <c r="S30" s="1039"/>
      <c r="T30" s="1039"/>
      <c r="U30" s="1039"/>
      <c r="V30" s="1039">
        <v>515</v>
      </c>
      <c r="W30" s="1039"/>
      <c r="X30" s="1039"/>
      <c r="Y30" s="1039"/>
      <c r="Z30" s="1039"/>
      <c r="AA30" s="1039">
        <v>30</v>
      </c>
      <c r="AB30" s="1039"/>
      <c r="AC30" s="1039"/>
      <c r="AD30" s="1039"/>
      <c r="AE30" s="1040"/>
      <c r="AF30" s="1035">
        <v>1054</v>
      </c>
      <c r="AG30" s="1036"/>
      <c r="AH30" s="1036"/>
      <c r="AI30" s="1036"/>
      <c r="AJ30" s="1037"/>
      <c r="AK30" s="980">
        <v>64</v>
      </c>
      <c r="AL30" s="971"/>
      <c r="AM30" s="971"/>
      <c r="AN30" s="971"/>
      <c r="AO30" s="971"/>
      <c r="AP30" s="971">
        <v>177</v>
      </c>
      <c r="AQ30" s="971"/>
      <c r="AR30" s="971"/>
      <c r="AS30" s="971"/>
      <c r="AT30" s="971"/>
      <c r="AU30" s="971">
        <v>9</v>
      </c>
      <c r="AV30" s="971"/>
      <c r="AW30" s="971"/>
      <c r="AX30" s="971"/>
      <c r="AY30" s="971"/>
      <c r="AZ30" s="1041" t="s">
        <v>550</v>
      </c>
      <c r="BA30" s="1041"/>
      <c r="BB30" s="1041"/>
      <c r="BC30" s="1041"/>
      <c r="BD30" s="1041"/>
      <c r="BE30" s="972" t="s">
        <v>391</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190</v>
      </c>
      <c r="R31" s="1039"/>
      <c r="S31" s="1039"/>
      <c r="T31" s="1039"/>
      <c r="U31" s="1039"/>
      <c r="V31" s="1039">
        <v>185</v>
      </c>
      <c r="W31" s="1039"/>
      <c r="X31" s="1039"/>
      <c r="Y31" s="1039"/>
      <c r="Z31" s="1039"/>
      <c r="AA31" s="1039">
        <v>5</v>
      </c>
      <c r="AB31" s="1039"/>
      <c r="AC31" s="1039"/>
      <c r="AD31" s="1039"/>
      <c r="AE31" s="1040"/>
      <c r="AF31" s="1035">
        <v>164</v>
      </c>
      <c r="AG31" s="1036"/>
      <c r="AH31" s="1036"/>
      <c r="AI31" s="1036"/>
      <c r="AJ31" s="1037"/>
      <c r="AK31" s="980">
        <v>302</v>
      </c>
      <c r="AL31" s="971"/>
      <c r="AM31" s="971"/>
      <c r="AN31" s="971"/>
      <c r="AO31" s="971"/>
      <c r="AP31" s="971">
        <v>2196</v>
      </c>
      <c r="AQ31" s="971"/>
      <c r="AR31" s="971"/>
      <c r="AS31" s="971"/>
      <c r="AT31" s="971"/>
      <c r="AU31" s="971">
        <v>1620</v>
      </c>
      <c r="AV31" s="971"/>
      <c r="AW31" s="971"/>
      <c r="AX31" s="971"/>
      <c r="AY31" s="971"/>
      <c r="AZ31" s="1041" t="s">
        <v>550</v>
      </c>
      <c r="BA31" s="1041"/>
      <c r="BB31" s="1041"/>
      <c r="BC31" s="1041"/>
      <c r="BD31" s="1041"/>
      <c r="BE31" s="972" t="s">
        <v>391</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1299</v>
      </c>
      <c r="AG63" s="959"/>
      <c r="AH63" s="959"/>
      <c r="AI63" s="959"/>
      <c r="AJ63" s="1022"/>
      <c r="AK63" s="1023"/>
      <c r="AL63" s="963"/>
      <c r="AM63" s="963"/>
      <c r="AN63" s="963"/>
      <c r="AO63" s="963"/>
      <c r="AP63" s="959">
        <v>2373</v>
      </c>
      <c r="AQ63" s="959"/>
      <c r="AR63" s="959"/>
      <c r="AS63" s="959"/>
      <c r="AT63" s="959"/>
      <c r="AU63" s="959">
        <v>1629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396</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397</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551</v>
      </c>
      <c r="C68" s="986"/>
      <c r="D68" s="986"/>
      <c r="E68" s="986"/>
      <c r="F68" s="986"/>
      <c r="G68" s="986"/>
      <c r="H68" s="986"/>
      <c r="I68" s="986"/>
      <c r="J68" s="986"/>
      <c r="K68" s="986"/>
      <c r="L68" s="986"/>
      <c r="M68" s="986"/>
      <c r="N68" s="986"/>
      <c r="O68" s="986"/>
      <c r="P68" s="987"/>
      <c r="Q68" s="988">
        <v>65</v>
      </c>
      <c r="R68" s="982"/>
      <c r="S68" s="982"/>
      <c r="T68" s="982"/>
      <c r="U68" s="982"/>
      <c r="V68" s="982">
        <v>60</v>
      </c>
      <c r="W68" s="982"/>
      <c r="X68" s="982"/>
      <c r="Y68" s="982"/>
      <c r="Z68" s="982"/>
      <c r="AA68" s="982">
        <v>5</v>
      </c>
      <c r="AB68" s="982"/>
      <c r="AC68" s="982"/>
      <c r="AD68" s="982"/>
      <c r="AE68" s="982"/>
      <c r="AF68" s="982">
        <v>5</v>
      </c>
      <c r="AG68" s="982"/>
      <c r="AH68" s="982"/>
      <c r="AI68" s="982"/>
      <c r="AJ68" s="982"/>
      <c r="AK68" s="982" t="s">
        <v>550</v>
      </c>
      <c r="AL68" s="982"/>
      <c r="AM68" s="982"/>
      <c r="AN68" s="982"/>
      <c r="AO68" s="982"/>
      <c r="AP68" s="982" t="s">
        <v>550</v>
      </c>
      <c r="AQ68" s="982"/>
      <c r="AR68" s="982"/>
      <c r="AS68" s="982"/>
      <c r="AT68" s="982"/>
      <c r="AU68" s="982" t="s">
        <v>550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552</v>
      </c>
      <c r="C69" s="975"/>
      <c r="D69" s="975"/>
      <c r="E69" s="975"/>
      <c r="F69" s="975"/>
      <c r="G69" s="975"/>
      <c r="H69" s="975"/>
      <c r="I69" s="975"/>
      <c r="J69" s="975"/>
      <c r="K69" s="975"/>
      <c r="L69" s="975"/>
      <c r="M69" s="975"/>
      <c r="N69" s="975"/>
      <c r="O69" s="975"/>
      <c r="P69" s="976"/>
      <c r="Q69" s="977">
        <v>7912</v>
      </c>
      <c r="R69" s="971"/>
      <c r="S69" s="971"/>
      <c r="T69" s="971"/>
      <c r="U69" s="971"/>
      <c r="V69" s="971">
        <v>7612</v>
      </c>
      <c r="W69" s="971"/>
      <c r="X69" s="971"/>
      <c r="Y69" s="971"/>
      <c r="Z69" s="971"/>
      <c r="AA69" s="971">
        <v>300</v>
      </c>
      <c r="AB69" s="971"/>
      <c r="AC69" s="971"/>
      <c r="AD69" s="971"/>
      <c r="AE69" s="971"/>
      <c r="AF69" s="971">
        <v>300</v>
      </c>
      <c r="AG69" s="971"/>
      <c r="AH69" s="971"/>
      <c r="AI69" s="971"/>
      <c r="AJ69" s="971"/>
      <c r="AK69" s="971" t="s">
        <v>550</v>
      </c>
      <c r="AL69" s="971"/>
      <c r="AM69" s="971"/>
      <c r="AN69" s="971"/>
      <c r="AO69" s="971"/>
      <c r="AP69" s="971" t="s">
        <v>550</v>
      </c>
      <c r="AQ69" s="971"/>
      <c r="AR69" s="971"/>
      <c r="AS69" s="971"/>
      <c r="AT69" s="971"/>
      <c r="AU69" s="971" t="s">
        <v>550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553</v>
      </c>
      <c r="C70" s="975"/>
      <c r="D70" s="975"/>
      <c r="E70" s="975"/>
      <c r="F70" s="975"/>
      <c r="G70" s="975"/>
      <c r="H70" s="975"/>
      <c r="I70" s="975"/>
      <c r="J70" s="975"/>
      <c r="K70" s="975"/>
      <c r="L70" s="975"/>
      <c r="M70" s="975"/>
      <c r="N70" s="975"/>
      <c r="O70" s="975"/>
      <c r="P70" s="976"/>
      <c r="Q70" s="977">
        <v>1716</v>
      </c>
      <c r="R70" s="971"/>
      <c r="S70" s="971"/>
      <c r="T70" s="971"/>
      <c r="U70" s="971"/>
      <c r="V70" s="971">
        <v>1617</v>
      </c>
      <c r="W70" s="971"/>
      <c r="X70" s="971"/>
      <c r="Y70" s="971"/>
      <c r="Z70" s="971"/>
      <c r="AA70" s="971">
        <v>99</v>
      </c>
      <c r="AB70" s="971"/>
      <c r="AC70" s="971"/>
      <c r="AD70" s="971"/>
      <c r="AE70" s="971"/>
      <c r="AF70" s="971">
        <v>99</v>
      </c>
      <c r="AG70" s="971"/>
      <c r="AH70" s="971"/>
      <c r="AI70" s="971"/>
      <c r="AJ70" s="971"/>
      <c r="AK70" s="971">
        <v>60</v>
      </c>
      <c r="AL70" s="971"/>
      <c r="AM70" s="971"/>
      <c r="AN70" s="971"/>
      <c r="AO70" s="971"/>
      <c r="AP70" s="971">
        <v>1222</v>
      </c>
      <c r="AQ70" s="971"/>
      <c r="AR70" s="971"/>
      <c r="AS70" s="971"/>
      <c r="AT70" s="971"/>
      <c r="AU70" s="971">
        <v>281</v>
      </c>
      <c r="AV70" s="971"/>
      <c r="AW70" s="971"/>
      <c r="AX70" s="971"/>
      <c r="AY70" s="971"/>
      <c r="AZ70" s="972" t="s">
        <v>567</v>
      </c>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554</v>
      </c>
      <c r="C71" s="975"/>
      <c r="D71" s="975"/>
      <c r="E71" s="975"/>
      <c r="F71" s="975"/>
      <c r="G71" s="975"/>
      <c r="H71" s="975"/>
      <c r="I71" s="975"/>
      <c r="J71" s="975"/>
      <c r="K71" s="975"/>
      <c r="L71" s="975"/>
      <c r="M71" s="975"/>
      <c r="N71" s="975"/>
      <c r="O71" s="975"/>
      <c r="P71" s="976"/>
      <c r="Q71" s="977">
        <v>121</v>
      </c>
      <c r="R71" s="971"/>
      <c r="S71" s="971"/>
      <c r="T71" s="971"/>
      <c r="U71" s="971"/>
      <c r="V71" s="971">
        <v>113</v>
      </c>
      <c r="W71" s="971"/>
      <c r="X71" s="971"/>
      <c r="Y71" s="971"/>
      <c r="Z71" s="971"/>
      <c r="AA71" s="971">
        <v>7</v>
      </c>
      <c r="AB71" s="971"/>
      <c r="AC71" s="971"/>
      <c r="AD71" s="971"/>
      <c r="AE71" s="971"/>
      <c r="AF71" s="971">
        <v>7</v>
      </c>
      <c r="AG71" s="971"/>
      <c r="AH71" s="971"/>
      <c r="AI71" s="971"/>
      <c r="AJ71" s="971"/>
      <c r="AK71" s="971" t="s">
        <v>550</v>
      </c>
      <c r="AL71" s="971"/>
      <c r="AM71" s="971"/>
      <c r="AN71" s="971"/>
      <c r="AO71" s="971"/>
      <c r="AP71" s="971">
        <v>43</v>
      </c>
      <c r="AQ71" s="971"/>
      <c r="AR71" s="971"/>
      <c r="AS71" s="971"/>
      <c r="AT71" s="971"/>
      <c r="AU71" s="971">
        <v>3</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555</v>
      </c>
      <c r="C72" s="975"/>
      <c r="D72" s="975"/>
      <c r="E72" s="975"/>
      <c r="F72" s="975"/>
      <c r="G72" s="975"/>
      <c r="H72" s="975"/>
      <c r="I72" s="975"/>
      <c r="J72" s="975"/>
      <c r="K72" s="975"/>
      <c r="L72" s="975"/>
      <c r="M72" s="975"/>
      <c r="N72" s="975"/>
      <c r="O72" s="975"/>
      <c r="P72" s="976"/>
      <c r="Q72" s="977">
        <v>752</v>
      </c>
      <c r="R72" s="971"/>
      <c r="S72" s="971"/>
      <c r="T72" s="971"/>
      <c r="U72" s="971"/>
      <c r="V72" s="971">
        <v>711</v>
      </c>
      <c r="W72" s="971"/>
      <c r="X72" s="971"/>
      <c r="Y72" s="971"/>
      <c r="Z72" s="971"/>
      <c r="AA72" s="971">
        <v>41</v>
      </c>
      <c r="AB72" s="971"/>
      <c r="AC72" s="971"/>
      <c r="AD72" s="971"/>
      <c r="AE72" s="971"/>
      <c r="AF72" s="971">
        <v>41</v>
      </c>
      <c r="AG72" s="971"/>
      <c r="AH72" s="971"/>
      <c r="AI72" s="971"/>
      <c r="AJ72" s="971"/>
      <c r="AK72" s="971">
        <v>67</v>
      </c>
      <c r="AL72" s="971"/>
      <c r="AM72" s="971"/>
      <c r="AN72" s="971"/>
      <c r="AO72" s="971"/>
      <c r="AP72" s="971">
        <v>480</v>
      </c>
      <c r="AQ72" s="971"/>
      <c r="AR72" s="971"/>
      <c r="AS72" s="971"/>
      <c r="AT72" s="971"/>
      <c r="AU72" s="971">
        <v>270</v>
      </c>
      <c r="AV72" s="971"/>
      <c r="AW72" s="971"/>
      <c r="AX72" s="971"/>
      <c r="AY72" s="971"/>
      <c r="AZ72" s="972" t="s">
        <v>565</v>
      </c>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556</v>
      </c>
      <c r="C73" s="975"/>
      <c r="D73" s="975"/>
      <c r="E73" s="975"/>
      <c r="F73" s="975"/>
      <c r="G73" s="975"/>
      <c r="H73" s="975"/>
      <c r="I73" s="975"/>
      <c r="J73" s="975"/>
      <c r="K73" s="975"/>
      <c r="L73" s="975"/>
      <c r="M73" s="975"/>
      <c r="N73" s="975"/>
      <c r="O73" s="975"/>
      <c r="P73" s="976"/>
      <c r="Q73" s="977">
        <v>8814</v>
      </c>
      <c r="R73" s="971"/>
      <c r="S73" s="971"/>
      <c r="T73" s="971"/>
      <c r="U73" s="971"/>
      <c r="V73" s="971">
        <v>8471</v>
      </c>
      <c r="W73" s="971"/>
      <c r="X73" s="971"/>
      <c r="Y73" s="971"/>
      <c r="Z73" s="971"/>
      <c r="AA73" s="971">
        <v>343</v>
      </c>
      <c r="AB73" s="971"/>
      <c r="AC73" s="971"/>
      <c r="AD73" s="971"/>
      <c r="AE73" s="971"/>
      <c r="AF73" s="971">
        <v>343</v>
      </c>
      <c r="AG73" s="971"/>
      <c r="AH73" s="971"/>
      <c r="AI73" s="971"/>
      <c r="AJ73" s="971"/>
      <c r="AK73" s="971" t="s">
        <v>550</v>
      </c>
      <c r="AL73" s="971"/>
      <c r="AM73" s="971"/>
      <c r="AN73" s="971"/>
      <c r="AO73" s="971"/>
      <c r="AP73" s="971" t="s">
        <v>550</v>
      </c>
      <c r="AQ73" s="971"/>
      <c r="AR73" s="971"/>
      <c r="AS73" s="971"/>
      <c r="AT73" s="971"/>
      <c r="AU73" s="971" t="s">
        <v>550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557</v>
      </c>
      <c r="C74" s="975"/>
      <c r="D74" s="975"/>
      <c r="E74" s="975"/>
      <c r="F74" s="975"/>
      <c r="G74" s="975"/>
      <c r="H74" s="975"/>
      <c r="I74" s="975"/>
      <c r="J74" s="975"/>
      <c r="K74" s="975"/>
      <c r="L74" s="975"/>
      <c r="M74" s="975"/>
      <c r="N74" s="975"/>
      <c r="O74" s="975"/>
      <c r="P74" s="976"/>
      <c r="Q74" s="977">
        <v>989</v>
      </c>
      <c r="R74" s="971"/>
      <c r="S74" s="971"/>
      <c r="T74" s="971"/>
      <c r="U74" s="971"/>
      <c r="V74" s="971">
        <v>889</v>
      </c>
      <c r="W74" s="971"/>
      <c r="X74" s="971"/>
      <c r="Y74" s="971"/>
      <c r="Z74" s="971"/>
      <c r="AA74" s="971">
        <v>100</v>
      </c>
      <c r="AB74" s="971"/>
      <c r="AC74" s="971"/>
      <c r="AD74" s="971"/>
      <c r="AE74" s="971"/>
      <c r="AF74" s="971">
        <v>100</v>
      </c>
      <c r="AG74" s="971"/>
      <c r="AH74" s="971"/>
      <c r="AI74" s="971"/>
      <c r="AJ74" s="971"/>
      <c r="AK74" s="971">
        <v>90</v>
      </c>
      <c r="AL74" s="971"/>
      <c r="AM74" s="971"/>
      <c r="AN74" s="971"/>
      <c r="AO74" s="971"/>
      <c r="AP74" s="971" t="s">
        <v>550</v>
      </c>
      <c r="AQ74" s="971"/>
      <c r="AR74" s="971"/>
      <c r="AS74" s="971"/>
      <c r="AT74" s="971"/>
      <c r="AU74" s="971" t="s">
        <v>550</v>
      </c>
      <c r="AV74" s="971"/>
      <c r="AW74" s="971"/>
      <c r="AX74" s="971"/>
      <c r="AY74" s="971"/>
      <c r="AZ74" s="972" t="s">
        <v>566</v>
      </c>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558</v>
      </c>
      <c r="C75" s="975"/>
      <c r="D75" s="975"/>
      <c r="E75" s="975"/>
      <c r="F75" s="975"/>
      <c r="G75" s="975"/>
      <c r="H75" s="975"/>
      <c r="I75" s="975"/>
      <c r="J75" s="975"/>
      <c r="K75" s="975"/>
      <c r="L75" s="975"/>
      <c r="M75" s="975"/>
      <c r="N75" s="975"/>
      <c r="O75" s="975"/>
      <c r="P75" s="976"/>
      <c r="Q75" s="978">
        <v>310</v>
      </c>
      <c r="R75" s="979"/>
      <c r="S75" s="979"/>
      <c r="T75" s="979"/>
      <c r="U75" s="980"/>
      <c r="V75" s="981">
        <v>281</v>
      </c>
      <c r="W75" s="979"/>
      <c r="X75" s="979"/>
      <c r="Y75" s="979"/>
      <c r="Z75" s="980"/>
      <c r="AA75" s="981">
        <v>29</v>
      </c>
      <c r="AB75" s="979"/>
      <c r="AC75" s="979"/>
      <c r="AD75" s="979"/>
      <c r="AE75" s="980"/>
      <c r="AF75" s="981">
        <v>29</v>
      </c>
      <c r="AG75" s="979"/>
      <c r="AH75" s="979"/>
      <c r="AI75" s="979"/>
      <c r="AJ75" s="980"/>
      <c r="AK75" s="981" t="s">
        <v>550</v>
      </c>
      <c r="AL75" s="979"/>
      <c r="AM75" s="979"/>
      <c r="AN75" s="979"/>
      <c r="AO75" s="980"/>
      <c r="AP75" s="981" t="s">
        <v>550</v>
      </c>
      <c r="AQ75" s="979"/>
      <c r="AR75" s="979"/>
      <c r="AS75" s="979"/>
      <c r="AT75" s="980"/>
      <c r="AU75" s="981" t="s">
        <v>550</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559</v>
      </c>
      <c r="C76" s="975"/>
      <c r="D76" s="975"/>
      <c r="E76" s="975"/>
      <c r="F76" s="975"/>
      <c r="G76" s="975"/>
      <c r="H76" s="975"/>
      <c r="I76" s="975"/>
      <c r="J76" s="975"/>
      <c r="K76" s="975"/>
      <c r="L76" s="975"/>
      <c r="M76" s="975"/>
      <c r="N76" s="975"/>
      <c r="O76" s="975"/>
      <c r="P76" s="976"/>
      <c r="Q76" s="978">
        <v>304568</v>
      </c>
      <c r="R76" s="979"/>
      <c r="S76" s="979"/>
      <c r="T76" s="979"/>
      <c r="U76" s="980"/>
      <c r="V76" s="981">
        <v>293091</v>
      </c>
      <c r="W76" s="979"/>
      <c r="X76" s="979"/>
      <c r="Y76" s="979"/>
      <c r="Z76" s="980"/>
      <c r="AA76" s="981">
        <v>11478</v>
      </c>
      <c r="AB76" s="979"/>
      <c r="AC76" s="979"/>
      <c r="AD76" s="979"/>
      <c r="AE76" s="980"/>
      <c r="AF76" s="981">
        <v>11478</v>
      </c>
      <c r="AG76" s="979"/>
      <c r="AH76" s="979"/>
      <c r="AI76" s="979"/>
      <c r="AJ76" s="980"/>
      <c r="AK76" s="981" t="s">
        <v>550</v>
      </c>
      <c r="AL76" s="979"/>
      <c r="AM76" s="979"/>
      <c r="AN76" s="979"/>
      <c r="AO76" s="980"/>
      <c r="AP76" s="981" t="s">
        <v>550</v>
      </c>
      <c r="AQ76" s="979"/>
      <c r="AR76" s="979"/>
      <c r="AS76" s="979"/>
      <c r="AT76" s="980"/>
      <c r="AU76" s="981" t="s">
        <v>550</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12402</v>
      </c>
      <c r="AG88" s="959"/>
      <c r="AH88" s="959"/>
      <c r="AI88" s="959"/>
      <c r="AJ88" s="959"/>
      <c r="AK88" s="963"/>
      <c r="AL88" s="963"/>
      <c r="AM88" s="963"/>
      <c r="AN88" s="963"/>
      <c r="AO88" s="963"/>
      <c r="AP88" s="959">
        <v>1745</v>
      </c>
      <c r="AQ88" s="959"/>
      <c r="AR88" s="959"/>
      <c r="AS88" s="959"/>
      <c r="AT88" s="959"/>
      <c r="AU88" s="959">
        <v>554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6</v>
      </c>
      <c r="CS102" s="953"/>
      <c r="CT102" s="953"/>
      <c r="CU102" s="953"/>
      <c r="CV102" s="954"/>
      <c r="CW102" s="952">
        <v>81</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294</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294</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294</v>
      </c>
      <c r="DR109" s="896"/>
      <c r="DS109" s="896"/>
      <c r="DT109" s="896"/>
      <c r="DU109" s="897"/>
      <c r="DV109" s="898" t="s">
        <v>409</v>
      </c>
      <c r="DW109" s="896"/>
      <c r="DX109" s="896"/>
      <c r="DY109" s="896"/>
      <c r="DZ109" s="929"/>
    </row>
    <row r="110" spans="1:131" s="218" customFormat="1" ht="26.25" customHeight="1" x14ac:dyDescent="0.2">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1097756</v>
      </c>
      <c r="AB110" s="889"/>
      <c r="AC110" s="889"/>
      <c r="AD110" s="889"/>
      <c r="AE110" s="890"/>
      <c r="AF110" s="891">
        <v>1156779</v>
      </c>
      <c r="AG110" s="889"/>
      <c r="AH110" s="889"/>
      <c r="AI110" s="889"/>
      <c r="AJ110" s="890"/>
      <c r="AK110" s="891">
        <v>1089411</v>
      </c>
      <c r="AL110" s="889"/>
      <c r="AM110" s="889"/>
      <c r="AN110" s="889"/>
      <c r="AO110" s="890"/>
      <c r="AP110" s="892">
        <v>9.3000000000000007</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11685716</v>
      </c>
      <c r="BR110" s="842"/>
      <c r="BS110" s="842"/>
      <c r="BT110" s="842"/>
      <c r="BU110" s="842"/>
      <c r="BV110" s="842">
        <v>10882117</v>
      </c>
      <c r="BW110" s="842"/>
      <c r="BX110" s="842"/>
      <c r="BY110" s="842"/>
      <c r="BZ110" s="842"/>
      <c r="CA110" s="842">
        <v>10925386</v>
      </c>
      <c r="CB110" s="842"/>
      <c r="CC110" s="842"/>
      <c r="CD110" s="842"/>
      <c r="CE110" s="842"/>
      <c r="CF110" s="866">
        <v>93.3</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1093411</v>
      </c>
      <c r="BR112" s="817"/>
      <c r="BS112" s="817"/>
      <c r="BT112" s="817"/>
      <c r="BU112" s="817"/>
      <c r="BV112" s="817">
        <v>1129776</v>
      </c>
      <c r="BW112" s="817"/>
      <c r="BX112" s="817"/>
      <c r="BY112" s="817"/>
      <c r="BZ112" s="817"/>
      <c r="CA112" s="817">
        <v>1629175</v>
      </c>
      <c r="CB112" s="817"/>
      <c r="CC112" s="817"/>
      <c r="CD112" s="817"/>
      <c r="CE112" s="817"/>
      <c r="CF112" s="875">
        <v>13.9</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96887</v>
      </c>
      <c r="AB113" s="919"/>
      <c r="AC113" s="919"/>
      <c r="AD113" s="919"/>
      <c r="AE113" s="920"/>
      <c r="AF113" s="921">
        <v>97642</v>
      </c>
      <c r="AG113" s="919"/>
      <c r="AH113" s="919"/>
      <c r="AI113" s="919"/>
      <c r="AJ113" s="920"/>
      <c r="AK113" s="921">
        <v>92766</v>
      </c>
      <c r="AL113" s="919"/>
      <c r="AM113" s="919"/>
      <c r="AN113" s="919"/>
      <c r="AO113" s="920"/>
      <c r="AP113" s="922">
        <v>0.8</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661939</v>
      </c>
      <c r="BR113" s="817"/>
      <c r="BS113" s="817"/>
      <c r="BT113" s="817"/>
      <c r="BU113" s="817"/>
      <c r="BV113" s="817">
        <v>606505</v>
      </c>
      <c r="BW113" s="817"/>
      <c r="BX113" s="817"/>
      <c r="BY113" s="817"/>
      <c r="BZ113" s="817"/>
      <c r="CA113" s="817">
        <v>554197</v>
      </c>
      <c r="CB113" s="817"/>
      <c r="CC113" s="817"/>
      <c r="CD113" s="817"/>
      <c r="CE113" s="817"/>
      <c r="CF113" s="875">
        <v>4.7</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48677</v>
      </c>
      <c r="AB114" s="780"/>
      <c r="AC114" s="780"/>
      <c r="AD114" s="780"/>
      <c r="AE114" s="781"/>
      <c r="AF114" s="782">
        <v>48840</v>
      </c>
      <c r="AG114" s="780"/>
      <c r="AH114" s="780"/>
      <c r="AI114" s="780"/>
      <c r="AJ114" s="781"/>
      <c r="AK114" s="782">
        <v>55668</v>
      </c>
      <c r="AL114" s="780"/>
      <c r="AM114" s="780"/>
      <c r="AN114" s="780"/>
      <c r="AO114" s="781"/>
      <c r="AP114" s="824">
        <v>0.5</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t="s">
        <v>122</v>
      </c>
      <c r="BR114" s="817"/>
      <c r="BS114" s="817"/>
      <c r="BT114" s="817"/>
      <c r="BU114" s="817"/>
      <c r="BV114" s="817" t="s">
        <v>122</v>
      </c>
      <c r="BW114" s="817"/>
      <c r="BX114" s="817"/>
      <c r="BY114" s="817"/>
      <c r="BZ114" s="817"/>
      <c r="CA114" s="817" t="s">
        <v>122</v>
      </c>
      <c r="CB114" s="817"/>
      <c r="CC114" s="817"/>
      <c r="CD114" s="817"/>
      <c r="CE114" s="817"/>
      <c r="CF114" s="875" t="s">
        <v>122</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1243320</v>
      </c>
      <c r="AB117" s="903"/>
      <c r="AC117" s="903"/>
      <c r="AD117" s="903"/>
      <c r="AE117" s="904"/>
      <c r="AF117" s="905">
        <v>1303261</v>
      </c>
      <c r="AG117" s="903"/>
      <c r="AH117" s="903"/>
      <c r="AI117" s="903"/>
      <c r="AJ117" s="904"/>
      <c r="AK117" s="905">
        <v>1237845</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294</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439</v>
      </c>
      <c r="BP119" s="878"/>
      <c r="BQ119" s="879">
        <v>13441066</v>
      </c>
      <c r="BR119" s="845"/>
      <c r="BS119" s="845"/>
      <c r="BT119" s="845"/>
      <c r="BU119" s="845"/>
      <c r="BV119" s="845">
        <v>12618398</v>
      </c>
      <c r="BW119" s="845"/>
      <c r="BX119" s="845"/>
      <c r="BY119" s="845"/>
      <c r="BZ119" s="845"/>
      <c r="CA119" s="845">
        <v>13108758</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13770007</v>
      </c>
      <c r="BR120" s="842"/>
      <c r="BS120" s="842"/>
      <c r="BT120" s="842"/>
      <c r="BU120" s="842"/>
      <c r="BV120" s="842">
        <v>13806701</v>
      </c>
      <c r="BW120" s="842"/>
      <c r="BX120" s="842"/>
      <c r="BY120" s="842"/>
      <c r="BZ120" s="842"/>
      <c r="CA120" s="842">
        <v>13898967</v>
      </c>
      <c r="CB120" s="842"/>
      <c r="CC120" s="842"/>
      <c r="CD120" s="842"/>
      <c r="CE120" s="842"/>
      <c r="CF120" s="866">
        <v>118.7</v>
      </c>
      <c r="CG120" s="867"/>
      <c r="CH120" s="867"/>
      <c r="CI120" s="867"/>
      <c r="CJ120" s="867"/>
      <c r="CK120" s="868" t="s">
        <v>443</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1051998</v>
      </c>
      <c r="DH120" s="842"/>
      <c r="DI120" s="842"/>
      <c r="DJ120" s="842"/>
      <c r="DK120" s="842"/>
      <c r="DL120" s="842">
        <v>1098588</v>
      </c>
      <c r="DM120" s="842"/>
      <c r="DN120" s="842"/>
      <c r="DO120" s="842"/>
      <c r="DP120" s="842"/>
      <c r="DQ120" s="842">
        <v>1620301</v>
      </c>
      <c r="DR120" s="842"/>
      <c r="DS120" s="842"/>
      <c r="DT120" s="842"/>
      <c r="DU120" s="842"/>
      <c r="DV120" s="843">
        <v>13.8</v>
      </c>
      <c r="DW120" s="843"/>
      <c r="DX120" s="843"/>
      <c r="DY120" s="843"/>
      <c r="DZ120" s="844"/>
    </row>
    <row r="121" spans="1:130" s="218" customFormat="1" ht="26.25" customHeight="1" x14ac:dyDescent="0.2">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v>55064</v>
      </c>
      <c r="BR121" s="817"/>
      <c r="BS121" s="817"/>
      <c r="BT121" s="817"/>
      <c r="BU121" s="817"/>
      <c r="BV121" s="817">
        <v>48490</v>
      </c>
      <c r="BW121" s="817"/>
      <c r="BX121" s="817"/>
      <c r="BY121" s="817"/>
      <c r="BZ121" s="817"/>
      <c r="CA121" s="817">
        <v>45149</v>
      </c>
      <c r="CB121" s="817"/>
      <c r="CC121" s="817"/>
      <c r="CD121" s="817"/>
      <c r="CE121" s="817"/>
      <c r="CF121" s="875">
        <v>0.4</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v>11757</v>
      </c>
      <c r="DH121" s="817"/>
      <c r="DI121" s="817"/>
      <c r="DJ121" s="817"/>
      <c r="DK121" s="817"/>
      <c r="DL121" s="817">
        <v>11403</v>
      </c>
      <c r="DM121" s="817"/>
      <c r="DN121" s="817"/>
      <c r="DO121" s="817"/>
      <c r="DP121" s="817"/>
      <c r="DQ121" s="817">
        <v>8874</v>
      </c>
      <c r="DR121" s="817"/>
      <c r="DS121" s="817"/>
      <c r="DT121" s="817"/>
      <c r="DU121" s="817"/>
      <c r="DV121" s="794">
        <v>0.1</v>
      </c>
      <c r="DW121" s="794"/>
      <c r="DX121" s="794"/>
      <c r="DY121" s="794"/>
      <c r="DZ121" s="795"/>
    </row>
    <row r="122" spans="1:130" s="218" customFormat="1" ht="26.25" customHeight="1" x14ac:dyDescent="0.2">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12334464</v>
      </c>
      <c r="BR122" s="845"/>
      <c r="BS122" s="845"/>
      <c r="BT122" s="845"/>
      <c r="BU122" s="845"/>
      <c r="BV122" s="845">
        <v>10574161</v>
      </c>
      <c r="BW122" s="845"/>
      <c r="BX122" s="845"/>
      <c r="BY122" s="845"/>
      <c r="BZ122" s="845"/>
      <c r="CA122" s="845">
        <v>10703827</v>
      </c>
      <c r="CB122" s="845"/>
      <c r="CC122" s="845"/>
      <c r="CD122" s="845"/>
      <c r="CE122" s="845"/>
      <c r="CF122" s="846">
        <v>91.4</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447</v>
      </c>
      <c r="BP123" s="878"/>
      <c r="BQ123" s="832">
        <v>26159535</v>
      </c>
      <c r="BR123" s="833"/>
      <c r="BS123" s="833"/>
      <c r="BT123" s="833"/>
      <c r="BU123" s="833"/>
      <c r="BV123" s="833">
        <v>24429352</v>
      </c>
      <c r="BW123" s="833"/>
      <c r="BX123" s="833"/>
      <c r="BY123" s="833"/>
      <c r="BZ123" s="833"/>
      <c r="CA123" s="833">
        <v>24647943</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v>29656</v>
      </c>
      <c r="DH124" s="764"/>
      <c r="DI124" s="764"/>
      <c r="DJ124" s="764"/>
      <c r="DK124" s="765"/>
      <c r="DL124" s="766">
        <v>19785</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v>5084</v>
      </c>
      <c r="AB128" s="801"/>
      <c r="AC128" s="801"/>
      <c r="AD128" s="801"/>
      <c r="AE128" s="802"/>
      <c r="AF128" s="803">
        <v>4676</v>
      </c>
      <c r="AG128" s="801"/>
      <c r="AH128" s="801"/>
      <c r="AI128" s="801"/>
      <c r="AJ128" s="802"/>
      <c r="AK128" s="803">
        <v>35299</v>
      </c>
      <c r="AL128" s="801"/>
      <c r="AM128" s="801"/>
      <c r="AN128" s="801"/>
      <c r="AO128" s="802"/>
      <c r="AP128" s="804"/>
      <c r="AQ128" s="805"/>
      <c r="AR128" s="805"/>
      <c r="AS128" s="805"/>
      <c r="AT128" s="806"/>
      <c r="AU128" s="220"/>
      <c r="AV128" s="220"/>
      <c r="AW128" s="220"/>
      <c r="AX128" s="807" t="s">
        <v>461</v>
      </c>
      <c r="AY128" s="808"/>
      <c r="AZ128" s="808"/>
      <c r="BA128" s="808"/>
      <c r="BB128" s="808"/>
      <c r="BC128" s="808"/>
      <c r="BD128" s="808"/>
      <c r="BE128" s="809"/>
      <c r="BF128" s="786" t="s">
        <v>122</v>
      </c>
      <c r="BG128" s="787"/>
      <c r="BH128" s="787"/>
      <c r="BI128" s="787"/>
      <c r="BJ128" s="787"/>
      <c r="BK128" s="787"/>
      <c r="BL128" s="810"/>
      <c r="BM128" s="786">
        <v>12.98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12024131</v>
      </c>
      <c r="AB129" s="780"/>
      <c r="AC129" s="780"/>
      <c r="AD129" s="780"/>
      <c r="AE129" s="781"/>
      <c r="AF129" s="782">
        <v>12254320</v>
      </c>
      <c r="AG129" s="780"/>
      <c r="AH129" s="780"/>
      <c r="AI129" s="780"/>
      <c r="AJ129" s="781"/>
      <c r="AK129" s="782">
        <v>12731806</v>
      </c>
      <c r="AL129" s="780"/>
      <c r="AM129" s="780"/>
      <c r="AN129" s="780"/>
      <c r="AO129" s="781"/>
      <c r="AP129" s="783"/>
      <c r="AQ129" s="784"/>
      <c r="AR129" s="784"/>
      <c r="AS129" s="784"/>
      <c r="AT129" s="785"/>
      <c r="AU129" s="221"/>
      <c r="AV129" s="221"/>
      <c r="AW129" s="221"/>
      <c r="AX129" s="751" t="s">
        <v>464</v>
      </c>
      <c r="AY129" s="752"/>
      <c r="AZ129" s="752"/>
      <c r="BA129" s="752"/>
      <c r="BB129" s="752"/>
      <c r="BC129" s="752"/>
      <c r="BD129" s="752"/>
      <c r="BE129" s="753"/>
      <c r="BF129" s="770" t="s">
        <v>122</v>
      </c>
      <c r="BG129" s="771"/>
      <c r="BH129" s="771"/>
      <c r="BI129" s="771"/>
      <c r="BJ129" s="771"/>
      <c r="BK129" s="771"/>
      <c r="BL129" s="772"/>
      <c r="BM129" s="770">
        <v>17.98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1097208</v>
      </c>
      <c r="AB130" s="780"/>
      <c r="AC130" s="780"/>
      <c r="AD130" s="780"/>
      <c r="AE130" s="781"/>
      <c r="AF130" s="782">
        <v>1071968</v>
      </c>
      <c r="AG130" s="780"/>
      <c r="AH130" s="780"/>
      <c r="AI130" s="780"/>
      <c r="AJ130" s="781"/>
      <c r="AK130" s="782">
        <v>1022291</v>
      </c>
      <c r="AL130" s="780"/>
      <c r="AM130" s="780"/>
      <c r="AN130" s="780"/>
      <c r="AO130" s="781"/>
      <c r="AP130" s="783"/>
      <c r="AQ130" s="784"/>
      <c r="AR130" s="784"/>
      <c r="AS130" s="784"/>
      <c r="AT130" s="785"/>
      <c r="AU130" s="221"/>
      <c r="AV130" s="221"/>
      <c r="AW130" s="221"/>
      <c r="AX130" s="751" t="s">
        <v>467</v>
      </c>
      <c r="AY130" s="752"/>
      <c r="AZ130" s="752"/>
      <c r="BA130" s="752"/>
      <c r="BB130" s="752"/>
      <c r="BC130" s="752"/>
      <c r="BD130" s="752"/>
      <c r="BE130" s="753"/>
      <c r="BF130" s="754">
        <v>1.6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10926923</v>
      </c>
      <c r="AB131" s="764"/>
      <c r="AC131" s="764"/>
      <c r="AD131" s="764"/>
      <c r="AE131" s="765"/>
      <c r="AF131" s="766">
        <v>11182352</v>
      </c>
      <c r="AG131" s="764"/>
      <c r="AH131" s="764"/>
      <c r="AI131" s="764"/>
      <c r="AJ131" s="765"/>
      <c r="AK131" s="766">
        <v>11709515</v>
      </c>
      <c r="AL131" s="764"/>
      <c r="AM131" s="764"/>
      <c r="AN131" s="764"/>
      <c r="AO131" s="765"/>
      <c r="AP131" s="767"/>
      <c r="AQ131" s="768"/>
      <c r="AR131" s="768"/>
      <c r="AS131" s="768"/>
      <c r="AT131" s="769"/>
      <c r="AU131" s="221"/>
      <c r="AV131" s="221"/>
      <c r="AW131" s="221"/>
      <c r="AX131" s="729" t="s">
        <v>469</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1.290646964</v>
      </c>
      <c r="AB132" s="745"/>
      <c r="AC132" s="745"/>
      <c r="AD132" s="745"/>
      <c r="AE132" s="746"/>
      <c r="AF132" s="747">
        <v>2.0265593499999999</v>
      </c>
      <c r="AG132" s="745"/>
      <c r="AH132" s="745"/>
      <c r="AI132" s="745"/>
      <c r="AJ132" s="746"/>
      <c r="AK132" s="747">
        <v>1.5393891209999999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0.7</v>
      </c>
      <c r="AB133" s="724"/>
      <c r="AC133" s="724"/>
      <c r="AD133" s="724"/>
      <c r="AE133" s="725"/>
      <c r="AF133" s="723">
        <v>1.2</v>
      </c>
      <c r="AG133" s="724"/>
      <c r="AH133" s="724"/>
      <c r="AI133" s="724"/>
      <c r="AJ133" s="725"/>
      <c r="AK133" s="723">
        <v>1.6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xgvcz0yBbo2Rfqwyh0/XZ1eD+ApQQ9u70GNx/CS/G5qxbgVCalj1wmNq1knI+RZsTy8RT6mDkXFgbxhcYxrng==" saltValue="nEkN6U3fa+QhAoPWLvUWg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473</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jvfZLQIUBozKpZf/aiQ7W4AAtm5fejExI7e8f56VOcO7Sb8BVPnUYZK9jYxGR45ci6niSyKGPzkYO1jnRW11sg==" saltValue="2M4xzYJMhK1hbOUoK3oc1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0MbQyRA0hYumDVgC/K9z9TMu1QQiFXK4QnhBl4+hhHFc+JcdsPjn21nVwUPem9ZWtqJ4GnXJXl7yUyvcOvUG+w==" saltValue="ty6rwdQuV7hthhzM6SMnJ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476</v>
      </c>
      <c r="AP7" s="260"/>
      <c r="AQ7" s="261" t="s">
        <v>477</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478</v>
      </c>
      <c r="AQ8" s="267" t="s">
        <v>479</v>
      </c>
      <c r="AR8" s="268" t="s">
        <v>480</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481</v>
      </c>
      <c r="AL9" s="1131"/>
      <c r="AM9" s="1131"/>
      <c r="AN9" s="1132"/>
      <c r="AO9" s="269">
        <v>3698276</v>
      </c>
      <c r="AP9" s="269">
        <v>65639</v>
      </c>
      <c r="AQ9" s="270">
        <v>72348</v>
      </c>
      <c r="AR9" s="271">
        <v>-9.3000000000000007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482</v>
      </c>
      <c r="AL10" s="1131"/>
      <c r="AM10" s="1131"/>
      <c r="AN10" s="1132"/>
      <c r="AO10" s="272">
        <v>122874</v>
      </c>
      <c r="AP10" s="272">
        <v>2181</v>
      </c>
      <c r="AQ10" s="273">
        <v>6364</v>
      </c>
      <c r="AR10" s="274">
        <v>-65.7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483</v>
      </c>
      <c r="AL11" s="1131"/>
      <c r="AM11" s="1131"/>
      <c r="AN11" s="1132"/>
      <c r="AO11" s="272" t="s">
        <v>484</v>
      </c>
      <c r="AP11" s="272" t="s">
        <v>484</v>
      </c>
      <c r="AQ11" s="273">
        <v>1262</v>
      </c>
      <c r="AR11" s="274" t="s">
        <v>484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484</v>
      </c>
      <c r="AP12" s="272" t="s">
        <v>484</v>
      </c>
      <c r="AQ12" s="273">
        <v>10</v>
      </c>
      <c r="AR12" s="274" t="s">
        <v>484</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486</v>
      </c>
      <c r="AL13" s="1131"/>
      <c r="AM13" s="1131"/>
      <c r="AN13" s="1132"/>
      <c r="AO13" s="272">
        <v>102175</v>
      </c>
      <c r="AP13" s="272">
        <v>1813</v>
      </c>
      <c r="AQ13" s="273">
        <v>3257</v>
      </c>
      <c r="AR13" s="274">
        <v>-44.3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487</v>
      </c>
      <c r="AL14" s="1131"/>
      <c r="AM14" s="1131"/>
      <c r="AN14" s="1132"/>
      <c r="AO14" s="272">
        <v>42762</v>
      </c>
      <c r="AP14" s="272">
        <v>759</v>
      </c>
      <c r="AQ14" s="273">
        <v>1617</v>
      </c>
      <c r="AR14" s="274">
        <v>-53.1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488</v>
      </c>
      <c r="AL15" s="1134"/>
      <c r="AM15" s="1134"/>
      <c r="AN15" s="1135"/>
      <c r="AO15" s="272">
        <v>-174095</v>
      </c>
      <c r="AP15" s="272">
        <v>-3090</v>
      </c>
      <c r="AQ15" s="273">
        <v>-3947</v>
      </c>
      <c r="AR15" s="274">
        <v>-21.7</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3791992</v>
      </c>
      <c r="AP16" s="272">
        <v>67302</v>
      </c>
      <c r="AQ16" s="273">
        <v>80912</v>
      </c>
      <c r="AR16" s="274">
        <v>-16.8</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493</v>
      </c>
      <c r="AL21" s="1137"/>
      <c r="AM21" s="1137"/>
      <c r="AN21" s="1138"/>
      <c r="AO21" s="285">
        <v>5.79</v>
      </c>
      <c r="AP21" s="286">
        <v>6.71</v>
      </c>
      <c r="AQ21" s="287">
        <v>-0.92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494</v>
      </c>
      <c r="AL22" s="1137"/>
      <c r="AM22" s="1137"/>
      <c r="AN22" s="1138"/>
      <c r="AO22" s="290">
        <v>94.3</v>
      </c>
      <c r="AP22" s="291">
        <v>98.3</v>
      </c>
      <c r="AQ22" s="292">
        <v>-4</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476</v>
      </c>
      <c r="AP30" s="260"/>
      <c r="AQ30" s="261" t="s">
        <v>477</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498</v>
      </c>
      <c r="AL32" s="1121"/>
      <c r="AM32" s="1121"/>
      <c r="AN32" s="1122"/>
      <c r="AO32" s="300">
        <v>1089411</v>
      </c>
      <c r="AP32" s="300">
        <v>19335</v>
      </c>
      <c r="AQ32" s="301">
        <v>34344</v>
      </c>
      <c r="AR32" s="302">
        <v>-43.7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499</v>
      </c>
      <c r="AL33" s="1121"/>
      <c r="AM33" s="1121"/>
      <c r="AN33" s="1122"/>
      <c r="AO33" s="300" t="s">
        <v>484</v>
      </c>
      <c r="AP33" s="300" t="s">
        <v>484</v>
      </c>
      <c r="AQ33" s="301" t="s">
        <v>484</v>
      </c>
      <c r="AR33" s="302" t="s">
        <v>484</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500</v>
      </c>
      <c r="AL34" s="1121"/>
      <c r="AM34" s="1121"/>
      <c r="AN34" s="1122"/>
      <c r="AO34" s="300" t="s">
        <v>484</v>
      </c>
      <c r="AP34" s="300" t="s">
        <v>484</v>
      </c>
      <c r="AQ34" s="301">
        <v>3</v>
      </c>
      <c r="AR34" s="302" t="s">
        <v>484</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501</v>
      </c>
      <c r="AL35" s="1121"/>
      <c r="AM35" s="1121"/>
      <c r="AN35" s="1122"/>
      <c r="AO35" s="300">
        <v>92766</v>
      </c>
      <c r="AP35" s="300">
        <v>1646</v>
      </c>
      <c r="AQ35" s="301">
        <v>7806</v>
      </c>
      <c r="AR35" s="302">
        <v>-78.900000000000006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502</v>
      </c>
      <c r="AL36" s="1121"/>
      <c r="AM36" s="1121"/>
      <c r="AN36" s="1122"/>
      <c r="AO36" s="300">
        <v>55668</v>
      </c>
      <c r="AP36" s="300">
        <v>988</v>
      </c>
      <c r="AQ36" s="301">
        <v>1690</v>
      </c>
      <c r="AR36" s="302">
        <v>-41.5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503</v>
      </c>
      <c r="AL37" s="1121"/>
      <c r="AM37" s="1121"/>
      <c r="AN37" s="1122"/>
      <c r="AO37" s="300" t="s">
        <v>484</v>
      </c>
      <c r="AP37" s="300" t="s">
        <v>484</v>
      </c>
      <c r="AQ37" s="301">
        <v>666</v>
      </c>
      <c r="AR37" s="302" t="s">
        <v>484</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504</v>
      </c>
      <c r="AL38" s="1124"/>
      <c r="AM38" s="1124"/>
      <c r="AN38" s="1125"/>
      <c r="AO38" s="303" t="s">
        <v>484</v>
      </c>
      <c r="AP38" s="303" t="s">
        <v>484</v>
      </c>
      <c r="AQ38" s="304">
        <v>3</v>
      </c>
      <c r="AR38" s="292" t="s">
        <v>484</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505</v>
      </c>
      <c r="AL39" s="1124"/>
      <c r="AM39" s="1124"/>
      <c r="AN39" s="1125"/>
      <c r="AO39" s="300">
        <v>-35299</v>
      </c>
      <c r="AP39" s="300">
        <v>-627</v>
      </c>
      <c r="AQ39" s="301">
        <v>-5822</v>
      </c>
      <c r="AR39" s="302">
        <v>-89.2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506</v>
      </c>
      <c r="AL40" s="1121"/>
      <c r="AM40" s="1121"/>
      <c r="AN40" s="1122"/>
      <c r="AO40" s="300">
        <v>-1022291</v>
      </c>
      <c r="AP40" s="300">
        <v>-18144</v>
      </c>
      <c r="AQ40" s="301">
        <v>-26710</v>
      </c>
      <c r="AR40" s="302">
        <v>-32.1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180255</v>
      </c>
      <c r="AP41" s="300">
        <v>3199</v>
      </c>
      <c r="AQ41" s="301">
        <v>11979</v>
      </c>
      <c r="AR41" s="302">
        <v>-73.3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476</v>
      </c>
      <c r="AN49" s="1115" t="s">
        <v>509</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510</v>
      </c>
      <c r="AO50" s="317" t="s">
        <v>511</v>
      </c>
      <c r="AP50" s="318" t="s">
        <v>512</v>
      </c>
      <c r="AQ50" s="319" t="s">
        <v>513</v>
      </c>
      <c r="AR50" s="320" t="s">
        <v>514</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2067424</v>
      </c>
      <c r="AN51" s="322">
        <v>37369</v>
      </c>
      <c r="AO51" s="323">
        <v>26.8</v>
      </c>
      <c r="AP51" s="324">
        <v>63812</v>
      </c>
      <c r="AQ51" s="325">
        <v>2.2999999999999998</v>
      </c>
      <c r="AR51" s="326">
        <v>24.5</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1778064</v>
      </c>
      <c r="AN52" s="330">
        <v>32139</v>
      </c>
      <c r="AO52" s="331">
        <v>51.7</v>
      </c>
      <c r="AP52" s="332">
        <v>33848</v>
      </c>
      <c r="AQ52" s="333">
        <v>-4.2</v>
      </c>
      <c r="AR52" s="334">
        <v>55.9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1993541</v>
      </c>
      <c r="AN53" s="322">
        <v>35908</v>
      </c>
      <c r="AO53" s="323">
        <v>-3.9</v>
      </c>
      <c r="AP53" s="324">
        <v>45945</v>
      </c>
      <c r="AQ53" s="325">
        <v>-28</v>
      </c>
      <c r="AR53" s="326">
        <v>24.1</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1657721</v>
      </c>
      <c r="AN54" s="330">
        <v>29859</v>
      </c>
      <c r="AO54" s="331">
        <v>-7.1</v>
      </c>
      <c r="AP54" s="332">
        <v>25180</v>
      </c>
      <c r="AQ54" s="333">
        <v>-25.6</v>
      </c>
      <c r="AR54" s="334">
        <v>18.5</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2186918</v>
      </c>
      <c r="AN55" s="322">
        <v>39063</v>
      </c>
      <c r="AO55" s="323">
        <v>8.8000000000000007</v>
      </c>
      <c r="AP55" s="324">
        <v>44475</v>
      </c>
      <c r="AQ55" s="325">
        <v>-3.2</v>
      </c>
      <c r="AR55" s="326">
        <v>12</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1743797</v>
      </c>
      <c r="AN56" s="330">
        <v>31148</v>
      </c>
      <c r="AO56" s="331">
        <v>4.3</v>
      </c>
      <c r="AP56" s="332">
        <v>24780</v>
      </c>
      <c r="AQ56" s="333">
        <v>-1.6</v>
      </c>
      <c r="AR56" s="334">
        <v>5.9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1420465</v>
      </c>
      <c r="AN57" s="322">
        <v>25217</v>
      </c>
      <c r="AO57" s="323">
        <v>-35.4</v>
      </c>
      <c r="AP57" s="324">
        <v>45982</v>
      </c>
      <c r="AQ57" s="325">
        <v>3.4</v>
      </c>
      <c r="AR57" s="326">
        <v>-38.799999999999997</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1266220</v>
      </c>
      <c r="AN58" s="330">
        <v>22479</v>
      </c>
      <c r="AO58" s="331">
        <v>-27.8</v>
      </c>
      <c r="AP58" s="332">
        <v>25583</v>
      </c>
      <c r="AQ58" s="333">
        <v>3.2</v>
      </c>
      <c r="AR58" s="334">
        <v>-31</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2553942</v>
      </c>
      <c r="AN59" s="322">
        <v>45328</v>
      </c>
      <c r="AO59" s="323">
        <v>79.8</v>
      </c>
      <c r="AP59" s="324">
        <v>50538</v>
      </c>
      <c r="AQ59" s="325">
        <v>9.9</v>
      </c>
      <c r="AR59" s="326">
        <v>69.900000000000006</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1991038</v>
      </c>
      <c r="AN60" s="330">
        <v>35338</v>
      </c>
      <c r="AO60" s="331">
        <v>57.2</v>
      </c>
      <c r="AP60" s="332">
        <v>29053</v>
      </c>
      <c r="AQ60" s="333">
        <v>13.6</v>
      </c>
      <c r="AR60" s="334">
        <v>43.6</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2044458</v>
      </c>
      <c r="AN61" s="337">
        <v>36577</v>
      </c>
      <c r="AO61" s="338">
        <v>15.2</v>
      </c>
      <c r="AP61" s="339">
        <v>50150</v>
      </c>
      <c r="AQ61" s="340">
        <v>-3.1</v>
      </c>
      <c r="AR61" s="326">
        <v>18.3</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1687368</v>
      </c>
      <c r="AN62" s="330">
        <v>30193</v>
      </c>
      <c r="AO62" s="331">
        <v>15.7</v>
      </c>
      <c r="AP62" s="332">
        <v>27689</v>
      </c>
      <c r="AQ62" s="333">
        <v>-2.9</v>
      </c>
      <c r="AR62" s="334">
        <v>18.600000000000001</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YoRn9oQ5av07QgLT72gaNwk8EKMHWtLHtJ/dYnemjb1o9N1iu5VahK8kvyk4/EQ9o+hXdwbbBPZ90tiUTCgNBg==" saltValue="JdxaGJxJ0LHOxBC06FVAc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1" spans="125:125" ht="13.5" hidden="1" customHeight="1" x14ac:dyDescent="0.2">
      <c r="DU121" s="247"/>
    </row>
  </sheetData>
  <sheetProtection algorithmName="SHA-512" hashValue="Tez2OpQ6cRrNR3UusPpSUfsIKpaj8HKMMDhjrx9AXdu4o+n2cMmvt6jsTMOsZDqrddEEiH+ORX0qDhBohO3s3A==" saltValue="r6SEP+TFQFivovUfr6nY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XLIXhXW1GQCKoqlpWXC5VNvkM+7sWI4AtUtr941GrKtpAB86W6HYGFCKRfOtJlso3bVWScSt/qY5xdtHDw/HSA==" saltValue="V3dxag2bhM0UeSx8yJTZ3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20.87</v>
      </c>
      <c r="G47" s="12">
        <v>19.36</v>
      </c>
      <c r="H47" s="12">
        <v>18.12</v>
      </c>
      <c r="I47" s="12">
        <v>19.260000000000002</v>
      </c>
      <c r="J47" s="13">
        <v>18.559999999999999</v>
      </c>
    </row>
    <row r="48" spans="2:10" ht="57.75" customHeight="1" x14ac:dyDescent="0.2">
      <c r="B48" s="14"/>
      <c r="C48" s="1141" t="s">
        <v>4</v>
      </c>
      <c r="D48" s="1141"/>
      <c r="E48" s="1142"/>
      <c r="F48" s="15">
        <v>6.57</v>
      </c>
      <c r="G48" s="16">
        <v>7.9</v>
      </c>
      <c r="H48" s="16">
        <v>7.35</v>
      </c>
      <c r="I48" s="16">
        <v>5.0999999999999996</v>
      </c>
      <c r="J48" s="17">
        <v>2.92</v>
      </c>
    </row>
    <row r="49" spans="2:10" ht="57.75" customHeight="1" thickBot="1" x14ac:dyDescent="0.25">
      <c r="B49" s="18"/>
      <c r="C49" s="1143" t="s">
        <v>5</v>
      </c>
      <c r="D49" s="1143"/>
      <c r="E49" s="1144"/>
      <c r="F49" s="19" t="s">
        <v>528</v>
      </c>
      <c r="G49" s="20">
        <v>3.1</v>
      </c>
      <c r="H49" s="20" t="s">
        <v>529</v>
      </c>
      <c r="I49" s="20" t="s">
        <v>530</v>
      </c>
      <c r="J49" s="21" t="s">
        <v>531</v>
      </c>
    </row>
    <row r="50" spans="2:10" ht="13.2" x14ac:dyDescent="0.2"/>
  </sheetData>
  <sheetProtection algorithmName="SHA-512" hashValue="wBsl8toSiVjty2lZ2Itbxod2UwM0jVwQHcYYDLoCbolTaNvjPsLXEyte4vsA+ExyE9SblkqlIoPs1q4yvRonew==" saltValue="CrDaO4s1cPu0vTsnOAw8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田中 亮輔</cp:lastModifiedBy>
  <cp:lastPrinted>2026-03-10T07:42:23Z</cp:lastPrinted>
  <dcterms:created xsi:type="dcterms:W3CDTF">2026-02-23T06:50:54Z</dcterms:created>
  <dcterms:modified xsi:type="dcterms:W3CDTF">2026-03-23T00:43:33Z</dcterms:modified>
  <cp:category/>
</cp:coreProperties>
</file>