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C:\Users\0036023\Desktop\財政課\080_財政状況資料集\R7\260318_【追加連絡：323〆】R６財政状況資料集の作成について 04多治見市\回答\"/>
    </mc:Choice>
  </mc:AlternateContent>
  <xr:revisionPtr revIDLastSave="0" documentId="13_ncr:1_{42A7FC0A-C70B-4F3D-97A4-5722F41D34CC}"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63" i="12" l="1"/>
  <c r="AF88" i="12"/>
  <c r="AU63" i="12"/>
  <c r="CW102" i="12"/>
  <c r="CR102"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C37" i="10"/>
  <c r="BE36" i="10"/>
  <c r="BW35" i="10"/>
  <c r="BW36" i="10" s="1"/>
  <c r="BE35" i="10"/>
  <c r="BW34" i="10"/>
  <c r="BE34" i="10"/>
  <c r="C34" i="10"/>
  <c r="C35" i="10" s="1"/>
  <c r="BW37" i="10" l="1"/>
  <c r="BW38" i="10" s="1"/>
  <c r="BW39" i="10" s="1"/>
  <c r="BW40" i="10" s="1"/>
  <c r="BW41" i="10" s="1"/>
  <c r="BW42" i="10" s="1"/>
  <c r="BW43" i="10" s="1"/>
  <c r="CO34" i="10"/>
  <c r="CO35" i="10" s="1"/>
  <c r="CO36" i="10" s="1"/>
  <c r="CO37" i="10" s="1"/>
  <c r="CO38" i="10" s="1"/>
  <c r="CO39" i="10" s="1"/>
  <c r="CO40" i="10" s="1"/>
  <c r="C36"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alcChain>
</file>

<file path=xl/sharedStrings.xml><?xml version="1.0" encoding="utf-8"?>
<sst xmlns="http://schemas.openxmlformats.org/spreadsheetml/2006/main" count="1159" uniqueCount="586">
  <si>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</si>
  <si>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</si>
  <si>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</si>
  <si>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</si>
  <si>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</si>
  <si>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</si>
  <si>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</si>
  <si>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</si>
  <si>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</si>
  <si>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</si>
  <si>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</si>
  <si>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</si>
  <si>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</si>
  <si>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</si>
  <si>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</si>
  <si>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</si>
  <si>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</si>
  <si>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</si>
  <si>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</si>
  <si>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</si>
  <si>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</si>
  <si>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</si>
  <si>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</si>
  <si>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</si>
  <si>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</si>
  <si>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</si>
  <si>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</si>
  <si>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</si>
  <si>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</si>
  <si>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</si>
  <si>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</si>
  <si>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</si>
  <si>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</si>
  <si>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</si>
  <si>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</si>
  <si>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</si>
  <si>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</si>
  <si>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</si>
  <si>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</si>
  <si>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</si>
  <si>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</si>
  <si>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</si>
  <si>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</si>
  <si>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</si>
  <si>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</si>
  <si>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</si>
  <si>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</si>
  <si>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</si>
  <si>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</si>
  <si>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</si>
  <si>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</si>
  <si>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</si>
  <si>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</si>
  <si>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</si>
  <si>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</si>
  <si>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</si>
  <si>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</si>
  <si>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</si>
  <si>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</si>
  <si>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</si>
  <si>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</si>
  <si>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</si>
  <si>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</si>
  <si>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</si>
  <si>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</si>
  <si>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</si>
  <si>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</si>
  <si>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</si>
  <si>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</si>
  <si>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</si>
  <si>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</si>
  <si>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</si>
  <si>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</si>
  <si>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</si>
  <si>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</si>
  <si>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</si>
  <si>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</si>
  <si>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</si>
  <si>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</si>
  <si>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</si>
  <si>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</si>
  <si>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</si>
  <si>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</si>
  <si>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</si>
  <si>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</si>
  <si>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</si>
  <si>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</si>
  <si>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</si>
  <si>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</si>
  <si>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</si>
  <si>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</si>
  <si>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</si>
  <si>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</si>
  <si>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</si>
  <si>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多治見市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</si>
  <si>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</si>
  <si>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</si>
  <si>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</si>
  <si>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</si>
  <si>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</si>
  <si>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</si>
  <si>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</si>
  <si>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</si>
  <si>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</si>
  <si>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</si>
  <si>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</si>
  <si>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</si>
  <si>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</si>
  <si>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</si>
  <si>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</si>
  <si>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</si>
  <si>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</si>
  <si>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</si>
  <si>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</si>
  <si>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</si>
  <si>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</si>
  <si>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</si>
  <si>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</si>
  <si>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</si>
  <si>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</si>
  <si>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</si>
  <si>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</si>
  <si>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</si>
  <si>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</si>
  <si>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</si>
  <si>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</si>
  <si>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</si>
  <si>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</si>
  <si>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</si>
  <si>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</si>
  <si>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</si>
  <si>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</si>
  <si>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</si>
  <si>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</si>
  <si>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</si>
  <si>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</si>
  <si>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</si>
  <si>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</si>
  <si>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</si>
  <si>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</si>
  <si>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</si>
  <si>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</si>
  <si>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</si>
  <si>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</si>
  <si>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</si>
  <si>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</si>
  <si>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</si>
  <si>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</si>
  <si>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</si>
  <si>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</si>
  <si>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</si>
  <si>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</si>
  <si>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</si>
  <si>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</si>
  <si>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</si>
  <si>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</si>
  <si>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</si>
  <si>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</si>
  <si>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</si>
  <si>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</si>
  <si>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</si>
  <si>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</si>
  <si>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</si>
  <si>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</si>
  <si>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</si>
  <si>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</si>
  <si>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</si>
  <si>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</si>
  <si>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</si>
  <si>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</si>
  <si>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</si>
  <si>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</si>
  <si>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</si>
  <si>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</si>
  <si>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</si>
  <si>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</si>
  <si>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</si>
  <si>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</si>
  <si>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</si>
  <si>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</si>
  <si>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</si>
  <si>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</si>
  <si>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</si>
  <si>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</si>
  <si>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</si>
  <si>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</si>
  <si>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</si>
  <si>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</si>
  <si>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</si>
  <si>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</si>
  <si>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</si>
  <si>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</si>
  <si>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</si>
  <si>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</si>
  <si>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</si>
  <si>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</si>
  <si>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</si>
  <si>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</si>
  <si>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</si>
  <si>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</si>
  <si>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</si>
  <si>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</si>
  <si>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</si>
  <si>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岐阜県多治見市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</si>
  <si>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</si>
  <si>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</si>
  <si>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</si>
  <si>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</si>
  <si>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</si>
  <si>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</si>
  <si>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</si>
  <si>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</si>
  <si>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</si>
  <si>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</si>
  <si>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</si>
  <si>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</si>
  <si>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</si>
  <si>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</si>
  <si>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</si>
  <si>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</si>
  <si>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</si>
  <si>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</si>
  <si>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</si>
  <si>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</si>
  <si>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</si>
  <si>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</si>
  <si>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</si>
  <si>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</si>
  <si>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</si>
  <si>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</si>
  <si>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</si>
  <si>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</si>
  <si>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</si>
  <si>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</si>
  <si>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</si>
  <si>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</si>
  <si>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</si>
  <si>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</si>
  <si>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</si>
  <si>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</si>
  <si>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</si>
  <si>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</si>
  <si>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</si>
  <si>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</si>
  <si>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</si>
  <si>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</si>
  <si>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</si>
  <si>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</si>
  <si>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</si>
  <si>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</si>
  <si>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</si>
  <si>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</si>
  <si>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</si>
  <si>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</si>
  <si>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</si>
  <si>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</si>
  <si>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</si>
  <si>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</si>
  <si>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</si>
  <si>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</si>
  <si>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</si>
  <si>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</si>
  <si>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</si>
  <si>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</si>
  <si>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</si>
  <si>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</si>
  <si>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</si>
  <si>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</si>
  <si>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</si>
  <si>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</si>
  <si>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</si>
  <si>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</si>
  <si>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</si>
  <si>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</si>
  <si>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</si>
  <si>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</si>
  <si>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</si>
  <si>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</si>
  <si>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</si>
  <si>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</si>
  <si>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</si>
  <si>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</si>
  <si>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</si>
  <si>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</si>
  <si>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</si>
  <si>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</si>
  <si>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</si>
  <si>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</si>
  <si>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</si>
  <si>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</si>
  <si>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</si>
  <si>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</si>
  <si>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</si>
  <si>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</si>
  <si>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</si>
  <si>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</si>
  <si>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</si>
  <si>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</si>
  <si>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</si>
  <si>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</si>
  <si>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</si>
  <si>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</si>
  <si>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</si>
  <si>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</si>
  <si>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</si>
  <si>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</si>
  <si>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</si>
  <si>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</si>
  <si>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</si>
  <si>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</si>
  <si>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</si>
  <si>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</si>
  <si>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</si>
  <si>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</si>
  <si>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</si>
  <si>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</si>
  <si>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</si>
  <si>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</si>
  <si>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</si>
  <si>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</si>
  <si>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</si>
  <si>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</si>
  <si>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</si>
  <si>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</si>
  <si>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</si>
  <si>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</si>
  <si>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</si>
  <si>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</si>
  <si>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</si>
  <si>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</si>
  <si>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</si>
  <si>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</si>
  <si>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</si>
  <si>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</si>
  <si>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</si>
  <si>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</si>
  <si>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</si>
  <si>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</si>
  <si>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</si>
  <si>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</si>
  <si>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</si>
  <si>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</si>
  <si>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</si>
  <si>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</si>
  <si>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</si>
  <si>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</si>
  <si>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</si>
  <si>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</si>
  <si>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</si>
  <si>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</si>
  <si>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</si>
  <si>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</si>
  <si>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</si>
  <si>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</si>
  <si>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岐阜県多治見市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</si>
  <si>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</si>
  <si>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</si>
  <si>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</si>
  <si>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</si>
  <si>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</si>
  <si>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</si>
  <si>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</si>
  <si>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</si>
  <si>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</si>
  <si>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</si>
  <si>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</si>
  <si>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</si>
  <si>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</si>
  <si>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</si>
  <si>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</si>
  <si>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</si>
  <si>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</si>
  <si>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</si>
  <si>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</si>
  <si>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</si>
  <si>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</si>
  <si>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市営住宅敷金等特別会計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</si>
  <si>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</si>
  <si>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</si>
  <si>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</si>
  <si>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</si>
  <si>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</si>
  <si>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</si>
  <si>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</si>
  <si>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</si>
  <si>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</si>
  <si>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</si>
  <si>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</si>
  <si>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</si>
  <si>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</si>
  <si>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</si>
  <si>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</si>
  <si>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</si>
  <si>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</si>
  <si>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</si>
  <si>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</si>
  <si>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</si>
  <si>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</si>
  <si>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</si>
  <si>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</si>
  <si>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</si>
  <si>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</si>
  <si>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</si>
  <si>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</si>
  <si>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</si>
  <si>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</si>
  <si>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</si>
  <si>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</si>
  <si>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</si>
  <si>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</si>
  <si>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</si>
  <si>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</si>
  <si>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</si>
  <si>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</si>
  <si>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</si>
  <si>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</si>
  <si>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</si>
  <si>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</si>
  <si>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</si>
  <si>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</si>
  <si>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</si>
  <si>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</si>
  <si>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</si>
  <si>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</si>
  <si>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</si>
  <si>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</si>
  <si>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</si>
  <si>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</si>
  <si>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</si>
  <si>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</si>
  <si>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</si>
  <si>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</si>
  <si>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</si>
  <si>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</si>
  <si>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</si>
  <si>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</si>
  <si>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</si>
  <si>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</si>
  <si>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</si>
  <si>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</si>
  <si>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</si>
  <si>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</si>
  <si>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</si>
  <si>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</si>
  <si>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</si>
  <si>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</si>
  <si>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</si>
  <si>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</si>
  <si>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</si>
  <si>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</si>
  <si>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</si>
  <si>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</si>
  <si>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</si>
  <si>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</si>
  <si>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</si>
  <si>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</si>
  <si>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</si>
  <si>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</si>
  <si>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</si>
  <si>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</si>
  <si>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</si>
  <si>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</si>
  <si>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</si>
  <si>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</si>
  <si>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</si>
  <si>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</si>
  <si>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</si>
  <si>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</si>
  <si>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</si>
  <si>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</si>
  <si>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</si>
  <si>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</si>
  <si>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</si>
  <si>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</si>
  <si>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</si>
  <si>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</si>
  <si>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</si>
  <si>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</si>
  <si>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</si>
  <si>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</si>
  <si>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</si>
  <si>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</si>
  <si>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</si>
  <si>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</si>
  <si>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</si>
  <si>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</si>
  <si>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</si>
  <si>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</si>
  <si>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</si>
  <si>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</si>
  <si>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</si>
  <si>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</si>
  <si>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</si>
  <si>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</si>
  <si>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</si>
  <si>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</si>
  <si>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</si>
  <si>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</si>
  <si>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</si>
  <si>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</si>
  <si>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</si>
  <si>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</si>
  <si>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</si>
  <si>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</si>
  <si>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</si>
  <si>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</si>
  <si>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</si>
  <si>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</si>
  <si>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</si>
  <si>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</si>
  <si>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</si>
  <si>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</si>
  <si>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</si>
  <si>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</si>
  <si>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</si>
  <si>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</si>
  <si>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</si>
  <si>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</si>
  <si>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</si>
  <si>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</si>
  <si>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</si>
  <si>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</si>
  <si>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</si>
  <si>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</si>
  <si>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</si>
  <si>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</si>
  <si>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</si>
  <si>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</si>
  <si>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</si>
  <si>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</si>
  <si>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</si>
  <si>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</si>
  <si>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</si>
  <si>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</si>
  <si>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4.85</t>
  </si>
  <si>
    <t>▲ 9.72</t>
  </si>
  <si>
    <t>▲ 6.09</t>
  </si>
  <si>
    <t>▲ 9.89</t>
  </si>
  <si>
    <t>一般会計</t>
  </si>
  <si>
    <t>水道事業会計</t>
  </si>
  <si>
    <t>下水道事業会計</t>
  </si>
  <si>
    <t>病院事業会計</t>
  </si>
  <si>
    <t>介護保険事業特別会計</t>
  </si>
  <si>
    <t>国民健康保険事業特別会計</t>
  </si>
  <si>
    <t>▲ 0.07</t>
  </si>
  <si>
    <t>後期高齢者医療特別会計</t>
  </si>
  <si>
    <t>駐車場事業特別会計</t>
  </si>
  <si>
    <t>その他会計（赤字）</t>
  </si>
  <si>
    <t>その他会計（黒字）</t>
  </si>
  <si>
    <t>R02</t>
    <phoneticPr fontId="5"/>
  </si>
  <si>
    <t>R03</t>
    <phoneticPr fontId="5"/>
  </si>
  <si>
    <t>R04</t>
    <phoneticPr fontId="5"/>
  </si>
  <si>
    <t>R05</t>
    <phoneticPr fontId="5"/>
  </si>
  <si>
    <t>R06</t>
    <phoneticPr fontId="5"/>
  </si>
  <si>
    <t>多治見市文化振興事業団</t>
    <rPh sb="0" eb="4">
      <t>タジミシ</t>
    </rPh>
    <rPh sb="4" eb="6">
      <t>ブンカ</t>
    </rPh>
    <rPh sb="6" eb="8">
      <t>シンコウ</t>
    </rPh>
    <rPh sb="8" eb="11">
      <t>ジギョウダン</t>
    </rPh>
    <phoneticPr fontId="38"/>
  </si>
  <si>
    <t>多治見市土地開発公社</t>
    <rPh sb="0" eb="4">
      <t>タジミシ</t>
    </rPh>
    <rPh sb="4" eb="6">
      <t>トチ</t>
    </rPh>
    <rPh sb="6" eb="8">
      <t>カイハツ</t>
    </rPh>
    <rPh sb="8" eb="10">
      <t>コウシャ</t>
    </rPh>
    <phoneticPr fontId="38"/>
  </si>
  <si>
    <t>セラミックパーク美濃</t>
    <rPh sb="8" eb="10">
      <t>ミノ</t>
    </rPh>
    <phoneticPr fontId="38"/>
  </si>
  <si>
    <t>エフエムたじみ</t>
  </si>
  <si>
    <t>多治見市観光協会</t>
    <rPh sb="0" eb="4">
      <t>タジミシ</t>
    </rPh>
    <rPh sb="4" eb="6">
      <t>カンコウ</t>
    </rPh>
    <rPh sb="6" eb="8">
      <t>キョウカイ</t>
    </rPh>
    <phoneticPr fontId="38"/>
  </si>
  <si>
    <t>プラティ多治見</t>
    <rPh sb="4" eb="7">
      <t>タジミ</t>
    </rPh>
    <phoneticPr fontId="38"/>
  </si>
  <si>
    <t>○</t>
    <phoneticPr fontId="2"/>
  </si>
  <si>
    <t>東濃西部広域行政事務組合（一般会計）</t>
    <rPh sb="0" eb="2">
      <t>トウノウ</t>
    </rPh>
    <rPh sb="2" eb="4">
      <t>セイブ</t>
    </rPh>
    <rPh sb="4" eb="6">
      <t>コウイキ</t>
    </rPh>
    <rPh sb="6" eb="8">
      <t>ギョウセイ</t>
    </rPh>
    <rPh sb="8" eb="10">
      <t>ジム</t>
    </rPh>
    <rPh sb="10" eb="12">
      <t>クミアイ</t>
    </rPh>
    <rPh sb="13" eb="15">
      <t>イッパン</t>
    </rPh>
    <rPh sb="15" eb="17">
      <t>カイケイ</t>
    </rPh>
    <phoneticPr fontId="38"/>
  </si>
  <si>
    <t>東濃西部広域行政事務組合（東濃西部ふるさと活性化基金特別会計）</t>
    <rPh sb="0" eb="2">
      <t>トウノウ</t>
    </rPh>
    <rPh sb="2" eb="4">
      <t>セイブ</t>
    </rPh>
    <rPh sb="4" eb="6">
      <t>コウイキ</t>
    </rPh>
    <rPh sb="6" eb="8">
      <t>ギョウセイ</t>
    </rPh>
    <rPh sb="8" eb="10">
      <t>ジム</t>
    </rPh>
    <rPh sb="10" eb="12">
      <t>クミアイ</t>
    </rPh>
    <rPh sb="13" eb="15">
      <t>トウノウ</t>
    </rPh>
    <rPh sb="15" eb="17">
      <t>セイブ</t>
    </rPh>
    <rPh sb="21" eb="24">
      <t>カッセイカ</t>
    </rPh>
    <rPh sb="24" eb="26">
      <t>キキン</t>
    </rPh>
    <rPh sb="26" eb="28">
      <t>トクベツ</t>
    </rPh>
    <rPh sb="28" eb="30">
      <t>カイケイ</t>
    </rPh>
    <phoneticPr fontId="38"/>
  </si>
  <si>
    <t>東濃西部広域行政事務組合（東濃看護専門学校事業特別会計）</t>
    <rPh sb="0" eb="2">
      <t>トウノウ</t>
    </rPh>
    <rPh sb="2" eb="4">
      <t>セイブ</t>
    </rPh>
    <rPh sb="4" eb="6">
      <t>コウイキ</t>
    </rPh>
    <rPh sb="6" eb="8">
      <t>ギョウセイ</t>
    </rPh>
    <rPh sb="8" eb="10">
      <t>ジム</t>
    </rPh>
    <rPh sb="10" eb="12">
      <t>クミアイ</t>
    </rPh>
    <rPh sb="13" eb="15">
      <t>トウノウ</t>
    </rPh>
    <rPh sb="15" eb="17">
      <t>カンゴ</t>
    </rPh>
    <rPh sb="17" eb="19">
      <t>センモン</t>
    </rPh>
    <rPh sb="19" eb="21">
      <t>ガッコウ</t>
    </rPh>
    <rPh sb="21" eb="23">
      <t>ジギョウ</t>
    </rPh>
    <rPh sb="23" eb="25">
      <t>トクベツ</t>
    </rPh>
    <rPh sb="25" eb="27">
      <t>カイケイ</t>
    </rPh>
    <phoneticPr fontId="38"/>
  </si>
  <si>
    <t>東濃西部広域行政事務組合（東濃西部少年センター事業特別会計）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ショウネン</t>
    </rPh>
    <rPh sb="23" eb="25">
      <t>ジギョウ</t>
    </rPh>
    <rPh sb="25" eb="27">
      <t>トクベツ</t>
    </rPh>
    <rPh sb="27" eb="29">
      <t>カイケイ</t>
    </rPh>
    <phoneticPr fontId="38"/>
  </si>
  <si>
    <t>東濃西部広域行政事務組合（東濃西部看護師修学資金貸付事業特別会計）</t>
    <rPh sb="0" eb="2">
      <t>トウノウ</t>
    </rPh>
    <rPh sb="2" eb="4">
      <t>セイブ</t>
    </rPh>
    <rPh sb="4" eb="6">
      <t>コウイキ</t>
    </rPh>
    <rPh sb="6" eb="8">
      <t>ギョウセイ</t>
    </rPh>
    <rPh sb="8" eb="10">
      <t>ジム</t>
    </rPh>
    <rPh sb="10" eb="12">
      <t>クミアイ</t>
    </rPh>
    <rPh sb="13" eb="15">
      <t>トウノウ</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38"/>
  </si>
  <si>
    <t>東濃西部広域行政事務組合（東濃西部地域消費生活相談事業特別会計）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38"/>
  </si>
  <si>
    <t>可児川防災等ため池組合</t>
    <rPh sb="0" eb="2">
      <t>カニ</t>
    </rPh>
    <rPh sb="2" eb="3">
      <t>ガワ</t>
    </rPh>
    <rPh sb="3" eb="5">
      <t>ボウサイ</t>
    </rPh>
    <rPh sb="5" eb="6">
      <t>ナド</t>
    </rPh>
    <rPh sb="8" eb="9">
      <t>イケ</t>
    </rPh>
    <rPh sb="9" eb="11">
      <t>クミアイ</t>
    </rPh>
    <phoneticPr fontId="38"/>
  </si>
  <si>
    <t>土岐川防災ダム一部事務組合</t>
    <rPh sb="0" eb="3">
      <t>トキガワ</t>
    </rPh>
    <rPh sb="3" eb="5">
      <t>ボウサイ</t>
    </rPh>
    <rPh sb="7" eb="9">
      <t>イチブ</t>
    </rPh>
    <rPh sb="9" eb="11">
      <t>ジム</t>
    </rPh>
    <rPh sb="11" eb="13">
      <t>クミアイ</t>
    </rPh>
    <phoneticPr fontId="38"/>
  </si>
  <si>
    <t>岐阜県市町村会館組合</t>
    <rPh sb="0" eb="3">
      <t>ギフケン</t>
    </rPh>
    <rPh sb="3" eb="6">
      <t>シチョウソン</t>
    </rPh>
    <rPh sb="6" eb="8">
      <t>カイカン</t>
    </rPh>
    <rPh sb="8" eb="10">
      <t>クミアイ</t>
    </rPh>
    <phoneticPr fontId="38"/>
  </si>
  <si>
    <t>岐阜県後期高齢者医療広域連合（一般会計）</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phoneticPr fontId="38"/>
  </si>
  <si>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38"/>
  </si>
  <si>
    <t>-</t>
    <phoneticPr fontId="2"/>
  </si>
  <si>
    <t>東濃西部広域行政事務組合（東濃地域医師確保奨学金資金等貸付事業特別会計）</t>
    <rPh sb="0" eb="2">
      <t>トウノウ</t>
    </rPh>
    <rPh sb="2" eb="4">
      <t>セイブ</t>
    </rPh>
    <rPh sb="4" eb="6">
      <t>コウイキ</t>
    </rPh>
    <rPh sb="6" eb="8">
      <t>ギョウセイ</t>
    </rPh>
    <rPh sb="8" eb="10">
      <t>ジム</t>
    </rPh>
    <rPh sb="10" eb="12">
      <t>クミアイ</t>
    </rPh>
    <rPh sb="13" eb="15">
      <t>トウノウ</t>
    </rPh>
    <rPh sb="15" eb="17">
      <t>チイキ</t>
    </rPh>
    <rPh sb="17" eb="19">
      <t>イシ</t>
    </rPh>
    <rPh sb="19" eb="21">
      <t>カクホ</t>
    </rPh>
    <rPh sb="21" eb="23">
      <t>ショウガク</t>
    </rPh>
    <rPh sb="23" eb="24">
      <t>カネ</t>
    </rPh>
    <rPh sb="24" eb="26">
      <t>シキン</t>
    </rPh>
    <rPh sb="26" eb="27">
      <t>ナド</t>
    </rPh>
    <rPh sb="27" eb="29">
      <t>カシツケ</t>
    </rPh>
    <rPh sb="29" eb="31">
      <t>ジギョウ</t>
    </rPh>
    <rPh sb="31" eb="33">
      <t>トクベツ</t>
    </rPh>
    <rPh sb="33" eb="35">
      <t>カイケイ</t>
    </rPh>
    <phoneticPr fontId="38"/>
  </si>
  <si>
    <t>基金から234百万円繰入</t>
    <rPh sb="0" eb="2">
      <t>キキン</t>
    </rPh>
    <rPh sb="7" eb="10">
      <t>ヒャクマンエン</t>
    </rPh>
    <rPh sb="10" eb="12">
      <t>クリイレ</t>
    </rPh>
    <phoneticPr fontId="2"/>
  </si>
  <si>
    <t>東濃鉄道</t>
    <rPh sb="0" eb="2">
      <t>トウノウ</t>
    </rPh>
    <rPh sb="2" eb="4">
      <t>テツドウ</t>
    </rPh>
    <phoneticPr fontId="2"/>
  </si>
  <si>
    <t>基金から9百万円繰入</t>
    <rPh sb="0" eb="2">
      <t>キキン</t>
    </rPh>
    <rPh sb="5" eb="8">
      <t>ヒャクマンエン</t>
    </rPh>
    <rPh sb="8" eb="10">
      <t>クリイレ</t>
    </rPh>
    <phoneticPr fontId="2"/>
  </si>
  <si>
    <t>基金から8百万円繰入</t>
    <rPh sb="0" eb="2">
      <t>キキン</t>
    </rPh>
    <rPh sb="5" eb="8">
      <t>ヒャクマンエン</t>
    </rPh>
    <rPh sb="8" eb="10">
      <t>クリイレ</t>
    </rPh>
    <phoneticPr fontId="2"/>
  </si>
  <si>
    <t>基金から10百万円繰入</t>
    <phoneticPr fontId="2"/>
  </si>
  <si>
    <t>基金から17百万円繰入</t>
    <phoneticPr fontId="2"/>
  </si>
  <si>
    <t>庁舎建設基金</t>
    <rPh sb="0" eb="2">
      <t>チョウシャ</t>
    </rPh>
    <rPh sb="2" eb="4">
      <t>ケンセツ</t>
    </rPh>
    <rPh sb="4" eb="6">
      <t>キキン</t>
    </rPh>
    <phoneticPr fontId="5"/>
  </si>
  <si>
    <t>職員退職手当基金</t>
    <rPh sb="0" eb="2">
      <t>ショクイン</t>
    </rPh>
    <rPh sb="2" eb="4">
      <t>タイショク</t>
    </rPh>
    <rPh sb="4" eb="6">
      <t>テアテ</t>
    </rPh>
    <rPh sb="6" eb="8">
      <t>キキン</t>
    </rPh>
    <phoneticPr fontId="2"/>
  </si>
  <si>
    <t>地域振興基金</t>
    <rPh sb="0" eb="2">
      <t>チイキ</t>
    </rPh>
    <rPh sb="2" eb="4">
      <t>シンコウ</t>
    </rPh>
    <rPh sb="4" eb="6">
      <t>キキン</t>
    </rPh>
    <phoneticPr fontId="2"/>
  </si>
  <si>
    <t>修繕引当基金</t>
    <rPh sb="0" eb="2">
      <t>シュウゼン</t>
    </rPh>
    <rPh sb="2" eb="4">
      <t>ヒキアテ</t>
    </rPh>
    <rPh sb="4" eb="6">
      <t>キキン</t>
    </rPh>
    <phoneticPr fontId="2"/>
  </si>
  <si>
    <t>一般廃棄物処理施設等整備基金</t>
    <rPh sb="0" eb="2">
      <t>イッパン</t>
    </rPh>
    <rPh sb="2" eb="5">
      <t>ハイキブツ</t>
    </rPh>
    <rPh sb="5" eb="7">
      <t>ショリ</t>
    </rPh>
    <rPh sb="7" eb="9">
      <t>シセツ</t>
    </rPh>
    <rPh sb="9" eb="10">
      <t>トウ</t>
    </rPh>
    <rPh sb="10" eb="12">
      <t>セイビ</t>
    </rPh>
    <rPh sb="12" eb="14">
      <t>キキン</t>
    </rPh>
    <phoneticPr fontId="2"/>
  </si>
  <si>
    <t>基金から3,083百万円繰入</t>
    <rPh sb="0" eb="2">
      <t>キキン</t>
    </rPh>
    <rPh sb="9" eb="12">
      <t>ヒャクマンエン</t>
    </rPh>
    <rPh sb="12" eb="14">
      <t>クリイレ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</si>
</sst>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F86E-48AA-8956-416EBE9A26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75586</c:v>
                </c:pt>
                <c:pt idx="1">
                  <c:v>79614</c:v>
                </c:pt>
                <c:pt idx="2">
                  <c:v>89409</c:v>
                </c:pt>
                <c:pt idx="3">
                  <c:v>53421</c:v>
                </c:pt>
                <c:pt idx="4">
                  <c:v>66881</c:v>
                </c:pt>
              </c:numCache>
            </c:numRef>
          </c:val>
          <c:smooth val="0"/>
          <c:extLst>
            <c:ext xmlns:c16="http://schemas.microsoft.com/office/drawing/2014/chart" uri="{C3380CC4-5D6E-409C-BE32-E72D297353CC}">
              <c16:uniqueId val="{00000001-F86E-48AA-8956-416EBE9A26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16.09</c:v>
                </c:pt>
                <c:pt idx="1">
                  <c:v>20.84</c:v>
                </c:pt>
                <c:pt idx="2">
                  <c:v>18.440000000000001</c:v>
                </c:pt>
                <c:pt idx="3">
                  <c:v>18.09</c:v>
                </c:pt>
                <c:pt idx="4">
                  <c:v>16.079999999999998</c:v>
                </c:pt>
              </c:numCache>
            </c:numRef>
          </c:val>
          <c:extLst>
            <c:ext xmlns:c16="http://schemas.microsoft.com/office/drawing/2014/chart" uri="{C3380CC4-5D6E-409C-BE32-E72D297353CC}">
              <c16:uniqueId val="{00000000-DF0B-413B-A75D-7B21194B90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21.26</c:v>
                </c:pt>
                <c:pt idx="1">
                  <c:v>23.72</c:v>
                </c:pt>
                <c:pt idx="2">
                  <c:v>28.5</c:v>
                </c:pt>
                <c:pt idx="3">
                  <c:v>31.09</c:v>
                </c:pt>
                <c:pt idx="4">
                  <c:v>31.26</c:v>
                </c:pt>
              </c:numCache>
            </c:numRef>
          </c:val>
          <c:extLst>
            <c:ext xmlns:c16="http://schemas.microsoft.com/office/drawing/2014/chart" uri="{C3380CC4-5D6E-409C-BE32-E72D297353CC}">
              <c16:uniqueId val="{00000001-DF0B-413B-A75D-7B21194B90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-4.8499999999999996</c:v>
                </c:pt>
                <c:pt idx="1">
                  <c:v>0.86</c:v>
                </c:pt>
                <c:pt idx="2">
                  <c:v>-9.7200000000000006</c:v>
                </c:pt>
                <c:pt idx="3">
                  <c:v>-6.09</c:v>
                </c:pt>
                <c:pt idx="4">
                  <c:v>-9.89</c:v>
                </c:pt>
              </c:numCache>
            </c:numRef>
          </c:val>
          <c:smooth val="0"/>
          <c:extLst>
            <c:ext xmlns:c16="http://schemas.microsoft.com/office/drawing/2014/chart" uri="{C3380CC4-5D6E-409C-BE32-E72D297353CC}">
              <c16:uniqueId val="{00000002-DF0B-413B-A75D-7B21194B90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0-6277-49D6-BBF5-9A8BDE189D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77-49D6-BBF5-9A8BDE189D16}"/>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0.05</c:v>
                </c:pt>
                <c:pt idx="4">
                  <c:v>#N/A</c:v>
                </c:pt>
                <c:pt idx="5">
                  <c:v>0.09</c:v>
                </c:pt>
                <c:pt idx="6">
                  <c:v>#N/A</c:v>
                </c:pt>
                <c:pt idx="7">
                  <c:v>0.09</c:v>
                </c:pt>
                <c:pt idx="8">
                  <c:v>#N/A</c:v>
                </c:pt>
                <c:pt idx="9">
                  <c:v>0.09</c:v>
                </c:pt>
              </c:numCache>
            </c:numRef>
          </c:val>
          <c:extLst>
            <c:ext xmlns:c16="http://schemas.microsoft.com/office/drawing/2014/chart" uri="{C3380CC4-5D6E-409C-BE32-E72D297353CC}">
              <c16:uniqueId val="{00000002-6277-49D6-BBF5-9A8BDE189D1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0.15</c:v>
                </c:pt>
                <c:pt idx="4">
                  <c:v>#N/A</c:v>
                </c:pt>
                <c:pt idx="5">
                  <c:v>0.19</c:v>
                </c:pt>
                <c:pt idx="6">
                  <c:v>#N/A</c:v>
                </c:pt>
                <c:pt idx="7">
                  <c:v>0.18</c:v>
                </c:pt>
                <c:pt idx="8">
                  <c:v>#N/A</c:v>
                </c:pt>
                <c:pt idx="9">
                  <c:v>0.22</c:v>
                </c:pt>
              </c:numCache>
            </c:numRef>
          </c:val>
          <c:extLst>
            <c:ext xmlns:c16="http://schemas.microsoft.com/office/drawing/2014/chart" uri="{C3380CC4-5D6E-409C-BE32-E72D297353CC}">
              <c16:uniqueId val="{00000003-6277-49D6-BBF5-9A8BDE189D1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0.47</c:v>
                </c:pt>
                <c:pt idx="2">
                  <c:v>#N/A</c:v>
                </c:pt>
                <c:pt idx="3">
                  <c:v>0.42</c:v>
                </c:pt>
                <c:pt idx="4">
                  <c:v>#N/A</c:v>
                </c:pt>
                <c:pt idx="5">
                  <c:v>0.23</c:v>
                </c:pt>
                <c:pt idx="6">
                  <c:v>7.0000000000000007E-2</c:v>
                </c:pt>
                <c:pt idx="7">
                  <c:v>#N/A</c:v>
                </c:pt>
                <c:pt idx="8">
                  <c:v>#N/A</c:v>
                </c:pt>
                <c:pt idx="9">
                  <c:v>0.56000000000000005</c:v>
                </c:pt>
              </c:numCache>
            </c:numRef>
          </c:val>
          <c:extLst>
            <c:ext xmlns:c16="http://schemas.microsoft.com/office/drawing/2014/chart" uri="{C3380CC4-5D6E-409C-BE32-E72D297353CC}">
              <c16:uniqueId val="{00000004-6277-49D6-BBF5-9A8BDE189D1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1.62</c:v>
                </c:pt>
                <c:pt idx="2">
                  <c:v>#N/A</c:v>
                </c:pt>
                <c:pt idx="3">
                  <c:v>1.48</c:v>
                </c:pt>
                <c:pt idx="4">
                  <c:v>#N/A</c:v>
                </c:pt>
                <c:pt idx="5">
                  <c:v>1.6</c:v>
                </c:pt>
                <c:pt idx="6">
                  <c:v>#N/A</c:v>
                </c:pt>
                <c:pt idx="7">
                  <c:v>0.9</c:v>
                </c:pt>
                <c:pt idx="8">
                  <c:v>#N/A</c:v>
                </c:pt>
                <c:pt idx="9">
                  <c:v>0.83</c:v>
                </c:pt>
              </c:numCache>
            </c:numRef>
          </c:val>
          <c:extLst>
            <c:ext xmlns:c16="http://schemas.microsoft.com/office/drawing/2014/chart" uri="{C3380CC4-5D6E-409C-BE32-E72D297353CC}">
              <c16:uniqueId val="{00000005-6277-49D6-BBF5-9A8BDE189D1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2.21</c:v>
                </c:pt>
                <c:pt idx="2">
                  <c:v>#N/A</c:v>
                </c:pt>
                <c:pt idx="3">
                  <c:v>2.1</c:v>
                </c:pt>
                <c:pt idx="4">
                  <c:v>#N/A</c:v>
                </c:pt>
                <c:pt idx="5">
                  <c:v>2.15</c:v>
                </c:pt>
                <c:pt idx="6">
                  <c:v>#N/A</c:v>
                </c:pt>
                <c:pt idx="7">
                  <c:v>2.12</c:v>
                </c:pt>
                <c:pt idx="8">
                  <c:v>#N/A</c:v>
                </c:pt>
                <c:pt idx="9">
                  <c:v>2.06</c:v>
                </c:pt>
              </c:numCache>
            </c:numRef>
          </c:val>
          <c:extLst>
            <c:ext xmlns:c16="http://schemas.microsoft.com/office/drawing/2014/chart" uri="{C3380CC4-5D6E-409C-BE32-E72D297353CC}">
              <c16:uniqueId val="{00000006-6277-49D6-BBF5-9A8BDE189D1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3.73</c:v>
                </c:pt>
                <c:pt idx="2">
                  <c:v>#N/A</c:v>
                </c:pt>
                <c:pt idx="3">
                  <c:v>4.12</c:v>
                </c:pt>
                <c:pt idx="4">
                  <c:v>#N/A</c:v>
                </c:pt>
                <c:pt idx="5">
                  <c:v>4.74</c:v>
                </c:pt>
                <c:pt idx="6">
                  <c:v>#N/A</c:v>
                </c:pt>
                <c:pt idx="7">
                  <c:v>4.97</c:v>
                </c:pt>
                <c:pt idx="8">
                  <c:v>#N/A</c:v>
                </c:pt>
                <c:pt idx="9">
                  <c:v>4.74</c:v>
                </c:pt>
              </c:numCache>
            </c:numRef>
          </c:val>
          <c:extLst>
            <c:ext xmlns:c16="http://schemas.microsoft.com/office/drawing/2014/chart" uri="{C3380CC4-5D6E-409C-BE32-E72D297353CC}">
              <c16:uniqueId val="{00000007-6277-49D6-BBF5-9A8BDE189D1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6.22</c:v>
                </c:pt>
                <c:pt idx="2">
                  <c:v>#N/A</c:v>
                </c:pt>
                <c:pt idx="3">
                  <c:v>6.33</c:v>
                </c:pt>
                <c:pt idx="4">
                  <c:v>#N/A</c:v>
                </c:pt>
                <c:pt idx="5">
                  <c:v>5.88</c:v>
                </c:pt>
                <c:pt idx="6">
                  <c:v>#N/A</c:v>
                </c:pt>
                <c:pt idx="7">
                  <c:v>5.7</c:v>
                </c:pt>
                <c:pt idx="8">
                  <c:v>#N/A</c:v>
                </c:pt>
                <c:pt idx="9">
                  <c:v>5.34</c:v>
                </c:pt>
              </c:numCache>
            </c:numRef>
          </c:val>
          <c:extLst>
            <c:ext xmlns:c16="http://schemas.microsoft.com/office/drawing/2014/chart" uri="{C3380CC4-5D6E-409C-BE32-E72D297353CC}">
              <c16:uniqueId val="{00000008-6277-49D6-BBF5-9A8BDE189D1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16.079999999999998</c:v>
                </c:pt>
                <c:pt idx="2">
                  <c:v>#N/A</c:v>
                </c:pt>
                <c:pt idx="3">
                  <c:v>20.84</c:v>
                </c:pt>
                <c:pt idx="4">
                  <c:v>#N/A</c:v>
                </c:pt>
                <c:pt idx="5">
                  <c:v>18.43</c:v>
                </c:pt>
                <c:pt idx="6">
                  <c:v>#N/A</c:v>
                </c:pt>
                <c:pt idx="7">
                  <c:v>18.09</c:v>
                </c:pt>
                <c:pt idx="8">
                  <c:v>#N/A</c:v>
                </c:pt>
                <c:pt idx="9">
                  <c:v>16.07</c:v>
                </c:pt>
              </c:numCache>
            </c:numRef>
          </c:val>
          <c:extLst>
            <c:ext xmlns:c16="http://schemas.microsoft.com/office/drawing/2014/chart" uri="{C3380CC4-5D6E-409C-BE32-E72D297353CC}">
              <c16:uniqueId val="{00000009-6277-49D6-BBF5-9A8BDE189D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5057</c:v>
                </c:pt>
                <c:pt idx="5">
                  <c:v>5036</c:v>
                </c:pt>
                <c:pt idx="8">
                  <c:v>4803</c:v>
                </c:pt>
                <c:pt idx="11">
                  <c:v>4915</c:v>
                </c:pt>
                <c:pt idx="14">
                  <c:v>4765</c:v>
                </c:pt>
              </c:numCache>
            </c:numRef>
          </c:val>
          <c:extLst>
            <c:ext xmlns:c16="http://schemas.microsoft.com/office/drawing/2014/chart" uri="{C3380CC4-5D6E-409C-BE32-E72D297353CC}">
              <c16:uniqueId val="{00000000-59AD-4512-A00A-15F067C3B0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AD-4512-A00A-15F067C3B0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13</c:v>
                </c:pt>
                <c:pt idx="6">
                  <c:v>14</c:v>
                </c:pt>
                <c:pt idx="9">
                  <c:v>6</c:v>
                </c:pt>
                <c:pt idx="12">
                  <c:v>7</c:v>
                </c:pt>
              </c:numCache>
            </c:numRef>
          </c:val>
          <c:extLst>
            <c:ext xmlns:c16="http://schemas.microsoft.com/office/drawing/2014/chart" uri="{C3380CC4-5D6E-409C-BE32-E72D297353CC}">
              <c16:uniqueId val="{00000002-59AD-4512-A00A-15F067C3B0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AD-4512-A00A-15F067C3B0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601</c:v>
                </c:pt>
                <c:pt idx="3">
                  <c:v>637</c:v>
                </c:pt>
                <c:pt idx="6">
                  <c:v>595</c:v>
                </c:pt>
                <c:pt idx="9">
                  <c:v>615</c:v>
                </c:pt>
                <c:pt idx="12">
                  <c:v>576</c:v>
                </c:pt>
              </c:numCache>
            </c:numRef>
          </c:val>
          <c:extLst>
            <c:ext xmlns:c16="http://schemas.microsoft.com/office/drawing/2014/chart" uri="{C3380CC4-5D6E-409C-BE32-E72D297353CC}">
              <c16:uniqueId val="{00000004-59AD-4512-A00A-15F067C3B0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AD-4512-A00A-15F067C3B0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AD-4512-A00A-15F067C3B0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3504</c:v>
                </c:pt>
                <c:pt idx="3">
                  <c:v>3598</c:v>
                </c:pt>
                <c:pt idx="6">
                  <c:v>3709</c:v>
                </c:pt>
                <c:pt idx="9">
                  <c:v>3672</c:v>
                </c:pt>
                <c:pt idx="12">
                  <c:v>3833</c:v>
                </c:pt>
              </c:numCache>
            </c:numRef>
          </c:val>
          <c:extLst>
            <c:ext xmlns:c16="http://schemas.microsoft.com/office/drawing/2014/chart" uri="{C3380CC4-5D6E-409C-BE32-E72D297353CC}">
              <c16:uniqueId val="{00000007-59AD-4512-A00A-15F067C3B0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-937</c:v>
                </c:pt>
                <c:pt idx="2">
                  <c:v>#N/A</c:v>
                </c:pt>
                <c:pt idx="3">
                  <c:v>#N/A</c:v>
                </c:pt>
                <c:pt idx="4">
                  <c:v>-788</c:v>
                </c:pt>
                <c:pt idx="5">
                  <c:v>#N/A</c:v>
                </c:pt>
                <c:pt idx="6">
                  <c:v>#N/A</c:v>
                </c:pt>
                <c:pt idx="7">
                  <c:v>-485</c:v>
                </c:pt>
                <c:pt idx="8">
                  <c:v>#N/A</c:v>
                </c:pt>
                <c:pt idx="9">
                  <c:v>#N/A</c:v>
                </c:pt>
                <c:pt idx="10">
                  <c:v>-622</c:v>
                </c:pt>
                <c:pt idx="11">
                  <c:v>#N/A</c:v>
                </c:pt>
                <c:pt idx="12">
                  <c:v>#N/A</c:v>
                </c:pt>
                <c:pt idx="13">
                  <c:v>-349</c:v>
                </c:pt>
                <c:pt idx="14">
                  <c:v>#N/A</c:v>
                </c:pt>
              </c:numCache>
            </c:numRef>
          </c:val>
          <c:smooth val="0"/>
          <c:extLst>
            <c:ext xmlns:c16="http://schemas.microsoft.com/office/drawing/2014/chart" uri="{C3380CC4-5D6E-409C-BE32-E72D297353CC}">
              <c16:uniqueId val="{00000008-59AD-4512-A00A-15F067C3B0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41641</c:v>
                </c:pt>
                <c:pt idx="5">
                  <c:v>40476</c:v>
                </c:pt>
                <c:pt idx="8">
                  <c:v>38952</c:v>
                </c:pt>
                <c:pt idx="11">
                  <c:v>37517</c:v>
                </c:pt>
                <c:pt idx="14">
                  <c:v>35401</c:v>
                </c:pt>
              </c:numCache>
            </c:numRef>
          </c:val>
          <c:extLst>
            <c:ext xmlns:c16="http://schemas.microsoft.com/office/drawing/2014/chart" uri="{C3380CC4-5D6E-409C-BE32-E72D297353CC}">
              <c16:uniqueId val="{00000000-0EA3-4025-A8B2-0B795B1F3C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4769</c:v>
                </c:pt>
                <c:pt idx="5">
                  <c:v>5852</c:v>
                </c:pt>
                <c:pt idx="8">
                  <c:v>4827</c:v>
                </c:pt>
                <c:pt idx="11">
                  <c:v>5034</c:v>
                </c:pt>
                <c:pt idx="14">
                  <c:v>4117</c:v>
                </c:pt>
              </c:numCache>
            </c:numRef>
          </c:val>
          <c:extLst>
            <c:ext xmlns:c16="http://schemas.microsoft.com/office/drawing/2014/chart" uri="{C3380CC4-5D6E-409C-BE32-E72D297353CC}">
              <c16:uniqueId val="{00000001-0EA3-4025-A8B2-0B795B1F3C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23019</c:v>
                </c:pt>
                <c:pt idx="5">
                  <c:v>25110</c:v>
                </c:pt>
                <c:pt idx="8">
                  <c:v>23891</c:v>
                </c:pt>
                <c:pt idx="11">
                  <c:v>24916</c:v>
                </c:pt>
                <c:pt idx="14">
                  <c:v>25538</c:v>
                </c:pt>
              </c:numCache>
            </c:numRef>
          </c:val>
          <c:extLst>
            <c:ext xmlns:c16="http://schemas.microsoft.com/office/drawing/2014/chart" uri="{C3380CC4-5D6E-409C-BE32-E72D297353CC}">
              <c16:uniqueId val="{00000002-0EA3-4025-A8B2-0B795B1F3C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A3-4025-A8B2-0B795B1F3C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A3-4025-A8B2-0B795B1F3C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A3-4025-A8B2-0B795B1F3C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5213</c:v>
                </c:pt>
                <c:pt idx="3">
                  <c:v>5124</c:v>
                </c:pt>
                <c:pt idx="6">
                  <c:v>5095</c:v>
                </c:pt>
                <c:pt idx="9">
                  <c:v>5285</c:v>
                </c:pt>
                <c:pt idx="12">
                  <c:v>5271</c:v>
                </c:pt>
              </c:numCache>
            </c:numRef>
          </c:val>
          <c:extLst>
            <c:ext xmlns:c16="http://schemas.microsoft.com/office/drawing/2014/chart" uri="{C3380CC4-5D6E-409C-BE32-E72D297353CC}">
              <c16:uniqueId val="{00000006-0EA3-4025-A8B2-0B795B1F3C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EA3-4025-A8B2-0B795B1F3C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9199</c:v>
                </c:pt>
                <c:pt idx="3">
                  <c:v>7575</c:v>
                </c:pt>
                <c:pt idx="6">
                  <c:v>7020</c:v>
                </c:pt>
                <c:pt idx="9">
                  <c:v>6813</c:v>
                </c:pt>
                <c:pt idx="12">
                  <c:v>6470</c:v>
                </c:pt>
              </c:numCache>
            </c:numRef>
          </c:val>
          <c:extLst>
            <c:ext xmlns:c16="http://schemas.microsoft.com/office/drawing/2014/chart" uri="{C3380CC4-5D6E-409C-BE32-E72D297353CC}">
              <c16:uniqueId val="{00000008-0EA3-4025-A8B2-0B795B1F3C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c:v>
                </c:pt>
                <c:pt idx="3">
                  <c:v>27</c:v>
                </c:pt>
                <c:pt idx="6">
                  <c:v>15</c:v>
                </c:pt>
                <c:pt idx="9">
                  <c:v>10</c:v>
                </c:pt>
                <c:pt idx="12">
                  <c:v>5</c:v>
                </c:pt>
              </c:numCache>
            </c:numRef>
          </c:val>
          <c:extLst>
            <c:ext xmlns:c16="http://schemas.microsoft.com/office/drawing/2014/chart" uri="{C3380CC4-5D6E-409C-BE32-E72D297353CC}">
              <c16:uniqueId val="{00000009-0EA3-4025-A8B2-0B795B1F3C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33482</c:v>
                </c:pt>
                <c:pt idx="3">
                  <c:v>34024</c:v>
                </c:pt>
                <c:pt idx="6">
                  <c:v>34930</c:v>
                </c:pt>
                <c:pt idx="9">
                  <c:v>34677</c:v>
                </c:pt>
                <c:pt idx="12">
                  <c:v>34854</c:v>
                </c:pt>
              </c:numCache>
            </c:numRef>
          </c:val>
          <c:extLst>
            <c:ext xmlns:c16="http://schemas.microsoft.com/office/drawing/2014/chart" uri="{C3380CC4-5D6E-409C-BE32-E72D297353CC}">
              <c16:uniqueId val="{0000000A-0EA3-4025-A8B2-0B795B1F3C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A3-4025-A8B2-0B795B1F3C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6798</c:v>
                </c:pt>
                <c:pt idx="1">
                  <c:v>7533</c:v>
                </c:pt>
                <c:pt idx="2">
                  <c:v>7712</c:v>
                </c:pt>
              </c:numCache>
            </c:numRef>
          </c:val>
          <c:extLst>
            <c:ext xmlns:c16="http://schemas.microsoft.com/office/drawing/2014/chart" uri="{C3380CC4-5D6E-409C-BE32-E72D297353CC}">
              <c16:uniqueId val="{00000000-0578-4AB0-A4F9-3FC8C3FF96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3826</c:v>
                </c:pt>
                <c:pt idx="1">
                  <c:v>3721</c:v>
                </c:pt>
                <c:pt idx="2">
                  <c:v>3547</c:v>
                </c:pt>
              </c:numCache>
            </c:numRef>
          </c:val>
          <c:extLst>
            <c:ext xmlns:c16="http://schemas.microsoft.com/office/drawing/2014/chart" uri="{C3380CC4-5D6E-409C-BE32-E72D297353CC}">
              <c16:uniqueId val="{00000001-0578-4AB0-A4F9-3FC8C3FF96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11453</c:v>
                </c:pt>
                <c:pt idx="1">
                  <c:v>11512</c:v>
                </c:pt>
                <c:pt idx="2">
                  <c:v>11901</c:v>
                </c:pt>
              </c:numCache>
            </c:numRef>
          </c:val>
          <c:extLst>
            <c:ext xmlns:c16="http://schemas.microsoft.com/office/drawing/2014/chart" uri="{C3380CC4-5D6E-409C-BE32-E72D297353CC}">
              <c16:uniqueId val="{00000002-0578-4AB0-A4F9-3FC8C3FF96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前年度から実質公債費比率は増加しており、今後、普通建設事業費の増加に伴う元利償還金等の増加により、今後も漸増していくことが見込まれる。</a:t>
          </a:r>
        </a:p>
        <a:p>
          <a:r>
            <a:rPr kumimoji="1" lang="ja-JP" altLang="en-US" sz="1400">
              <a:latin typeface="ＭＳ ゴシック" pitchFamily="49" charset="-128"/>
              <a:ea typeface="ＭＳ ゴシック" pitchFamily="49" charset="-128"/>
            </a:rPr>
            <a:t>　現在は、臨時財政対策債の発行を抑制していることで、算入公債費等が元利償還金を上回るため、実質公債費比率はマイナス値を保っている。引き続き、適正な公債費を維持し、健全な財政運営に努める。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将来負担比率は算定が始まった平成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年以降マイナス値を保っている。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次年度以降は普通建設事業費が増加する見込みであるため、普通交付税の算定に有利な地方債の活用等により引き続き健全な財政運営に努める。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岐阜県多治見市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一般財源の不足を補うために財政調整基金を</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億円、市債償還のために市債償還対策基金（減債基金）を</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一方、財政調整基金を</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億円、減債基金（市債償還対策基金）を</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億円、庁舎建設基金を</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億円積み立てたこと等により、基金全体では</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財政調整基金、市債償還対策基金、職員退職手当基金、庁舎建設基金及び地域振興基金について、多治見市財政向上指針に沿った適正な管理を行う。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庁舎建設基金：本庁舎の建設に要する財源に充てるもの</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職員退職手当基金：職員の退職手当の支給に要する財源に充てるもの</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地域振興基金：笠原町との合併後の市民の連帯強化及び地域振興のための事業に要する財源に充てるもの</a:t>
          </a: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庁舎建設基金：庁舎建設事業のために約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職員退職手当基金：運用益の積み立てによる増加</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地域振興基金：地域振興事業の財源として約</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庁舎建設基金：多治見市財政向上指針において、建設費に</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億円以上を財源充当できるよう、建設までに</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億円以上積み立てることとしている。</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職員退職手当基金：多治見市財政向上指針において、令和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年度末残高を</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地域振興基金：多治見市財政向上指針において、年間処分額の上限を原則</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億円としている。</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大学誘致にかかる支援事業として</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億円を取り崩したが、前年度実質収支が大きな額</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(39.7</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となったこともあり、</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億円を積み立てた。これにより残高が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一般財源の不足を補う取崩しを行うため、今後は減少する見込み。</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多治見市財政向上指針において、可処分額を</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市債償還のために</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億円を取り崩し、</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億円を積み立てたことにより、残高は</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多治見市財政向上指針において、令和</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年度末残高（合併特例債分を除く）を</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105,048
102,234
91.25
49,606,979
44,468,684
3,965,749
24,669,653
34,853,510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分母となる基準財政需要額は、単位費用の上昇に伴う個別算定経費及び包括算定経費等の増加により、全体で</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億円増加した。一方、分子となる基準財政収入額は、市民税や固定資産税等の増加により、全体で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億円増加した。財政力指数は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年間の平均値であるため、結果として、財政力指数は前年度同様の</a:t>
          </a:r>
          <a:r>
            <a:rPr kumimoji="1" lang="en-US" altLang="ja-JP" sz="1300">
              <a:latin typeface="ＭＳ Ｐゴシック" panose="020B0600070205080204" pitchFamily="50" charset="-128"/>
              <a:ea typeface="ＭＳ Ｐゴシック" panose="020B0600070205080204" pitchFamily="50" charset="-128"/>
            </a:rPr>
            <a:t>0.68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市が独自に定める財政向上指針により、企業誘致を含む歳入の確保に取り組むととともに、引き続き経常経費の抑制に努める。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128815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は、社会経済の回復に伴う法人市民税や固定資産税の増加や、定額減税減収補填特例交付金の交付、普通交付税の増加により、前年度比</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分子となる歳出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経常経費充当一般財源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は、人件費や物件費等の増加により</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分子の伸びが大きかったことから、経常収支比率は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ポイント増加した。類似団体平均を下回っているものの、今後も行政改革や事務事業の見直しを推進し、経常経費の縮減に努める。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68156</xdr:rowOff>
    </xdr:from>
    <xdr:to>
      <xdr:col>23</xdr:col>
      <xdr:colOff>133350</xdr:colOff>
      <xdr:row>60</xdr:row>
      <xdr:rowOff>57573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83706"/>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68156</xdr:rowOff>
    </xdr:from>
    <xdr:to>
      <xdr:col>19</xdr:col>
      <xdr:colOff>133350</xdr:colOff>
      <xdr:row>59</xdr:row>
      <xdr:rowOff>68156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837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110913</xdr:rowOff>
    </xdr:from>
    <xdr:to>
      <xdr:col>15</xdr:col>
      <xdr:colOff>82550</xdr:colOff>
      <xdr:row>59</xdr:row>
      <xdr:rowOff>68156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550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110913</xdr:rowOff>
    </xdr:from>
    <xdr:to>
      <xdr:col>11</xdr:col>
      <xdr:colOff>31750</xdr:colOff>
      <xdr:row>59</xdr:row>
      <xdr:rowOff>108373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5501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6773</xdr:rowOff>
    </xdr:from>
    <xdr:to>
      <xdr:col>23</xdr:col>
      <xdr:colOff>184150</xdr:colOff>
      <xdr:row>60</xdr:row>
      <xdr:rowOff>108373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23300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3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17356</xdr:rowOff>
    </xdr:from>
    <xdr:to>
      <xdr:col>19</xdr:col>
      <xdr:colOff>184150</xdr:colOff>
      <xdr:row>59</xdr:row>
      <xdr:rowOff>118956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129133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0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17356</xdr:rowOff>
    </xdr:from>
    <xdr:to>
      <xdr:col>15</xdr:col>
      <xdr:colOff>133350</xdr:colOff>
      <xdr:row>59</xdr:row>
      <xdr:rowOff>118956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129133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60113</xdr:rowOff>
    </xdr:from>
    <xdr:to>
      <xdr:col>11</xdr:col>
      <xdr:colOff>82550</xdr:colOff>
      <xdr:row>58</xdr:row>
      <xdr:rowOff>161713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7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57573</xdr:rowOff>
    </xdr:from>
    <xdr:to>
      <xdr:col>7</xdr:col>
      <xdr:colOff>31750</xdr:colOff>
      <xdr:row>59</xdr:row>
      <xdr:rowOff>159173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169350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物件費及び維持補修費については前年並みであったが、人件費については、人事院勧告による処遇改善により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億円増加した。また、人口が</a:t>
          </a:r>
          <a:r>
            <a:rPr kumimoji="1" lang="en-US" altLang="ja-JP" sz="1300">
              <a:latin typeface="ＭＳ Ｐゴシック" panose="020B0600070205080204" pitchFamily="50" charset="-128"/>
              <a:ea typeface="ＭＳ Ｐゴシック" panose="020B0600070205080204" pitchFamily="50" charset="-128"/>
            </a:rPr>
            <a:t>1,133</a:t>
          </a:r>
          <a:r>
            <a:rPr kumimoji="1" lang="ja-JP" altLang="en-US" sz="1300">
              <a:latin typeface="ＭＳ Ｐゴシック" panose="020B0600070205080204" pitchFamily="50" charset="-128"/>
              <a:ea typeface="ＭＳ Ｐゴシック" panose="020B0600070205080204" pitchFamily="50" charset="-128"/>
            </a:rPr>
            <a:t>人減少した影響により、最終的な人口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人あたりの決算額は前年度より</a:t>
          </a:r>
          <a:r>
            <a:rPr kumimoji="1" lang="en-US" altLang="ja-JP" sz="1300">
              <a:latin typeface="ＭＳ Ｐゴシック" panose="020B0600070205080204" pitchFamily="50" charset="-128"/>
              <a:ea typeface="ＭＳ Ｐゴシック" panose="020B0600070205080204" pitchFamily="50" charset="-128"/>
            </a:rPr>
            <a:t>5,621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今後も人口減少及び物価高騰による影響が見込まれるため、経常経費の縮減に努める。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156877</xdr:rowOff>
    </xdr:from>
    <xdr:to>
      <xdr:col>23</xdr:col>
      <xdr:colOff>133350</xdr:colOff>
      <xdr:row>84</xdr:row>
      <xdr:rowOff>60779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87227"/>
          <a:ext cx="838200" cy="7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121687</xdr:rowOff>
    </xdr:from>
    <xdr:to>
      <xdr:col>19</xdr:col>
      <xdr:colOff>133350</xdr:colOff>
      <xdr:row>83</xdr:row>
      <xdr:rowOff>156877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52037"/>
          <a:ext cx="889000" cy="3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89822</xdr:rowOff>
    </xdr:from>
    <xdr:to>
      <xdr:col>15</xdr:col>
      <xdr:colOff>82550</xdr:colOff>
      <xdr:row>83</xdr:row>
      <xdr:rowOff>121687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20172"/>
          <a:ext cx="889000" cy="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11561</xdr:rowOff>
    </xdr:from>
    <xdr:to>
      <xdr:col>11</xdr:col>
      <xdr:colOff>31750</xdr:colOff>
      <xdr:row>83</xdr:row>
      <xdr:rowOff>89822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41911"/>
          <a:ext cx="889000" cy="7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9979</xdr:rowOff>
    </xdr:from>
    <xdr:to>
      <xdr:col>23</xdr:col>
      <xdr:colOff>184150</xdr:colOff>
      <xdr:row>84</xdr:row>
      <xdr:rowOff>111579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1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153506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106077</xdr:rowOff>
    </xdr:from>
    <xdr:to>
      <xdr:col>19</xdr:col>
      <xdr:colOff>184150</xdr:colOff>
      <xdr:row>84</xdr:row>
      <xdr:rowOff>36227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3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21004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22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70887</xdr:rowOff>
    </xdr:from>
    <xdr:to>
      <xdr:col>15</xdr:col>
      <xdr:colOff>133350</xdr:colOff>
      <xdr:row>84</xdr:row>
      <xdr:rowOff>1037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11214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7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39022</xdr:rowOff>
    </xdr:from>
    <xdr:to>
      <xdr:col>11</xdr:col>
      <xdr:colOff>82550</xdr:colOff>
      <xdr:row>83</xdr:row>
      <xdr:rowOff>140622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125399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5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132211</xdr:rowOff>
    </xdr:from>
    <xdr:to>
      <xdr:col>7</xdr:col>
      <xdr:colOff>31750</xdr:colOff>
      <xdr:row>83</xdr:row>
      <xdr:rowOff>62361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47138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前年度と同じ水準であり、全国市平均、類似団体内平均値を下回っている。引き続き、適正な給与水準の維持に努める。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164041</xdr:rowOff>
    </xdr:from>
    <xdr:to>
      <xdr:col>81</xdr:col>
      <xdr:colOff>44450</xdr:colOff>
      <xdr:row>82</xdr:row>
      <xdr:rowOff>164041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2229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164041</xdr:rowOff>
    </xdr:from>
    <xdr:to>
      <xdr:col>77</xdr:col>
      <xdr:colOff>44450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229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73025</xdr:rowOff>
    </xdr:from>
    <xdr:to>
      <xdr:col>72</xdr:col>
      <xdr:colOff>203200</xdr:colOff>
      <xdr:row>83</xdr:row>
      <xdr:rowOff>133350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3033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73025</xdr:rowOff>
    </xdr:from>
    <xdr:to>
      <xdr:col>68</xdr:col>
      <xdr:colOff>152400</xdr:colOff>
      <xdr:row>84</xdr:row>
      <xdr:rowOff>42334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0337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113241</xdr:rowOff>
    </xdr:from>
    <xdr:to>
      <xdr:col>81</xdr:col>
      <xdr:colOff>95250</xdr:colOff>
      <xdr:row>83</xdr:row>
      <xdr:rowOff>43391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129768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113241</xdr:rowOff>
    </xdr:from>
    <xdr:to>
      <xdr:col>77</xdr:col>
      <xdr:colOff>95250</xdr:colOff>
      <xdr:row>83</xdr:row>
      <xdr:rowOff>43391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53568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4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22225</xdr:rowOff>
    </xdr:from>
    <xdr:to>
      <xdr:col>68</xdr:col>
      <xdr:colOff>203200</xdr:colOff>
      <xdr:row>83</xdr:row>
      <xdr:rowOff>123825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134002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昨年度と同水準で類似団体平均を上回ってはいるが、業務に必要な適正人数の配置のための定員適正化計画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a:t>
          </a:r>
          <a:r>
            <a:rPr kumimoji="1" lang="en-US" altLang="ja-JP" sz="1300">
              <a:latin typeface="ＭＳ Ｐゴシック" panose="020B0600070205080204" pitchFamily="50" charset="-128"/>
              <a:ea typeface="ＭＳ Ｐゴシック" panose="020B0600070205080204" pitchFamily="50" charset="-128"/>
            </a:rPr>
            <a:t>763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に従い、適正人数の配置を行っている。健全な財政運営のため、業務改善等を推進し人件費の抑制に努める。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90170</xdr:rowOff>
    </xdr:from>
    <xdr:to>
      <xdr:col>81</xdr:col>
      <xdr:colOff>44450</xdr:colOff>
      <xdr:row>63</xdr:row>
      <xdr:rowOff>134408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9152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90170</xdr:rowOff>
    </xdr:from>
    <xdr:to>
      <xdr:col>77</xdr:col>
      <xdr:colOff>44450</xdr:colOff>
      <xdr:row>63</xdr:row>
      <xdr:rowOff>92181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915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92181</xdr:rowOff>
    </xdr:from>
    <xdr:to>
      <xdr:col>72</xdr:col>
      <xdr:colOff>203200</xdr:colOff>
      <xdr:row>63</xdr:row>
      <xdr:rowOff>102235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9353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86148</xdr:rowOff>
    </xdr:from>
    <xdr:to>
      <xdr:col>68</xdr:col>
      <xdr:colOff>152400</xdr:colOff>
      <xdr:row>63</xdr:row>
      <xdr:rowOff>102235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8749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83608</xdr:rowOff>
    </xdr:from>
    <xdr:to>
      <xdr:col>81</xdr:col>
      <xdr:colOff>95250</xdr:colOff>
      <xdr:row>64</xdr:row>
      <xdr:rowOff>13758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55685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39370</xdr:rowOff>
    </xdr:from>
    <xdr:to>
      <xdr:col>77</xdr:col>
      <xdr:colOff>95250</xdr:colOff>
      <xdr:row>63</xdr:row>
      <xdr:rowOff>140970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125747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41381</xdr:rowOff>
    </xdr:from>
    <xdr:to>
      <xdr:col>73</xdr:col>
      <xdr:colOff>44450</xdr:colOff>
      <xdr:row>63</xdr:row>
      <xdr:rowOff>142981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127758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2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51435</xdr:rowOff>
    </xdr:from>
    <xdr:to>
      <xdr:col>68</xdr:col>
      <xdr:colOff>203200</xdr:colOff>
      <xdr:row>63</xdr:row>
      <xdr:rowOff>153035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137812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35348</xdr:rowOff>
    </xdr:from>
    <xdr:to>
      <xdr:col>64</xdr:col>
      <xdr:colOff>152400</xdr:colOff>
      <xdr:row>63</xdr:row>
      <xdr:rowOff>136948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121725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治見市健全な財政に関する条例」に基づく「財政向上目標」により、地方債の発行額を適正に保っているため、類似団体平均を大きく下回っている。今後も「財政向上目標」に沿った計画的な地方債の活用により、適正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108479</xdr:rowOff>
    </xdr:from>
    <xdr:to>
      <xdr:col>81</xdr:col>
      <xdr:colOff>44450</xdr:colOff>
      <xdr:row>45</xdr:row>
      <xdr:rowOff>3704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452129"/>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147231</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9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3704</xdr:rowOff>
    </xdr:from>
    <xdr:to>
      <xdr:col>81</xdr:col>
      <xdr:colOff>133350</xdr:colOff>
      <xdr:row>45</xdr:row>
      <xdr:rowOff>3704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23406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19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108479</xdr:rowOff>
    </xdr:from>
    <xdr:to>
      <xdr:col>81</xdr:col>
      <xdr:colOff>133350</xdr:colOff>
      <xdr:row>37</xdr:row>
      <xdr:rowOff>108479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45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28046</xdr:rowOff>
    </xdr:from>
    <xdr:to>
      <xdr:col>81</xdr:col>
      <xdr:colOff>44450</xdr:colOff>
      <xdr:row>37</xdr:row>
      <xdr:rowOff>108479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71696"/>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47748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771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75671</xdr:rowOff>
    </xdr:from>
    <xdr:to>
      <xdr:col>81</xdr:col>
      <xdr:colOff>95250</xdr:colOff>
      <xdr:row>42</xdr:row>
      <xdr:rowOff>5821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10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37</xdr:row>
      <xdr:rowOff>28046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2142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75671</xdr:rowOff>
    </xdr:from>
    <xdr:to>
      <xdr:col>77</xdr:col>
      <xdr:colOff>95250</xdr:colOff>
      <xdr:row>42</xdr:row>
      <xdr:rowOff>5821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10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162048</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9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109008</xdr:rowOff>
    </xdr:from>
    <xdr:to>
      <xdr:col>72</xdr:col>
      <xdr:colOff>203200</xdr:colOff>
      <xdr:row>36</xdr:row>
      <xdr:rowOff>149225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2812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109008</xdr:rowOff>
    </xdr:from>
    <xdr:to>
      <xdr:col>68</xdr:col>
      <xdr:colOff>152400</xdr:colOff>
      <xdr:row>36</xdr:row>
      <xdr:rowOff>139171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28120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57679</xdr:rowOff>
    </xdr:from>
    <xdr:to>
      <xdr:col>81</xdr:col>
      <xdr:colOff>95250</xdr:colOff>
      <xdr:row>37</xdr:row>
      <xdr:rowOff>159279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150406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2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148696</xdr:rowOff>
    </xdr:from>
    <xdr:to>
      <xdr:col>77</xdr:col>
      <xdr:colOff>95250</xdr:colOff>
      <xdr:row>37</xdr:row>
      <xdr:rowOff>78846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58208</xdr:rowOff>
    </xdr:from>
    <xdr:to>
      <xdr:col>68</xdr:col>
      <xdr:colOff>203200</xdr:colOff>
      <xdr:row>36</xdr:row>
      <xdr:rowOff>159808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169985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88371</xdr:rowOff>
    </xdr:from>
    <xdr:to>
      <xdr:col>64</xdr:col>
      <xdr:colOff>152400</xdr:colOff>
      <xdr:row>37</xdr:row>
      <xdr:rowOff>18521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28698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年度から引き続き算定されていない。</a:t>
          </a:r>
        </a:p>
        <a:p>
          <a:r>
            <a:rPr kumimoji="1" lang="ja-JP" altLang="en-US" sz="1300">
              <a:latin typeface="ＭＳ Ｐゴシック" panose="020B0600070205080204" pitchFamily="50" charset="-128"/>
              <a:ea typeface="ＭＳ Ｐゴシック" panose="020B0600070205080204" pitchFamily="50" charset="-128"/>
            </a:rPr>
            <a:t>　今後も「多治見市健全な財政に関する条例」に基づき、健全な財政運営に努める。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105,048
102,234
91.25
49,606,979
44,468,684
3,965,749
24,669,653
34,853,510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今後も定員適正化計画における業務の民間委託の推進等により、人件費の抑制に努める。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年度から新型コロナワクチン予防接種が定期接種として実施されること等により、物件費に係る経常収支比率は前年度より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今後も人件費高騰に伴う指定管理委託料の増加が見込まれるため、事務事業の見直しを通した経費削減に努める。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143002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936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17</xdr:row>
      <xdr:rowOff>78994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3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78994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88138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930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114571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114571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自立支援給付費や障害児通所支援事業費等が増加しているものの、前年度より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扶助費は高齢化等により今後も増加することが見込まれるため、行政改革を通じて義務的経費の抑制に努め、財政の健全化に努める。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100330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2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77470</xdr:rowOff>
    </xdr:from>
    <xdr:to>
      <xdr:col>19</xdr:col>
      <xdr:colOff>187325</xdr:colOff>
      <xdr:row>55</xdr:row>
      <xdr:rowOff>100330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0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54610</xdr:rowOff>
    </xdr:from>
    <xdr:to>
      <xdr:col>15</xdr:col>
      <xdr:colOff>98425</xdr:colOff>
      <xdr:row>55</xdr:row>
      <xdr:rowOff>77470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54610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38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49530</xdr:rowOff>
    </xdr:from>
    <xdr:to>
      <xdr:col>20</xdr:col>
      <xdr:colOff>38100</xdr:colOff>
      <xdr:row>55</xdr:row>
      <xdr:rowOff>151130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161307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xdr:rowOff>
    </xdr:from>
    <xdr:to>
      <xdr:col>11</xdr:col>
      <xdr:colOff>60325</xdr:colOff>
      <xdr:row>55</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115587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依然として、被保険者数の増加により介護保険事業及び後期高齢者医療等への繰出金が増加傾向にある。医療・介護制度の適正利用により支出を抑えることで、税収を主な財源とする普通会計の負担額を減らしていくよう努める。 </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18143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18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6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102507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補助指令に係る審査等を厳格に行い、適正な執行に努める。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33274</xdr:rowOff>
    </xdr:from>
    <xdr:to>
      <xdr:col>82</xdr:col>
      <xdr:colOff>107950</xdr:colOff>
      <xdr:row>33</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6911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60706</xdr:rowOff>
    </xdr:from>
    <xdr:to>
      <xdr:col>78</xdr:col>
      <xdr:colOff>69850</xdr:colOff>
      <xdr:row>33</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7185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60706</xdr:rowOff>
    </xdr:from>
    <xdr:to>
      <xdr:col>73</xdr:col>
      <xdr:colOff>180975</xdr:colOff>
      <xdr:row>33</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718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78994</xdr:rowOff>
    </xdr:from>
    <xdr:to>
      <xdr:col>69</xdr:col>
      <xdr:colOff>92075</xdr:colOff>
      <xdr:row>33</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368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153924</xdr:rowOff>
    </xdr:from>
    <xdr:to>
      <xdr:col>82</xdr:col>
      <xdr:colOff>158750</xdr:colOff>
      <xdr:row>33</xdr:row>
      <xdr:rowOff>84074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62501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54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37338</xdr:rowOff>
    </xdr:from>
    <xdr:to>
      <xdr:col>78</xdr:col>
      <xdr:colOff>120650</xdr:colOff>
      <xdr:row>33</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149115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46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9906</xdr:rowOff>
    </xdr:from>
    <xdr:to>
      <xdr:col>74</xdr:col>
      <xdr:colOff>31750</xdr:colOff>
      <xdr:row>33</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121683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28194</xdr:rowOff>
    </xdr:from>
    <xdr:to>
      <xdr:col>69</xdr:col>
      <xdr:colOff>142875</xdr:colOff>
      <xdr:row>33</xdr:row>
      <xdr:rowOff>129794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139971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83058</xdr:rowOff>
    </xdr:from>
    <xdr:to>
      <xdr:col>65</xdr:col>
      <xdr:colOff>53975</xdr:colOff>
      <xdr:row>34</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23385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公債費に係る経常収支比率は前年度水準を維持しているが、類似団体平均を上回っている。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つの大型建設事業に伴う公債費の増加が見込まれるため、財政向上指針による適切な地方債残高を維持し、健全な財政運営に努める。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108713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481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78</xdr:row>
      <xdr:rowOff>136144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818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136144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63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635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85344</xdr:rowOff>
    </xdr:from>
    <xdr:to>
      <xdr:col>15</xdr:col>
      <xdr:colOff>149225</xdr:colOff>
      <xdr:row>79</xdr:row>
      <xdr:rowOff>15494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ポイント増加しているものの、扶助費及び補助費等の影響により、類似団体平均を大きく下回っている。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引き続き経常経費の抑制による健全な財政運営に努める。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20320</xdr:rowOff>
    </xdr:from>
    <xdr:to>
      <xdr:col>82</xdr:col>
      <xdr:colOff>107950</xdr:colOff>
      <xdr:row>75</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076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168910</xdr:rowOff>
    </xdr:from>
    <xdr:to>
      <xdr:col>78</xdr:col>
      <xdr:colOff>69850</xdr:colOff>
      <xdr:row>74</xdr:row>
      <xdr:rowOff>20320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84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73</xdr:row>
      <xdr:rowOff>168910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00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85090</xdr:rowOff>
    </xdr:from>
    <xdr:to>
      <xdr:col>69</xdr:col>
      <xdr:colOff>92075</xdr:colOff>
      <xdr:row>74</xdr:row>
      <xdr:rowOff>43180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00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138447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140970</xdr:rowOff>
    </xdr:from>
    <xdr:to>
      <xdr:col>78</xdr:col>
      <xdr:colOff>120650</xdr:colOff>
      <xdr:row>74</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81297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2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118110</xdr:rowOff>
    </xdr:from>
    <xdr:to>
      <xdr:col>74</xdr:col>
      <xdr:colOff>31750</xdr:colOff>
      <xdr:row>74</xdr:row>
      <xdr:rowOff>48260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58437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34290</xdr:rowOff>
    </xdr:from>
    <xdr:to>
      <xdr:col>69</xdr:col>
      <xdr:colOff>142875</xdr:colOff>
      <xdr:row>73</xdr:row>
      <xdr:rowOff>135890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146067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163830</xdr:rowOff>
    </xdr:from>
    <xdr:to>
      <xdr:col>65</xdr:col>
      <xdr:colOff>53975</xdr:colOff>
      <xdr:row>74</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104157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18986</xdr:rowOff>
    </xdr:from>
    <xdr:to>
      <xdr:col>29</xdr:col>
      <xdr:colOff>127000</xdr:colOff>
      <xdr:row>17</xdr:row>
      <xdr:rowOff>98939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1261"/>
          <a:ext cx="647700" cy="79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98939</xdr:rowOff>
    </xdr:from>
    <xdr:to>
      <xdr:col>26</xdr:col>
      <xdr:colOff>50800</xdr:colOff>
      <xdr:row>17</xdr:row>
      <xdr:rowOff>134410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1214"/>
          <a:ext cx="698500" cy="35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134410</xdr:rowOff>
    </xdr:from>
    <xdr:to>
      <xdr:col>22</xdr:col>
      <xdr:colOff>114300</xdr:colOff>
      <xdr:row>17</xdr:row>
      <xdr:rowOff>136639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96685"/>
          <a:ext cx="698500" cy="2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136639</xdr:rowOff>
    </xdr:from>
    <xdr:to>
      <xdr:col>18</xdr:col>
      <xdr:colOff>177800</xdr:colOff>
      <xdr:row>18</xdr:row>
      <xdr:rowOff>8147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8914"/>
          <a:ext cx="698500" cy="42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139636</xdr:rowOff>
    </xdr:from>
    <xdr:to>
      <xdr:col>29</xdr:col>
      <xdr:colOff>177800</xdr:colOff>
      <xdr:row>17</xdr:row>
      <xdr:rowOff>69786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0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111713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48139</xdr:rowOff>
    </xdr:from>
    <xdr:to>
      <xdr:col>26</xdr:col>
      <xdr:colOff>101600</xdr:colOff>
      <xdr:row>17</xdr:row>
      <xdr:rowOff>149739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0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134516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83610</xdr:rowOff>
    </xdr:from>
    <xdr:to>
      <xdr:col>22</xdr:col>
      <xdr:colOff>165100</xdr:colOff>
      <xdr:row>18</xdr:row>
      <xdr:rowOff>13760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5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169987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85839</xdr:rowOff>
    </xdr:from>
    <xdr:to>
      <xdr:col>19</xdr:col>
      <xdr:colOff>38100</xdr:colOff>
      <xdr:row>18</xdr:row>
      <xdr:rowOff>15989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128797</xdr:rowOff>
    </xdr:from>
    <xdr:to>
      <xdr:col>15</xdr:col>
      <xdr:colOff>101600</xdr:colOff>
      <xdr:row>18</xdr:row>
      <xdr:rowOff>58947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43724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187736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1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177559</xdr:rowOff>
    </xdr:from>
    <xdr:to>
      <xdr:col>29</xdr:col>
      <xdr:colOff>127000</xdr:colOff>
      <xdr:row>37</xdr:row>
      <xdr:rowOff>273989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02259"/>
          <a:ext cx="647700" cy="96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223507</xdr:rowOff>
    </xdr:from>
    <xdr:to>
      <xdr:col>26</xdr:col>
      <xdr:colOff>50800</xdr:colOff>
      <xdr:row>37</xdr:row>
      <xdr:rowOff>273989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348207"/>
          <a:ext cx="698500" cy="50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223507</xdr:rowOff>
    </xdr:from>
    <xdr:to>
      <xdr:col>22</xdr:col>
      <xdr:colOff>114300</xdr:colOff>
      <xdr:row>37</xdr:row>
      <xdr:rowOff>328054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48207"/>
          <a:ext cx="698500" cy="104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328054</xdr:rowOff>
    </xdr:from>
    <xdr:to>
      <xdr:col>18</xdr:col>
      <xdr:colOff>177800</xdr:colOff>
      <xdr:row>38</xdr:row>
      <xdr:rowOff>33845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452754"/>
          <a:ext cx="698500" cy="4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126759</xdr:rowOff>
    </xdr:from>
    <xdr:to>
      <xdr:col>29</xdr:col>
      <xdr:colOff>177800</xdr:colOff>
      <xdr:row>37</xdr:row>
      <xdr:rowOff>228359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5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35336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6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223189</xdr:rowOff>
    </xdr:from>
    <xdr:to>
      <xdr:col>26</xdr:col>
      <xdr:colOff>101600</xdr:colOff>
      <xdr:row>37</xdr:row>
      <xdr:rowOff>324789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47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309566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3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172707</xdr:rowOff>
    </xdr:from>
    <xdr:to>
      <xdr:col>22</xdr:col>
      <xdr:colOff>165100</xdr:colOff>
      <xdr:row>37</xdr:row>
      <xdr:rowOff>274307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97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259084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277254</xdr:rowOff>
    </xdr:from>
    <xdr:to>
      <xdr:col>19</xdr:col>
      <xdr:colOff>38100</xdr:colOff>
      <xdr:row>38</xdr:row>
      <xdr:rowOff>35954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0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20731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8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325945</xdr:rowOff>
    </xdr:from>
    <xdr:to>
      <xdr:col>15</xdr:col>
      <xdr:colOff>101600</xdr:colOff>
      <xdr:row>38</xdr:row>
      <xdr:rowOff>84645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5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69422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3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105,048
102,234
91.25
49,606,979
44,468,684
3,965,749
24,669,653
34,853,510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141483</xdr:rowOff>
    </xdr:from>
    <xdr:to>
      <xdr:col>24</xdr:col>
      <xdr:colOff>63500</xdr:colOff>
      <xdr:row>35</xdr:row>
      <xdr:rowOff>124178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70783"/>
          <a:ext cx="838200" cy="15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116314</xdr:rowOff>
    </xdr:from>
    <xdr:to>
      <xdr:col>19</xdr:col>
      <xdr:colOff>177800</xdr:colOff>
      <xdr:row>35</xdr:row>
      <xdr:rowOff>124178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17064"/>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116314</xdr:rowOff>
    </xdr:from>
    <xdr:to>
      <xdr:col>15</xdr:col>
      <xdr:colOff>50800</xdr:colOff>
      <xdr:row>35</xdr:row>
      <xdr:rowOff>127767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17064"/>
          <a:ext cx="889000" cy="1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127767</xdr:rowOff>
    </xdr:from>
    <xdr:to>
      <xdr:col>10</xdr:col>
      <xdr:colOff>114300</xdr:colOff>
      <xdr:row>36</xdr:row>
      <xdr:rowOff>8758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28517"/>
          <a:ext cx="8890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90683</xdr:rowOff>
    </xdr:from>
    <xdr:to>
      <xdr:col>24</xdr:col>
      <xdr:colOff>114300</xdr:colOff>
      <xdr:row>35</xdr:row>
      <xdr:rowOff>20833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1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113560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7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73378</xdr:rowOff>
    </xdr:from>
    <xdr:to>
      <xdr:col>20</xdr:col>
      <xdr:colOff>38100</xdr:colOff>
      <xdr:row>36</xdr:row>
      <xdr:rowOff>3528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7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20055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65514</xdr:rowOff>
    </xdr:from>
    <xdr:to>
      <xdr:col>15</xdr:col>
      <xdr:colOff>101600</xdr:colOff>
      <xdr:row>35</xdr:row>
      <xdr:rowOff>167114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4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76967</xdr:rowOff>
    </xdr:from>
    <xdr:to>
      <xdr:col>10</xdr:col>
      <xdr:colOff>165100</xdr:colOff>
      <xdr:row>36</xdr:row>
      <xdr:rowOff>7117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23644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129408</xdr:rowOff>
    </xdr:from>
    <xdr:to>
      <xdr:col>6</xdr:col>
      <xdr:colOff>38100</xdr:colOff>
      <xdr:row>36</xdr:row>
      <xdr:rowOff>59558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50685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153759</xdr:rowOff>
    </xdr:from>
    <xdr:to>
      <xdr:col>24</xdr:col>
      <xdr:colOff>63500</xdr:colOff>
      <xdr:row>56</xdr:row>
      <xdr:rowOff>159899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54959"/>
          <a:ext cx="8382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159899</xdr:rowOff>
    </xdr:from>
    <xdr:to>
      <xdr:col>19</xdr:col>
      <xdr:colOff>177800</xdr:colOff>
      <xdr:row>57</xdr:row>
      <xdr:rowOff>3749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1099"/>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3749</xdr:rowOff>
    </xdr:from>
    <xdr:to>
      <xdr:col>15</xdr:col>
      <xdr:colOff>50800</xdr:colOff>
      <xdr:row>57</xdr:row>
      <xdr:rowOff>39345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6399"/>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39345</xdr:rowOff>
    </xdr:from>
    <xdr:to>
      <xdr:col>10</xdr:col>
      <xdr:colOff>114300</xdr:colOff>
      <xdr:row>57</xdr:row>
      <xdr:rowOff>88412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1995"/>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102959</xdr:rowOff>
    </xdr:from>
    <xdr:to>
      <xdr:col>24</xdr:col>
      <xdr:colOff>114300</xdr:colOff>
      <xdr:row>57</xdr:row>
      <xdr:rowOff>33109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81386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109099</xdr:rowOff>
    </xdr:from>
    <xdr:to>
      <xdr:col>20</xdr:col>
      <xdr:colOff>38100</xdr:colOff>
      <xdr:row>57</xdr:row>
      <xdr:rowOff>39249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55776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124399</xdr:rowOff>
    </xdr:from>
    <xdr:to>
      <xdr:col>15</xdr:col>
      <xdr:colOff>101600</xdr:colOff>
      <xdr:row>57</xdr:row>
      <xdr:rowOff>54549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1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159995</xdr:rowOff>
    </xdr:from>
    <xdr:to>
      <xdr:col>10</xdr:col>
      <xdr:colOff>165100</xdr:colOff>
      <xdr:row>57</xdr:row>
      <xdr:rowOff>90145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106672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37612</xdr:rowOff>
    </xdr:from>
    <xdr:to>
      <xdr:col>6</xdr:col>
      <xdr:colOff>38100</xdr:colOff>
      <xdr:row>57</xdr:row>
      <xdr:rowOff>139212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155739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86951</xdr:rowOff>
    </xdr:from>
    <xdr:to>
      <xdr:col>24</xdr:col>
      <xdr:colOff>63500</xdr:colOff>
      <xdr:row>76</xdr:row>
      <xdr:rowOff>137585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17151"/>
          <a:ext cx="8382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133928</xdr:rowOff>
    </xdr:from>
    <xdr:to>
      <xdr:col>19</xdr:col>
      <xdr:colOff>177800</xdr:colOff>
      <xdr:row>76</xdr:row>
      <xdr:rowOff>137585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6412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133928</xdr:rowOff>
    </xdr:from>
    <xdr:to>
      <xdr:col>15</xdr:col>
      <xdr:colOff>50800</xdr:colOff>
      <xdr:row>76</xdr:row>
      <xdr:rowOff>137185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64128"/>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137185</xdr:rowOff>
    </xdr:from>
    <xdr:to>
      <xdr:col>10</xdr:col>
      <xdr:colOff>114300</xdr:colOff>
      <xdr:row>77</xdr:row>
      <xdr:rowOff>26657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67385"/>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36151</xdr:rowOff>
    </xdr:from>
    <xdr:to>
      <xdr:col>24</xdr:col>
      <xdr:colOff>114300</xdr:colOff>
      <xdr:row>76</xdr:row>
      <xdr:rowOff>137751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59028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1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86785</xdr:rowOff>
    </xdr:from>
    <xdr:to>
      <xdr:col>20</xdr:col>
      <xdr:colOff>38100</xdr:colOff>
      <xdr:row>77</xdr:row>
      <xdr:rowOff>16935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8062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0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83128</xdr:rowOff>
    </xdr:from>
    <xdr:to>
      <xdr:col>15</xdr:col>
      <xdr:colOff>101600</xdr:colOff>
      <xdr:row>77</xdr:row>
      <xdr:rowOff>13278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29804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8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86385</xdr:rowOff>
    </xdr:from>
    <xdr:to>
      <xdr:col>10</xdr:col>
      <xdr:colOff>165100</xdr:colOff>
      <xdr:row>77</xdr:row>
      <xdr:rowOff>16535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33062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147307</xdr:rowOff>
    </xdr:from>
    <xdr:to>
      <xdr:col>6</xdr:col>
      <xdr:colOff>38100</xdr:colOff>
      <xdr:row>77</xdr:row>
      <xdr:rowOff>77457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68584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39536</xdr:rowOff>
    </xdr:from>
    <xdr:to>
      <xdr:col>24</xdr:col>
      <xdr:colOff>63500</xdr:colOff>
      <xdr:row>97</xdr:row>
      <xdr:rowOff>147335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70186"/>
          <a:ext cx="838200" cy="10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147335</xdr:rowOff>
    </xdr:from>
    <xdr:to>
      <xdr:col>19</xdr:col>
      <xdr:colOff>177800</xdr:colOff>
      <xdr:row>97</xdr:row>
      <xdr:rowOff>159169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777985"/>
          <a:ext cx="889000" cy="1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92052</xdr:rowOff>
    </xdr:from>
    <xdr:to>
      <xdr:col>15</xdr:col>
      <xdr:colOff>50800</xdr:colOff>
      <xdr:row>97</xdr:row>
      <xdr:rowOff>159169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722702"/>
          <a:ext cx="8890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92052</xdr:rowOff>
    </xdr:from>
    <xdr:to>
      <xdr:col>10</xdr:col>
      <xdr:colOff>114300</xdr:colOff>
      <xdr:row>98</xdr:row>
      <xdr:rowOff>87427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22702"/>
          <a:ext cx="889000" cy="1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160186</xdr:rowOff>
    </xdr:from>
    <xdr:to>
      <xdr:col>24</xdr:col>
      <xdr:colOff>114300</xdr:colOff>
      <xdr:row>97</xdr:row>
      <xdr:rowOff>90336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75113</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3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96535</xdr:rowOff>
    </xdr:from>
    <xdr:to>
      <xdr:col>20</xdr:col>
      <xdr:colOff>38100</xdr:colOff>
      <xdr:row>98</xdr:row>
      <xdr:rowOff>26685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2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17812</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108369</xdr:rowOff>
    </xdr:from>
    <xdr:to>
      <xdr:col>15</xdr:col>
      <xdr:colOff>101600</xdr:colOff>
      <xdr:row>98</xdr:row>
      <xdr:rowOff>38519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29646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41252</xdr:rowOff>
    </xdr:from>
    <xdr:to>
      <xdr:col>10</xdr:col>
      <xdr:colOff>165100</xdr:colOff>
      <xdr:row>97</xdr:row>
      <xdr:rowOff>142852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133979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36627</xdr:rowOff>
    </xdr:from>
    <xdr:to>
      <xdr:col>6</xdr:col>
      <xdr:colOff>38100</xdr:colOff>
      <xdr:row>98</xdr:row>
      <xdr:rowOff>138227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129354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89027</xdr:rowOff>
    </xdr:from>
    <xdr:to>
      <xdr:col>55</xdr:col>
      <xdr:colOff>0</xdr:colOff>
      <xdr:row>37</xdr:row>
      <xdr:rowOff>129010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32677"/>
          <a:ext cx="838200" cy="3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52103</xdr:rowOff>
    </xdr:from>
    <xdr:to>
      <xdr:col>50</xdr:col>
      <xdr:colOff>114300</xdr:colOff>
      <xdr:row>37</xdr:row>
      <xdr:rowOff>89027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95753"/>
          <a:ext cx="889000" cy="3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52103</xdr:rowOff>
    </xdr:from>
    <xdr:to>
      <xdr:col>45</xdr:col>
      <xdr:colOff>177800</xdr:colOff>
      <xdr:row>37</xdr:row>
      <xdr:rowOff>139112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95753"/>
          <a:ext cx="889000" cy="8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77129</xdr:rowOff>
    </xdr:from>
    <xdr:to>
      <xdr:col>41</xdr:col>
      <xdr:colOff>50800</xdr:colOff>
      <xdr:row>37</xdr:row>
      <xdr:rowOff>139112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392079"/>
          <a:ext cx="889000" cy="109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78210</xdr:rowOff>
    </xdr:from>
    <xdr:to>
      <xdr:col>55</xdr:col>
      <xdr:colOff>50800</xdr:colOff>
      <xdr:row>38</xdr:row>
      <xdr:rowOff>8361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1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164587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38227</xdr:rowOff>
    </xdr:from>
    <xdr:to>
      <xdr:col>50</xdr:col>
      <xdr:colOff>165100</xdr:colOff>
      <xdr:row>37</xdr:row>
      <xdr:rowOff>139827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130954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1303</xdr:rowOff>
    </xdr:from>
    <xdr:to>
      <xdr:col>46</xdr:col>
      <xdr:colOff>38100</xdr:colOff>
      <xdr:row>37</xdr:row>
      <xdr:rowOff>102903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94030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3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88312</xdr:rowOff>
    </xdr:from>
    <xdr:to>
      <xdr:col>41</xdr:col>
      <xdr:colOff>101600</xdr:colOff>
      <xdr:row>38</xdr:row>
      <xdr:rowOff>18462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2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26329</xdr:rowOff>
    </xdr:from>
    <xdr:to>
      <xdr:col>36</xdr:col>
      <xdr:colOff>165100</xdr:colOff>
      <xdr:row>31</xdr:row>
      <xdr:rowOff>127929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119056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4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56631</xdr:rowOff>
    </xdr:from>
    <xdr:to>
      <xdr:col>55</xdr:col>
      <xdr:colOff>0</xdr:colOff>
      <xdr:row>56</xdr:row>
      <xdr:rowOff>31703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86381"/>
          <a:ext cx="838200" cy="14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154298</xdr:rowOff>
    </xdr:from>
    <xdr:to>
      <xdr:col>50</xdr:col>
      <xdr:colOff>114300</xdr:colOff>
      <xdr:row>56</xdr:row>
      <xdr:rowOff>31703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241148"/>
          <a:ext cx="889000" cy="39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154298</xdr:rowOff>
    </xdr:from>
    <xdr:to>
      <xdr:col>45</xdr:col>
      <xdr:colOff>177800</xdr:colOff>
      <xdr:row>54</xdr:row>
      <xdr:rowOff>89474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41148"/>
          <a:ext cx="889000" cy="10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89474</xdr:rowOff>
    </xdr:from>
    <xdr:to>
      <xdr:col>41</xdr:col>
      <xdr:colOff>50800</xdr:colOff>
      <xdr:row>54</xdr:row>
      <xdr:rowOff>133321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47774"/>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5831</xdr:rowOff>
    </xdr:from>
    <xdr:to>
      <xdr:col>55</xdr:col>
      <xdr:colOff>50800</xdr:colOff>
      <xdr:row>55</xdr:row>
      <xdr:rowOff>107431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3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28708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8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152353</xdr:rowOff>
    </xdr:from>
    <xdr:to>
      <xdr:col>50</xdr:col>
      <xdr:colOff>165100</xdr:colOff>
      <xdr:row>56</xdr:row>
      <xdr:rowOff>82503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8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99030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103498</xdr:rowOff>
    </xdr:from>
    <xdr:to>
      <xdr:col>46</xdr:col>
      <xdr:colOff>38100</xdr:colOff>
      <xdr:row>54</xdr:row>
      <xdr:rowOff>33648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1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50175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896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38674</xdr:rowOff>
    </xdr:from>
    <xdr:to>
      <xdr:col>41</xdr:col>
      <xdr:colOff>101600</xdr:colOff>
      <xdr:row>54</xdr:row>
      <xdr:rowOff>140274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9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156801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0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82521</xdr:rowOff>
    </xdr:from>
    <xdr:to>
      <xdr:col>36</xdr:col>
      <xdr:colOff>165100</xdr:colOff>
      <xdr:row>55</xdr:row>
      <xdr:rowOff>12671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4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29198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1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119149</xdr:rowOff>
    </xdr:from>
    <xdr:to>
      <xdr:col>55</xdr:col>
      <xdr:colOff>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92249"/>
          <a:ext cx="838200" cy="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138740</xdr:rowOff>
    </xdr:from>
    <xdr:to>
      <xdr:col>50</xdr:col>
      <xdr:colOff>114300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11840"/>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134786</xdr:rowOff>
    </xdr:from>
    <xdr:to>
      <xdr:col>45</xdr:col>
      <xdr:colOff>177800</xdr:colOff>
      <xdr:row>78</xdr:row>
      <xdr:rowOff>138740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07886"/>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21834</xdr:rowOff>
    </xdr:from>
    <xdr:to>
      <xdr:col>41</xdr:col>
      <xdr:colOff>50800</xdr:colOff>
      <xdr:row>78</xdr:row>
      <xdr:rowOff>134786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23484"/>
          <a:ext cx="889000" cy="28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68349</xdr:rowOff>
    </xdr:from>
    <xdr:to>
      <xdr:col>55</xdr:col>
      <xdr:colOff>50800</xdr:colOff>
      <xdr:row>78</xdr:row>
      <xdr:rowOff>169949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154726</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5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87940</xdr:rowOff>
    </xdr:from>
    <xdr:to>
      <xdr:col>46</xdr:col>
      <xdr:colOff>38100</xdr:colOff>
      <xdr:row>79</xdr:row>
      <xdr:rowOff>18090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9217</xdr:rowOff>
    </xdr:from>
    <xdr:ext cx="31393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93333" y="1355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83986</xdr:rowOff>
    </xdr:from>
    <xdr:to>
      <xdr:col>41</xdr:col>
      <xdr:colOff>101600</xdr:colOff>
      <xdr:row>79</xdr:row>
      <xdr:rowOff>14136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5263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549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142484</xdr:rowOff>
    </xdr:from>
    <xdr:to>
      <xdr:col>36</xdr:col>
      <xdr:colOff>165100</xdr:colOff>
      <xdr:row>77</xdr:row>
      <xdr:rowOff>72634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63761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2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77406</xdr:rowOff>
    </xdr:from>
    <xdr:to>
      <xdr:col>55</xdr:col>
      <xdr:colOff>0</xdr:colOff>
      <xdr:row>92</xdr:row>
      <xdr:rowOff>11867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507906"/>
          <a:ext cx="838200" cy="27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101250</xdr:rowOff>
    </xdr:from>
    <xdr:to>
      <xdr:col>50</xdr:col>
      <xdr:colOff>114300</xdr:colOff>
      <xdr:row>92</xdr:row>
      <xdr:rowOff>11867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5703200"/>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101250</xdr:rowOff>
    </xdr:from>
    <xdr:to>
      <xdr:col>45</xdr:col>
      <xdr:colOff>177800</xdr:colOff>
      <xdr:row>92</xdr:row>
      <xdr:rowOff>153690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5703200"/>
          <a:ext cx="889000" cy="2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67211</xdr:rowOff>
    </xdr:from>
    <xdr:to>
      <xdr:col>41</xdr:col>
      <xdr:colOff>50800</xdr:colOff>
      <xdr:row>92</xdr:row>
      <xdr:rowOff>153690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5840611"/>
          <a:ext cx="8890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26606</xdr:rowOff>
    </xdr:from>
    <xdr:to>
      <xdr:col>55</xdr:col>
      <xdr:colOff>50800</xdr:colOff>
      <xdr:row>90</xdr:row>
      <xdr:rowOff>128206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4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151083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41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132517</xdr:rowOff>
    </xdr:from>
    <xdr:to>
      <xdr:col>50</xdr:col>
      <xdr:colOff>165100</xdr:colOff>
      <xdr:row>92</xdr:row>
      <xdr:rowOff>62667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79194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5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50450</xdr:rowOff>
    </xdr:from>
    <xdr:to>
      <xdr:col>46</xdr:col>
      <xdr:colOff>38100</xdr:colOff>
      <xdr:row>91</xdr:row>
      <xdr:rowOff>152050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6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168577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42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102890</xdr:rowOff>
    </xdr:from>
    <xdr:to>
      <xdr:col>41</xdr:col>
      <xdr:colOff>101600</xdr:colOff>
      <xdr:row>93</xdr:row>
      <xdr:rowOff>33040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49567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65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16411</xdr:rowOff>
    </xdr:from>
    <xdr:to>
      <xdr:col>36</xdr:col>
      <xdr:colOff>165100</xdr:colOff>
      <xdr:row>92</xdr:row>
      <xdr:rowOff>118011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57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134538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5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22485</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3758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22143</xdr:rowOff>
    </xdr:from>
    <xdr:to>
      <xdr:col>71</xdr:col>
      <xdr:colOff>177800</xdr:colOff>
      <xdr:row>38</xdr:row>
      <xdr:rowOff>22485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37243"/>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143135</xdr:rowOff>
    </xdr:from>
    <xdr:to>
      <xdr:col>72</xdr:col>
      <xdr:colOff>38100</xdr:colOff>
      <xdr:row>38</xdr:row>
      <xdr:rowOff>73285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64412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46333" y="6579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142792</xdr:rowOff>
    </xdr:from>
    <xdr:to>
      <xdr:col>67</xdr:col>
      <xdr:colOff>101600</xdr:colOff>
      <xdr:row>38</xdr:row>
      <xdr:rowOff>72943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64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64070</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57333" y="657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35116</xdr:rowOff>
    </xdr:from>
    <xdr:to>
      <xdr:col>85</xdr:col>
      <xdr:colOff>127000</xdr:colOff>
      <xdr:row>75</xdr:row>
      <xdr:rowOff>71520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893866"/>
          <a:ext cx="8382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71520</xdr:rowOff>
    </xdr:from>
    <xdr:to>
      <xdr:col>81</xdr:col>
      <xdr:colOff>50800</xdr:colOff>
      <xdr:row>75</xdr:row>
      <xdr:rowOff>71634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93027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71634</xdr:rowOff>
    </xdr:from>
    <xdr:to>
      <xdr:col>76</xdr:col>
      <xdr:colOff>114300</xdr:colOff>
      <xdr:row>75</xdr:row>
      <xdr:rowOff>96533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30384"/>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96533</xdr:rowOff>
    </xdr:from>
    <xdr:to>
      <xdr:col>71</xdr:col>
      <xdr:colOff>177800</xdr:colOff>
      <xdr:row>75</xdr:row>
      <xdr:rowOff>120326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955283"/>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155766</xdr:rowOff>
    </xdr:from>
    <xdr:to>
      <xdr:col>85</xdr:col>
      <xdr:colOff>177800</xdr:colOff>
      <xdr:row>75</xdr:row>
      <xdr:rowOff>85916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7193</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20720</xdr:rowOff>
    </xdr:from>
    <xdr:to>
      <xdr:col>81</xdr:col>
      <xdr:colOff>101600</xdr:colOff>
      <xdr:row>75</xdr:row>
      <xdr:rowOff>122320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8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138847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20834</xdr:rowOff>
    </xdr:from>
    <xdr:to>
      <xdr:col>76</xdr:col>
      <xdr:colOff>165100</xdr:colOff>
      <xdr:row>75</xdr:row>
      <xdr:rowOff>122434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113561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45733</xdr:rowOff>
    </xdr:from>
    <xdr:to>
      <xdr:col>72</xdr:col>
      <xdr:colOff>38100</xdr:colOff>
      <xdr:row>75</xdr:row>
      <xdr:rowOff>147334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138459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69526</xdr:rowOff>
    </xdr:from>
    <xdr:to>
      <xdr:col>67</xdr:col>
      <xdr:colOff>101600</xdr:colOff>
      <xdr:row>75</xdr:row>
      <xdr:rowOff>171126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162253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83835</xdr:rowOff>
    </xdr:from>
    <xdr:to>
      <xdr:col>85</xdr:col>
      <xdr:colOff>127000</xdr:colOff>
      <xdr:row>98</xdr:row>
      <xdr:rowOff>101803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85935"/>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101803</xdr:rowOff>
    </xdr:from>
    <xdr:to>
      <xdr:col>81</xdr:col>
      <xdr:colOff>50800</xdr:colOff>
      <xdr:row>98</xdr:row>
      <xdr:rowOff>101977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03903"/>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74265</xdr:rowOff>
    </xdr:from>
    <xdr:to>
      <xdr:col>76</xdr:col>
      <xdr:colOff>114300</xdr:colOff>
      <xdr:row>98</xdr:row>
      <xdr:rowOff>101977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76365"/>
          <a:ext cx="889000" cy="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74265</xdr:rowOff>
    </xdr:from>
    <xdr:to>
      <xdr:col>71</xdr:col>
      <xdr:colOff>177800</xdr:colOff>
      <xdr:row>98</xdr:row>
      <xdr:rowOff>98076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76365"/>
          <a:ext cx="889000" cy="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33035</xdr:rowOff>
    </xdr:from>
    <xdr:to>
      <xdr:col>85</xdr:col>
      <xdr:colOff>177800</xdr:colOff>
      <xdr:row>98</xdr:row>
      <xdr:rowOff>134635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51003</xdr:rowOff>
    </xdr:from>
    <xdr:to>
      <xdr:col>81</xdr:col>
      <xdr:colOff>101600</xdr:colOff>
      <xdr:row>98</xdr:row>
      <xdr:rowOff>152603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143730</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94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51177</xdr:rowOff>
    </xdr:from>
    <xdr:to>
      <xdr:col>76</xdr:col>
      <xdr:colOff>165100</xdr:colOff>
      <xdr:row>98</xdr:row>
      <xdr:rowOff>152777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143904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94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23465</xdr:rowOff>
    </xdr:from>
    <xdr:to>
      <xdr:col>72</xdr:col>
      <xdr:colOff>38100</xdr:colOff>
      <xdr:row>98</xdr:row>
      <xdr:rowOff>125065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116192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47276</xdr:rowOff>
    </xdr:from>
    <xdr:to>
      <xdr:col>67</xdr:col>
      <xdr:colOff>101600</xdr:colOff>
      <xdr:row>98</xdr:row>
      <xdr:rowOff>148876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140003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4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140653</xdr:rowOff>
    </xdr:from>
    <xdr:to>
      <xdr:col>116</xdr:col>
      <xdr:colOff>63500</xdr:colOff>
      <xdr:row>38</xdr:row>
      <xdr:rowOff>68263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484303"/>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140653</xdr:rowOff>
    </xdr:from>
    <xdr:to>
      <xdr:col>111</xdr:col>
      <xdr:colOff>177800</xdr:colOff>
      <xdr:row>37</xdr:row>
      <xdr:rowOff>156845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484303"/>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156845</xdr:rowOff>
    </xdr:from>
    <xdr:to>
      <xdr:col>107</xdr:col>
      <xdr:colOff>50800</xdr:colOff>
      <xdr:row>38</xdr:row>
      <xdr:rowOff>23305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500495"/>
          <a:ext cx="8890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23305</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538405"/>
          <a:ext cx="889000" cy="19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17463</xdr:rowOff>
    </xdr:from>
    <xdr:to>
      <xdr:col>116</xdr:col>
      <xdr:colOff>114300</xdr:colOff>
      <xdr:row>38</xdr:row>
      <xdr:rowOff>119063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40340</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383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89853</xdr:rowOff>
    </xdr:from>
    <xdr:to>
      <xdr:col>112</xdr:col>
      <xdr:colOff>38100</xdr:colOff>
      <xdr:row>38</xdr:row>
      <xdr:rowOff>20003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36530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0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106045</xdr:rowOff>
    </xdr:from>
    <xdr:to>
      <xdr:col>107</xdr:col>
      <xdr:colOff>101600</xdr:colOff>
      <xdr:row>38</xdr:row>
      <xdr:rowOff>36195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52722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2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143954</xdr:rowOff>
    </xdr:from>
    <xdr:to>
      <xdr:col>102</xdr:col>
      <xdr:colOff>165100</xdr:colOff>
      <xdr:row>38</xdr:row>
      <xdr:rowOff>74104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4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90631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6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33572</xdr:rowOff>
    </xdr:from>
    <xdr:to>
      <xdr:col>116</xdr:col>
      <xdr:colOff>63500</xdr:colOff>
      <xdr:row>59</xdr:row>
      <xdr:rowOff>33687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14912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33687</xdr:rowOff>
    </xdr:from>
    <xdr:to>
      <xdr:col>111</xdr:col>
      <xdr:colOff>177800</xdr:colOff>
      <xdr:row>59</xdr:row>
      <xdr:rowOff>33801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14923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33801</xdr:rowOff>
    </xdr:from>
    <xdr:to>
      <xdr:col>107</xdr:col>
      <xdr:colOff>50800</xdr:colOff>
      <xdr:row>59</xdr:row>
      <xdr:rowOff>33877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4935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33325</xdr:rowOff>
    </xdr:from>
    <xdr:to>
      <xdr:col>102</xdr:col>
      <xdr:colOff>114300</xdr:colOff>
      <xdr:row>59</xdr:row>
      <xdr:rowOff>33877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48875"/>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154222</xdr:rowOff>
    </xdr:from>
    <xdr:to>
      <xdr:col>116</xdr:col>
      <xdr:colOff>114300</xdr:colOff>
      <xdr:row>59</xdr:row>
      <xdr:rowOff>84372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9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69149</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1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154337</xdr:rowOff>
    </xdr:from>
    <xdr:to>
      <xdr:col>112</xdr:col>
      <xdr:colOff>38100</xdr:colOff>
      <xdr:row>59</xdr:row>
      <xdr:rowOff>84487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75614</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191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154451</xdr:rowOff>
    </xdr:from>
    <xdr:to>
      <xdr:col>107</xdr:col>
      <xdr:colOff>101600</xdr:colOff>
      <xdr:row>59</xdr:row>
      <xdr:rowOff>84601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75728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191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154527</xdr:rowOff>
    </xdr:from>
    <xdr:to>
      <xdr:col>102</xdr:col>
      <xdr:colOff>165100</xdr:colOff>
      <xdr:row>59</xdr:row>
      <xdr:rowOff>84677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75804</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9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153975</xdr:rowOff>
    </xdr:from>
    <xdr:to>
      <xdr:col>98</xdr:col>
      <xdr:colOff>38100</xdr:colOff>
      <xdr:row>59</xdr:row>
      <xdr:rowOff>84125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75252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9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163506</xdr:rowOff>
    </xdr:from>
    <xdr:to>
      <xdr:col>116</xdr:col>
      <xdr:colOff>63500</xdr:colOff>
      <xdr:row>76</xdr:row>
      <xdr:rowOff>57567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22256"/>
          <a:ext cx="838200" cy="6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57567</xdr:rowOff>
    </xdr:from>
    <xdr:to>
      <xdr:col>111</xdr:col>
      <xdr:colOff>177800</xdr:colOff>
      <xdr:row>76</xdr:row>
      <xdr:rowOff>117428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87767"/>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117428</xdr:rowOff>
    </xdr:from>
    <xdr:to>
      <xdr:col>107</xdr:col>
      <xdr:colOff>50800</xdr:colOff>
      <xdr:row>76</xdr:row>
      <xdr:rowOff>159359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47628"/>
          <a:ext cx="889000" cy="4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159359</xdr:rowOff>
    </xdr:from>
    <xdr:to>
      <xdr:col>102</xdr:col>
      <xdr:colOff>114300</xdr:colOff>
      <xdr:row>77</xdr:row>
      <xdr:rowOff>17986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89559"/>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112707</xdr:rowOff>
    </xdr:from>
    <xdr:to>
      <xdr:col>116</xdr:col>
      <xdr:colOff>114300</xdr:colOff>
      <xdr:row>76</xdr:row>
      <xdr:rowOff>42856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71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91134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6767</xdr:rowOff>
    </xdr:from>
    <xdr:to>
      <xdr:col>112</xdr:col>
      <xdr:colOff>38100</xdr:colOff>
      <xdr:row>76</xdr:row>
      <xdr:rowOff>108367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3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99494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66628</xdr:rowOff>
    </xdr:from>
    <xdr:to>
      <xdr:col>107</xdr:col>
      <xdr:colOff>101600</xdr:colOff>
      <xdr:row>76</xdr:row>
      <xdr:rowOff>168228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9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159355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8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108559</xdr:rowOff>
    </xdr:from>
    <xdr:to>
      <xdr:col>102</xdr:col>
      <xdr:colOff>165100</xdr:colOff>
      <xdr:row>77</xdr:row>
      <xdr:rowOff>38709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29836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138636</xdr:rowOff>
    </xdr:from>
    <xdr:to>
      <xdr:col>98</xdr:col>
      <xdr:colOff>38100</xdr:colOff>
      <xdr:row>77</xdr:row>
      <xdr:rowOff>68786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59913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423,318</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384,047</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39,271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主な構成項目である人件費は、類似団体平均と同様に増加し、住民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69,922</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また、笠原小中学校建設事業等の大型整備事業の増加に伴い普通建設事業費が増加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13,460</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しており、これらの影響で令和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人あたり歳出額が前年度比増加となった。</a:t>
          </a:r>
        </a:p>
        <a:p>
          <a:r>
            <a:rPr kumimoji="1" lang="ja-JP" altLang="en-US" sz="1300">
              <a:latin typeface="ＭＳ Ｐゴシック" panose="020B0600070205080204" pitchFamily="50" charset="-128"/>
              <a:ea typeface="ＭＳ Ｐゴシック" panose="020B0600070205080204" pitchFamily="50" charset="-128"/>
            </a:rPr>
            <a:t>　本庁舎建替え等に伴う大型建設事業に伴い、今後数年間は普通建設事業費の増加が見込まれるため、行政改革を通じて歳出を抑制し、財政の健全化に努める。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105,048
102,234
91.25
49,606,979
44,468,684
3,965,749
24,669,653
34,853,510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125413</xdr:rowOff>
    </xdr:from>
    <xdr:to>
      <xdr:col>24</xdr:col>
      <xdr:colOff>63500</xdr:colOff>
      <xdr:row>36</xdr:row>
      <xdr:rowOff>9970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126163"/>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9970</xdr:rowOff>
    </xdr:from>
    <xdr:to>
      <xdr:col>19</xdr:col>
      <xdr:colOff>177800</xdr:colOff>
      <xdr:row>36</xdr:row>
      <xdr:rowOff>64262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8217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46546</xdr:rowOff>
    </xdr:from>
    <xdr:to>
      <xdr:col>15</xdr:col>
      <xdr:colOff>50800</xdr:colOff>
      <xdr:row>36</xdr:row>
      <xdr:rowOff>64262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18746"/>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17399</xdr:rowOff>
    </xdr:from>
    <xdr:to>
      <xdr:col>10</xdr:col>
      <xdr:colOff>114300</xdr:colOff>
      <xdr:row>36</xdr:row>
      <xdr:rowOff>46546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189599"/>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74613</xdr:rowOff>
    </xdr:from>
    <xdr:to>
      <xdr:col>24</xdr:col>
      <xdr:colOff>114300</xdr:colOff>
      <xdr:row>36</xdr:row>
      <xdr:rowOff>4763</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97490</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92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130620</xdr:rowOff>
    </xdr:from>
    <xdr:to>
      <xdr:col>20</xdr:col>
      <xdr:colOff>38100</xdr:colOff>
      <xdr:row>36</xdr:row>
      <xdr:rowOff>60770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77297</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90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13462</xdr:rowOff>
    </xdr:from>
    <xdr:to>
      <xdr:col>15</xdr:col>
      <xdr:colOff>101600</xdr:colOff>
      <xdr:row>36</xdr:row>
      <xdr:rowOff>115062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106189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167196</xdr:rowOff>
    </xdr:from>
    <xdr:to>
      <xdr:col>10</xdr:col>
      <xdr:colOff>165100</xdr:colOff>
      <xdr:row>36</xdr:row>
      <xdr:rowOff>97346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88473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26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138049</xdr:rowOff>
    </xdr:from>
    <xdr:to>
      <xdr:col>6</xdr:col>
      <xdr:colOff>38100</xdr:colOff>
      <xdr:row>36</xdr:row>
      <xdr:rowOff>68199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84726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9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28917</xdr:rowOff>
    </xdr:from>
    <xdr:to>
      <xdr:col>24</xdr:col>
      <xdr:colOff>63500</xdr:colOff>
      <xdr:row>58</xdr:row>
      <xdr:rowOff>63123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73017"/>
          <a:ext cx="838200" cy="3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7862</xdr:rowOff>
    </xdr:from>
    <xdr:to>
      <xdr:col>19</xdr:col>
      <xdr:colOff>177800</xdr:colOff>
      <xdr:row>58</xdr:row>
      <xdr:rowOff>63123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51962"/>
          <a:ext cx="889000" cy="5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7862</xdr:rowOff>
    </xdr:from>
    <xdr:to>
      <xdr:col>15</xdr:col>
      <xdr:colOff>50800</xdr:colOff>
      <xdr:row>58</xdr:row>
      <xdr:rowOff>59153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51962"/>
          <a:ext cx="889000" cy="5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50675</xdr:rowOff>
    </xdr:from>
    <xdr:to>
      <xdr:col>10</xdr:col>
      <xdr:colOff>114300</xdr:colOff>
      <xdr:row>58</xdr:row>
      <xdr:rowOff>59153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51875"/>
          <a:ext cx="889000" cy="3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149567</xdr:rowOff>
    </xdr:from>
    <xdr:to>
      <xdr:col>24</xdr:col>
      <xdr:colOff>114300</xdr:colOff>
      <xdr:row>58</xdr:row>
      <xdr:rowOff>79717</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2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12323</xdr:rowOff>
    </xdr:from>
    <xdr:to>
      <xdr:col>20</xdr:col>
      <xdr:colOff>38100</xdr:colOff>
      <xdr:row>58</xdr:row>
      <xdr:rowOff>113923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5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105050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4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128512</xdr:rowOff>
    </xdr:from>
    <xdr:to>
      <xdr:col>15</xdr:col>
      <xdr:colOff>101600</xdr:colOff>
      <xdr:row>58</xdr:row>
      <xdr:rowOff>58662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0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49789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9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8353</xdr:rowOff>
    </xdr:from>
    <xdr:to>
      <xdr:col>10</xdr:col>
      <xdr:colOff>165100</xdr:colOff>
      <xdr:row>58</xdr:row>
      <xdr:rowOff>109953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101080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4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171325</xdr:rowOff>
    </xdr:from>
    <xdr:to>
      <xdr:col>6</xdr:col>
      <xdr:colOff>38100</xdr:colOff>
      <xdr:row>56</xdr:row>
      <xdr:rowOff>101475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0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92602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8635</xdr:rowOff>
    </xdr:from>
    <xdr:to>
      <xdr:col>24</xdr:col>
      <xdr:colOff>63500</xdr:colOff>
      <xdr:row>77</xdr:row>
      <xdr:rowOff>66529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10285"/>
          <a:ext cx="838200" cy="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66529</xdr:rowOff>
    </xdr:from>
    <xdr:to>
      <xdr:col>19</xdr:col>
      <xdr:colOff>177800</xdr:colOff>
      <xdr:row>77</xdr:row>
      <xdr:rowOff>110956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68179"/>
          <a:ext cx="889000" cy="4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89038</xdr:rowOff>
    </xdr:from>
    <xdr:to>
      <xdr:col>15</xdr:col>
      <xdr:colOff>50800</xdr:colOff>
      <xdr:row>77</xdr:row>
      <xdr:rowOff>110956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90688"/>
          <a:ext cx="889000" cy="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89038</xdr:rowOff>
    </xdr:from>
    <xdr:to>
      <xdr:col>10</xdr:col>
      <xdr:colOff>114300</xdr:colOff>
      <xdr:row>78</xdr:row>
      <xdr:rowOff>28742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90688"/>
          <a:ext cx="889000" cy="11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129285</xdr:rowOff>
    </xdr:from>
    <xdr:to>
      <xdr:col>24</xdr:col>
      <xdr:colOff>114300</xdr:colOff>
      <xdr:row>77</xdr:row>
      <xdr:rowOff>59435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5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44212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15729</xdr:rowOff>
    </xdr:from>
    <xdr:to>
      <xdr:col>20</xdr:col>
      <xdr:colOff>38100</xdr:colOff>
      <xdr:row>77</xdr:row>
      <xdr:rowOff>117329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2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108456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31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60156</xdr:rowOff>
    </xdr:from>
    <xdr:to>
      <xdr:col>15</xdr:col>
      <xdr:colOff>101600</xdr:colOff>
      <xdr:row>77</xdr:row>
      <xdr:rowOff>161756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152883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5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38238</xdr:rowOff>
    </xdr:from>
    <xdr:to>
      <xdr:col>10</xdr:col>
      <xdr:colOff>165100</xdr:colOff>
      <xdr:row>77</xdr:row>
      <xdr:rowOff>139838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130965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3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149392</xdr:rowOff>
    </xdr:from>
    <xdr:to>
      <xdr:col>6</xdr:col>
      <xdr:colOff>38100</xdr:colOff>
      <xdr:row>78</xdr:row>
      <xdr:rowOff>79542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70669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44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72129</xdr:rowOff>
    </xdr:from>
    <xdr:to>
      <xdr:col>24</xdr:col>
      <xdr:colOff>63500</xdr:colOff>
      <xdr:row>97</xdr:row>
      <xdr:rowOff>62185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531329"/>
          <a:ext cx="8382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60089</xdr:rowOff>
    </xdr:from>
    <xdr:to>
      <xdr:col>19</xdr:col>
      <xdr:colOff>177800</xdr:colOff>
      <xdr:row>96</xdr:row>
      <xdr:rowOff>72129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519289"/>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60089</xdr:rowOff>
    </xdr:from>
    <xdr:to>
      <xdr:col>15</xdr:col>
      <xdr:colOff>50800</xdr:colOff>
      <xdr:row>97</xdr:row>
      <xdr:rowOff>25400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519289"/>
          <a:ext cx="889000" cy="13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25400</xdr:rowOff>
    </xdr:from>
    <xdr:to>
      <xdr:col>10</xdr:col>
      <xdr:colOff>114300</xdr:colOff>
      <xdr:row>97</xdr:row>
      <xdr:rowOff>113906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656050"/>
          <a:ext cx="8890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11385</xdr:rowOff>
    </xdr:from>
    <xdr:to>
      <xdr:col>24</xdr:col>
      <xdr:colOff>114300</xdr:colOff>
      <xdr:row>97</xdr:row>
      <xdr:rowOff>112985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6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161262</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6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21329</xdr:rowOff>
    </xdr:from>
    <xdr:to>
      <xdr:col>20</xdr:col>
      <xdr:colOff>38100</xdr:colOff>
      <xdr:row>96</xdr:row>
      <xdr:rowOff>122929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4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139456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2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9289</xdr:rowOff>
    </xdr:from>
    <xdr:to>
      <xdr:col>15</xdr:col>
      <xdr:colOff>101600</xdr:colOff>
      <xdr:row>96</xdr:row>
      <xdr:rowOff>110889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4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127416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24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146050</xdr:rowOff>
    </xdr:from>
    <xdr:to>
      <xdr:col>10</xdr:col>
      <xdr:colOff>165100</xdr:colOff>
      <xdr:row>97</xdr:row>
      <xdr:rowOff>76200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67327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6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63106</xdr:rowOff>
    </xdr:from>
    <xdr:to>
      <xdr:col>6</xdr:col>
      <xdr:colOff>38100</xdr:colOff>
      <xdr:row>97</xdr:row>
      <xdr:rowOff>164706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6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9783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4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151130</xdr:rowOff>
    </xdr:from>
    <xdr:to>
      <xdr:col>55</xdr:col>
      <xdr:colOff>0</xdr:colOff>
      <xdr:row>38</xdr:row>
      <xdr:rowOff>154178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66623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34544</xdr:rowOff>
    </xdr:from>
    <xdr:to>
      <xdr:col>50</xdr:col>
      <xdr:colOff>114300</xdr:colOff>
      <xdr:row>38</xdr:row>
      <xdr:rowOff>154178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549644"/>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34544</xdr:rowOff>
    </xdr:from>
    <xdr:to>
      <xdr:col>45</xdr:col>
      <xdr:colOff>177800</xdr:colOff>
      <xdr:row>38</xdr:row>
      <xdr:rowOff>146939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549644"/>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146939</xdr:rowOff>
    </xdr:from>
    <xdr:to>
      <xdr:col>41</xdr:col>
      <xdr:colOff>50800</xdr:colOff>
      <xdr:row>38</xdr:row>
      <xdr:rowOff>158750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66203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15257</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30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103378</xdr:rowOff>
    </xdr:from>
    <xdr:to>
      <xdr:col>50</xdr:col>
      <xdr:colOff>165100</xdr:colOff>
      <xdr:row>39</xdr:row>
      <xdr:rowOff>33528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24655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155194</xdr:rowOff>
    </xdr:from>
    <xdr:to>
      <xdr:col>46</xdr:col>
      <xdr:colOff>38100</xdr:colOff>
      <xdr:row>38</xdr:row>
      <xdr:rowOff>85344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76471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96139</xdr:rowOff>
    </xdr:from>
    <xdr:to>
      <xdr:col>41</xdr:col>
      <xdr:colOff>101600</xdr:colOff>
      <xdr:row>39</xdr:row>
      <xdr:rowOff>26289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17416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7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107950</xdr:rowOff>
    </xdr:from>
    <xdr:to>
      <xdr:col>36</xdr:col>
      <xdr:colOff>165100</xdr:colOff>
      <xdr:row>39</xdr:row>
      <xdr:rowOff>38100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29227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18634</xdr:rowOff>
    </xdr:from>
    <xdr:to>
      <xdr:col>55</xdr:col>
      <xdr:colOff>0</xdr:colOff>
      <xdr:row>58</xdr:row>
      <xdr:rowOff>39391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962734"/>
          <a:ext cx="8382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31207</xdr:rowOff>
    </xdr:from>
    <xdr:to>
      <xdr:col>50</xdr:col>
      <xdr:colOff>114300</xdr:colOff>
      <xdr:row>58</xdr:row>
      <xdr:rowOff>39391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975307"/>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31207</xdr:rowOff>
    </xdr:from>
    <xdr:to>
      <xdr:col>45</xdr:col>
      <xdr:colOff>177800</xdr:colOff>
      <xdr:row>58</xdr:row>
      <xdr:rowOff>36602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97530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74275</xdr:rowOff>
    </xdr:from>
    <xdr:to>
      <xdr:col>41</xdr:col>
      <xdr:colOff>50800</xdr:colOff>
      <xdr:row>58</xdr:row>
      <xdr:rowOff>36602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846925"/>
          <a:ext cx="889000" cy="13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139284</xdr:rowOff>
    </xdr:from>
    <xdr:to>
      <xdr:col>55</xdr:col>
      <xdr:colOff>50800</xdr:colOff>
      <xdr:row>58</xdr:row>
      <xdr:rowOff>69434</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1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54211</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2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160041</xdr:rowOff>
    </xdr:from>
    <xdr:to>
      <xdr:col>50</xdr:col>
      <xdr:colOff>165100</xdr:colOff>
      <xdr:row>58</xdr:row>
      <xdr:rowOff>90191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3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81318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2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151857</xdr:rowOff>
    </xdr:from>
    <xdr:to>
      <xdr:col>46</xdr:col>
      <xdr:colOff>38100</xdr:colOff>
      <xdr:row>58</xdr:row>
      <xdr:rowOff>82007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2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73134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157252</xdr:rowOff>
    </xdr:from>
    <xdr:to>
      <xdr:col>41</xdr:col>
      <xdr:colOff>101600</xdr:colOff>
      <xdr:row>58</xdr:row>
      <xdr:rowOff>87402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78529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2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7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14236</xdr:rowOff>
    </xdr:from>
    <xdr:to>
      <xdr:col>55</xdr:col>
      <xdr:colOff>0</xdr:colOff>
      <xdr:row>78</xdr:row>
      <xdr:rowOff>47289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387336"/>
          <a:ext cx="838200" cy="3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145225</xdr:rowOff>
    </xdr:from>
    <xdr:to>
      <xdr:col>50</xdr:col>
      <xdr:colOff>114300</xdr:colOff>
      <xdr:row>78</xdr:row>
      <xdr:rowOff>47289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346875"/>
          <a:ext cx="889000" cy="7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145225</xdr:rowOff>
    </xdr:from>
    <xdr:to>
      <xdr:col>45</xdr:col>
      <xdr:colOff>177800</xdr:colOff>
      <xdr:row>77</xdr:row>
      <xdr:rowOff>163474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346875"/>
          <a:ext cx="889000" cy="1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149053</xdr:rowOff>
    </xdr:from>
    <xdr:to>
      <xdr:col>41</xdr:col>
      <xdr:colOff>50800</xdr:colOff>
      <xdr:row>77</xdr:row>
      <xdr:rowOff>163474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350703"/>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134886</xdr:rowOff>
    </xdr:from>
    <xdr:to>
      <xdr:col>55</xdr:col>
      <xdr:colOff>50800</xdr:colOff>
      <xdr:row>78</xdr:row>
      <xdr:rowOff>65036</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3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157763</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18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167939</xdr:rowOff>
    </xdr:from>
    <xdr:to>
      <xdr:col>50</xdr:col>
      <xdr:colOff>165100</xdr:colOff>
      <xdr:row>78</xdr:row>
      <xdr:rowOff>98089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3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89216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46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94425</xdr:rowOff>
    </xdr:from>
    <xdr:to>
      <xdr:col>46</xdr:col>
      <xdr:colOff>38100</xdr:colOff>
      <xdr:row>78</xdr:row>
      <xdr:rowOff>24575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2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41102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07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112674</xdr:rowOff>
    </xdr:from>
    <xdr:to>
      <xdr:col>41</xdr:col>
      <xdr:colOff>101600</xdr:colOff>
      <xdr:row>78</xdr:row>
      <xdr:rowOff>42824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3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33951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98253</xdr:rowOff>
    </xdr:from>
    <xdr:to>
      <xdr:col>36</xdr:col>
      <xdr:colOff>165100</xdr:colOff>
      <xdr:row>78</xdr:row>
      <xdr:rowOff>28403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2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19530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3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79826</xdr:rowOff>
    </xdr:from>
    <xdr:to>
      <xdr:col>55</xdr:col>
      <xdr:colOff>0</xdr:colOff>
      <xdr:row>98</xdr:row>
      <xdr:rowOff>103181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81926"/>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125070</xdr:rowOff>
    </xdr:from>
    <xdr:to>
      <xdr:col>50</xdr:col>
      <xdr:colOff>114300</xdr:colOff>
      <xdr:row>98</xdr:row>
      <xdr:rowOff>79826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241370"/>
          <a:ext cx="889000" cy="64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125070</xdr:rowOff>
    </xdr:from>
    <xdr:to>
      <xdr:col>45</xdr:col>
      <xdr:colOff>177800</xdr:colOff>
      <xdr:row>94</xdr:row>
      <xdr:rowOff>153645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413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153645</xdr:rowOff>
    </xdr:from>
    <xdr:to>
      <xdr:col>41</xdr:col>
      <xdr:colOff>50800</xdr:colOff>
      <xdr:row>97</xdr:row>
      <xdr:rowOff>42526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269945"/>
          <a:ext cx="889000" cy="40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52381</xdr:rowOff>
    </xdr:from>
    <xdr:to>
      <xdr:col>55</xdr:col>
      <xdr:colOff>50800</xdr:colOff>
      <xdr:row>98</xdr:row>
      <xdr:rowOff>153981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5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30808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3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29026</xdr:rowOff>
    </xdr:from>
    <xdr:to>
      <xdr:col>50</xdr:col>
      <xdr:colOff>165100</xdr:colOff>
      <xdr:row>98</xdr:row>
      <xdr:rowOff>130626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121753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2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74270</xdr:rowOff>
    </xdr:from>
    <xdr:to>
      <xdr:col>46</xdr:col>
      <xdr:colOff>38100</xdr:colOff>
      <xdr:row>95</xdr:row>
      <xdr:rowOff>4420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20947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59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102845</xdr:rowOff>
    </xdr:from>
    <xdr:to>
      <xdr:col>41</xdr:col>
      <xdr:colOff>101600</xdr:colOff>
      <xdr:row>95</xdr:row>
      <xdr:rowOff>32995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1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49522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599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163176</xdr:rowOff>
    </xdr:from>
    <xdr:to>
      <xdr:col>36</xdr:col>
      <xdr:colOff>165100</xdr:colOff>
      <xdr:row>97</xdr:row>
      <xdr:rowOff>93326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84453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1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154422</xdr:rowOff>
    </xdr:from>
    <xdr:to>
      <xdr:col>85</xdr:col>
      <xdr:colOff>127000</xdr:colOff>
      <xdr:row>36</xdr:row>
      <xdr:rowOff>160731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640822"/>
          <a:ext cx="838200" cy="69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160731</xdr:rowOff>
    </xdr:from>
    <xdr:to>
      <xdr:col>81</xdr:col>
      <xdr:colOff>50800</xdr:colOff>
      <xdr:row>37</xdr:row>
      <xdr:rowOff>52009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332931"/>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52009</xdr:rowOff>
    </xdr:from>
    <xdr:to>
      <xdr:col>76</xdr:col>
      <xdr:colOff>114300</xdr:colOff>
      <xdr:row>38</xdr:row>
      <xdr:rowOff>59324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395659"/>
          <a:ext cx="889000" cy="1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49906</xdr:rowOff>
    </xdr:from>
    <xdr:to>
      <xdr:col>71</xdr:col>
      <xdr:colOff>177800</xdr:colOff>
      <xdr:row>38</xdr:row>
      <xdr:rowOff>59324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565006"/>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103622</xdr:rowOff>
    </xdr:from>
    <xdr:to>
      <xdr:col>85</xdr:col>
      <xdr:colOff>177800</xdr:colOff>
      <xdr:row>33</xdr:row>
      <xdr:rowOff>33772</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59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126499</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4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109931</xdr:rowOff>
    </xdr:from>
    <xdr:to>
      <xdr:col>81</xdr:col>
      <xdr:colOff>101600</xdr:colOff>
      <xdr:row>37</xdr:row>
      <xdr:rowOff>40081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2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31208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3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1209</xdr:rowOff>
    </xdr:from>
    <xdr:to>
      <xdr:col>76</xdr:col>
      <xdr:colOff>165100</xdr:colOff>
      <xdr:row>37</xdr:row>
      <xdr:rowOff>102809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3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3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8524</xdr:rowOff>
    </xdr:from>
    <xdr:to>
      <xdr:col>72</xdr:col>
      <xdr:colOff>38100</xdr:colOff>
      <xdr:row>38</xdr:row>
      <xdr:rowOff>110124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5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101251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6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170556</xdr:rowOff>
    </xdr:from>
    <xdr:to>
      <xdr:col>67</xdr:col>
      <xdr:colOff>101600</xdr:colOff>
      <xdr:row>38</xdr:row>
      <xdr:rowOff>100706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91833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0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154582</xdr:rowOff>
    </xdr:from>
    <xdr:to>
      <xdr:col>85</xdr:col>
      <xdr:colOff>127000</xdr:colOff>
      <xdr:row>56</xdr:row>
      <xdr:rowOff>164229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412882"/>
          <a:ext cx="838200" cy="3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164229</xdr:rowOff>
    </xdr:from>
    <xdr:to>
      <xdr:col>81</xdr:col>
      <xdr:colOff>50800</xdr:colOff>
      <xdr:row>58</xdr:row>
      <xdr:rowOff>54112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65429"/>
          <a:ext cx="889000" cy="23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150307</xdr:rowOff>
    </xdr:from>
    <xdr:to>
      <xdr:col>76</xdr:col>
      <xdr:colOff>114300</xdr:colOff>
      <xdr:row>58</xdr:row>
      <xdr:rowOff>54112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580057"/>
          <a:ext cx="889000" cy="4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157348</xdr:rowOff>
    </xdr:from>
    <xdr:to>
      <xdr:col>71</xdr:col>
      <xdr:colOff>177800</xdr:colOff>
      <xdr:row>55</xdr:row>
      <xdr:rowOff>150307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244198"/>
          <a:ext cx="889000" cy="33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103782</xdr:rowOff>
    </xdr:from>
    <xdr:to>
      <xdr:col>85</xdr:col>
      <xdr:colOff>177800</xdr:colOff>
      <xdr:row>55</xdr:row>
      <xdr:rowOff>33932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3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126659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2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113429</xdr:rowOff>
    </xdr:from>
    <xdr:to>
      <xdr:col>81</xdr:col>
      <xdr:colOff>101600</xdr:colOff>
      <xdr:row>57</xdr:row>
      <xdr:rowOff>43579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60106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8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3312</xdr:rowOff>
    </xdr:from>
    <xdr:to>
      <xdr:col>76</xdr:col>
      <xdr:colOff>165100</xdr:colOff>
      <xdr:row>58</xdr:row>
      <xdr:rowOff>104912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4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96039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99507</xdr:rowOff>
    </xdr:from>
    <xdr:to>
      <xdr:col>72</xdr:col>
      <xdr:colOff>38100</xdr:colOff>
      <xdr:row>56</xdr:row>
      <xdr:rowOff>29657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52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46184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0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106548</xdr:rowOff>
    </xdr:from>
    <xdr:to>
      <xdr:col>67</xdr:col>
      <xdr:colOff>101600</xdr:colOff>
      <xdr:row>54</xdr:row>
      <xdr:rowOff>36698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1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53225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896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22485</xdr:rowOff>
    </xdr:from>
    <xdr:to>
      <xdr:col>76</xdr:col>
      <xdr:colOff>114300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9558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22143</xdr:rowOff>
    </xdr:from>
    <xdr:to>
      <xdr:col>71</xdr:col>
      <xdr:colOff>177800</xdr:colOff>
      <xdr:row>78</xdr:row>
      <xdr:rowOff>22485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95243"/>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143135</xdr:rowOff>
    </xdr:from>
    <xdr:to>
      <xdr:col>72</xdr:col>
      <xdr:colOff>38100</xdr:colOff>
      <xdr:row>78</xdr:row>
      <xdr:rowOff>73285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64412</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46333" y="13437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142793</xdr:rowOff>
    </xdr:from>
    <xdr:to>
      <xdr:col>67</xdr:col>
      <xdr:colOff>101600</xdr:colOff>
      <xdr:row>78</xdr:row>
      <xdr:rowOff>72943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64070</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57333" y="13437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35116</xdr:rowOff>
    </xdr:from>
    <xdr:to>
      <xdr:col>85</xdr:col>
      <xdr:colOff>127000</xdr:colOff>
      <xdr:row>95</xdr:row>
      <xdr:rowOff>71520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322866"/>
          <a:ext cx="8382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71520</xdr:rowOff>
    </xdr:from>
    <xdr:to>
      <xdr:col>81</xdr:col>
      <xdr:colOff>50800</xdr:colOff>
      <xdr:row>95</xdr:row>
      <xdr:rowOff>71634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35927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71634</xdr:rowOff>
    </xdr:from>
    <xdr:to>
      <xdr:col>76</xdr:col>
      <xdr:colOff>114300</xdr:colOff>
      <xdr:row>95</xdr:row>
      <xdr:rowOff>96476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359384"/>
          <a:ext cx="8890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96476</xdr:rowOff>
    </xdr:from>
    <xdr:to>
      <xdr:col>71</xdr:col>
      <xdr:colOff>177800</xdr:colOff>
      <xdr:row>95</xdr:row>
      <xdr:rowOff>120326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384226"/>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155766</xdr:rowOff>
    </xdr:from>
    <xdr:to>
      <xdr:col>85</xdr:col>
      <xdr:colOff>177800</xdr:colOff>
      <xdr:row>95</xdr:row>
      <xdr:rowOff>85916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2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7193</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1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20720</xdr:rowOff>
    </xdr:from>
    <xdr:to>
      <xdr:col>81</xdr:col>
      <xdr:colOff>101600</xdr:colOff>
      <xdr:row>95</xdr:row>
      <xdr:rowOff>122320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138847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20834</xdr:rowOff>
    </xdr:from>
    <xdr:to>
      <xdr:col>76</xdr:col>
      <xdr:colOff>165100</xdr:colOff>
      <xdr:row>95</xdr:row>
      <xdr:rowOff>122434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3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113561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0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45676</xdr:rowOff>
    </xdr:from>
    <xdr:to>
      <xdr:col>72</xdr:col>
      <xdr:colOff>38100</xdr:colOff>
      <xdr:row>95</xdr:row>
      <xdr:rowOff>147276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3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138403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69526</xdr:rowOff>
    </xdr:from>
    <xdr:to>
      <xdr:col>67</xdr:col>
      <xdr:colOff>101600</xdr:colOff>
      <xdr:row>95</xdr:row>
      <xdr:rowOff>171126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3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162253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18313</xdr:rowOff>
    </xdr:from>
    <xdr:to>
      <xdr:col>116</xdr:col>
      <xdr:colOff>63500</xdr:colOff>
      <xdr:row>36</xdr:row>
      <xdr:rowOff>49403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1323300" y="6190513"/>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31666</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5467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71577</xdr:rowOff>
    </xdr:from>
    <xdr:to>
      <xdr:col>111</xdr:col>
      <xdr:colOff>177800</xdr:colOff>
      <xdr:row>36</xdr:row>
      <xdr:rowOff>49403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5557977"/>
          <a:ext cx="889000" cy="6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142536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657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71577</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19545300" y="5557977"/>
          <a:ext cx="889000" cy="109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140250</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655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93752</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08852"/>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166997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138963</xdr:rowOff>
    </xdr:from>
    <xdr:to>
      <xdr:col>116</xdr:col>
      <xdr:colOff>114300</xdr:colOff>
      <xdr:row>36</xdr:row>
      <xdr:rowOff>69113</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1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161840</xdr:rowOff>
    </xdr:from>
    <xdr:ext cx="469744"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59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170053</xdr:rowOff>
    </xdr:from>
    <xdr:to>
      <xdr:col>112</xdr:col>
      <xdr:colOff>38100</xdr:colOff>
      <xdr:row>36</xdr:row>
      <xdr:rowOff>100203</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116730</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088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20777</xdr:rowOff>
    </xdr:from>
    <xdr:to>
      <xdr:col>107</xdr:col>
      <xdr:colOff>101600</xdr:colOff>
      <xdr:row>32</xdr:row>
      <xdr:rowOff>122377</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55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138904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99428" y="528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42952</xdr:rowOff>
    </xdr:from>
    <xdr:to>
      <xdr:col>98</xdr:col>
      <xdr:colOff>38100</xdr:colOff>
      <xdr:row>38</xdr:row>
      <xdr:rowOff>144552</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161078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年度の歳出決算総額では、住民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423,318</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384,047</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39,271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主な増加要因としては、笠原小中学校建設事業等による教育費の増加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15,422</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や、物価高騰対応に係る給付事業による民生費の増加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12,663</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北消防署移転や防災無線の整備による消防費の増加（住民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7,569</a:t>
          </a:r>
          <a:r>
            <a:rPr kumimoji="1" lang="ja-JP" altLang="en-US" sz="1300">
              <a:latin typeface="ＭＳ Ｐゴシック" panose="020B0600070205080204" pitchFamily="50" charset="-128"/>
              <a:ea typeface="ＭＳ Ｐゴシック" panose="020B0600070205080204" pitchFamily="50" charset="-128"/>
            </a:rPr>
            <a:t>円）がある。</a:t>
          </a:r>
        </a:p>
        <a:p>
          <a:r>
            <a:rPr kumimoji="1" lang="ja-JP" altLang="en-US" sz="1300">
              <a:latin typeface="ＭＳ Ｐゴシック" panose="020B0600070205080204" pitchFamily="50" charset="-128"/>
              <a:ea typeface="ＭＳ Ｐゴシック" panose="020B0600070205080204" pitchFamily="50" charset="-128"/>
            </a:rPr>
            <a:t>　一方で主な減少要因としては、三の倉センター大規模整備の完了による衛生費の減少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8,478</a:t>
          </a:r>
          <a:r>
            <a:rPr kumimoji="1" lang="ja-JP" altLang="en-US" sz="1300">
              <a:latin typeface="ＭＳ Ｐゴシック" panose="020B0600070205080204" pitchFamily="50" charset="-128"/>
              <a:ea typeface="ＭＳ Ｐゴシック" panose="020B0600070205080204" pitchFamily="50" charset="-128"/>
            </a:rPr>
            <a:t>円減少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がある。</a:t>
          </a:r>
        </a:p>
        <a:p>
          <a:r>
            <a:rPr kumimoji="1" lang="ja-JP" altLang="en-US" sz="1300">
              <a:latin typeface="ＭＳ Ｐゴシック" panose="020B0600070205080204" pitchFamily="50" charset="-128"/>
              <a:ea typeface="ＭＳ Ｐゴシック" panose="020B0600070205080204" pitchFamily="50" charset="-128"/>
            </a:rPr>
            <a:t>　本庁舎建替え等に伴う大型建設事業に伴い、今後数年間は総務費、民生費、教育費、消防費の増加が見込まれるため、行政改革を通じて歳出を抑制し、財政の健全化に努める。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財政調整基金残高は、取崩額を上回る決算剰余金の積立て等により</a:t>
          </a:r>
          <a:r>
            <a:rPr kumimoji="1" lang="en-US" altLang="ja-JP" sz="1400">
              <a:latin typeface="ＭＳ ゴシック" pitchFamily="49" charset="-128"/>
              <a:ea typeface="ＭＳ ゴシック" pitchFamily="49" charset="-128"/>
            </a:rPr>
            <a:t>77.1</a:t>
          </a:r>
          <a:r>
            <a:rPr kumimoji="1" lang="ja-JP" altLang="en-US" sz="1400">
              <a:latin typeface="ＭＳ ゴシック" pitchFamily="49" charset="-128"/>
              <a:ea typeface="ＭＳ ゴシック" pitchFamily="49" charset="-128"/>
            </a:rPr>
            <a:t>億円となり、前年度に比べて</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実質収支額は、歳入の上振れ及び歳出の下振れが生じたことに伴い</a:t>
          </a:r>
          <a:r>
            <a:rPr kumimoji="1" lang="en-US" altLang="ja-JP" sz="1400">
              <a:latin typeface="ＭＳ ゴシック" pitchFamily="49" charset="-128"/>
              <a:ea typeface="ＭＳ ゴシック" pitchFamily="49" charset="-128"/>
            </a:rPr>
            <a:t>39.7</a:t>
          </a:r>
          <a:r>
            <a:rPr kumimoji="1" lang="ja-JP" altLang="en-US" sz="1400">
              <a:latin typeface="ＭＳ ゴシック" pitchFamily="49" charset="-128"/>
              <a:ea typeface="ＭＳ ゴシック" pitchFamily="49" charset="-128"/>
            </a:rPr>
            <a:t>億円と前年度に引き続き黒字となったが、全体としては前年度に比べ</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今後も財政調整基金の適正な管理を行い、健全な行財政運営に努める。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前年度は国民健康保険事業特別会計において、県からの特別交付金が見込みを下回ったことによる歳入欠陥が発生したため、令和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年度会計からの繰上充用を行った。</a:t>
          </a:r>
        </a:p>
        <a:p>
          <a:r>
            <a:rPr kumimoji="1" lang="ja-JP" altLang="en-US" sz="1400">
              <a:latin typeface="ＭＳ ゴシック" pitchFamily="49" charset="-128"/>
              <a:ea typeface="ＭＳ ゴシック" pitchFamily="49" charset="-128"/>
            </a:rPr>
            <a:t>　今年度は、いずれの会計でも赤字は発生していない。</a:t>
          </a:r>
        </a:p>
        <a:p>
          <a:r>
            <a:rPr kumimoji="1" lang="ja-JP" altLang="en-US" sz="1400">
              <a:latin typeface="ＭＳ ゴシック" pitchFamily="49" charset="-128"/>
              <a:ea typeface="ＭＳ ゴシック" pitchFamily="49" charset="-128"/>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49606979</v>
      </c>
      <c r="BO4" s="371"/>
      <c r="BP4" s="371"/>
      <c r="BQ4" s="371"/>
      <c r="BR4" s="371"/>
      <c r="BS4" s="371"/>
      <c r="BT4" s="371"/>
      <c r="BU4" s="372"/>
      <c r="BV4" s="370">
        <v>45966708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16.100000000000001</v>
      </c>
      <c r="CU4" s="377"/>
      <c r="CV4" s="377"/>
      <c r="CW4" s="377"/>
      <c r="CX4" s="377"/>
      <c r="CY4" s="377"/>
      <c r="CZ4" s="377"/>
      <c r="DA4" s="378"/>
      <c r="DB4" s="376">
        <v>18.100000000000001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44468684</v>
      </c>
      <c r="BO5" s="408"/>
      <c r="BP5" s="408"/>
      <c r="BQ5" s="408"/>
      <c r="BR5" s="408"/>
      <c r="BS5" s="408"/>
      <c r="BT5" s="408"/>
      <c r="BU5" s="409"/>
      <c r="BV5" s="407">
        <v>40778465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89.4</v>
      </c>
      <c r="CU5" s="405"/>
      <c r="CV5" s="405"/>
      <c r="CW5" s="405"/>
      <c r="CX5" s="405"/>
      <c r="CY5" s="405"/>
      <c r="CZ5" s="405"/>
      <c r="DA5" s="406"/>
      <c r="DB5" s="404">
        <v>87.4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5138295</v>
      </c>
      <c r="BO6" s="408"/>
      <c r="BP6" s="408"/>
      <c r="BQ6" s="408"/>
      <c r="BR6" s="408"/>
      <c r="BS6" s="408"/>
      <c r="BT6" s="408"/>
      <c r="BU6" s="409"/>
      <c r="BV6" s="407">
        <v>5188243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89.4</v>
      </c>
      <c r="CU6" s="445"/>
      <c r="CV6" s="445"/>
      <c r="CW6" s="445"/>
      <c r="CX6" s="445"/>
      <c r="CY6" s="445"/>
      <c r="CZ6" s="445"/>
      <c r="DA6" s="446"/>
      <c r="DB6" s="444">
        <v>87.8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1172546</v>
      </c>
      <c r="BO7" s="408"/>
      <c r="BP7" s="408"/>
      <c r="BQ7" s="408"/>
      <c r="BR7" s="408"/>
      <c r="BS7" s="408"/>
      <c r="BT7" s="408"/>
      <c r="BU7" s="409"/>
      <c r="BV7" s="407">
        <v>803794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24669653</v>
      </c>
      <c r="CU7" s="408"/>
      <c r="CV7" s="408"/>
      <c r="CW7" s="408"/>
      <c r="CX7" s="408"/>
      <c r="CY7" s="408"/>
      <c r="CZ7" s="408"/>
      <c r="DA7" s="409"/>
      <c r="DB7" s="407">
        <v>24232639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3965749</v>
      </c>
      <c r="BO8" s="408"/>
      <c r="BP8" s="408"/>
      <c r="BQ8" s="408"/>
      <c r="BR8" s="408"/>
      <c r="BS8" s="408"/>
      <c r="BT8" s="408"/>
      <c r="BU8" s="409"/>
      <c r="BV8" s="407">
        <v>4384449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0.68</v>
      </c>
      <c r="CU8" s="448"/>
      <c r="CV8" s="448"/>
      <c r="CW8" s="448"/>
      <c r="CX8" s="448"/>
      <c r="CY8" s="448"/>
      <c r="CZ8" s="448"/>
      <c r="DA8" s="449"/>
      <c r="DB8" s="447">
        <v>0.68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106732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-418700</v>
      </c>
      <c r="BO9" s="408"/>
      <c r="BP9" s="408"/>
      <c r="BQ9" s="408"/>
      <c r="BR9" s="408"/>
      <c r="BS9" s="408"/>
      <c r="BT9" s="408"/>
      <c r="BU9" s="409"/>
      <c r="BV9" s="407">
        <v>-12397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11.1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110441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138514</v>
      </c>
      <c r="BO10" s="408"/>
      <c r="BP10" s="408"/>
      <c r="BQ10" s="408"/>
      <c r="BR10" s="408"/>
      <c r="BS10" s="408"/>
      <c r="BT10" s="408"/>
      <c r="BU10" s="409"/>
      <c r="BV10" s="407">
        <v>11709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105048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2159167</v>
      </c>
      <c r="BO12" s="408"/>
      <c r="BP12" s="408"/>
      <c r="BQ12" s="408"/>
      <c r="BR12" s="408"/>
      <c r="BS12" s="408"/>
      <c r="BT12" s="408"/>
      <c r="BU12" s="409"/>
      <c r="BV12" s="407">
        <v>1476218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102234</v>
      </c>
      <c r="S13" s="492"/>
      <c r="T13" s="492"/>
      <c r="U13" s="492"/>
      <c r="V13" s="493"/>
      <c r="W13" s="423" t="s">
        <v>131</v>
      </c>
      <c r="X13" s="424"/>
      <c r="Y13" s="424"/>
      <c r="Z13" s="424"/>
      <c r="AA13" s="424"/>
      <c r="AB13" s="414"/>
      <c r="AC13" s="458">
        <v>308</v>
      </c>
      <c r="AD13" s="459"/>
      <c r="AE13" s="459"/>
      <c r="AF13" s="459"/>
      <c r="AG13" s="501"/>
      <c r="AH13" s="458">
        <v>293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-2439353</v>
      </c>
      <c r="BO13" s="408"/>
      <c r="BP13" s="408"/>
      <c r="BQ13" s="408"/>
      <c r="BR13" s="408"/>
      <c r="BS13" s="408"/>
      <c r="BT13" s="408"/>
      <c r="BU13" s="409"/>
      <c r="BV13" s="407">
        <v>-1476906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-2.2999999999999998</v>
      </c>
      <c r="CU13" s="405"/>
      <c r="CV13" s="405"/>
      <c r="CW13" s="405"/>
      <c r="CX13" s="405"/>
      <c r="CY13" s="405"/>
      <c r="CZ13" s="405"/>
      <c r="DA13" s="406"/>
      <c r="DB13" s="404">
        <v>-3.1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106181</v>
      </c>
      <c r="S14" s="492"/>
      <c r="T14" s="492"/>
      <c r="U14" s="492"/>
      <c r="V14" s="493"/>
      <c r="W14" s="397"/>
      <c r="X14" s="398"/>
      <c r="Y14" s="398"/>
      <c r="Z14" s="398"/>
      <c r="AA14" s="398"/>
      <c r="AB14" s="387"/>
      <c r="AC14" s="494">
        <v>0.6</v>
      </c>
      <c r="AD14" s="495"/>
      <c r="AE14" s="495"/>
      <c r="AF14" s="495"/>
      <c r="AG14" s="496"/>
      <c r="AH14" s="494">
        <v>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103541</v>
      </c>
      <c r="S15" s="492"/>
      <c r="T15" s="492"/>
      <c r="U15" s="492"/>
      <c r="V15" s="493"/>
      <c r="W15" s="423" t="s">
        <v>137</v>
      </c>
      <c r="X15" s="424"/>
      <c r="Y15" s="424"/>
      <c r="Z15" s="424"/>
      <c r="AA15" s="424"/>
      <c r="AB15" s="414"/>
      <c r="AC15" s="458">
        <v>15327</v>
      </c>
      <c r="AD15" s="459"/>
      <c r="AE15" s="459"/>
      <c r="AF15" s="459"/>
      <c r="AG15" s="501"/>
      <c r="AH15" s="458">
        <v>16394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14107210</v>
      </c>
      <c r="BO15" s="371"/>
      <c r="BP15" s="371"/>
      <c r="BQ15" s="371"/>
      <c r="BR15" s="371"/>
      <c r="BS15" s="371"/>
      <c r="BT15" s="371"/>
      <c r="BU15" s="372"/>
      <c r="BV15" s="370">
        <v>13912978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30.3</v>
      </c>
      <c r="AD16" s="495"/>
      <c r="AE16" s="495"/>
      <c r="AF16" s="495"/>
      <c r="AG16" s="496"/>
      <c r="AH16" s="494">
        <v>30.9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20777030</v>
      </c>
      <c r="BO16" s="408"/>
      <c r="BP16" s="408"/>
      <c r="BQ16" s="408"/>
      <c r="BR16" s="408"/>
      <c r="BS16" s="408"/>
      <c r="BT16" s="408"/>
      <c r="BU16" s="409"/>
      <c r="BV16" s="407">
        <v>20295352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34970</v>
      </c>
      <c r="AD17" s="459"/>
      <c r="AE17" s="459"/>
      <c r="AF17" s="459"/>
      <c r="AG17" s="501"/>
      <c r="AH17" s="458">
        <v>36422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17890330</v>
      </c>
      <c r="BO17" s="408"/>
      <c r="BP17" s="408"/>
      <c r="BQ17" s="408"/>
      <c r="BR17" s="408"/>
      <c r="BS17" s="408"/>
      <c r="BT17" s="408"/>
      <c r="BU17" s="409"/>
      <c r="BV17" s="407">
        <v>17610286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91.25</v>
      </c>
      <c r="M18" s="531"/>
      <c r="N18" s="531"/>
      <c r="O18" s="531"/>
      <c r="P18" s="531"/>
      <c r="Q18" s="531"/>
      <c r="R18" s="532"/>
      <c r="S18" s="532"/>
      <c r="T18" s="532"/>
      <c r="U18" s="532"/>
      <c r="V18" s="533"/>
      <c r="W18" s="425"/>
      <c r="X18" s="426"/>
      <c r="Y18" s="426"/>
      <c r="Z18" s="426"/>
      <c r="AA18" s="426"/>
      <c r="AB18" s="417"/>
      <c r="AC18" s="534">
        <v>69.099999999999994</v>
      </c>
      <c r="AD18" s="535"/>
      <c r="AE18" s="535"/>
      <c r="AF18" s="535"/>
      <c r="AG18" s="536"/>
      <c r="AH18" s="534">
        <v>68.599999999999994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23088929</v>
      </c>
      <c r="BO18" s="408"/>
      <c r="BP18" s="408"/>
      <c r="BQ18" s="408"/>
      <c r="BR18" s="408"/>
      <c r="BS18" s="408"/>
      <c r="BT18" s="408"/>
      <c r="BU18" s="409"/>
      <c r="BV18" s="407">
        <v>21597189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1170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34786667</v>
      </c>
      <c r="BO19" s="408"/>
      <c r="BP19" s="408"/>
      <c r="BQ19" s="408"/>
      <c r="BR19" s="408"/>
      <c r="BS19" s="408"/>
      <c r="BT19" s="408"/>
      <c r="BU19" s="409"/>
      <c r="BV19" s="407">
        <v>32842031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42656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34853510</v>
      </c>
      <c r="BO22" s="371"/>
      <c r="BP22" s="371"/>
      <c r="BQ22" s="371"/>
      <c r="BR22" s="371"/>
      <c r="BS22" s="371"/>
      <c r="BT22" s="371"/>
      <c r="BU22" s="372"/>
      <c r="BV22" s="370">
        <v>34677454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17788447</v>
      </c>
      <c r="BO23" s="408"/>
      <c r="BP23" s="408"/>
      <c r="BQ23" s="408"/>
      <c r="BR23" s="408"/>
      <c r="BS23" s="408"/>
      <c r="BT23" s="408"/>
      <c r="BU23" s="409"/>
      <c r="BV23" s="407">
        <v>17536877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10050</v>
      </c>
      <c r="R24" s="459"/>
      <c r="S24" s="459"/>
      <c r="T24" s="459"/>
      <c r="U24" s="459"/>
      <c r="V24" s="501"/>
      <c r="W24" s="553"/>
      <c r="X24" s="554"/>
      <c r="Y24" s="555"/>
      <c r="Z24" s="457" t="s">
        <v>162</v>
      </c>
      <c r="AA24" s="437"/>
      <c r="AB24" s="437"/>
      <c r="AC24" s="437"/>
      <c r="AD24" s="437"/>
      <c r="AE24" s="437"/>
      <c r="AF24" s="437"/>
      <c r="AG24" s="438"/>
      <c r="AH24" s="458">
        <v>667</v>
      </c>
      <c r="AI24" s="459"/>
      <c r="AJ24" s="459"/>
      <c r="AK24" s="459"/>
      <c r="AL24" s="501"/>
      <c r="AM24" s="458">
        <v>2059696</v>
      </c>
      <c r="AN24" s="459"/>
      <c r="AO24" s="459"/>
      <c r="AP24" s="459"/>
      <c r="AQ24" s="459"/>
      <c r="AR24" s="501"/>
      <c r="AS24" s="458">
        <v>3088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26871015</v>
      </c>
      <c r="BO24" s="408"/>
      <c r="BP24" s="408"/>
      <c r="BQ24" s="408"/>
      <c r="BR24" s="408"/>
      <c r="BS24" s="408"/>
      <c r="BT24" s="408"/>
      <c r="BU24" s="409"/>
      <c r="BV24" s="407">
        <v>25907177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8400</v>
      </c>
      <c r="R25" s="459"/>
      <c r="S25" s="459"/>
      <c r="T25" s="459"/>
      <c r="U25" s="459"/>
      <c r="V25" s="501"/>
      <c r="W25" s="553"/>
      <c r="X25" s="554"/>
      <c r="Y25" s="555"/>
      <c r="Z25" s="457" t="s">
        <v>165</v>
      </c>
      <c r="AA25" s="437"/>
      <c r="AB25" s="437"/>
      <c r="AC25" s="437"/>
      <c r="AD25" s="437"/>
      <c r="AE25" s="437"/>
      <c r="AF25" s="437"/>
      <c r="AG25" s="438"/>
      <c r="AH25" s="458">
        <v>113</v>
      </c>
      <c r="AI25" s="459"/>
      <c r="AJ25" s="459"/>
      <c r="AK25" s="459"/>
      <c r="AL25" s="501"/>
      <c r="AM25" s="458">
        <v>347588</v>
      </c>
      <c r="AN25" s="459"/>
      <c r="AO25" s="459"/>
      <c r="AP25" s="459"/>
      <c r="AQ25" s="459"/>
      <c r="AR25" s="501"/>
      <c r="AS25" s="458">
        <v>3076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4971505</v>
      </c>
      <c r="BO25" s="371"/>
      <c r="BP25" s="371"/>
      <c r="BQ25" s="371"/>
      <c r="BR25" s="371"/>
      <c r="BS25" s="371"/>
      <c r="BT25" s="371"/>
      <c r="BU25" s="372"/>
      <c r="BV25" s="370">
        <v>7533045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6650</v>
      </c>
      <c r="R26" s="459"/>
      <c r="S26" s="459"/>
      <c r="T26" s="459"/>
      <c r="U26" s="459"/>
      <c r="V26" s="501"/>
      <c r="W26" s="553"/>
      <c r="X26" s="554"/>
      <c r="Y26" s="555"/>
      <c r="Z26" s="457" t="s">
        <v>168</v>
      </c>
      <c r="AA26" s="559"/>
      <c r="AB26" s="559"/>
      <c r="AC26" s="559"/>
      <c r="AD26" s="559"/>
      <c r="AE26" s="559"/>
      <c r="AF26" s="559"/>
      <c r="AG26" s="560"/>
      <c r="AH26" s="458">
        <v>67</v>
      </c>
      <c r="AI26" s="459"/>
      <c r="AJ26" s="459"/>
      <c r="AK26" s="459"/>
      <c r="AL26" s="501"/>
      <c r="AM26" s="458">
        <v>186796</v>
      </c>
      <c r="AN26" s="459"/>
      <c r="AO26" s="459"/>
      <c r="AP26" s="459"/>
      <c r="AQ26" s="459"/>
      <c r="AR26" s="501"/>
      <c r="AS26" s="458">
        <v>2788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5840</v>
      </c>
      <c r="R27" s="459"/>
      <c r="S27" s="459"/>
      <c r="T27" s="459"/>
      <c r="U27" s="459"/>
      <c r="V27" s="501"/>
      <c r="W27" s="553"/>
      <c r="X27" s="554"/>
      <c r="Y27" s="555"/>
      <c r="Z27" s="457" t="s">
        <v>171</v>
      </c>
      <c r="AA27" s="437"/>
      <c r="AB27" s="437"/>
      <c r="AC27" s="437"/>
      <c r="AD27" s="437"/>
      <c r="AE27" s="437"/>
      <c r="AF27" s="437"/>
      <c r="AG27" s="438"/>
      <c r="AH27" s="458">
        <v>37</v>
      </c>
      <c r="AI27" s="459"/>
      <c r="AJ27" s="459"/>
      <c r="AK27" s="459"/>
      <c r="AL27" s="501"/>
      <c r="AM27" s="458">
        <v>119764</v>
      </c>
      <c r="AN27" s="459"/>
      <c r="AO27" s="459"/>
      <c r="AP27" s="459"/>
      <c r="AQ27" s="459"/>
      <c r="AR27" s="501"/>
      <c r="AS27" s="458">
        <v>3237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2297067</v>
      </c>
      <c r="BO27" s="527"/>
      <c r="BP27" s="527"/>
      <c r="BQ27" s="527"/>
      <c r="BR27" s="527"/>
      <c r="BS27" s="527"/>
      <c r="BT27" s="527"/>
      <c r="BU27" s="528"/>
      <c r="BV27" s="526">
        <v>2297067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5340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7712490</v>
      </c>
      <c r="BO28" s="371"/>
      <c r="BP28" s="371"/>
      <c r="BQ28" s="371"/>
      <c r="BR28" s="371"/>
      <c r="BS28" s="371"/>
      <c r="BT28" s="371"/>
      <c r="BU28" s="372"/>
      <c r="BV28" s="370">
        <v>7533143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19</v>
      </c>
      <c r="M29" s="459"/>
      <c r="N29" s="459"/>
      <c r="O29" s="459"/>
      <c r="P29" s="501"/>
      <c r="Q29" s="458">
        <v>4860</v>
      </c>
      <c r="R29" s="459"/>
      <c r="S29" s="459"/>
      <c r="T29" s="459"/>
      <c r="U29" s="459"/>
      <c r="V29" s="501"/>
      <c r="W29" s="556"/>
      <c r="X29" s="557"/>
      <c r="Y29" s="558"/>
      <c r="Z29" s="457" t="s">
        <v>177</v>
      </c>
      <c r="AA29" s="437"/>
      <c r="AB29" s="437"/>
      <c r="AC29" s="437"/>
      <c r="AD29" s="437"/>
      <c r="AE29" s="437"/>
      <c r="AF29" s="437"/>
      <c r="AG29" s="438"/>
      <c r="AH29" s="458">
        <v>704</v>
      </c>
      <c r="AI29" s="459"/>
      <c r="AJ29" s="459"/>
      <c r="AK29" s="459"/>
      <c r="AL29" s="501"/>
      <c r="AM29" s="458">
        <v>2179460</v>
      </c>
      <c r="AN29" s="459"/>
      <c r="AO29" s="459"/>
      <c r="AP29" s="459"/>
      <c r="AQ29" s="459"/>
      <c r="AR29" s="501"/>
      <c r="AS29" s="458">
        <v>3096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3546926</v>
      </c>
      <c r="BO29" s="408"/>
      <c r="BP29" s="408"/>
      <c r="BQ29" s="408"/>
      <c r="BR29" s="408"/>
      <c r="BS29" s="408"/>
      <c r="BT29" s="408"/>
      <c r="BU29" s="409"/>
      <c r="BV29" s="407">
        <v>3720908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11900505</v>
      </c>
      <c r="BO30" s="527"/>
      <c r="BP30" s="527"/>
      <c r="BQ30" s="527"/>
      <c r="BR30" s="527"/>
      <c r="BS30" s="527"/>
      <c r="BT30" s="527"/>
      <c r="BU30" s="528"/>
      <c r="BV30" s="526">
        <v>11512008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東濃西部広域行政事務組合（一般会計）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22</v>
      </c>
      <c r="CP34" s="597"/>
      <c r="CQ34" s="598" t="str">
        <f>IF('各会計、関係団体の財政状況及び健全化判断比率'!BS7="","",'各会計、関係団体の財政状況及び健全化判断比率'!BS7)</f>
        <v>多治見市文化振興事業団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東濃西部広域行政事務組合（東濃西部ふるさと活性化基金特別会計）</v>
      </c>
      <c r="BZ35" s="598"/>
      <c r="CA35" s="598"/>
      <c r="CB35" s="598"/>
      <c r="CC35" s="598"/>
      <c r="CD35" s="598"/>
      <c r="CE35" s="598"/>
      <c r="CF35" s="598"/>
      <c r="CG35" s="598"/>
      <c r="CH35" s="598"/>
      <c r="CI35" s="598"/>
      <c r="CJ35" s="598"/>
      <c r="CK35" s="598"/>
      <c r="CL35" s="598"/>
      <c r="CM35" s="598"/>
      <c r="CN35" s="169"/>
      <c r="CO35" s="597">
        <f t="shared" ref="CO35:CO43" si="3">IF(CQ35="","",CO34+1)</f>
        <v>23</v>
      </c>
      <c r="CP35" s="597"/>
      <c r="CQ35" s="598" t="str">
        <f>IF('各会計、関係団体の財政状況及び健全化判断比率'!BS8="","",'各会計、関係団体の財政状況及び健全化判断比率'!BS8)</f>
        <v>多治見市土地開発公社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市営住宅敷金等特別会計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東濃西部広域行政事務組合（東濃看護専門学校事業特別会計）</v>
      </c>
      <c r="BZ36" s="598"/>
      <c r="CA36" s="598"/>
      <c r="CB36" s="598"/>
      <c r="CC36" s="598"/>
      <c r="CD36" s="598"/>
      <c r="CE36" s="598"/>
      <c r="CF36" s="598"/>
      <c r="CG36" s="598"/>
      <c r="CH36" s="598"/>
      <c r="CI36" s="598"/>
      <c r="CJ36" s="598"/>
      <c r="CK36" s="598"/>
      <c r="CL36" s="598"/>
      <c r="CM36" s="598"/>
      <c r="CN36" s="169"/>
      <c r="CO36" s="597">
        <f t="shared" si="3"/>
        <v>24</v>
      </c>
      <c r="CP36" s="597"/>
      <c r="CQ36" s="598" t="str">
        <f>IF('各会計、関係団体の財政状況及び健全化判断比率'!BS9="","",'各会計、関係団体の財政状況及び健全化判断比率'!BS9)</f>
        <v>セラミックパーク美濃</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69"/>
      <c r="AM37" s="597">
        <f t="shared" si="0"/>
        <v>11</v>
      </c>
      <c r="AN37" s="597"/>
      <c r="AO37" s="598" t="str">
        <f>IF('各会計、関係団体の財政状況及び健全化判断比率'!B35="","",'各会計、関係団体の財政状況及び健全化判断比率'!B35)</f>
        <v>農業集落排水事業会計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東濃西部広域行政事務組合（東濃西部少年センター事業特別会計）</v>
      </c>
      <c r="BZ37" s="598"/>
      <c r="CA37" s="598"/>
      <c r="CB37" s="598"/>
      <c r="CC37" s="598"/>
      <c r="CD37" s="598"/>
      <c r="CE37" s="598"/>
      <c r="CF37" s="598"/>
      <c r="CG37" s="598"/>
      <c r="CH37" s="598"/>
      <c r="CI37" s="598"/>
      <c r="CJ37" s="598"/>
      <c r="CK37" s="598"/>
      <c r="CL37" s="598"/>
      <c r="CM37" s="598"/>
      <c r="CN37" s="169"/>
      <c r="CO37" s="597">
        <f t="shared" si="3"/>
        <v>25</v>
      </c>
      <c r="CP37" s="597"/>
      <c r="CQ37" s="598" t="str">
        <f>IF('各会計、関係団体の財政状況及び健全化判断比率'!BS10="","",'各会計、関係団体の財政状況及び健全化判断比率'!BS10)</f>
        <v>エフエムたじみ</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東濃西部広域行政事務組合（東濃地域医師確保奨学金資金等貸付事業特別会計）</v>
      </c>
      <c r="BZ38" s="598"/>
      <c r="CA38" s="598"/>
      <c r="CB38" s="598"/>
      <c r="CC38" s="598"/>
      <c r="CD38" s="598"/>
      <c r="CE38" s="598"/>
      <c r="CF38" s="598"/>
      <c r="CG38" s="598"/>
      <c r="CH38" s="598"/>
      <c r="CI38" s="598"/>
      <c r="CJ38" s="598"/>
      <c r="CK38" s="598"/>
      <c r="CL38" s="598"/>
      <c r="CM38" s="598"/>
      <c r="CN38" s="169"/>
      <c r="CO38" s="597">
        <f t="shared" si="3"/>
        <v>26</v>
      </c>
      <c r="CP38" s="597"/>
      <c r="CQ38" s="598" t="str">
        <f>IF('各会計、関係団体の財政状況及び健全化判断比率'!BS11="","",'各会計、関係団体の財政状況及び健全化判断比率'!BS11)</f>
        <v>多治見市観光協会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17</v>
      </c>
      <c r="BX39" s="597"/>
      <c r="BY39" s="598" t="str">
        <f>IF('各会計、関係団体の財政状況及び健全化判断比率'!B73="","",'各会計、関係団体の財政状況及び健全化判断比率'!B73)</f>
        <v>東濃西部広域行政事務組合（東濃西部看護師修学資金貸付事業特別会計）</v>
      </c>
      <c r="BZ39" s="598"/>
      <c r="CA39" s="598"/>
      <c r="CB39" s="598"/>
      <c r="CC39" s="598"/>
      <c r="CD39" s="598"/>
      <c r="CE39" s="598"/>
      <c r="CF39" s="598"/>
      <c r="CG39" s="598"/>
      <c r="CH39" s="598"/>
      <c r="CI39" s="598"/>
      <c r="CJ39" s="598"/>
      <c r="CK39" s="598"/>
      <c r="CL39" s="598"/>
      <c r="CM39" s="598"/>
      <c r="CN39" s="169"/>
      <c r="CO39" s="597">
        <f t="shared" si="3"/>
        <v>27</v>
      </c>
      <c r="CP39" s="597"/>
      <c r="CQ39" s="598" t="str">
        <f>IF('各会計、関係団体の財政状況及び健全化判断比率'!BS12="","",'各会計、関係団体の財政状況及び健全化判断比率'!BS12)</f>
        <v>プラティ多治見</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18</v>
      </c>
      <c r="BX40" s="597"/>
      <c r="BY40" s="598" t="str">
        <f>IF('各会計、関係団体の財政状況及び健全化判断比率'!B74="","",'各会計、関係団体の財政状況及び健全化判断比率'!B74)</f>
        <v>東濃西部広域行政事務組合（東濃西部地域消費生活相談事業特別会計）</v>
      </c>
      <c r="BZ40" s="598"/>
      <c r="CA40" s="598"/>
      <c r="CB40" s="598"/>
      <c r="CC40" s="598"/>
      <c r="CD40" s="598"/>
      <c r="CE40" s="598"/>
      <c r="CF40" s="598"/>
      <c r="CG40" s="598"/>
      <c r="CH40" s="598"/>
      <c r="CI40" s="598"/>
      <c r="CJ40" s="598"/>
      <c r="CK40" s="598"/>
      <c r="CL40" s="598"/>
      <c r="CM40" s="598"/>
      <c r="CN40" s="169"/>
      <c r="CO40" s="597">
        <f t="shared" si="3"/>
        <v>28</v>
      </c>
      <c r="CP40" s="597"/>
      <c r="CQ40" s="598" t="str">
        <f>IF('各会計、関係団体の財政状況及び健全化判断比率'!BS13="","",'各会計、関係団体の財政状況及び健全化判断比率'!BS13)</f>
        <v>東濃鉄道</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19</v>
      </c>
      <c r="BX41" s="597"/>
      <c r="BY41" s="598" t="str">
        <f>IF('各会計、関係団体の財政状況及び健全化判断比率'!B75="","",'各会計、関係団体の財政状況及び健全化判断比率'!B75)</f>
        <v>可児川防災等ため池組合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20</v>
      </c>
      <c r="BX42" s="597"/>
      <c r="BY42" s="598" t="str">
        <f>IF('各会計、関係団体の財政状況及び健全化判断比率'!B76="","",'各会計、関係団体の財政状況及び健全化判断比率'!B76)</f>
        <v>土岐川防災ダム一部事務組合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21</v>
      </c>
      <c r="BX43" s="597"/>
      <c r="BY43" s="598" t="str">
        <f>IF('各会計、関係団体の財政状況及び健全化判断比率'!B77="","",'各会計、関係団体の財政状況及び健全化判断比率'!B77)</f>
        <v>岐阜県市町村会館組合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BhpU5I573XrE1Gb4lSzmn4zePHYo/LZupLZlErSgIolEO2WMIseh0Wb5kZAmgc0sgGj3vkDAOxPPLbPwyTOcg==" saltValue="R9kG8WFrSTgPuAeRMcxw9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538</v>
      </c>
      <c r="D34" s="1151"/>
      <c r="E34" s="1152"/>
      <c r="F34" s="32">
        <v>16.079999999999998</v>
      </c>
      <c r="G34" s="33">
        <v>20.84</v>
      </c>
      <c r="H34" s="33">
        <v>18.43</v>
      </c>
      <c r="I34" s="33">
        <v>18.09</v>
      </c>
      <c r="J34" s="34">
        <v>16.07</v>
      </c>
      <c r="K34" s="22"/>
      <c r="L34" s="22"/>
      <c r="M34" s="22"/>
      <c r="N34" s="22"/>
      <c r="O34" s="22"/>
      <c r="P34" s="22"/>
    </row>
    <row r="35" spans="1:16" ht="39" customHeight="1" x14ac:dyDescent="0.15">
      <c r="A35" s="22"/>
      <c r="B35" s="35"/>
      <c r="C35" s="1145" t="s">
        <v>539</v>
      </c>
      <c r="D35" s="1146"/>
      <c r="E35" s="1147"/>
      <c r="F35" s="36">
        <v>6.22</v>
      </c>
      <c r="G35" s="37">
        <v>6.33</v>
      </c>
      <c r="H35" s="37">
        <v>5.88</v>
      </c>
      <c r="I35" s="37">
        <v>5.7</v>
      </c>
      <c r="J35" s="38">
        <v>5.34</v>
      </c>
      <c r="K35" s="22"/>
      <c r="L35" s="22"/>
      <c r="M35" s="22"/>
      <c r="N35" s="22"/>
      <c r="O35" s="22"/>
      <c r="P35" s="22"/>
    </row>
    <row r="36" spans="1:16" ht="39" customHeight="1" x14ac:dyDescent="0.15">
      <c r="A36" s="22"/>
      <c r="B36" s="35"/>
      <c r="C36" s="1145" t="s">
        <v>540</v>
      </c>
      <c r="D36" s="1146"/>
      <c r="E36" s="1147"/>
      <c r="F36" s="36">
        <v>3.73</v>
      </c>
      <c r="G36" s="37">
        <v>4.12</v>
      </c>
      <c r="H36" s="37">
        <v>4.74</v>
      </c>
      <c r="I36" s="37">
        <v>4.97</v>
      </c>
      <c r="J36" s="38">
        <v>4.74</v>
      </c>
      <c r="K36" s="22"/>
      <c r="L36" s="22"/>
      <c r="M36" s="22"/>
      <c r="N36" s="22"/>
      <c r="O36" s="22"/>
      <c r="P36" s="22"/>
    </row>
    <row r="37" spans="1:16" ht="39" customHeight="1" x14ac:dyDescent="0.15">
      <c r="A37" s="22"/>
      <c r="B37" s="35"/>
      <c r="C37" s="1145" t="s">
        <v>541</v>
      </c>
      <c r="D37" s="1146"/>
      <c r="E37" s="1147"/>
      <c r="F37" s="36">
        <v>2.21</v>
      </c>
      <c r="G37" s="37">
        <v>2.1</v>
      </c>
      <c r="H37" s="37">
        <v>2.15</v>
      </c>
      <c r="I37" s="37">
        <v>2.12</v>
      </c>
      <c r="J37" s="38">
        <v>2.06</v>
      </c>
      <c r="K37" s="22"/>
      <c r="L37" s="22"/>
      <c r="M37" s="22"/>
      <c r="N37" s="22"/>
      <c r="O37" s="22"/>
      <c r="P37" s="22"/>
    </row>
    <row r="38" spans="1:16" ht="39" customHeight="1" x14ac:dyDescent="0.15">
      <c r="A38" s="22"/>
      <c r="B38" s="35"/>
      <c r="C38" s="1145" t="s">
        <v>542</v>
      </c>
      <c r="D38" s="1146"/>
      <c r="E38" s="1147"/>
      <c r="F38" s="36">
        <v>1.62</v>
      </c>
      <c r="G38" s="37">
        <v>1.48</v>
      </c>
      <c r="H38" s="37">
        <v>1.6</v>
      </c>
      <c r="I38" s="37">
        <v>0.9</v>
      </c>
      <c r="J38" s="38">
        <v>0.83</v>
      </c>
      <c r="K38" s="22"/>
      <c r="L38" s="22"/>
      <c r="M38" s="22"/>
      <c r="N38" s="22"/>
      <c r="O38" s="22"/>
      <c r="P38" s="22"/>
    </row>
    <row r="39" spans="1:16" ht="39" customHeight="1" x14ac:dyDescent="0.15">
      <c r="A39" s="22"/>
      <c r="B39" s="35"/>
      <c r="C39" s="1145" t="s">
        <v>543</v>
      </c>
      <c r="D39" s="1146"/>
      <c r="E39" s="1147"/>
      <c r="F39" s="36">
        <v>0.47</v>
      </c>
      <c r="G39" s="37">
        <v>0.42</v>
      </c>
      <c r="H39" s="37">
        <v>0.23</v>
      </c>
      <c r="I39" s="37" t="s">
        <v>544</v>
      </c>
      <c r="J39" s="38">
        <v>0.56000000000000005</v>
      </c>
      <c r="K39" s="22"/>
      <c r="L39" s="22"/>
      <c r="M39" s="22"/>
      <c r="N39" s="22"/>
      <c r="O39" s="22"/>
      <c r="P39" s="22"/>
    </row>
    <row r="40" spans="1:16" ht="39" customHeight="1" x14ac:dyDescent="0.15">
      <c r="A40" s="22"/>
      <c r="B40" s="35"/>
      <c r="C40" s="1145" t="s">
        <v>545</v>
      </c>
      <c r="D40" s="1146"/>
      <c r="E40" s="1147"/>
      <c r="F40" s="36">
        <v>0.15</v>
      </c>
      <c r="G40" s="37">
        <v>0.15</v>
      </c>
      <c r="H40" s="37">
        <v>0.19</v>
      </c>
      <c r="I40" s="37">
        <v>0.18</v>
      </c>
      <c r="J40" s="38">
        <v>0.22</v>
      </c>
      <c r="K40" s="22"/>
      <c r="L40" s="22"/>
      <c r="M40" s="22"/>
      <c r="N40" s="22"/>
      <c r="O40" s="22"/>
      <c r="P40" s="22"/>
    </row>
    <row r="41" spans="1:16" ht="39" customHeight="1" x14ac:dyDescent="0.15">
      <c r="A41" s="22"/>
      <c r="B41" s="35"/>
      <c r="C41" s="1145" t="s">
        <v>546</v>
      </c>
      <c r="D41" s="1146"/>
      <c r="E41" s="1147"/>
      <c r="F41" s="36">
        <v>0.04</v>
      </c>
      <c r="G41" s="37">
        <v>0.05</v>
      </c>
      <c r="H41" s="37">
        <v>0.09</v>
      </c>
      <c r="I41" s="37">
        <v>0.09</v>
      </c>
      <c r="J41" s="38">
        <v>0.09</v>
      </c>
      <c r="K41" s="22"/>
      <c r="L41" s="22"/>
      <c r="M41" s="22"/>
      <c r="N41" s="22"/>
      <c r="O41" s="22"/>
      <c r="P41" s="22"/>
    </row>
    <row r="42" spans="1:16" ht="39" customHeight="1" x14ac:dyDescent="0.15">
      <c r="A42" s="22"/>
      <c r="B42" s="39"/>
      <c r="C42" s="1145" t="s">
        <v>547</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548</v>
      </c>
      <c r="D43" s="1149"/>
      <c r="E43" s="1150"/>
      <c r="F43" s="41">
        <v>0</v>
      </c>
      <c r="G43" s="42">
        <v>0.01</v>
      </c>
      <c r="H43" s="42">
        <v>0</v>
      </c>
      <c r="I43" s="42">
        <v>0</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56iEsE3/dpK8di2dqIWxKPjkYmmZTKwlHnSeu5XbgJoEOIK1TxW9DDwgrD0B/Qvg1r1lYDObiYE6l4fSsg8Og==" saltValue="tzkUBqKgNHscHR5YQFVQ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3504</v>
      </c>
      <c r="L45" s="60">
        <v>3598</v>
      </c>
      <c r="M45" s="60">
        <v>3709</v>
      </c>
      <c r="N45" s="60">
        <v>3672</v>
      </c>
      <c r="O45" s="61">
        <v>3833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601</v>
      </c>
      <c r="L48" s="64">
        <v>637</v>
      </c>
      <c r="M48" s="64">
        <v>595</v>
      </c>
      <c r="N48" s="64">
        <v>615</v>
      </c>
      <c r="O48" s="65">
        <v>576</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490</v>
      </c>
      <c r="L49" s="64" t="s">
        <v>490</v>
      </c>
      <c r="M49" s="64" t="s">
        <v>490</v>
      </c>
      <c r="N49" s="64" t="s">
        <v>490</v>
      </c>
      <c r="O49" s="65" t="s">
        <v>490</v>
      </c>
      <c r="P49" s="48"/>
      <c r="Q49" s="48"/>
      <c r="R49" s="48"/>
      <c r="S49" s="48"/>
      <c r="T49" s="48"/>
      <c r="U49" s="48"/>
    </row>
    <row r="50" spans="1:21" ht="30.75" customHeight="1" x14ac:dyDescent="0.15">
      <c r="A50" s="48"/>
      <c r="B50" s="1155"/>
      <c r="C50" s="1156"/>
      <c r="D50" s="62"/>
      <c r="E50" s="1161" t="s">
        <v>15</v>
      </c>
      <c r="F50" s="1161"/>
      <c r="G50" s="1161"/>
      <c r="H50" s="1161"/>
      <c r="I50" s="1161"/>
      <c r="J50" s="1162"/>
      <c r="K50" s="63">
        <v>15</v>
      </c>
      <c r="L50" s="64">
        <v>13</v>
      </c>
      <c r="M50" s="64">
        <v>14</v>
      </c>
      <c r="N50" s="64">
        <v>6</v>
      </c>
      <c r="O50" s="65">
        <v>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5057</v>
      </c>
      <c r="L52" s="64">
        <v>5036</v>
      </c>
      <c r="M52" s="64">
        <v>4803</v>
      </c>
      <c r="N52" s="64">
        <v>4915</v>
      </c>
      <c r="O52" s="65">
        <v>4765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-937</v>
      </c>
      <c r="L53" s="69">
        <v>-788</v>
      </c>
      <c r="M53" s="69">
        <v>-485</v>
      </c>
      <c r="N53" s="69">
        <v>-622</v>
      </c>
      <c r="O53" s="70">
        <v>-349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572</v>
      </c>
      <c r="L58" s="84" t="s">
        <v>572</v>
      </c>
      <c r="M58" s="84" t="s">
        <v>572</v>
      </c>
      <c r="N58" s="84" t="s">
        <v>572</v>
      </c>
      <c r="O58" s="85" t="s">
        <v>572</v>
      </c>
    </row>
    <row r="59" spans="1:21" ht="31.5" customHeight="1" x14ac:dyDescent="0.15">
      <c r="B59" s="1171"/>
      <c r="C59" s="1172"/>
      <c r="D59" s="1178" t="s">
        <v>26</v>
      </c>
      <c r="E59" s="1179"/>
      <c r="F59" s="1179"/>
      <c r="G59" s="1179"/>
      <c r="H59" s="1179"/>
      <c r="I59" s="1179"/>
      <c r="J59" s="1180"/>
      <c r="K59" s="86" t="s">
        <v>572</v>
      </c>
      <c r="L59" s="87" t="s">
        <v>572</v>
      </c>
      <c r="M59" s="87" t="s">
        <v>572</v>
      </c>
      <c r="N59" s="87" t="s">
        <v>572</v>
      </c>
      <c r="O59" s="88" t="s">
        <v>572</v>
      </c>
    </row>
    <row r="60" spans="1:21" ht="31.5" customHeight="1" thickBot="1" x14ac:dyDescent="0.2">
      <c r="B60" s="1173"/>
      <c r="C60" s="1174"/>
      <c r="D60" s="1181" t="s">
        <v>27</v>
      </c>
      <c r="E60" s="1182"/>
      <c r="F60" s="1182"/>
      <c r="G60" s="1182"/>
      <c r="H60" s="1182"/>
      <c r="I60" s="1182"/>
      <c r="J60" s="1183"/>
      <c r="K60" s="89" t="s">
        <v>572</v>
      </c>
      <c r="L60" s="90" t="s">
        <v>572</v>
      </c>
      <c r="M60" s="90" t="s">
        <v>572</v>
      </c>
      <c r="N60" s="90" t="s">
        <v>572</v>
      </c>
      <c r="O60" s="91" t="s">
        <v>572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I1zv2Lq21U3jRuqbn+dKY/bliMVYyLACPIJHh6CCTt8jpfSxYqaCM4pUbDUi0Y4MS8yI5zW9n0AfKGyDeYUmQ==" saltValue="o6cLM9H1XAxoPqdNx5s/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33482</v>
      </c>
      <c r="J41" s="344">
        <v>34024</v>
      </c>
      <c r="K41" s="344">
        <v>34930</v>
      </c>
      <c r="L41" s="344">
        <v>34677</v>
      </c>
      <c r="M41" s="345">
        <v>34854</v>
      </c>
    </row>
    <row r="42" spans="2:13" ht="27.75" customHeight="1" x14ac:dyDescent="0.15">
      <c r="B42" s="1186"/>
      <c r="C42" s="1187"/>
      <c r="D42" s="106"/>
      <c r="E42" s="1192" t="s">
        <v>32</v>
      </c>
      <c r="F42" s="1192"/>
      <c r="G42" s="1192"/>
      <c r="H42" s="1193"/>
      <c r="I42" s="346">
        <v>40</v>
      </c>
      <c r="J42" s="347">
        <v>27</v>
      </c>
      <c r="K42" s="347">
        <v>15</v>
      </c>
      <c r="L42" s="347">
        <v>10</v>
      </c>
      <c r="M42" s="348">
        <v>5</v>
      </c>
    </row>
    <row r="43" spans="2:13" ht="27.75" customHeight="1" x14ac:dyDescent="0.15">
      <c r="B43" s="1186"/>
      <c r="C43" s="1187"/>
      <c r="D43" s="106"/>
      <c r="E43" s="1192" t="s">
        <v>33</v>
      </c>
      <c r="F43" s="1192"/>
      <c r="G43" s="1192"/>
      <c r="H43" s="1193"/>
      <c r="I43" s="346">
        <v>9199</v>
      </c>
      <c r="J43" s="347">
        <v>7575</v>
      </c>
      <c r="K43" s="347">
        <v>7020</v>
      </c>
      <c r="L43" s="347">
        <v>6813</v>
      </c>
      <c r="M43" s="348">
        <v>6470</v>
      </c>
    </row>
    <row r="44" spans="2:13" ht="27.75" customHeight="1" x14ac:dyDescent="0.15">
      <c r="B44" s="1186"/>
      <c r="C44" s="1187"/>
      <c r="D44" s="106"/>
      <c r="E44" s="1192" t="s">
        <v>34</v>
      </c>
      <c r="F44" s="1192"/>
      <c r="G44" s="1192"/>
      <c r="H44" s="1193"/>
      <c r="I44" s="346" t="s">
        <v>490</v>
      </c>
      <c r="J44" s="347" t="s">
        <v>490</v>
      </c>
      <c r="K44" s="347" t="s">
        <v>490</v>
      </c>
      <c r="L44" s="347" t="s">
        <v>490</v>
      </c>
      <c r="M44" s="348" t="s">
        <v>490</v>
      </c>
    </row>
    <row r="45" spans="2:13" ht="27.75" customHeight="1" x14ac:dyDescent="0.15">
      <c r="B45" s="1186"/>
      <c r="C45" s="1187"/>
      <c r="D45" s="106"/>
      <c r="E45" s="1192" t="s">
        <v>35</v>
      </c>
      <c r="F45" s="1192"/>
      <c r="G45" s="1192"/>
      <c r="H45" s="1193"/>
      <c r="I45" s="346">
        <v>5213</v>
      </c>
      <c r="J45" s="347">
        <v>5124</v>
      </c>
      <c r="K45" s="347">
        <v>5095</v>
      </c>
      <c r="L45" s="347">
        <v>5285</v>
      </c>
      <c r="M45" s="348">
        <v>5271</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23019</v>
      </c>
      <c r="J50" s="347">
        <v>25110</v>
      </c>
      <c r="K50" s="347">
        <v>23891</v>
      </c>
      <c r="L50" s="347">
        <v>24916</v>
      </c>
      <c r="M50" s="348">
        <v>25538</v>
      </c>
    </row>
    <row r="51" spans="2:13" ht="27.75" customHeight="1" x14ac:dyDescent="0.15">
      <c r="B51" s="1186"/>
      <c r="C51" s="1187"/>
      <c r="D51" s="106"/>
      <c r="E51" s="1192" t="s">
        <v>42</v>
      </c>
      <c r="F51" s="1192"/>
      <c r="G51" s="1192"/>
      <c r="H51" s="1193"/>
      <c r="I51" s="346">
        <v>4769</v>
      </c>
      <c r="J51" s="347">
        <v>5852</v>
      </c>
      <c r="K51" s="347">
        <v>4827</v>
      </c>
      <c r="L51" s="347">
        <v>5034</v>
      </c>
      <c r="M51" s="348">
        <v>4117</v>
      </c>
    </row>
    <row r="52" spans="2:13" ht="27.75" customHeight="1" x14ac:dyDescent="0.15">
      <c r="B52" s="1188"/>
      <c r="C52" s="1189"/>
      <c r="D52" s="106"/>
      <c r="E52" s="1192" t="s">
        <v>43</v>
      </c>
      <c r="F52" s="1192"/>
      <c r="G52" s="1192"/>
      <c r="H52" s="1193"/>
      <c r="I52" s="346">
        <v>41641</v>
      </c>
      <c r="J52" s="347">
        <v>40476</v>
      </c>
      <c r="K52" s="347">
        <v>38952</v>
      </c>
      <c r="L52" s="347">
        <v>37517</v>
      </c>
      <c r="M52" s="348">
        <v>35401</v>
      </c>
    </row>
    <row r="53" spans="2:13" ht="27.75" customHeight="1" thickBot="1" x14ac:dyDescent="0.2">
      <c r="B53" s="1199" t="s">
        <v>19</v>
      </c>
      <c r="C53" s="1200"/>
      <c r="D53" s="110"/>
      <c r="E53" s="1201" t="s">
        <v>44</v>
      </c>
      <c r="F53" s="1201"/>
      <c r="G53" s="1201"/>
      <c r="H53" s="1202"/>
      <c r="I53" s="349">
        <v>-21494</v>
      </c>
      <c r="J53" s="350">
        <v>-24688</v>
      </c>
      <c r="K53" s="350">
        <v>-20611</v>
      </c>
      <c r="L53" s="350">
        <v>-20681</v>
      </c>
      <c r="M53" s="351">
        <v>-18456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1DD4xRQmg3DBqG1PodK4OvHHlkuPvi9D37lzOsVcK1uEnfZmQK0nME2bHzUiqyCf+rzrl70fPLRgv/BOxlYOw==" saltValue="WYQ2VuRjQfILO1gRhPiT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6798</v>
      </c>
      <c r="G55" s="352">
        <v>7533</v>
      </c>
      <c r="H55" s="353">
        <v>7712</v>
      </c>
    </row>
    <row r="56" spans="2:8" ht="52.5" customHeight="1" x14ac:dyDescent="0.15">
      <c r="B56" s="122"/>
      <c r="C56" s="1213" t="s">
        <v>47</v>
      </c>
      <c r="D56" s="1213"/>
      <c r="E56" s="1214"/>
      <c r="F56" s="354">
        <v>3826</v>
      </c>
      <c r="G56" s="354">
        <v>3721</v>
      </c>
      <c r="H56" s="355">
        <v>3547</v>
      </c>
    </row>
    <row r="57" spans="2:8" ht="53.25" customHeight="1" x14ac:dyDescent="0.15">
      <c r="B57" s="122"/>
      <c r="C57" s="1215" t="s">
        <v>48</v>
      </c>
      <c r="D57" s="1215"/>
      <c r="E57" s="1216"/>
      <c r="F57" s="356">
        <v>11453</v>
      </c>
      <c r="G57" s="356">
        <v>11512</v>
      </c>
      <c r="H57" s="357">
        <v>11901</v>
      </c>
    </row>
    <row r="58" spans="2:8" ht="45.75" customHeight="1" x14ac:dyDescent="0.15">
      <c r="B58" s="123"/>
      <c r="C58" s="1203" t="s">
        <v>580</v>
      </c>
      <c r="D58" s="1204"/>
      <c r="E58" s="1205"/>
      <c r="F58" s="358">
        <v>2324</v>
      </c>
      <c r="G58" s="358">
        <v>2526</v>
      </c>
      <c r="H58" s="359">
        <v>2928</v>
      </c>
    </row>
    <row r="59" spans="2:8" ht="45.75" customHeight="1" x14ac:dyDescent="0.15">
      <c r="B59" s="123"/>
      <c r="C59" s="1203" t="s">
        <v>581</v>
      </c>
      <c r="D59" s="1204"/>
      <c r="E59" s="1205"/>
      <c r="F59" s="358">
        <v>2029</v>
      </c>
      <c r="G59" s="358">
        <v>2033</v>
      </c>
      <c r="H59" s="359">
        <v>1938</v>
      </c>
    </row>
    <row r="60" spans="2:8" ht="45.75" customHeight="1" x14ac:dyDescent="0.15">
      <c r="B60" s="123"/>
      <c r="C60" s="1203" t="s">
        <v>582</v>
      </c>
      <c r="D60" s="1204"/>
      <c r="E60" s="1205"/>
      <c r="F60" s="358">
        <v>1566</v>
      </c>
      <c r="G60" s="358">
        <v>1490</v>
      </c>
      <c r="H60" s="359">
        <v>1416</v>
      </c>
    </row>
    <row r="61" spans="2:8" ht="45.75" customHeight="1" x14ac:dyDescent="0.15">
      <c r="B61" s="123"/>
      <c r="C61" s="1203" t="s">
        <v>583</v>
      </c>
      <c r="D61" s="1204"/>
      <c r="E61" s="1205"/>
      <c r="F61" s="358">
        <v>1077</v>
      </c>
      <c r="G61" s="358">
        <v>981</v>
      </c>
      <c r="H61" s="359">
        <v>985</v>
      </c>
    </row>
    <row r="62" spans="2:8" ht="45.75" customHeight="1" thickBot="1" x14ac:dyDescent="0.2">
      <c r="B62" s="124"/>
      <c r="C62" s="1206" t="s">
        <v>584</v>
      </c>
      <c r="D62" s="1207"/>
      <c r="E62" s="1208"/>
      <c r="F62" s="360">
        <v>1077</v>
      </c>
      <c r="G62" s="360">
        <v>966</v>
      </c>
      <c r="H62" s="361">
        <v>967</v>
      </c>
    </row>
    <row r="63" spans="2:8" ht="52.5" customHeight="1" thickBot="1" x14ac:dyDescent="0.2">
      <c r="B63" s="125"/>
      <c r="C63" s="1209" t="s">
        <v>49</v>
      </c>
      <c r="D63" s="1209"/>
      <c r="E63" s="1210"/>
      <c r="F63" s="362">
        <v>22076</v>
      </c>
      <c r="G63" s="362">
        <v>22766</v>
      </c>
      <c r="H63" s="363">
        <v>23160</v>
      </c>
    </row>
    <row r="64" spans="2:8" x14ac:dyDescent="0.15"/>
  </sheetData>
  <sheetProtection algorithmName="SHA-512" hashValue="WXQV1WJL/JKjzKuKZpdNIvaq+i6jmYBr5r1A3I+IPWwtCb9mXKyS4EZstfl7TYa9ygdYfApWaL69Wf9xPMiZaw==" saltValue="4qGYWeVJlfEjFq0+lonD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75586</v>
      </c>
      <c r="E3" s="144"/>
      <c r="F3" s="145">
        <v>44161</v>
      </c>
      <c r="G3" s="146"/>
      <c r="H3" s="147"/>
    </row>
    <row r="4" spans="1:8" x14ac:dyDescent="0.15">
      <c r="A4" s="148"/>
      <c r="B4" s="149"/>
      <c r="C4" s="150"/>
      <c r="D4" s="151">
        <v>17953</v>
      </c>
      <c r="E4" s="152"/>
      <c r="F4" s="153">
        <v>23644</v>
      </c>
      <c r="G4" s="154"/>
      <c r="H4" s="155"/>
    </row>
    <row r="5" spans="1:8" x14ac:dyDescent="0.15">
      <c r="A5" s="136" t="s">
        <v>523</v>
      </c>
      <c r="B5" s="141"/>
      <c r="C5" s="142"/>
      <c r="D5" s="143">
        <v>79614</v>
      </c>
      <c r="E5" s="144"/>
      <c r="F5" s="145">
        <v>43955</v>
      </c>
      <c r="G5" s="146"/>
      <c r="H5" s="147"/>
    </row>
    <row r="6" spans="1:8" x14ac:dyDescent="0.15">
      <c r="A6" s="148"/>
      <c r="B6" s="149"/>
      <c r="C6" s="150"/>
      <c r="D6" s="151">
        <v>23360</v>
      </c>
      <c r="E6" s="152"/>
      <c r="F6" s="153">
        <v>21318</v>
      </c>
      <c r="G6" s="154"/>
      <c r="H6" s="155"/>
    </row>
    <row r="7" spans="1:8" x14ac:dyDescent="0.15">
      <c r="A7" s="136" t="s">
        <v>524</v>
      </c>
      <c r="B7" s="141"/>
      <c r="C7" s="142"/>
      <c r="D7" s="143">
        <v>89409</v>
      </c>
      <c r="E7" s="144"/>
      <c r="F7" s="145">
        <v>41921</v>
      </c>
      <c r="G7" s="146"/>
      <c r="H7" s="147"/>
    </row>
    <row r="8" spans="1:8" x14ac:dyDescent="0.15">
      <c r="A8" s="148"/>
      <c r="B8" s="149"/>
      <c r="C8" s="150"/>
      <c r="D8" s="151">
        <v>49045</v>
      </c>
      <c r="E8" s="152"/>
      <c r="F8" s="153">
        <v>21655</v>
      </c>
      <c r="G8" s="154"/>
      <c r="H8" s="155"/>
    </row>
    <row r="9" spans="1:8" x14ac:dyDescent="0.15">
      <c r="A9" s="136" t="s">
        <v>525</v>
      </c>
      <c r="B9" s="141"/>
      <c r="C9" s="142"/>
      <c r="D9" s="143">
        <v>53421</v>
      </c>
      <c r="E9" s="144"/>
      <c r="F9" s="145">
        <v>44585</v>
      </c>
      <c r="G9" s="146"/>
      <c r="H9" s="147"/>
    </row>
    <row r="10" spans="1:8" x14ac:dyDescent="0.15">
      <c r="A10" s="148"/>
      <c r="B10" s="149"/>
      <c r="C10" s="150"/>
      <c r="D10" s="151">
        <v>47374</v>
      </c>
      <c r="E10" s="152"/>
      <c r="F10" s="153">
        <v>23077</v>
      </c>
      <c r="G10" s="154"/>
      <c r="H10" s="155"/>
    </row>
    <row r="11" spans="1:8" x14ac:dyDescent="0.15">
      <c r="A11" s="136" t="s">
        <v>526</v>
      </c>
      <c r="B11" s="141"/>
      <c r="C11" s="142"/>
      <c r="D11" s="143">
        <v>66881</v>
      </c>
      <c r="E11" s="144"/>
      <c r="F11" s="145">
        <v>49779</v>
      </c>
      <c r="G11" s="146"/>
      <c r="H11" s="147"/>
    </row>
    <row r="12" spans="1:8" x14ac:dyDescent="0.15">
      <c r="A12" s="148"/>
      <c r="B12" s="149"/>
      <c r="C12" s="156"/>
      <c r="D12" s="151">
        <v>57899</v>
      </c>
      <c r="E12" s="152"/>
      <c r="F12" s="153">
        <v>28921</v>
      </c>
      <c r="G12" s="154"/>
      <c r="H12" s="155"/>
    </row>
    <row r="13" spans="1:8" x14ac:dyDescent="0.15">
      <c r="A13" s="136"/>
      <c r="B13" s="141"/>
      <c r="C13" s="157"/>
      <c r="D13" s="158">
        <v>72982</v>
      </c>
      <c r="E13" s="159"/>
      <c r="F13" s="160">
        <v>44880</v>
      </c>
      <c r="G13" s="161"/>
      <c r="H13" s="147"/>
    </row>
    <row r="14" spans="1:8" x14ac:dyDescent="0.15">
      <c r="A14" s="148"/>
      <c r="B14" s="149"/>
      <c r="C14" s="150"/>
      <c r="D14" s="151">
        <v>39126</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16.09</v>
      </c>
      <c r="C19" s="162">
        <f>ROUND(VALUE(SUBSTITUTE(実質収支比率等に係る経年分析!G$48,"▲","-")),2)</f>
        <v>20.84</v>
      </c>
      <c r="D19" s="162">
        <f>ROUND(VALUE(SUBSTITUTE(実質収支比率等に係る経年分析!H$48,"▲","-")),2)</f>
        <v>18.440000000000001</v>
      </c>
      <c r="E19" s="162">
        <f>ROUND(VALUE(SUBSTITUTE(実質収支比率等に係る経年分析!I$48,"▲","-")),2)</f>
        <v>18.09</v>
      </c>
      <c r="F19" s="162">
        <f>ROUND(VALUE(SUBSTITUTE(実質収支比率等に係る経年分析!J$48,"▲","-")),2)</f>
        <v>16.079999999999998</v>
      </c>
    </row>
    <row r="20" spans="1:11" x14ac:dyDescent="0.15">
      <c r="A20" s="162" t="s">
        <v>53</v>
      </c>
      <c r="B20" s="162">
        <f>ROUND(VALUE(SUBSTITUTE(実質収支比率等に係る経年分析!F$47,"▲","-")),2)</f>
        <v>21.26</v>
      </c>
      <c r="C20" s="162">
        <f>ROUND(VALUE(SUBSTITUTE(実質収支比率等に係る経年分析!G$47,"▲","-")),2)</f>
        <v>23.72</v>
      </c>
      <c r="D20" s="162">
        <f>ROUND(VALUE(SUBSTITUTE(実質収支比率等に係る経年分析!H$47,"▲","-")),2)</f>
        <v>28.5</v>
      </c>
      <c r="E20" s="162">
        <f>ROUND(VALUE(SUBSTITUTE(実質収支比率等に係る経年分析!I$47,"▲","-")),2)</f>
        <v>31.09</v>
      </c>
      <c r="F20" s="162">
        <f>ROUND(VALUE(SUBSTITUTE(実質収支比率等に係る経年分析!J$47,"▲","-")),2)</f>
        <v>31.26</v>
      </c>
    </row>
    <row r="21" spans="1:11" x14ac:dyDescent="0.15">
      <c r="A21" s="162" t="s">
        <v>54</v>
      </c>
      <c r="B21" s="162">
        <f>IF(ISNUMBER(VALUE(SUBSTITUTE(実質収支比率等に係る経年分析!F$49,"▲","-"))),ROUND(VALUE(SUBSTITUTE(実質収支比率等に係る経年分析!F$49,"▲","-")),2),NA())</f>
        <v>-4.8499999999999996</v>
      </c>
      <c r="C21" s="162">
        <f>IF(ISNUMBER(VALUE(SUBSTITUTE(実質収支比率等に係る経年分析!G$49,"▲","-"))),ROUND(VALUE(SUBSTITUTE(実質収支比率等に係る経年分析!G$49,"▲","-")),2),NA())</f>
        <v>0.86</v>
      </c>
      <c r="D21" s="162">
        <f>IF(ISNUMBER(VALUE(SUBSTITUTE(実質収支比率等に係る経年分析!H$49,"▲","-"))),ROUND(VALUE(SUBSTITUTE(実質収支比率等に係る経年分析!H$49,"▲","-")),2),NA())</f>
        <v>-9.7200000000000006</v>
      </c>
      <c r="E21" s="162">
        <f>IF(ISNUMBER(VALUE(SUBSTITUTE(実質収支比率等に係る経年分析!I$49,"▲","-"))),ROUND(VALUE(SUBSTITUTE(実質収支比率等に係る経年分析!I$49,"▲","-")),2),NA())</f>
        <v>-6.09</v>
      </c>
      <c r="F21" s="162">
        <f>IF(ISNUMBER(VALUE(SUBSTITUTE(実質収支比率等に係る経年分析!J$49,"▲","-"))),ROUND(VALUE(SUBSTITUTE(実質収支比率等に係る経年分析!J$49,"▲","-")),2),NA())</f>
        <v>-9.89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駐車場事業特別会計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0.09</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0.09</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0.22</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0.23</v>
      </c>
      <c r="H31" s="163">
        <f>IF(ROUND(VALUE(SUBSTITUTE(連結実質赤字比率に係る赤字・黒字の構成分析!I$39,"▲", "-")), 2) &lt; 0, ABS(ROUND(VALUE(SUBSTITUTE(連結実質赤字比率に係る赤字・黒字の構成分析!I$39,"▲", "-")), 2)), NA())</f>
        <v>7.0000000000000007E-2</v>
      </c>
      <c r="I31" s="163" t="e">
        <f>IF(ROUND(VALUE(SUBSTITUTE(連結実質赤字比率に係る赤字・黒字の構成分析!I$39,"▲", "-")), 2) &gt;= 0, ABS(ROUND(VALUE(SUBSTITUTE(連結実質赤字比率に係る赤字・黒字の構成分析!I$39,"▲", "-")), 2)), NA())</f>
        <v>#N/A</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0.56000000000000005</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0.83</v>
      </c>
    </row>
    <row r="33" spans="1:16" x14ac:dyDescent="0.15">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2.21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4.74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4.97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4.74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6.22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5.34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16.079999999999998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20.84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18.09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5057</v>
      </c>
      <c r="E42" s="164"/>
      <c r="F42" s="164"/>
      <c r="G42" s="164">
        <f>'実質公債費比率（分子）の構造'!L$52</f>
        <v>5036</v>
      </c>
      <c r="H42" s="164"/>
      <c r="I42" s="164"/>
      <c r="J42" s="164">
        <f>'実質公債費比率（分子）の構造'!M$52</f>
        <v>4803</v>
      </c>
      <c r="K42" s="164"/>
      <c r="L42" s="164"/>
      <c r="M42" s="164">
        <f>'実質公債費比率（分子）の構造'!N$52</f>
        <v>4915</v>
      </c>
      <c r="N42" s="164"/>
      <c r="O42" s="164"/>
      <c r="P42" s="164">
        <f>'実質公債費比率（分子）の構造'!O$52</f>
        <v>4765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15</v>
      </c>
      <c r="C44" s="164"/>
      <c r="D44" s="164"/>
      <c r="E44" s="164">
        <f>'実質公債費比率（分子）の構造'!L$50</f>
        <v>13</v>
      </c>
      <c r="F44" s="164"/>
      <c r="G44" s="164"/>
      <c r="H44" s="164">
        <f>'実質公債費比率（分子）の構造'!M$50</f>
        <v>14</v>
      </c>
      <c r="I44" s="164"/>
      <c r="J44" s="164"/>
      <c r="K44" s="164">
        <f>'実質公債費比率（分子）の構造'!N$50</f>
        <v>6</v>
      </c>
      <c r="L44" s="164"/>
      <c r="M44" s="164"/>
      <c r="N44" s="164">
        <f>'実質公債費比率（分子）の構造'!O$50</f>
        <v>7</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601</v>
      </c>
      <c r="C46" s="164"/>
      <c r="D46" s="164"/>
      <c r="E46" s="164">
        <f>'実質公債費比率（分子）の構造'!L$48</f>
        <v>637</v>
      </c>
      <c r="F46" s="164"/>
      <c r="G46" s="164"/>
      <c r="H46" s="164">
        <f>'実質公債費比率（分子）の構造'!M$48</f>
        <v>595</v>
      </c>
      <c r="I46" s="164"/>
      <c r="J46" s="164"/>
      <c r="K46" s="164">
        <f>'実質公債費比率（分子）の構造'!N$48</f>
        <v>615</v>
      </c>
      <c r="L46" s="164"/>
      <c r="M46" s="164"/>
      <c r="N46" s="164">
        <f>'実質公債費比率（分子）の構造'!O$48</f>
        <v>576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3504</v>
      </c>
      <c r="C49" s="164"/>
      <c r="D49" s="164"/>
      <c r="E49" s="164">
        <f>'実質公債費比率（分子）の構造'!L$45</f>
        <v>3598</v>
      </c>
      <c r="F49" s="164"/>
      <c r="G49" s="164"/>
      <c r="H49" s="164">
        <f>'実質公債費比率（分子）の構造'!M$45</f>
        <v>3709</v>
      </c>
      <c r="I49" s="164"/>
      <c r="J49" s="164"/>
      <c r="K49" s="164">
        <f>'実質公債費比率（分子）の構造'!N$45</f>
        <v>3672</v>
      </c>
      <c r="L49" s="164"/>
      <c r="M49" s="164"/>
      <c r="N49" s="164">
        <f>'実質公債費比率（分子）の構造'!O$45</f>
        <v>3833</v>
      </c>
      <c r="O49" s="164"/>
      <c r="P49" s="164"/>
    </row>
    <row r="50" spans="1:16" x14ac:dyDescent="0.15">
      <c r="A50" s="164" t="s">
        <v>67</v>
      </c>
      <c r="B50" s="164" t="e">
        <f>NA()</f>
        <v>#N/A</v>
      </c>
      <c r="C50" s="164">
        <f>IF(ISNUMBER('実質公債費比率（分子）の構造'!K$53),'実質公債費比率（分子）の構造'!K$53,NA())</f>
        <v>-937</v>
      </c>
      <c r="D50" s="164" t="e">
        <f>NA()</f>
        <v>#N/A</v>
      </c>
      <c r="E50" s="164" t="e">
        <f>NA()</f>
        <v>#N/A</v>
      </c>
      <c r="F50" s="164">
        <f>IF(ISNUMBER('実質公債費比率（分子）の構造'!L$53),'実質公債費比率（分子）の構造'!L$53,NA())</f>
        <v>-788</v>
      </c>
      <c r="G50" s="164" t="e">
        <f>NA()</f>
        <v>#N/A</v>
      </c>
      <c r="H50" s="164" t="e">
        <f>NA()</f>
        <v>#N/A</v>
      </c>
      <c r="I50" s="164">
        <f>IF(ISNUMBER('実質公債費比率（分子）の構造'!M$53),'実質公債費比率（分子）の構造'!M$53,NA())</f>
        <v>-485</v>
      </c>
      <c r="J50" s="164" t="e">
        <f>NA()</f>
        <v>#N/A</v>
      </c>
      <c r="K50" s="164" t="e">
        <f>NA()</f>
        <v>#N/A</v>
      </c>
      <c r="L50" s="164">
        <f>IF(ISNUMBER('実質公債費比率（分子）の構造'!N$53),'実質公債費比率（分子）の構造'!N$53,NA())</f>
        <v>-622</v>
      </c>
      <c r="M50" s="164" t="e">
        <f>NA()</f>
        <v>#N/A</v>
      </c>
      <c r="N50" s="164" t="e">
        <f>NA()</f>
        <v>#N/A</v>
      </c>
      <c r="O50" s="164">
        <f>IF(ISNUMBER('実質公債費比率（分子）の構造'!O$53),'実質公債費比率（分子）の構造'!O$53,NA())</f>
        <v>-349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41641</v>
      </c>
      <c r="E56" s="163"/>
      <c r="F56" s="163"/>
      <c r="G56" s="163">
        <f>'将来負担比率（分子）の構造'!J$52</f>
        <v>40476</v>
      </c>
      <c r="H56" s="163"/>
      <c r="I56" s="163"/>
      <c r="J56" s="163">
        <f>'将来負担比率（分子）の構造'!K$52</f>
        <v>38952</v>
      </c>
      <c r="K56" s="163"/>
      <c r="L56" s="163"/>
      <c r="M56" s="163">
        <f>'将来負担比率（分子）の構造'!L$52</f>
        <v>37517</v>
      </c>
      <c r="N56" s="163"/>
      <c r="O56" s="163"/>
      <c r="P56" s="163">
        <f>'将来負担比率（分子）の構造'!M$52</f>
        <v>35401</v>
      </c>
    </row>
    <row r="57" spans="1:16" x14ac:dyDescent="0.15">
      <c r="A57" s="163" t="s">
        <v>42</v>
      </c>
      <c r="B57" s="163"/>
      <c r="C57" s="163"/>
      <c r="D57" s="163">
        <f>'将来負担比率（分子）の構造'!I$51</f>
        <v>4769</v>
      </c>
      <c r="E57" s="163"/>
      <c r="F57" s="163"/>
      <c r="G57" s="163">
        <f>'将来負担比率（分子）の構造'!J$51</f>
        <v>5852</v>
      </c>
      <c r="H57" s="163"/>
      <c r="I57" s="163"/>
      <c r="J57" s="163">
        <f>'将来負担比率（分子）の構造'!K$51</f>
        <v>4827</v>
      </c>
      <c r="K57" s="163"/>
      <c r="L57" s="163"/>
      <c r="M57" s="163">
        <f>'将来負担比率（分子）の構造'!L$51</f>
        <v>5034</v>
      </c>
      <c r="N57" s="163"/>
      <c r="O57" s="163"/>
      <c r="P57" s="163">
        <f>'将来負担比率（分子）の構造'!M$51</f>
        <v>4117</v>
      </c>
    </row>
    <row r="58" spans="1:16" x14ac:dyDescent="0.15">
      <c r="A58" s="163" t="s">
        <v>41</v>
      </c>
      <c r="B58" s="163"/>
      <c r="C58" s="163"/>
      <c r="D58" s="163">
        <f>'将来負担比率（分子）の構造'!I$50</f>
        <v>23019</v>
      </c>
      <c r="E58" s="163"/>
      <c r="F58" s="163"/>
      <c r="G58" s="163">
        <f>'将来負担比率（分子）の構造'!J$50</f>
        <v>25110</v>
      </c>
      <c r="H58" s="163"/>
      <c r="I58" s="163"/>
      <c r="J58" s="163">
        <f>'将来負担比率（分子）の構造'!K$50</f>
        <v>23891</v>
      </c>
      <c r="K58" s="163"/>
      <c r="L58" s="163"/>
      <c r="M58" s="163">
        <f>'将来負担比率（分子）の構造'!L$50</f>
        <v>24916</v>
      </c>
      <c r="N58" s="163"/>
      <c r="O58" s="163"/>
      <c r="P58" s="163">
        <f>'将来負担比率（分子）の構造'!M$50</f>
        <v>25538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5213</v>
      </c>
      <c r="C62" s="163"/>
      <c r="D62" s="163"/>
      <c r="E62" s="163">
        <f>'将来負担比率（分子）の構造'!J$45</f>
        <v>5124</v>
      </c>
      <c r="F62" s="163"/>
      <c r="G62" s="163"/>
      <c r="H62" s="163">
        <f>'将来負担比率（分子）の構造'!K$45</f>
        <v>5095</v>
      </c>
      <c r="I62" s="163"/>
      <c r="J62" s="163"/>
      <c r="K62" s="163">
        <f>'将来負担比率（分子）の構造'!L$45</f>
        <v>5285</v>
      </c>
      <c r="L62" s="163"/>
      <c r="M62" s="163"/>
      <c r="N62" s="163">
        <f>'将来負担比率（分子）の構造'!M$45</f>
        <v>5271</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9199</v>
      </c>
      <c r="C64" s="163"/>
      <c r="D64" s="163"/>
      <c r="E64" s="163">
        <f>'将来負担比率（分子）の構造'!J$43</f>
        <v>7575</v>
      </c>
      <c r="F64" s="163"/>
      <c r="G64" s="163"/>
      <c r="H64" s="163">
        <f>'将来負担比率（分子）の構造'!K$43</f>
        <v>7020</v>
      </c>
      <c r="I64" s="163"/>
      <c r="J64" s="163"/>
      <c r="K64" s="163">
        <f>'将来負担比率（分子）の構造'!L$43</f>
        <v>6813</v>
      </c>
      <c r="L64" s="163"/>
      <c r="M64" s="163"/>
      <c r="N64" s="163">
        <f>'将来負担比率（分子）の構造'!M$43</f>
        <v>6470</v>
      </c>
      <c r="O64" s="163"/>
      <c r="P64" s="163"/>
    </row>
    <row r="65" spans="1:16" x14ac:dyDescent="0.15">
      <c r="A65" s="163" t="s">
        <v>32</v>
      </c>
      <c r="B65" s="163">
        <f>'将来負担比率（分子）の構造'!I$42</f>
        <v>40</v>
      </c>
      <c r="C65" s="163"/>
      <c r="D65" s="163"/>
      <c r="E65" s="163">
        <f>'将来負担比率（分子）の構造'!J$42</f>
        <v>27</v>
      </c>
      <c r="F65" s="163"/>
      <c r="G65" s="163"/>
      <c r="H65" s="163">
        <f>'将来負担比率（分子）の構造'!K$42</f>
        <v>15</v>
      </c>
      <c r="I65" s="163"/>
      <c r="J65" s="163"/>
      <c r="K65" s="163">
        <f>'将来負担比率（分子）の構造'!L$42</f>
        <v>10</v>
      </c>
      <c r="L65" s="163"/>
      <c r="M65" s="163"/>
      <c r="N65" s="163">
        <f>'将来負担比率（分子）の構造'!M$42</f>
        <v>5</v>
      </c>
      <c r="O65" s="163"/>
      <c r="P65" s="163"/>
    </row>
    <row r="66" spans="1:16" x14ac:dyDescent="0.15">
      <c r="A66" s="163" t="s">
        <v>31</v>
      </c>
      <c r="B66" s="163">
        <f>'将来負担比率（分子）の構造'!I$41</f>
        <v>33482</v>
      </c>
      <c r="C66" s="163"/>
      <c r="D66" s="163"/>
      <c r="E66" s="163">
        <f>'将来負担比率（分子）の構造'!J$41</f>
        <v>34024</v>
      </c>
      <c r="F66" s="163"/>
      <c r="G66" s="163"/>
      <c r="H66" s="163">
        <f>'将来負担比率（分子）の構造'!K$41</f>
        <v>34930</v>
      </c>
      <c r="I66" s="163"/>
      <c r="J66" s="163"/>
      <c r="K66" s="163">
        <f>'将来負担比率（分子）の構造'!L$41</f>
        <v>34677</v>
      </c>
      <c r="L66" s="163"/>
      <c r="M66" s="163"/>
      <c r="N66" s="163">
        <f>'将来負担比率（分子）の構造'!M$41</f>
        <v>34854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6798</v>
      </c>
      <c r="C72" s="167">
        <f>基金残高に係る経年分析!G55</f>
        <v>7533</v>
      </c>
      <c r="D72" s="167">
        <f>基金残高に係る経年分析!H55</f>
        <v>7712</v>
      </c>
    </row>
    <row r="73" spans="1:16" x14ac:dyDescent="0.15">
      <c r="A73" s="166" t="s">
        <v>74</v>
      </c>
      <c r="B73" s="167">
        <f>基金残高に係る経年分析!F56</f>
        <v>3826</v>
      </c>
      <c r="C73" s="167">
        <f>基金残高に係る経年分析!G56</f>
        <v>3721</v>
      </c>
      <c r="D73" s="167">
        <f>基金残高に係る経年分析!H56</f>
        <v>3547</v>
      </c>
    </row>
    <row r="74" spans="1:16" x14ac:dyDescent="0.15">
      <c r="A74" s="166" t="s">
        <v>75</v>
      </c>
      <c r="B74" s="167">
        <f>基金残高に係る経年分析!F57</f>
        <v>11453</v>
      </c>
      <c r="C74" s="167">
        <f>基金残高に係る経年分析!G57</f>
        <v>11512</v>
      </c>
      <c r="D74" s="167">
        <f>基金残高に係る経年分析!H57</f>
        <v>11901</v>
      </c>
    </row>
  </sheetData>
  <sheetProtection algorithmName="SHA-512" hashValue="WcO3YK+pFwkZ0nvgvJK1SgqNeIUIf3m0OmG4IZM5EPIeGeBlY/q+yYUpAqfhkd8Tb8C2uxqt+qhSxV4kEjNm3Q==" saltValue="0xJgwbK0RCNVoEaK1jrE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15742452</v>
      </c>
      <c r="S5" s="613"/>
      <c r="T5" s="613"/>
      <c r="U5" s="613"/>
      <c r="V5" s="613"/>
      <c r="W5" s="613"/>
      <c r="X5" s="613"/>
      <c r="Y5" s="614"/>
      <c r="Z5" s="615">
        <v>31.7</v>
      </c>
      <c r="AA5" s="615"/>
      <c r="AB5" s="615"/>
      <c r="AC5" s="615"/>
      <c r="AD5" s="616">
        <v>14621779</v>
      </c>
      <c r="AE5" s="616"/>
      <c r="AF5" s="616"/>
      <c r="AG5" s="616"/>
      <c r="AH5" s="616"/>
      <c r="AI5" s="616"/>
      <c r="AJ5" s="616"/>
      <c r="AK5" s="616"/>
      <c r="AL5" s="617">
        <v>56.6</v>
      </c>
      <c r="AM5" s="618"/>
      <c r="AN5" s="618"/>
      <c r="AO5" s="619"/>
      <c r="AP5" s="609" t="s">
        <v>216</v>
      </c>
      <c r="AQ5" s="610"/>
      <c r="AR5" s="610"/>
      <c r="AS5" s="610"/>
      <c r="AT5" s="610"/>
      <c r="AU5" s="610"/>
      <c r="AV5" s="610"/>
      <c r="AW5" s="610"/>
      <c r="AX5" s="610"/>
      <c r="AY5" s="610"/>
      <c r="AZ5" s="610"/>
      <c r="BA5" s="610"/>
      <c r="BB5" s="610"/>
      <c r="BC5" s="610"/>
      <c r="BD5" s="610"/>
      <c r="BE5" s="610"/>
      <c r="BF5" s="611"/>
      <c r="BG5" s="623">
        <v>14603287</v>
      </c>
      <c r="BH5" s="624"/>
      <c r="BI5" s="624"/>
      <c r="BJ5" s="624"/>
      <c r="BK5" s="624"/>
      <c r="BL5" s="624"/>
      <c r="BM5" s="624"/>
      <c r="BN5" s="625"/>
      <c r="BO5" s="626">
        <v>92.8</v>
      </c>
      <c r="BP5" s="626"/>
      <c r="BQ5" s="626"/>
      <c r="BR5" s="626"/>
      <c r="BS5" s="627">
        <v>392542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306821</v>
      </c>
      <c r="S6" s="624"/>
      <c r="T6" s="624"/>
      <c r="U6" s="624"/>
      <c r="V6" s="624"/>
      <c r="W6" s="624"/>
      <c r="X6" s="624"/>
      <c r="Y6" s="625"/>
      <c r="Z6" s="626">
        <v>0.6</v>
      </c>
      <c r="AA6" s="626"/>
      <c r="AB6" s="626"/>
      <c r="AC6" s="626"/>
      <c r="AD6" s="627">
        <v>306821</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14603287</v>
      </c>
      <c r="BH6" s="624"/>
      <c r="BI6" s="624"/>
      <c r="BJ6" s="624"/>
      <c r="BK6" s="624"/>
      <c r="BL6" s="624"/>
      <c r="BM6" s="624"/>
      <c r="BN6" s="625"/>
      <c r="BO6" s="626">
        <v>92.8</v>
      </c>
      <c r="BP6" s="626"/>
      <c r="BQ6" s="626"/>
      <c r="BR6" s="626"/>
      <c r="BS6" s="627">
        <v>392542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286289</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285897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7141</v>
      </c>
      <c r="S7" s="624"/>
      <c r="T7" s="624"/>
      <c r="U7" s="624"/>
      <c r="V7" s="624"/>
      <c r="W7" s="624"/>
      <c r="X7" s="624"/>
      <c r="Y7" s="625"/>
      <c r="Z7" s="626">
        <v>0</v>
      </c>
      <c r="AA7" s="626"/>
      <c r="AB7" s="626"/>
      <c r="AC7" s="626"/>
      <c r="AD7" s="627">
        <v>7141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7561710</v>
      </c>
      <c r="BH7" s="624"/>
      <c r="BI7" s="624"/>
      <c r="BJ7" s="624"/>
      <c r="BK7" s="624"/>
      <c r="BL7" s="624"/>
      <c r="BM7" s="624"/>
      <c r="BN7" s="625"/>
      <c r="BO7" s="626">
        <v>48</v>
      </c>
      <c r="BP7" s="626"/>
      <c r="BQ7" s="626"/>
      <c r="BR7" s="626"/>
      <c r="BS7" s="627">
        <v>392542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5155423</v>
      </c>
      <c r="CS7" s="624"/>
      <c r="CT7" s="624"/>
      <c r="CU7" s="624"/>
      <c r="CV7" s="624"/>
      <c r="CW7" s="624"/>
      <c r="CX7" s="624"/>
      <c r="CY7" s="625"/>
      <c r="CZ7" s="626">
        <v>11.6</v>
      </c>
      <c r="DA7" s="626"/>
      <c r="DB7" s="626"/>
      <c r="DC7" s="626"/>
      <c r="DD7" s="632">
        <v>239469</v>
      </c>
      <c r="DE7" s="624"/>
      <c r="DF7" s="624"/>
      <c r="DG7" s="624"/>
      <c r="DH7" s="624"/>
      <c r="DI7" s="624"/>
      <c r="DJ7" s="624"/>
      <c r="DK7" s="624"/>
      <c r="DL7" s="624"/>
      <c r="DM7" s="624"/>
      <c r="DN7" s="624"/>
      <c r="DO7" s="624"/>
      <c r="DP7" s="625"/>
      <c r="DQ7" s="632">
        <v>3714336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152001</v>
      </c>
      <c r="S8" s="624"/>
      <c r="T8" s="624"/>
      <c r="U8" s="624"/>
      <c r="V8" s="624"/>
      <c r="W8" s="624"/>
      <c r="X8" s="624"/>
      <c r="Y8" s="625"/>
      <c r="Z8" s="626">
        <v>0.3</v>
      </c>
      <c r="AA8" s="626"/>
      <c r="AB8" s="626"/>
      <c r="AC8" s="626"/>
      <c r="AD8" s="627">
        <v>152001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170743</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17455520</v>
      </c>
      <c r="CS8" s="624"/>
      <c r="CT8" s="624"/>
      <c r="CU8" s="624"/>
      <c r="CV8" s="624"/>
      <c r="CW8" s="624"/>
      <c r="CX8" s="624"/>
      <c r="CY8" s="625"/>
      <c r="CZ8" s="626">
        <v>39.299999999999997</v>
      </c>
      <c r="DA8" s="626"/>
      <c r="DB8" s="626"/>
      <c r="DC8" s="626"/>
      <c r="DD8" s="632">
        <v>481766</v>
      </c>
      <c r="DE8" s="624"/>
      <c r="DF8" s="624"/>
      <c r="DG8" s="624"/>
      <c r="DH8" s="624"/>
      <c r="DI8" s="624"/>
      <c r="DJ8" s="624"/>
      <c r="DK8" s="624"/>
      <c r="DL8" s="624"/>
      <c r="DM8" s="624"/>
      <c r="DN8" s="624"/>
      <c r="DO8" s="624"/>
      <c r="DP8" s="625"/>
      <c r="DQ8" s="632">
        <v>9874330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195028</v>
      </c>
      <c r="S9" s="624"/>
      <c r="T9" s="624"/>
      <c r="U9" s="624"/>
      <c r="V9" s="624"/>
      <c r="W9" s="624"/>
      <c r="X9" s="624"/>
      <c r="Y9" s="625"/>
      <c r="Z9" s="626">
        <v>0.4</v>
      </c>
      <c r="AA9" s="626"/>
      <c r="AB9" s="626"/>
      <c r="AC9" s="626"/>
      <c r="AD9" s="627">
        <v>195028</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5670271</v>
      </c>
      <c r="BH9" s="624"/>
      <c r="BI9" s="624"/>
      <c r="BJ9" s="624"/>
      <c r="BK9" s="624"/>
      <c r="BL9" s="624"/>
      <c r="BM9" s="624"/>
      <c r="BN9" s="625"/>
      <c r="BO9" s="626">
        <v>36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3893985</v>
      </c>
      <c r="CS9" s="624"/>
      <c r="CT9" s="624"/>
      <c r="CU9" s="624"/>
      <c r="CV9" s="624"/>
      <c r="CW9" s="624"/>
      <c r="CX9" s="624"/>
      <c r="CY9" s="625"/>
      <c r="CZ9" s="626">
        <v>8.8000000000000007</v>
      </c>
      <c r="DA9" s="626"/>
      <c r="DB9" s="626"/>
      <c r="DC9" s="626"/>
      <c r="DD9" s="632">
        <v>31276</v>
      </c>
      <c r="DE9" s="624"/>
      <c r="DF9" s="624"/>
      <c r="DG9" s="624"/>
      <c r="DH9" s="624"/>
      <c r="DI9" s="624"/>
      <c r="DJ9" s="624"/>
      <c r="DK9" s="624"/>
      <c r="DL9" s="624"/>
      <c r="DM9" s="624"/>
      <c r="DN9" s="624"/>
      <c r="DO9" s="624"/>
      <c r="DP9" s="625"/>
      <c r="DQ9" s="632">
        <v>2889543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348774</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17844</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11293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2730599</v>
      </c>
      <c r="S11" s="624"/>
      <c r="T11" s="624"/>
      <c r="U11" s="624"/>
      <c r="V11" s="624"/>
      <c r="W11" s="624"/>
      <c r="X11" s="624"/>
      <c r="Y11" s="625"/>
      <c r="Z11" s="628">
        <v>5.5</v>
      </c>
      <c r="AA11" s="629"/>
      <c r="AB11" s="629"/>
      <c r="AC11" s="635"/>
      <c r="AD11" s="632">
        <v>2730599</v>
      </c>
      <c r="AE11" s="624"/>
      <c r="AF11" s="624"/>
      <c r="AG11" s="624"/>
      <c r="AH11" s="624"/>
      <c r="AI11" s="624"/>
      <c r="AJ11" s="624"/>
      <c r="AK11" s="625"/>
      <c r="AL11" s="628">
        <v>10.6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1371922</v>
      </c>
      <c r="BH11" s="624"/>
      <c r="BI11" s="624"/>
      <c r="BJ11" s="624"/>
      <c r="BK11" s="624"/>
      <c r="BL11" s="624"/>
      <c r="BM11" s="624"/>
      <c r="BN11" s="625"/>
      <c r="BO11" s="626">
        <v>8.6999999999999993</v>
      </c>
      <c r="BP11" s="626"/>
      <c r="BQ11" s="626"/>
      <c r="BR11" s="626"/>
      <c r="BS11" s="627">
        <v>392542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278159</v>
      </c>
      <c r="CS11" s="624"/>
      <c r="CT11" s="624"/>
      <c r="CU11" s="624"/>
      <c r="CV11" s="624"/>
      <c r="CW11" s="624"/>
      <c r="CX11" s="624"/>
      <c r="CY11" s="625"/>
      <c r="CZ11" s="626">
        <v>0.6</v>
      </c>
      <c r="DA11" s="626"/>
      <c r="DB11" s="626"/>
      <c r="DC11" s="626"/>
      <c r="DD11" s="632">
        <v>82198</v>
      </c>
      <c r="DE11" s="624"/>
      <c r="DF11" s="624"/>
      <c r="DG11" s="624"/>
      <c r="DH11" s="624"/>
      <c r="DI11" s="624"/>
      <c r="DJ11" s="624"/>
      <c r="DK11" s="624"/>
      <c r="DL11" s="624"/>
      <c r="DM11" s="624"/>
      <c r="DN11" s="624"/>
      <c r="DO11" s="624"/>
      <c r="DP11" s="625"/>
      <c r="DQ11" s="632">
        <v>201365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57632</v>
      </c>
      <c r="S12" s="624"/>
      <c r="T12" s="624"/>
      <c r="U12" s="624"/>
      <c r="V12" s="624"/>
      <c r="W12" s="624"/>
      <c r="X12" s="624"/>
      <c r="Y12" s="625"/>
      <c r="Z12" s="626">
        <v>0.1</v>
      </c>
      <c r="AA12" s="626"/>
      <c r="AB12" s="626"/>
      <c r="AC12" s="626"/>
      <c r="AD12" s="627">
        <v>57632</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6115353</v>
      </c>
      <c r="BH12" s="624"/>
      <c r="BI12" s="624"/>
      <c r="BJ12" s="624"/>
      <c r="BK12" s="624"/>
      <c r="BL12" s="624"/>
      <c r="BM12" s="624"/>
      <c r="BN12" s="625"/>
      <c r="BO12" s="626">
        <v>38.799999999999997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1112009</v>
      </c>
      <c r="CS12" s="624"/>
      <c r="CT12" s="624"/>
      <c r="CU12" s="624"/>
      <c r="CV12" s="624"/>
      <c r="CW12" s="624"/>
      <c r="CX12" s="624"/>
      <c r="CY12" s="625"/>
      <c r="CZ12" s="626">
        <v>2.5</v>
      </c>
      <c r="DA12" s="626"/>
      <c r="DB12" s="626"/>
      <c r="DC12" s="626"/>
      <c r="DD12" s="632">
        <v>29524</v>
      </c>
      <c r="DE12" s="624"/>
      <c r="DF12" s="624"/>
      <c r="DG12" s="624"/>
      <c r="DH12" s="624"/>
      <c r="DI12" s="624"/>
      <c r="DJ12" s="624"/>
      <c r="DK12" s="624"/>
      <c r="DL12" s="624"/>
      <c r="DM12" s="624"/>
      <c r="DN12" s="624"/>
      <c r="DO12" s="624"/>
      <c r="DP12" s="625"/>
      <c r="DQ12" s="632">
        <v>885997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2753</v>
      </c>
      <c r="S13" s="624"/>
      <c r="T13" s="624"/>
      <c r="U13" s="624"/>
      <c r="V13" s="624"/>
      <c r="W13" s="624"/>
      <c r="X13" s="624"/>
      <c r="Y13" s="625"/>
      <c r="Z13" s="626">
        <v>0</v>
      </c>
      <c r="AA13" s="626"/>
      <c r="AB13" s="626"/>
      <c r="AC13" s="626"/>
      <c r="AD13" s="627">
        <v>2753</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6109620</v>
      </c>
      <c r="BH13" s="624"/>
      <c r="BI13" s="624"/>
      <c r="BJ13" s="624"/>
      <c r="BK13" s="624"/>
      <c r="BL13" s="624"/>
      <c r="BM13" s="624"/>
      <c r="BN13" s="625"/>
      <c r="BO13" s="626">
        <v>38.799999999999997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2722543</v>
      </c>
      <c r="CS13" s="624"/>
      <c r="CT13" s="624"/>
      <c r="CU13" s="624"/>
      <c r="CV13" s="624"/>
      <c r="CW13" s="624"/>
      <c r="CX13" s="624"/>
      <c r="CY13" s="625"/>
      <c r="CZ13" s="626">
        <v>6.1</v>
      </c>
      <c r="DA13" s="626"/>
      <c r="DB13" s="626"/>
      <c r="DC13" s="626"/>
      <c r="DD13" s="632">
        <v>869992</v>
      </c>
      <c r="DE13" s="624"/>
      <c r="DF13" s="624"/>
      <c r="DG13" s="624"/>
      <c r="DH13" s="624"/>
      <c r="DI13" s="624"/>
      <c r="DJ13" s="624"/>
      <c r="DK13" s="624"/>
      <c r="DL13" s="624"/>
      <c r="DM13" s="624"/>
      <c r="DN13" s="624"/>
      <c r="DO13" s="624"/>
      <c r="DP13" s="625"/>
      <c r="DQ13" s="632">
        <v>1886952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329591</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2215398</v>
      </c>
      <c r="CS14" s="624"/>
      <c r="CT14" s="624"/>
      <c r="CU14" s="624"/>
      <c r="CV14" s="624"/>
      <c r="CW14" s="624"/>
      <c r="CX14" s="624"/>
      <c r="CY14" s="625"/>
      <c r="CZ14" s="626">
        <v>5</v>
      </c>
      <c r="DA14" s="626"/>
      <c r="DB14" s="626"/>
      <c r="DC14" s="626"/>
      <c r="DD14" s="632">
        <v>1019694</v>
      </c>
      <c r="DE14" s="624"/>
      <c r="DF14" s="624"/>
      <c r="DG14" s="624"/>
      <c r="DH14" s="624"/>
      <c r="DI14" s="624"/>
      <c r="DJ14" s="624"/>
      <c r="DK14" s="624"/>
      <c r="DL14" s="624"/>
      <c r="DM14" s="624"/>
      <c r="DN14" s="624"/>
      <c r="DO14" s="624"/>
      <c r="DP14" s="625"/>
      <c r="DQ14" s="632">
        <v>1533797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46769</v>
      </c>
      <c r="S15" s="624"/>
      <c r="T15" s="624"/>
      <c r="U15" s="624"/>
      <c r="V15" s="624"/>
      <c r="W15" s="624"/>
      <c r="X15" s="624"/>
      <c r="Y15" s="625"/>
      <c r="Z15" s="626">
        <v>0.1</v>
      </c>
      <c r="AA15" s="626"/>
      <c r="AB15" s="626"/>
      <c r="AC15" s="626"/>
      <c r="AD15" s="627">
        <v>46769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596630</v>
      </c>
      <c r="BH15" s="624"/>
      <c r="BI15" s="624"/>
      <c r="BJ15" s="624"/>
      <c r="BK15" s="624"/>
      <c r="BL15" s="624"/>
      <c r="BM15" s="624"/>
      <c r="BN15" s="625"/>
      <c r="BO15" s="626">
        <v>3.8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7284979</v>
      </c>
      <c r="CS15" s="624"/>
      <c r="CT15" s="624"/>
      <c r="CU15" s="624"/>
      <c r="CV15" s="624"/>
      <c r="CW15" s="624"/>
      <c r="CX15" s="624"/>
      <c r="CY15" s="625"/>
      <c r="CZ15" s="626">
        <v>16.399999999999999</v>
      </c>
      <c r="DA15" s="626"/>
      <c r="DB15" s="626"/>
      <c r="DC15" s="626"/>
      <c r="DD15" s="632">
        <v>4058435</v>
      </c>
      <c r="DE15" s="624"/>
      <c r="DF15" s="624"/>
      <c r="DG15" s="624"/>
      <c r="DH15" s="624"/>
      <c r="DI15" s="624"/>
      <c r="DJ15" s="624"/>
      <c r="DK15" s="624"/>
      <c r="DL15" s="624"/>
      <c r="DM15" s="624"/>
      <c r="DN15" s="624"/>
      <c r="DO15" s="624"/>
      <c r="DP15" s="625"/>
      <c r="DQ15" s="632">
        <v>4450628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226694</v>
      </c>
      <c r="S16" s="624"/>
      <c r="T16" s="624"/>
      <c r="U16" s="624"/>
      <c r="V16" s="624"/>
      <c r="W16" s="624"/>
      <c r="X16" s="624"/>
      <c r="Y16" s="625"/>
      <c r="Z16" s="626">
        <v>0.5</v>
      </c>
      <c r="AA16" s="626"/>
      <c r="AB16" s="626"/>
      <c r="AC16" s="626"/>
      <c r="AD16" s="627">
        <v>226694</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3</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593251</v>
      </c>
      <c r="S17" s="624"/>
      <c r="T17" s="624"/>
      <c r="U17" s="624"/>
      <c r="V17" s="624"/>
      <c r="W17" s="624"/>
      <c r="X17" s="624"/>
      <c r="Y17" s="625"/>
      <c r="Z17" s="626">
        <v>1.2</v>
      </c>
      <c r="AA17" s="626"/>
      <c r="AB17" s="626"/>
      <c r="AC17" s="626"/>
      <c r="AD17" s="627">
        <v>593251</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3833212</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3833212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102679</v>
      </c>
      <c r="S18" s="624"/>
      <c r="T18" s="624"/>
      <c r="U18" s="624"/>
      <c r="V18" s="624"/>
      <c r="W18" s="624"/>
      <c r="X18" s="624"/>
      <c r="Y18" s="625"/>
      <c r="Z18" s="626">
        <v>0.2</v>
      </c>
      <c r="AA18" s="626"/>
      <c r="AB18" s="626"/>
      <c r="AC18" s="626"/>
      <c r="AD18" s="627">
        <v>102679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213323</v>
      </c>
      <c r="CS18" s="624"/>
      <c r="CT18" s="624"/>
      <c r="CU18" s="624"/>
      <c r="CV18" s="624"/>
      <c r="CW18" s="624"/>
      <c r="CX18" s="624"/>
      <c r="CY18" s="625"/>
      <c r="CZ18" s="626">
        <v>0.5</v>
      </c>
      <c r="DA18" s="626"/>
      <c r="DB18" s="626"/>
      <c r="DC18" s="626"/>
      <c r="DD18" s="632">
        <v>213323</v>
      </c>
      <c r="DE18" s="624"/>
      <c r="DF18" s="624"/>
      <c r="DG18" s="624"/>
      <c r="DH18" s="624"/>
      <c r="DI18" s="624"/>
      <c r="DJ18" s="624"/>
      <c r="DK18" s="624"/>
      <c r="DL18" s="624"/>
      <c r="DM18" s="624"/>
      <c r="DN18" s="624"/>
      <c r="DO18" s="624"/>
      <c r="DP18" s="625"/>
      <c r="DQ18" s="632">
        <v>81022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485620</v>
      </c>
      <c r="S19" s="624"/>
      <c r="T19" s="624"/>
      <c r="U19" s="624"/>
      <c r="V19" s="624"/>
      <c r="W19" s="624"/>
      <c r="X19" s="624"/>
      <c r="Y19" s="625"/>
      <c r="Z19" s="626">
        <v>1</v>
      </c>
      <c r="AA19" s="626"/>
      <c r="AB19" s="626"/>
      <c r="AC19" s="626"/>
      <c r="AD19" s="627">
        <v>485620</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1139165</v>
      </c>
      <c r="BH19" s="624"/>
      <c r="BI19" s="624"/>
      <c r="BJ19" s="624"/>
      <c r="BK19" s="624"/>
      <c r="BL19" s="624"/>
      <c r="BM19" s="624"/>
      <c r="BN19" s="625"/>
      <c r="BO19" s="626">
        <v>7.2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4952</v>
      </c>
      <c r="S20" s="624"/>
      <c r="T20" s="624"/>
      <c r="U20" s="624"/>
      <c r="V20" s="624"/>
      <c r="W20" s="624"/>
      <c r="X20" s="624"/>
      <c r="Y20" s="625"/>
      <c r="Z20" s="626">
        <v>0</v>
      </c>
      <c r="AA20" s="626"/>
      <c r="AB20" s="626"/>
      <c r="AC20" s="626"/>
      <c r="AD20" s="627">
        <v>4952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1139165</v>
      </c>
      <c r="BH20" s="624"/>
      <c r="BI20" s="624"/>
      <c r="BJ20" s="624"/>
      <c r="BK20" s="624"/>
      <c r="BL20" s="624"/>
      <c r="BM20" s="624"/>
      <c r="BN20" s="625"/>
      <c r="BO20" s="626">
        <v>7.2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44468684</v>
      </c>
      <c r="CS20" s="624"/>
      <c r="CT20" s="624"/>
      <c r="CU20" s="624"/>
      <c r="CV20" s="624"/>
      <c r="CW20" s="624"/>
      <c r="CX20" s="624"/>
      <c r="CY20" s="625"/>
      <c r="CZ20" s="626">
        <v>100</v>
      </c>
      <c r="DA20" s="626"/>
      <c r="DB20" s="626"/>
      <c r="DC20" s="626"/>
      <c r="DD20" s="632">
        <v>7025677</v>
      </c>
      <c r="DE20" s="624"/>
      <c r="DF20" s="624"/>
      <c r="DG20" s="624"/>
      <c r="DH20" s="624"/>
      <c r="DI20" s="624"/>
      <c r="DJ20" s="624"/>
      <c r="DK20" s="624"/>
      <c r="DL20" s="624"/>
      <c r="DM20" s="624"/>
      <c r="DN20" s="624"/>
      <c r="DO20" s="624"/>
      <c r="DP20" s="625"/>
      <c r="DQ20" s="632">
        <v>29648372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7401863</v>
      </c>
      <c r="S21" s="624"/>
      <c r="T21" s="624"/>
      <c r="U21" s="624"/>
      <c r="V21" s="624"/>
      <c r="W21" s="624"/>
      <c r="X21" s="624"/>
      <c r="Y21" s="625"/>
      <c r="Z21" s="626">
        <v>14.9</v>
      </c>
      <c r="AA21" s="626"/>
      <c r="AB21" s="626"/>
      <c r="AC21" s="626"/>
      <c r="AD21" s="627">
        <v>6669818</v>
      </c>
      <c r="AE21" s="627"/>
      <c r="AF21" s="627"/>
      <c r="AG21" s="627"/>
      <c r="AH21" s="627"/>
      <c r="AI21" s="627"/>
      <c r="AJ21" s="627"/>
      <c r="AK21" s="627"/>
      <c r="AL21" s="628">
        <v>25.8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18492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6669818</v>
      </c>
      <c r="S22" s="624"/>
      <c r="T22" s="624"/>
      <c r="U22" s="624"/>
      <c r="V22" s="624"/>
      <c r="W22" s="624"/>
      <c r="X22" s="624"/>
      <c r="Y22" s="625"/>
      <c r="Z22" s="626">
        <v>13.4</v>
      </c>
      <c r="AA22" s="626"/>
      <c r="AB22" s="626"/>
      <c r="AC22" s="626"/>
      <c r="AD22" s="627">
        <v>6669818</v>
      </c>
      <c r="AE22" s="627"/>
      <c r="AF22" s="627"/>
      <c r="AG22" s="627"/>
      <c r="AH22" s="627"/>
      <c r="AI22" s="627"/>
      <c r="AJ22" s="627"/>
      <c r="AK22" s="627"/>
      <c r="AL22" s="628">
        <v>25.8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732045</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1120673</v>
      </c>
      <c r="BH23" s="624"/>
      <c r="BI23" s="624"/>
      <c r="BJ23" s="624"/>
      <c r="BK23" s="624"/>
      <c r="BL23" s="624"/>
      <c r="BM23" s="624"/>
      <c r="BN23" s="625"/>
      <c r="BO23" s="626">
        <v>7.1</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21225742</v>
      </c>
      <c r="CS24" s="613"/>
      <c r="CT24" s="613"/>
      <c r="CU24" s="613"/>
      <c r="CV24" s="613"/>
      <c r="CW24" s="613"/>
      <c r="CX24" s="613"/>
      <c r="CY24" s="614"/>
      <c r="CZ24" s="617">
        <v>47.7</v>
      </c>
      <c r="DA24" s="618"/>
      <c r="DB24" s="618"/>
      <c r="DC24" s="634"/>
      <c r="DD24" s="655">
        <v>14941249</v>
      </c>
      <c r="DE24" s="613"/>
      <c r="DF24" s="613"/>
      <c r="DG24" s="613"/>
      <c r="DH24" s="613"/>
      <c r="DI24" s="613"/>
      <c r="DJ24" s="613"/>
      <c r="DK24" s="614"/>
      <c r="DL24" s="655">
        <v>13415256</v>
      </c>
      <c r="DM24" s="613"/>
      <c r="DN24" s="613"/>
      <c r="DO24" s="613"/>
      <c r="DP24" s="613"/>
      <c r="DQ24" s="613"/>
      <c r="DR24" s="613"/>
      <c r="DS24" s="613"/>
      <c r="DT24" s="613"/>
      <c r="DU24" s="613"/>
      <c r="DV24" s="614"/>
      <c r="DW24" s="617">
        <v>52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27463004</v>
      </c>
      <c r="S25" s="624"/>
      <c r="T25" s="624"/>
      <c r="U25" s="624"/>
      <c r="V25" s="624"/>
      <c r="W25" s="624"/>
      <c r="X25" s="624"/>
      <c r="Y25" s="625"/>
      <c r="Z25" s="626">
        <v>55.4</v>
      </c>
      <c r="AA25" s="626"/>
      <c r="AB25" s="626"/>
      <c r="AC25" s="626"/>
      <c r="AD25" s="627">
        <v>25610286</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7345175</v>
      </c>
      <c r="CS25" s="644"/>
      <c r="CT25" s="644"/>
      <c r="CU25" s="644"/>
      <c r="CV25" s="644"/>
      <c r="CW25" s="644"/>
      <c r="CX25" s="644"/>
      <c r="CY25" s="645"/>
      <c r="CZ25" s="628">
        <v>16.5</v>
      </c>
      <c r="DA25" s="656"/>
      <c r="DB25" s="656"/>
      <c r="DC25" s="658"/>
      <c r="DD25" s="632">
        <v>6826843</v>
      </c>
      <c r="DE25" s="644"/>
      <c r="DF25" s="644"/>
      <c r="DG25" s="644"/>
      <c r="DH25" s="644"/>
      <c r="DI25" s="644"/>
      <c r="DJ25" s="644"/>
      <c r="DK25" s="645"/>
      <c r="DL25" s="632">
        <v>6790182</v>
      </c>
      <c r="DM25" s="644"/>
      <c r="DN25" s="644"/>
      <c r="DO25" s="644"/>
      <c r="DP25" s="644"/>
      <c r="DQ25" s="644"/>
      <c r="DR25" s="644"/>
      <c r="DS25" s="644"/>
      <c r="DT25" s="644"/>
      <c r="DU25" s="644"/>
      <c r="DV25" s="645"/>
      <c r="DW25" s="628">
        <v>26.3</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8455</v>
      </c>
      <c r="S26" s="624"/>
      <c r="T26" s="624"/>
      <c r="U26" s="624"/>
      <c r="V26" s="624"/>
      <c r="W26" s="624"/>
      <c r="X26" s="624"/>
      <c r="Y26" s="625"/>
      <c r="Z26" s="626">
        <v>0</v>
      </c>
      <c r="AA26" s="626"/>
      <c r="AB26" s="626"/>
      <c r="AC26" s="626"/>
      <c r="AD26" s="627">
        <v>8455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4443633</v>
      </c>
      <c r="CS26" s="624"/>
      <c r="CT26" s="624"/>
      <c r="CU26" s="624"/>
      <c r="CV26" s="624"/>
      <c r="CW26" s="624"/>
      <c r="CX26" s="624"/>
      <c r="CY26" s="625"/>
      <c r="CZ26" s="628">
        <v>10</v>
      </c>
      <c r="DA26" s="656"/>
      <c r="DB26" s="656"/>
      <c r="DC26" s="658"/>
      <c r="DD26" s="632">
        <v>4191541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214078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15742452</v>
      </c>
      <c r="BH27" s="624"/>
      <c r="BI27" s="624"/>
      <c r="BJ27" s="624"/>
      <c r="BK27" s="624"/>
      <c r="BL27" s="624"/>
      <c r="BM27" s="624"/>
      <c r="BN27" s="625"/>
      <c r="BO27" s="626">
        <v>100</v>
      </c>
      <c r="BP27" s="626"/>
      <c r="BQ27" s="626"/>
      <c r="BR27" s="626"/>
      <c r="BS27" s="627">
        <v>392542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10047355</v>
      </c>
      <c r="CS27" s="644"/>
      <c r="CT27" s="644"/>
      <c r="CU27" s="644"/>
      <c r="CV27" s="644"/>
      <c r="CW27" s="644"/>
      <c r="CX27" s="644"/>
      <c r="CY27" s="645"/>
      <c r="CZ27" s="628">
        <v>22.6</v>
      </c>
      <c r="DA27" s="656"/>
      <c r="DB27" s="656"/>
      <c r="DC27" s="658"/>
      <c r="DD27" s="632">
        <v>4281194</v>
      </c>
      <c r="DE27" s="644"/>
      <c r="DF27" s="644"/>
      <c r="DG27" s="644"/>
      <c r="DH27" s="644"/>
      <c r="DI27" s="644"/>
      <c r="DJ27" s="644"/>
      <c r="DK27" s="645"/>
      <c r="DL27" s="632">
        <v>2791862</v>
      </c>
      <c r="DM27" s="644"/>
      <c r="DN27" s="644"/>
      <c r="DO27" s="644"/>
      <c r="DP27" s="644"/>
      <c r="DQ27" s="644"/>
      <c r="DR27" s="644"/>
      <c r="DS27" s="644"/>
      <c r="DT27" s="644"/>
      <c r="DU27" s="644"/>
      <c r="DV27" s="645"/>
      <c r="DW27" s="628">
        <v>10.8</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339861</v>
      </c>
      <c r="S28" s="624"/>
      <c r="T28" s="624"/>
      <c r="U28" s="624"/>
      <c r="V28" s="624"/>
      <c r="W28" s="624"/>
      <c r="X28" s="624"/>
      <c r="Y28" s="625"/>
      <c r="Z28" s="626">
        <v>0.7</v>
      </c>
      <c r="AA28" s="626"/>
      <c r="AB28" s="626"/>
      <c r="AC28" s="626"/>
      <c r="AD28" s="627">
        <v>49823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3833212</v>
      </c>
      <c r="CS28" s="624"/>
      <c r="CT28" s="624"/>
      <c r="CU28" s="624"/>
      <c r="CV28" s="624"/>
      <c r="CW28" s="624"/>
      <c r="CX28" s="624"/>
      <c r="CY28" s="625"/>
      <c r="CZ28" s="628">
        <v>8.6</v>
      </c>
      <c r="DA28" s="656"/>
      <c r="DB28" s="656"/>
      <c r="DC28" s="658"/>
      <c r="DD28" s="632">
        <v>3833212</v>
      </c>
      <c r="DE28" s="624"/>
      <c r="DF28" s="624"/>
      <c r="DG28" s="624"/>
      <c r="DH28" s="624"/>
      <c r="DI28" s="624"/>
      <c r="DJ28" s="624"/>
      <c r="DK28" s="625"/>
      <c r="DL28" s="632">
        <v>3833212</v>
      </c>
      <c r="DM28" s="624"/>
      <c r="DN28" s="624"/>
      <c r="DO28" s="624"/>
      <c r="DP28" s="624"/>
      <c r="DQ28" s="624"/>
      <c r="DR28" s="624"/>
      <c r="DS28" s="624"/>
      <c r="DT28" s="624"/>
      <c r="DU28" s="624"/>
      <c r="DV28" s="625"/>
      <c r="DW28" s="628">
        <v>14.8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673255</v>
      </c>
      <c r="S29" s="624"/>
      <c r="T29" s="624"/>
      <c r="U29" s="624"/>
      <c r="V29" s="624"/>
      <c r="W29" s="624"/>
      <c r="X29" s="624"/>
      <c r="Y29" s="625"/>
      <c r="Z29" s="626">
        <v>1.4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3833212</v>
      </c>
      <c r="CS29" s="644"/>
      <c r="CT29" s="644"/>
      <c r="CU29" s="644"/>
      <c r="CV29" s="644"/>
      <c r="CW29" s="644"/>
      <c r="CX29" s="644"/>
      <c r="CY29" s="645"/>
      <c r="CZ29" s="628">
        <v>8.6</v>
      </c>
      <c r="DA29" s="656"/>
      <c r="DB29" s="656"/>
      <c r="DC29" s="658"/>
      <c r="DD29" s="632">
        <v>3833212</v>
      </c>
      <c r="DE29" s="644"/>
      <c r="DF29" s="644"/>
      <c r="DG29" s="644"/>
      <c r="DH29" s="644"/>
      <c r="DI29" s="644"/>
      <c r="DJ29" s="644"/>
      <c r="DK29" s="645"/>
      <c r="DL29" s="632">
        <v>3833212</v>
      </c>
      <c r="DM29" s="644"/>
      <c r="DN29" s="644"/>
      <c r="DO29" s="644"/>
      <c r="DP29" s="644"/>
      <c r="DQ29" s="644"/>
      <c r="DR29" s="644"/>
      <c r="DS29" s="644"/>
      <c r="DT29" s="644"/>
      <c r="DU29" s="644"/>
      <c r="DV29" s="645"/>
      <c r="DW29" s="628">
        <v>14.8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6378859</v>
      </c>
      <c r="S30" s="624"/>
      <c r="T30" s="624"/>
      <c r="U30" s="624"/>
      <c r="V30" s="624"/>
      <c r="W30" s="624"/>
      <c r="X30" s="624"/>
      <c r="Y30" s="625"/>
      <c r="Z30" s="626">
        <v>12.9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3713644</v>
      </c>
      <c r="CS30" s="624"/>
      <c r="CT30" s="624"/>
      <c r="CU30" s="624"/>
      <c r="CV30" s="624"/>
      <c r="CW30" s="624"/>
      <c r="CX30" s="624"/>
      <c r="CY30" s="625"/>
      <c r="CZ30" s="628">
        <v>8.4</v>
      </c>
      <c r="DA30" s="656"/>
      <c r="DB30" s="656"/>
      <c r="DC30" s="658"/>
      <c r="DD30" s="632">
        <v>3713644</v>
      </c>
      <c r="DE30" s="624"/>
      <c r="DF30" s="624"/>
      <c r="DG30" s="624"/>
      <c r="DH30" s="624"/>
      <c r="DI30" s="624"/>
      <c r="DJ30" s="624"/>
      <c r="DK30" s="625"/>
      <c r="DL30" s="632">
        <v>3713644</v>
      </c>
      <c r="DM30" s="624"/>
      <c r="DN30" s="624"/>
      <c r="DO30" s="624"/>
      <c r="DP30" s="624"/>
      <c r="DQ30" s="624"/>
      <c r="DR30" s="624"/>
      <c r="DS30" s="624"/>
      <c r="DT30" s="624"/>
      <c r="DU30" s="624"/>
      <c r="DV30" s="625"/>
      <c r="DW30" s="628">
        <v>14.4</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300</v>
      </c>
      <c r="S31" s="624"/>
      <c r="T31" s="624"/>
      <c r="U31" s="624"/>
      <c r="V31" s="624"/>
      <c r="W31" s="624"/>
      <c r="X31" s="624"/>
      <c r="Y31" s="625"/>
      <c r="Z31" s="626">
        <v>0</v>
      </c>
      <c r="AA31" s="626"/>
      <c r="AB31" s="626"/>
      <c r="AC31" s="626"/>
      <c r="AD31" s="627">
        <v>300</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97.8</v>
      </c>
      <c r="BN31" s="667"/>
      <c r="BO31" s="667"/>
      <c r="BP31" s="667"/>
      <c r="BQ31" s="668"/>
      <c r="BR31" s="670">
        <v>99.2</v>
      </c>
      <c r="BS31" s="667"/>
      <c r="BT31" s="667"/>
      <c r="BU31" s="667"/>
      <c r="BV31" s="667"/>
      <c r="BW31" s="667"/>
      <c r="BX31" s="618">
        <v>97.7</v>
      </c>
      <c r="BY31" s="667"/>
      <c r="BZ31" s="667"/>
      <c r="CA31" s="667"/>
      <c r="CB31" s="668"/>
      <c r="CD31" s="663"/>
      <c r="CE31" s="664"/>
      <c r="CF31" s="620" t="s">
        <v>300</v>
      </c>
      <c r="CG31" s="621"/>
      <c r="CH31" s="621"/>
      <c r="CI31" s="621"/>
      <c r="CJ31" s="621"/>
      <c r="CK31" s="621"/>
      <c r="CL31" s="621"/>
      <c r="CM31" s="621"/>
      <c r="CN31" s="621"/>
      <c r="CO31" s="621"/>
      <c r="CP31" s="621"/>
      <c r="CQ31" s="622"/>
      <c r="CR31" s="623">
        <v>119568</v>
      </c>
      <c r="CS31" s="644"/>
      <c r="CT31" s="644"/>
      <c r="CU31" s="644"/>
      <c r="CV31" s="644"/>
      <c r="CW31" s="644"/>
      <c r="CX31" s="644"/>
      <c r="CY31" s="645"/>
      <c r="CZ31" s="628">
        <v>0.3</v>
      </c>
      <c r="DA31" s="656"/>
      <c r="DB31" s="656"/>
      <c r="DC31" s="658"/>
      <c r="DD31" s="632">
        <v>119568</v>
      </c>
      <c r="DE31" s="644"/>
      <c r="DF31" s="644"/>
      <c r="DG31" s="644"/>
      <c r="DH31" s="644"/>
      <c r="DI31" s="644"/>
      <c r="DJ31" s="644"/>
      <c r="DK31" s="645"/>
      <c r="DL31" s="632">
        <v>119568</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2831666</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44"/>
      <c r="BI32" s="644"/>
      <c r="BJ32" s="644"/>
      <c r="BK32" s="644"/>
      <c r="BL32" s="644"/>
      <c r="BM32" s="629">
        <v>97.9</v>
      </c>
      <c r="BN32" s="644"/>
      <c r="BO32" s="644"/>
      <c r="BP32" s="644"/>
      <c r="BQ32" s="669"/>
      <c r="BR32" s="680">
        <v>99</v>
      </c>
      <c r="BS32" s="644"/>
      <c r="BT32" s="644"/>
      <c r="BU32" s="644"/>
      <c r="BV32" s="644"/>
      <c r="BW32" s="644"/>
      <c r="BX32" s="629">
        <v>97.7</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438125</v>
      </c>
      <c r="S33" s="624"/>
      <c r="T33" s="624"/>
      <c r="U33" s="624"/>
      <c r="V33" s="624"/>
      <c r="W33" s="624"/>
      <c r="X33" s="624"/>
      <c r="Y33" s="625"/>
      <c r="Z33" s="626">
        <v>0.9</v>
      </c>
      <c r="AA33" s="626"/>
      <c r="AB33" s="626"/>
      <c r="AC33" s="626"/>
      <c r="AD33" s="627">
        <v>151272</v>
      </c>
      <c r="AE33" s="627"/>
      <c r="AF33" s="627"/>
      <c r="AG33" s="627"/>
      <c r="AH33" s="627"/>
      <c r="AI33" s="627"/>
      <c r="AJ33" s="627"/>
      <c r="AK33" s="627"/>
      <c r="AL33" s="628">
        <v>0.6</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99.1</v>
      </c>
      <c r="BH33" s="682"/>
      <c r="BI33" s="682"/>
      <c r="BJ33" s="682"/>
      <c r="BK33" s="682"/>
      <c r="BL33" s="682"/>
      <c r="BM33" s="683">
        <v>97.6</v>
      </c>
      <c r="BN33" s="682"/>
      <c r="BO33" s="682"/>
      <c r="BP33" s="682"/>
      <c r="BQ33" s="684"/>
      <c r="BR33" s="681">
        <v>99.2</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16217265</v>
      </c>
      <c r="CS33" s="644"/>
      <c r="CT33" s="644"/>
      <c r="CU33" s="644"/>
      <c r="CV33" s="644"/>
      <c r="CW33" s="644"/>
      <c r="CX33" s="644"/>
      <c r="CY33" s="645"/>
      <c r="CZ33" s="628">
        <v>36.5</v>
      </c>
      <c r="DA33" s="656"/>
      <c r="DB33" s="656"/>
      <c r="DC33" s="658"/>
      <c r="DD33" s="632">
        <v>12341980</v>
      </c>
      <c r="DE33" s="644"/>
      <c r="DF33" s="644"/>
      <c r="DG33" s="644"/>
      <c r="DH33" s="644"/>
      <c r="DI33" s="644"/>
      <c r="DJ33" s="644"/>
      <c r="DK33" s="645"/>
      <c r="DL33" s="632">
        <v>9673673</v>
      </c>
      <c r="DM33" s="644"/>
      <c r="DN33" s="644"/>
      <c r="DO33" s="644"/>
      <c r="DP33" s="644"/>
      <c r="DQ33" s="644"/>
      <c r="DR33" s="644"/>
      <c r="DS33" s="644"/>
      <c r="DT33" s="644"/>
      <c r="DU33" s="644"/>
      <c r="DV33" s="645"/>
      <c r="DW33" s="628">
        <v>37.5</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532062</v>
      </c>
      <c r="S34" s="624"/>
      <c r="T34" s="624"/>
      <c r="U34" s="624"/>
      <c r="V34" s="624"/>
      <c r="W34" s="624"/>
      <c r="X34" s="624"/>
      <c r="Y34" s="625"/>
      <c r="Z34" s="626">
        <v>1.1000000000000001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7157840</v>
      </c>
      <c r="CS34" s="624"/>
      <c r="CT34" s="624"/>
      <c r="CU34" s="624"/>
      <c r="CV34" s="624"/>
      <c r="CW34" s="624"/>
      <c r="CX34" s="624"/>
      <c r="CY34" s="625"/>
      <c r="CZ34" s="628">
        <v>16.100000000000001</v>
      </c>
      <c r="DA34" s="656"/>
      <c r="DB34" s="656"/>
      <c r="DC34" s="658"/>
      <c r="DD34" s="632">
        <v>5177105</v>
      </c>
      <c r="DE34" s="624"/>
      <c r="DF34" s="624"/>
      <c r="DG34" s="624"/>
      <c r="DH34" s="624"/>
      <c r="DI34" s="624"/>
      <c r="DJ34" s="624"/>
      <c r="DK34" s="625"/>
      <c r="DL34" s="632">
        <v>4731272</v>
      </c>
      <c r="DM34" s="624"/>
      <c r="DN34" s="624"/>
      <c r="DO34" s="624"/>
      <c r="DP34" s="624"/>
      <c r="DQ34" s="624"/>
      <c r="DR34" s="624"/>
      <c r="DS34" s="624"/>
      <c r="DT34" s="624"/>
      <c r="DU34" s="624"/>
      <c r="DV34" s="625"/>
      <c r="DW34" s="628">
        <v>18.3</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3101711</v>
      </c>
      <c r="S35" s="624"/>
      <c r="T35" s="624"/>
      <c r="U35" s="624"/>
      <c r="V35" s="624"/>
      <c r="W35" s="624"/>
      <c r="X35" s="624"/>
      <c r="Y35" s="625"/>
      <c r="Z35" s="626">
        <v>6.3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517129</v>
      </c>
      <c r="CS35" s="644"/>
      <c r="CT35" s="644"/>
      <c r="CU35" s="644"/>
      <c r="CV35" s="644"/>
      <c r="CW35" s="644"/>
      <c r="CX35" s="644"/>
      <c r="CY35" s="645"/>
      <c r="CZ35" s="628">
        <v>1.2</v>
      </c>
      <c r="DA35" s="656"/>
      <c r="DB35" s="656"/>
      <c r="DC35" s="658"/>
      <c r="DD35" s="632">
        <v>435683</v>
      </c>
      <c r="DE35" s="644"/>
      <c r="DF35" s="644"/>
      <c r="DG35" s="644"/>
      <c r="DH35" s="644"/>
      <c r="DI35" s="644"/>
      <c r="DJ35" s="644"/>
      <c r="DK35" s="645"/>
      <c r="DL35" s="632">
        <v>435525</v>
      </c>
      <c r="DM35" s="644"/>
      <c r="DN35" s="644"/>
      <c r="DO35" s="644"/>
      <c r="DP35" s="644"/>
      <c r="DQ35" s="644"/>
      <c r="DR35" s="644"/>
      <c r="DS35" s="644"/>
      <c r="DT35" s="644"/>
      <c r="DU35" s="644"/>
      <c r="DV35" s="645"/>
      <c r="DW35" s="628">
        <v>1.7</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2988243</v>
      </c>
      <c r="S36" s="624"/>
      <c r="T36" s="624"/>
      <c r="U36" s="624"/>
      <c r="V36" s="624"/>
      <c r="W36" s="624"/>
      <c r="X36" s="624"/>
      <c r="Y36" s="625"/>
      <c r="Z36" s="626">
        <v>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5281627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138391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3018242</v>
      </c>
      <c r="CS36" s="624"/>
      <c r="CT36" s="624"/>
      <c r="CU36" s="624"/>
      <c r="CV36" s="624"/>
      <c r="CW36" s="624"/>
      <c r="CX36" s="624"/>
      <c r="CY36" s="625"/>
      <c r="CZ36" s="628">
        <v>6.8</v>
      </c>
      <c r="DA36" s="656"/>
      <c r="DB36" s="656"/>
      <c r="DC36" s="658"/>
      <c r="DD36" s="632">
        <v>2462864</v>
      </c>
      <c r="DE36" s="624"/>
      <c r="DF36" s="624"/>
      <c r="DG36" s="624"/>
      <c r="DH36" s="624"/>
      <c r="DI36" s="624"/>
      <c r="DJ36" s="624"/>
      <c r="DK36" s="625"/>
      <c r="DL36" s="632">
        <v>1198110</v>
      </c>
      <c r="DM36" s="624"/>
      <c r="DN36" s="624"/>
      <c r="DO36" s="624"/>
      <c r="DP36" s="624"/>
      <c r="DQ36" s="624"/>
      <c r="DR36" s="624"/>
      <c r="DS36" s="624"/>
      <c r="DT36" s="624"/>
      <c r="DU36" s="624"/>
      <c r="DV36" s="625"/>
      <c r="DW36" s="628">
        <v>4.5999999999999996</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747660</v>
      </c>
      <c r="S37" s="624"/>
      <c r="T37" s="624"/>
      <c r="U37" s="624"/>
      <c r="V37" s="624"/>
      <c r="W37" s="624"/>
      <c r="X37" s="624"/>
      <c r="Y37" s="625"/>
      <c r="Z37" s="626">
        <v>1.5</v>
      </c>
      <c r="AA37" s="626"/>
      <c r="AB37" s="626"/>
      <c r="AC37" s="626"/>
      <c r="AD37" s="627">
        <v>1406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656941</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52919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94071</v>
      </c>
      <c r="CS37" s="644"/>
      <c r="CT37" s="644"/>
      <c r="CU37" s="644"/>
      <c r="CV37" s="644"/>
      <c r="CW37" s="644"/>
      <c r="CX37" s="644"/>
      <c r="CY37" s="645"/>
      <c r="CZ37" s="628">
        <v>0.2</v>
      </c>
      <c r="DA37" s="656"/>
      <c r="DB37" s="656"/>
      <c r="DC37" s="658"/>
      <c r="DD37" s="632">
        <v>72990</v>
      </c>
      <c r="DE37" s="644"/>
      <c r="DF37" s="644"/>
      <c r="DG37" s="644"/>
      <c r="DH37" s="644"/>
      <c r="DI37" s="644"/>
      <c r="DJ37" s="644"/>
      <c r="DK37" s="645"/>
      <c r="DL37" s="632">
        <v>69184</v>
      </c>
      <c r="DM37" s="644"/>
      <c r="DN37" s="644"/>
      <c r="DO37" s="644"/>
      <c r="DP37" s="644"/>
      <c r="DQ37" s="644"/>
      <c r="DR37" s="644"/>
      <c r="DS37" s="644"/>
      <c r="DT37" s="644"/>
      <c r="DU37" s="644"/>
      <c r="DV37" s="645"/>
      <c r="DW37" s="628">
        <v>0.3</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3889700</v>
      </c>
      <c r="S38" s="624"/>
      <c r="T38" s="624"/>
      <c r="U38" s="624"/>
      <c r="V38" s="624"/>
      <c r="W38" s="624"/>
      <c r="X38" s="624"/>
      <c r="Y38" s="625"/>
      <c r="Z38" s="626">
        <v>7.8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491052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12439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4099041</v>
      </c>
      <c r="CS38" s="624"/>
      <c r="CT38" s="624"/>
      <c r="CU38" s="624"/>
      <c r="CV38" s="624"/>
      <c r="CW38" s="624"/>
      <c r="CX38" s="624"/>
      <c r="CY38" s="625"/>
      <c r="CZ38" s="628">
        <v>9.1999999999999993</v>
      </c>
      <c r="DA38" s="656"/>
      <c r="DB38" s="656"/>
      <c r="DC38" s="658"/>
      <c r="DD38" s="632">
        <v>3366910</v>
      </c>
      <c r="DE38" s="624"/>
      <c r="DF38" s="624"/>
      <c r="DG38" s="624"/>
      <c r="DH38" s="624"/>
      <c r="DI38" s="624"/>
      <c r="DJ38" s="624"/>
      <c r="DK38" s="625"/>
      <c r="DL38" s="632">
        <v>3308766</v>
      </c>
      <c r="DM38" s="624"/>
      <c r="DN38" s="624"/>
      <c r="DO38" s="624"/>
      <c r="DP38" s="624"/>
      <c r="DQ38" s="624"/>
      <c r="DR38" s="624"/>
      <c r="DS38" s="624"/>
      <c r="DT38" s="624"/>
      <c r="DU38" s="624"/>
      <c r="DV38" s="625"/>
      <c r="DW38" s="628">
        <v>12.8</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34593</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18306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1283606</v>
      </c>
      <c r="CS39" s="644"/>
      <c r="CT39" s="644"/>
      <c r="CU39" s="644"/>
      <c r="CV39" s="644"/>
      <c r="CW39" s="644"/>
      <c r="CX39" s="644"/>
      <c r="CY39" s="645"/>
      <c r="CZ39" s="628">
        <v>2.9</v>
      </c>
      <c r="DA39" s="656"/>
      <c r="DB39" s="656"/>
      <c r="DC39" s="658"/>
      <c r="DD39" s="632">
        <v>819011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141407</v>
      </c>
      <c r="CS40" s="624"/>
      <c r="CT40" s="624"/>
      <c r="CU40" s="624"/>
      <c r="CV40" s="624"/>
      <c r="CW40" s="624"/>
      <c r="CX40" s="624"/>
      <c r="CY40" s="625"/>
      <c r="CZ40" s="628">
        <v>0.3</v>
      </c>
      <c r="DA40" s="656"/>
      <c r="DB40" s="656"/>
      <c r="DC40" s="658"/>
      <c r="DD40" s="632">
        <v>80407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49606979</v>
      </c>
      <c r="S41" s="696"/>
      <c r="T41" s="696"/>
      <c r="U41" s="696"/>
      <c r="V41" s="696"/>
      <c r="W41" s="696"/>
      <c r="X41" s="696"/>
      <c r="Y41" s="700"/>
      <c r="Z41" s="701">
        <v>100</v>
      </c>
      <c r="AA41" s="701"/>
      <c r="AB41" s="701"/>
      <c r="AC41" s="701"/>
      <c r="AD41" s="702">
        <v>25821542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793328</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3305713</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394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7025677</v>
      </c>
      <c r="CS42" s="644"/>
      <c r="CT42" s="644"/>
      <c r="CU42" s="644"/>
      <c r="CV42" s="644"/>
      <c r="CW42" s="644"/>
      <c r="CX42" s="644"/>
      <c r="CY42" s="645"/>
      <c r="CZ42" s="628">
        <v>15.8</v>
      </c>
      <c r="DA42" s="656"/>
      <c r="DB42" s="656"/>
      <c r="DC42" s="658"/>
      <c r="DD42" s="632">
        <v>2365143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75602</v>
      </c>
      <c r="CS43" s="644"/>
      <c r="CT43" s="644"/>
      <c r="CU43" s="644"/>
      <c r="CV43" s="644"/>
      <c r="CW43" s="644"/>
      <c r="CX43" s="644"/>
      <c r="CY43" s="645"/>
      <c r="CZ43" s="628">
        <v>0.2</v>
      </c>
      <c r="DA43" s="656"/>
      <c r="DB43" s="656"/>
      <c r="DC43" s="658"/>
      <c r="DD43" s="632">
        <v>75602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7025677</v>
      </c>
      <c r="CS44" s="624"/>
      <c r="CT44" s="624"/>
      <c r="CU44" s="624"/>
      <c r="CV44" s="624"/>
      <c r="CW44" s="624"/>
      <c r="CX44" s="624"/>
      <c r="CY44" s="625"/>
      <c r="CZ44" s="628">
        <v>15.8</v>
      </c>
      <c r="DA44" s="629"/>
      <c r="DB44" s="629"/>
      <c r="DC44" s="635"/>
      <c r="DD44" s="632">
        <v>2365143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898061</v>
      </c>
      <c r="CS45" s="644"/>
      <c r="CT45" s="644"/>
      <c r="CU45" s="644"/>
      <c r="CV45" s="644"/>
      <c r="CW45" s="644"/>
      <c r="CX45" s="644"/>
      <c r="CY45" s="645"/>
      <c r="CZ45" s="628">
        <v>2</v>
      </c>
      <c r="DA45" s="656"/>
      <c r="DB45" s="656"/>
      <c r="DC45" s="658"/>
      <c r="DD45" s="632">
        <v>196800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6082205</v>
      </c>
      <c r="CS46" s="624"/>
      <c r="CT46" s="624"/>
      <c r="CU46" s="624"/>
      <c r="CV46" s="624"/>
      <c r="CW46" s="624"/>
      <c r="CX46" s="624"/>
      <c r="CY46" s="625"/>
      <c r="CZ46" s="628">
        <v>13.7</v>
      </c>
      <c r="DA46" s="629"/>
      <c r="DB46" s="629"/>
      <c r="DC46" s="635"/>
      <c r="DD46" s="632">
        <v>2124332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44468684</v>
      </c>
      <c r="CS49" s="682"/>
      <c r="CT49" s="682"/>
      <c r="CU49" s="682"/>
      <c r="CV49" s="682"/>
      <c r="CW49" s="682"/>
      <c r="CX49" s="682"/>
      <c r="CY49" s="711"/>
      <c r="CZ49" s="703">
        <v>100</v>
      </c>
      <c r="DA49" s="712"/>
      <c r="DB49" s="712"/>
      <c r="DC49" s="713"/>
      <c r="DD49" s="714">
        <v>29648372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KhcYNc+cSaEGUd2m4DHdV+LLFmikEiMAJP+ujhhPOPVVrbgOe416F5/vI2b3mabhR1PUrba+ozrLBmBdvl/lA==" saltValue="5y8mmZzUR/5wUayJeJMA6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50342</v>
      </c>
      <c r="R7" s="753"/>
      <c r="S7" s="753"/>
      <c r="T7" s="753"/>
      <c r="U7" s="753"/>
      <c r="V7" s="753">
        <v>45204</v>
      </c>
      <c r="W7" s="753"/>
      <c r="X7" s="753"/>
      <c r="Y7" s="753"/>
      <c r="Z7" s="753"/>
      <c r="AA7" s="753">
        <v>5138</v>
      </c>
      <c r="AB7" s="753"/>
      <c r="AC7" s="753"/>
      <c r="AD7" s="753"/>
      <c r="AE7" s="754"/>
      <c r="AF7" s="755">
        <v>3965</v>
      </c>
      <c r="AG7" s="756"/>
      <c r="AH7" s="756"/>
      <c r="AI7" s="756"/>
      <c r="AJ7" s="757"/>
      <c r="AK7" s="758">
        <v>3102</v>
      </c>
      <c r="AL7" s="759"/>
      <c r="AM7" s="759"/>
      <c r="AN7" s="759"/>
      <c r="AO7" s="759"/>
      <c r="AP7" s="759">
        <v>34854</v>
      </c>
      <c r="AQ7" s="759"/>
      <c r="AR7" s="759"/>
      <c r="AS7" s="759"/>
      <c r="AT7" s="759"/>
      <c r="AU7" s="760" t="s">
        <v>585</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-5</v>
      </c>
      <c r="CI7" s="744"/>
      <c r="CJ7" s="744"/>
      <c r="CK7" s="744"/>
      <c r="CL7" s="745"/>
      <c r="CM7" s="743">
        <v>742</v>
      </c>
      <c r="CN7" s="744"/>
      <c r="CO7" s="744"/>
      <c r="CP7" s="744"/>
      <c r="CQ7" s="745"/>
      <c r="CR7" s="743">
        <v>100</v>
      </c>
      <c r="CS7" s="744"/>
      <c r="CT7" s="744"/>
      <c r="CU7" s="744"/>
      <c r="CV7" s="745"/>
      <c r="CW7" s="743">
        <v>2</v>
      </c>
      <c r="CX7" s="744"/>
      <c r="CY7" s="744"/>
      <c r="CZ7" s="744"/>
      <c r="DA7" s="745"/>
      <c r="DB7" s="743" t="s">
        <v>572</v>
      </c>
      <c r="DC7" s="744"/>
      <c r="DD7" s="744"/>
      <c r="DE7" s="744"/>
      <c r="DF7" s="745"/>
      <c r="DG7" s="743" t="s">
        <v>572</v>
      </c>
      <c r="DH7" s="744"/>
      <c r="DI7" s="744"/>
      <c r="DJ7" s="744"/>
      <c r="DK7" s="745"/>
      <c r="DL7" s="743" t="s">
        <v>572</v>
      </c>
      <c r="DM7" s="744"/>
      <c r="DN7" s="744"/>
      <c r="DO7" s="744"/>
      <c r="DP7" s="745"/>
      <c r="DQ7" s="743" t="s">
        <v>572</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232</v>
      </c>
      <c r="R8" s="784"/>
      <c r="S8" s="784"/>
      <c r="T8" s="784"/>
      <c r="U8" s="784"/>
      <c r="V8" s="784">
        <v>232</v>
      </c>
      <c r="W8" s="784"/>
      <c r="X8" s="784"/>
      <c r="Y8" s="784"/>
      <c r="Z8" s="784"/>
      <c r="AA8" s="784">
        <v>0</v>
      </c>
      <c r="AB8" s="784"/>
      <c r="AC8" s="784"/>
      <c r="AD8" s="784"/>
      <c r="AE8" s="785"/>
      <c r="AF8" s="786" t="s">
        <v>572</v>
      </c>
      <c r="AG8" s="787"/>
      <c r="AH8" s="787"/>
      <c r="AI8" s="787"/>
      <c r="AJ8" s="788"/>
      <c r="AK8" s="769">
        <v>9</v>
      </c>
      <c r="AL8" s="770"/>
      <c r="AM8" s="770"/>
      <c r="AN8" s="770"/>
      <c r="AO8" s="770"/>
      <c r="AP8" s="770" t="s">
        <v>572</v>
      </c>
      <c r="AQ8" s="770"/>
      <c r="AR8" s="770"/>
      <c r="AS8" s="770"/>
      <c r="AT8" s="770"/>
      <c r="AU8" s="771" t="s">
        <v>576</v>
      </c>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t="s">
        <v>560</v>
      </c>
      <c r="BS8" s="773" t="s">
        <v>555</v>
      </c>
      <c r="BT8" s="774"/>
      <c r="BU8" s="774"/>
      <c r="BV8" s="774"/>
      <c r="BW8" s="774"/>
      <c r="BX8" s="774"/>
      <c r="BY8" s="774"/>
      <c r="BZ8" s="774"/>
      <c r="CA8" s="774"/>
      <c r="CB8" s="774"/>
      <c r="CC8" s="774"/>
      <c r="CD8" s="774"/>
      <c r="CE8" s="774"/>
      <c r="CF8" s="774"/>
      <c r="CG8" s="775"/>
      <c r="CH8" s="776">
        <v>17</v>
      </c>
      <c r="CI8" s="777"/>
      <c r="CJ8" s="777"/>
      <c r="CK8" s="777"/>
      <c r="CL8" s="778"/>
      <c r="CM8" s="776">
        <v>1558</v>
      </c>
      <c r="CN8" s="777"/>
      <c r="CO8" s="777"/>
      <c r="CP8" s="777"/>
      <c r="CQ8" s="778"/>
      <c r="CR8" s="776">
        <v>6</v>
      </c>
      <c r="CS8" s="777"/>
      <c r="CT8" s="777"/>
      <c r="CU8" s="777"/>
      <c r="CV8" s="778"/>
      <c r="CW8" s="776" t="s">
        <v>572</v>
      </c>
      <c r="CX8" s="777"/>
      <c r="CY8" s="777"/>
      <c r="CZ8" s="777"/>
      <c r="DA8" s="778"/>
      <c r="DB8" s="776" t="s">
        <v>572</v>
      </c>
      <c r="DC8" s="777"/>
      <c r="DD8" s="777"/>
      <c r="DE8" s="777"/>
      <c r="DF8" s="778"/>
      <c r="DG8" s="776" t="s">
        <v>572</v>
      </c>
      <c r="DH8" s="777"/>
      <c r="DI8" s="777"/>
      <c r="DJ8" s="777"/>
      <c r="DK8" s="778"/>
      <c r="DL8" s="776" t="s">
        <v>572</v>
      </c>
      <c r="DM8" s="777"/>
      <c r="DN8" s="777"/>
      <c r="DO8" s="777"/>
      <c r="DP8" s="778"/>
      <c r="DQ8" s="776" t="s">
        <v>572</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9</v>
      </c>
      <c r="R9" s="784"/>
      <c r="S9" s="784"/>
      <c r="T9" s="784"/>
      <c r="U9" s="784"/>
      <c r="V9" s="784">
        <v>9</v>
      </c>
      <c r="W9" s="784"/>
      <c r="X9" s="784"/>
      <c r="Y9" s="784"/>
      <c r="Z9" s="784"/>
      <c r="AA9" s="784" t="s">
        <v>572</v>
      </c>
      <c r="AB9" s="784"/>
      <c r="AC9" s="784"/>
      <c r="AD9" s="784"/>
      <c r="AE9" s="785"/>
      <c r="AF9" s="786" t="s">
        <v>122</v>
      </c>
      <c r="AG9" s="787"/>
      <c r="AH9" s="787"/>
      <c r="AI9" s="787"/>
      <c r="AJ9" s="788"/>
      <c r="AK9" s="769">
        <v>8</v>
      </c>
      <c r="AL9" s="770"/>
      <c r="AM9" s="770"/>
      <c r="AN9" s="770"/>
      <c r="AO9" s="770"/>
      <c r="AP9" s="770" t="s">
        <v>572</v>
      </c>
      <c r="AQ9" s="770"/>
      <c r="AR9" s="770"/>
      <c r="AS9" s="770"/>
      <c r="AT9" s="770"/>
      <c r="AU9" s="771" t="s">
        <v>577</v>
      </c>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556</v>
      </c>
      <c r="BT9" s="774"/>
      <c r="BU9" s="774"/>
      <c r="BV9" s="774"/>
      <c r="BW9" s="774"/>
      <c r="BX9" s="774"/>
      <c r="BY9" s="774"/>
      <c r="BZ9" s="774"/>
      <c r="CA9" s="774"/>
      <c r="CB9" s="774"/>
      <c r="CC9" s="774"/>
      <c r="CD9" s="774"/>
      <c r="CE9" s="774"/>
      <c r="CF9" s="774"/>
      <c r="CG9" s="775"/>
      <c r="CH9" s="776">
        <v>-1</v>
      </c>
      <c r="CI9" s="777"/>
      <c r="CJ9" s="777"/>
      <c r="CK9" s="777"/>
      <c r="CL9" s="778"/>
      <c r="CM9" s="776">
        <v>61</v>
      </c>
      <c r="CN9" s="777"/>
      <c r="CO9" s="777"/>
      <c r="CP9" s="777"/>
      <c r="CQ9" s="778"/>
      <c r="CR9" s="776">
        <v>4</v>
      </c>
      <c r="CS9" s="777"/>
      <c r="CT9" s="777"/>
      <c r="CU9" s="777"/>
      <c r="CV9" s="778"/>
      <c r="CW9" s="776">
        <v>46</v>
      </c>
      <c r="CX9" s="777"/>
      <c r="CY9" s="777"/>
      <c r="CZ9" s="777"/>
      <c r="DA9" s="778"/>
      <c r="DB9" s="776" t="s">
        <v>572</v>
      </c>
      <c r="DC9" s="777"/>
      <c r="DD9" s="777"/>
      <c r="DE9" s="777"/>
      <c r="DF9" s="778"/>
      <c r="DG9" s="776" t="s">
        <v>572</v>
      </c>
      <c r="DH9" s="777"/>
      <c r="DI9" s="777"/>
      <c r="DJ9" s="777"/>
      <c r="DK9" s="778"/>
      <c r="DL9" s="776" t="s">
        <v>572</v>
      </c>
      <c r="DM9" s="777"/>
      <c r="DN9" s="777"/>
      <c r="DO9" s="777"/>
      <c r="DP9" s="778"/>
      <c r="DQ9" s="776" t="s">
        <v>572</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557</v>
      </c>
      <c r="BT10" s="774"/>
      <c r="BU10" s="774"/>
      <c r="BV10" s="774"/>
      <c r="BW10" s="774"/>
      <c r="BX10" s="774"/>
      <c r="BY10" s="774"/>
      <c r="BZ10" s="774"/>
      <c r="CA10" s="774"/>
      <c r="CB10" s="774"/>
      <c r="CC10" s="774"/>
      <c r="CD10" s="774"/>
      <c r="CE10" s="774"/>
      <c r="CF10" s="774"/>
      <c r="CG10" s="775"/>
      <c r="CH10" s="776">
        <v>1</v>
      </c>
      <c r="CI10" s="777"/>
      <c r="CJ10" s="777"/>
      <c r="CK10" s="777"/>
      <c r="CL10" s="778"/>
      <c r="CM10" s="776">
        <v>155</v>
      </c>
      <c r="CN10" s="777"/>
      <c r="CO10" s="777"/>
      <c r="CP10" s="777"/>
      <c r="CQ10" s="778"/>
      <c r="CR10" s="776">
        <v>27</v>
      </c>
      <c r="CS10" s="777"/>
      <c r="CT10" s="777"/>
      <c r="CU10" s="777"/>
      <c r="CV10" s="778"/>
      <c r="CW10" s="776" t="s">
        <v>572</v>
      </c>
      <c r="CX10" s="777"/>
      <c r="CY10" s="777"/>
      <c r="CZ10" s="777"/>
      <c r="DA10" s="778"/>
      <c r="DB10" s="776" t="s">
        <v>572</v>
      </c>
      <c r="DC10" s="777"/>
      <c r="DD10" s="777"/>
      <c r="DE10" s="777"/>
      <c r="DF10" s="778"/>
      <c r="DG10" s="776" t="s">
        <v>572</v>
      </c>
      <c r="DH10" s="777"/>
      <c r="DI10" s="777"/>
      <c r="DJ10" s="777"/>
      <c r="DK10" s="778"/>
      <c r="DL10" s="776" t="s">
        <v>572</v>
      </c>
      <c r="DM10" s="777"/>
      <c r="DN10" s="777"/>
      <c r="DO10" s="777"/>
      <c r="DP10" s="778"/>
      <c r="DQ10" s="776" t="s">
        <v>572</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558</v>
      </c>
      <c r="BT11" s="774"/>
      <c r="BU11" s="774"/>
      <c r="BV11" s="774"/>
      <c r="BW11" s="774"/>
      <c r="BX11" s="774"/>
      <c r="BY11" s="774"/>
      <c r="BZ11" s="774"/>
      <c r="CA11" s="774"/>
      <c r="CB11" s="774"/>
      <c r="CC11" s="774"/>
      <c r="CD11" s="774"/>
      <c r="CE11" s="774"/>
      <c r="CF11" s="774"/>
      <c r="CG11" s="775"/>
      <c r="CH11" s="776">
        <v>2</v>
      </c>
      <c r="CI11" s="777"/>
      <c r="CJ11" s="777"/>
      <c r="CK11" s="777"/>
      <c r="CL11" s="778"/>
      <c r="CM11" s="776">
        <v>104</v>
      </c>
      <c r="CN11" s="777"/>
      <c r="CO11" s="777"/>
      <c r="CP11" s="777"/>
      <c r="CQ11" s="778"/>
      <c r="CR11" s="776">
        <v>1</v>
      </c>
      <c r="CS11" s="777"/>
      <c r="CT11" s="777"/>
      <c r="CU11" s="777"/>
      <c r="CV11" s="778"/>
      <c r="CW11" s="776">
        <v>7</v>
      </c>
      <c r="CX11" s="777"/>
      <c r="CY11" s="777"/>
      <c r="CZ11" s="777"/>
      <c r="DA11" s="778"/>
      <c r="DB11" s="776" t="s">
        <v>572</v>
      </c>
      <c r="DC11" s="777"/>
      <c r="DD11" s="777"/>
      <c r="DE11" s="777"/>
      <c r="DF11" s="778"/>
      <c r="DG11" s="776" t="s">
        <v>572</v>
      </c>
      <c r="DH11" s="777"/>
      <c r="DI11" s="777"/>
      <c r="DJ11" s="777"/>
      <c r="DK11" s="778"/>
      <c r="DL11" s="776" t="s">
        <v>572</v>
      </c>
      <c r="DM11" s="777"/>
      <c r="DN11" s="777"/>
      <c r="DO11" s="777"/>
      <c r="DP11" s="778"/>
      <c r="DQ11" s="776" t="s">
        <v>572</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559</v>
      </c>
      <c r="BT12" s="774"/>
      <c r="BU12" s="774"/>
      <c r="BV12" s="774"/>
      <c r="BW12" s="774"/>
      <c r="BX12" s="774"/>
      <c r="BY12" s="774"/>
      <c r="BZ12" s="774"/>
      <c r="CA12" s="774"/>
      <c r="CB12" s="774"/>
      <c r="CC12" s="774"/>
      <c r="CD12" s="774"/>
      <c r="CE12" s="774"/>
      <c r="CF12" s="774"/>
      <c r="CG12" s="775"/>
      <c r="CH12" s="776">
        <v>-14</v>
      </c>
      <c r="CI12" s="777"/>
      <c r="CJ12" s="777"/>
      <c r="CK12" s="777"/>
      <c r="CL12" s="778"/>
      <c r="CM12" s="776">
        <v>20</v>
      </c>
      <c r="CN12" s="777"/>
      <c r="CO12" s="777"/>
      <c r="CP12" s="777"/>
      <c r="CQ12" s="778"/>
      <c r="CR12" s="776">
        <v>13</v>
      </c>
      <c r="CS12" s="777"/>
      <c r="CT12" s="777"/>
      <c r="CU12" s="777"/>
      <c r="CV12" s="778"/>
      <c r="CW12" s="776">
        <v>20</v>
      </c>
      <c r="CX12" s="777"/>
      <c r="CY12" s="777"/>
      <c r="CZ12" s="777"/>
      <c r="DA12" s="778"/>
      <c r="DB12" s="776" t="s">
        <v>572</v>
      </c>
      <c r="DC12" s="777"/>
      <c r="DD12" s="777"/>
      <c r="DE12" s="777"/>
      <c r="DF12" s="778"/>
      <c r="DG12" s="776" t="s">
        <v>572</v>
      </c>
      <c r="DH12" s="777"/>
      <c r="DI12" s="777"/>
      <c r="DJ12" s="777"/>
      <c r="DK12" s="778"/>
      <c r="DL12" s="776" t="s">
        <v>572</v>
      </c>
      <c r="DM12" s="777"/>
      <c r="DN12" s="777"/>
      <c r="DO12" s="777"/>
      <c r="DP12" s="778"/>
      <c r="DQ12" s="776" t="s">
        <v>572</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575</v>
      </c>
      <c r="BT13" s="774"/>
      <c r="BU13" s="774"/>
      <c r="BV13" s="774"/>
      <c r="BW13" s="774"/>
      <c r="BX13" s="774"/>
      <c r="BY13" s="774"/>
      <c r="BZ13" s="774"/>
      <c r="CA13" s="774"/>
      <c r="CB13" s="774"/>
      <c r="CC13" s="774"/>
      <c r="CD13" s="774"/>
      <c r="CE13" s="774"/>
      <c r="CF13" s="774"/>
      <c r="CG13" s="775"/>
      <c r="CH13" s="776">
        <v>156</v>
      </c>
      <c r="CI13" s="777"/>
      <c r="CJ13" s="777"/>
      <c r="CK13" s="777"/>
      <c r="CL13" s="778"/>
      <c r="CM13" s="776">
        <v>434</v>
      </c>
      <c r="CN13" s="777"/>
      <c r="CO13" s="777"/>
      <c r="CP13" s="777"/>
      <c r="CQ13" s="778"/>
      <c r="CR13" s="776">
        <v>0</v>
      </c>
      <c r="CS13" s="777"/>
      <c r="CT13" s="777"/>
      <c r="CU13" s="777"/>
      <c r="CV13" s="778"/>
      <c r="CW13" s="776">
        <v>42</v>
      </c>
      <c r="CX13" s="777"/>
      <c r="CY13" s="777"/>
      <c r="CZ13" s="777"/>
      <c r="DA13" s="778"/>
      <c r="DB13" s="776" t="s">
        <v>572</v>
      </c>
      <c r="DC13" s="777"/>
      <c r="DD13" s="777"/>
      <c r="DE13" s="777"/>
      <c r="DF13" s="778"/>
      <c r="DG13" s="776" t="s">
        <v>572</v>
      </c>
      <c r="DH13" s="777"/>
      <c r="DI13" s="777"/>
      <c r="DJ13" s="777"/>
      <c r="DK13" s="778"/>
      <c r="DL13" s="776" t="s">
        <v>572</v>
      </c>
      <c r="DM13" s="777"/>
      <c r="DN13" s="777"/>
      <c r="DO13" s="777"/>
      <c r="DP13" s="778"/>
      <c r="DQ13" s="776" t="s">
        <v>572</v>
      </c>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50583</v>
      </c>
      <c r="R23" s="793"/>
      <c r="S23" s="793"/>
      <c r="T23" s="793"/>
      <c r="U23" s="793"/>
      <c r="V23" s="793">
        <v>45444</v>
      </c>
      <c r="W23" s="793"/>
      <c r="X23" s="793"/>
      <c r="Y23" s="793"/>
      <c r="Z23" s="793"/>
      <c r="AA23" s="793">
        <v>5138</v>
      </c>
      <c r="AB23" s="793"/>
      <c r="AC23" s="793"/>
      <c r="AD23" s="793"/>
      <c r="AE23" s="794"/>
      <c r="AF23" s="795">
        <v>3966</v>
      </c>
      <c r="AG23" s="793"/>
      <c r="AH23" s="793"/>
      <c r="AI23" s="793"/>
      <c r="AJ23" s="796"/>
      <c r="AK23" s="797"/>
      <c r="AL23" s="798"/>
      <c r="AM23" s="798"/>
      <c r="AN23" s="798"/>
      <c r="AO23" s="798"/>
      <c r="AP23" s="793">
        <v>34854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10528</v>
      </c>
      <c r="R28" s="823"/>
      <c r="S28" s="823"/>
      <c r="T28" s="823"/>
      <c r="U28" s="823"/>
      <c r="V28" s="823">
        <v>10389</v>
      </c>
      <c r="W28" s="823"/>
      <c r="X28" s="823"/>
      <c r="Y28" s="823"/>
      <c r="Z28" s="823"/>
      <c r="AA28" s="823">
        <v>138</v>
      </c>
      <c r="AB28" s="823"/>
      <c r="AC28" s="823"/>
      <c r="AD28" s="823"/>
      <c r="AE28" s="824"/>
      <c r="AF28" s="825">
        <v>138</v>
      </c>
      <c r="AG28" s="823"/>
      <c r="AH28" s="823"/>
      <c r="AI28" s="823"/>
      <c r="AJ28" s="826"/>
      <c r="AK28" s="827">
        <v>1028</v>
      </c>
      <c r="AL28" s="828"/>
      <c r="AM28" s="828"/>
      <c r="AN28" s="828"/>
      <c r="AO28" s="828"/>
      <c r="AP28" s="828" t="s">
        <v>572</v>
      </c>
      <c r="AQ28" s="828"/>
      <c r="AR28" s="828"/>
      <c r="AS28" s="828"/>
      <c r="AT28" s="828"/>
      <c r="AU28" s="828" t="s">
        <v>572</v>
      </c>
      <c r="AV28" s="828"/>
      <c r="AW28" s="828"/>
      <c r="AX28" s="828"/>
      <c r="AY28" s="828"/>
      <c r="AZ28" s="829" t="s">
        <v>572</v>
      </c>
      <c r="BA28" s="829"/>
      <c r="BB28" s="829"/>
      <c r="BC28" s="829"/>
      <c r="BD28" s="829"/>
      <c r="BE28" s="820" t="s">
        <v>574</v>
      </c>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10297</v>
      </c>
      <c r="R29" s="784"/>
      <c r="S29" s="784"/>
      <c r="T29" s="784"/>
      <c r="U29" s="784"/>
      <c r="V29" s="784">
        <v>10090</v>
      </c>
      <c r="W29" s="784"/>
      <c r="X29" s="784"/>
      <c r="Y29" s="784"/>
      <c r="Z29" s="784"/>
      <c r="AA29" s="784">
        <v>207</v>
      </c>
      <c r="AB29" s="784"/>
      <c r="AC29" s="784"/>
      <c r="AD29" s="784"/>
      <c r="AE29" s="785"/>
      <c r="AF29" s="786">
        <v>207</v>
      </c>
      <c r="AG29" s="787"/>
      <c r="AH29" s="787"/>
      <c r="AI29" s="787"/>
      <c r="AJ29" s="788"/>
      <c r="AK29" s="834">
        <v>1545</v>
      </c>
      <c r="AL29" s="830"/>
      <c r="AM29" s="830"/>
      <c r="AN29" s="830"/>
      <c r="AO29" s="830"/>
      <c r="AP29" s="830" t="s">
        <v>572</v>
      </c>
      <c r="AQ29" s="830"/>
      <c r="AR29" s="830"/>
      <c r="AS29" s="830"/>
      <c r="AT29" s="830"/>
      <c r="AU29" s="830" t="s">
        <v>572</v>
      </c>
      <c r="AV29" s="830"/>
      <c r="AW29" s="830"/>
      <c r="AX29" s="830"/>
      <c r="AY29" s="830"/>
      <c r="AZ29" s="831" t="s">
        <v>572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2066</v>
      </c>
      <c r="R30" s="784"/>
      <c r="S30" s="784"/>
      <c r="T30" s="784"/>
      <c r="U30" s="784"/>
      <c r="V30" s="784">
        <v>2010</v>
      </c>
      <c r="W30" s="784"/>
      <c r="X30" s="784"/>
      <c r="Y30" s="784"/>
      <c r="Z30" s="784"/>
      <c r="AA30" s="784">
        <v>57</v>
      </c>
      <c r="AB30" s="784"/>
      <c r="AC30" s="784"/>
      <c r="AD30" s="784"/>
      <c r="AE30" s="785"/>
      <c r="AF30" s="786">
        <v>57</v>
      </c>
      <c r="AG30" s="787"/>
      <c r="AH30" s="787"/>
      <c r="AI30" s="787"/>
      <c r="AJ30" s="788"/>
      <c r="AK30" s="834">
        <v>444</v>
      </c>
      <c r="AL30" s="830"/>
      <c r="AM30" s="830"/>
      <c r="AN30" s="830"/>
      <c r="AO30" s="830"/>
      <c r="AP30" s="830" t="s">
        <v>572</v>
      </c>
      <c r="AQ30" s="830"/>
      <c r="AR30" s="830"/>
      <c r="AS30" s="830"/>
      <c r="AT30" s="830"/>
      <c r="AU30" s="830" t="s">
        <v>572</v>
      </c>
      <c r="AV30" s="830"/>
      <c r="AW30" s="830"/>
      <c r="AX30" s="830"/>
      <c r="AY30" s="830"/>
      <c r="AZ30" s="831" t="s">
        <v>572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72</v>
      </c>
      <c r="R31" s="784"/>
      <c r="S31" s="784"/>
      <c r="T31" s="784"/>
      <c r="U31" s="784"/>
      <c r="V31" s="784">
        <v>49</v>
      </c>
      <c r="W31" s="784"/>
      <c r="X31" s="784"/>
      <c r="Y31" s="784"/>
      <c r="Z31" s="784"/>
      <c r="AA31" s="784">
        <v>23</v>
      </c>
      <c r="AB31" s="784"/>
      <c r="AC31" s="784"/>
      <c r="AD31" s="784"/>
      <c r="AE31" s="785"/>
      <c r="AF31" s="786">
        <v>23</v>
      </c>
      <c r="AG31" s="787"/>
      <c r="AH31" s="787"/>
      <c r="AI31" s="787"/>
      <c r="AJ31" s="788"/>
      <c r="AK31" s="834" t="s">
        <v>572</v>
      </c>
      <c r="AL31" s="830"/>
      <c r="AM31" s="830"/>
      <c r="AN31" s="830"/>
      <c r="AO31" s="830"/>
      <c r="AP31" s="830">
        <v>165</v>
      </c>
      <c r="AQ31" s="830"/>
      <c r="AR31" s="830"/>
      <c r="AS31" s="830"/>
      <c r="AT31" s="830"/>
      <c r="AU31" s="830" t="s">
        <v>572</v>
      </c>
      <c r="AV31" s="830"/>
      <c r="AW31" s="830"/>
      <c r="AX31" s="830"/>
      <c r="AY31" s="830"/>
      <c r="AZ31" s="831" t="s">
        <v>572</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2271</v>
      </c>
      <c r="R32" s="784"/>
      <c r="S32" s="784"/>
      <c r="T32" s="784"/>
      <c r="U32" s="784"/>
      <c r="V32" s="784">
        <v>2195</v>
      </c>
      <c r="W32" s="784"/>
      <c r="X32" s="784"/>
      <c r="Y32" s="784"/>
      <c r="Z32" s="784"/>
      <c r="AA32" s="784">
        <v>76</v>
      </c>
      <c r="AB32" s="784"/>
      <c r="AC32" s="784"/>
      <c r="AD32" s="784"/>
      <c r="AE32" s="785"/>
      <c r="AF32" s="786">
        <v>1319</v>
      </c>
      <c r="AG32" s="787"/>
      <c r="AH32" s="787"/>
      <c r="AI32" s="787"/>
      <c r="AJ32" s="788"/>
      <c r="AK32" s="834">
        <v>34</v>
      </c>
      <c r="AL32" s="830"/>
      <c r="AM32" s="830"/>
      <c r="AN32" s="830"/>
      <c r="AO32" s="830"/>
      <c r="AP32" s="830">
        <v>1472</v>
      </c>
      <c r="AQ32" s="830"/>
      <c r="AR32" s="830"/>
      <c r="AS32" s="830"/>
      <c r="AT32" s="830"/>
      <c r="AU32" s="830">
        <v>12</v>
      </c>
      <c r="AV32" s="830"/>
      <c r="AW32" s="830"/>
      <c r="AX32" s="830"/>
      <c r="AY32" s="830"/>
      <c r="AZ32" s="831" t="s">
        <v>572</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624</v>
      </c>
      <c r="R33" s="784"/>
      <c r="S33" s="784"/>
      <c r="T33" s="784"/>
      <c r="U33" s="784"/>
      <c r="V33" s="784">
        <v>638</v>
      </c>
      <c r="W33" s="784"/>
      <c r="X33" s="784"/>
      <c r="Y33" s="784"/>
      <c r="Z33" s="784"/>
      <c r="AA33" s="784">
        <v>-13</v>
      </c>
      <c r="AB33" s="784"/>
      <c r="AC33" s="784"/>
      <c r="AD33" s="784"/>
      <c r="AE33" s="785"/>
      <c r="AF33" s="786">
        <v>509</v>
      </c>
      <c r="AG33" s="787"/>
      <c r="AH33" s="787"/>
      <c r="AI33" s="787"/>
      <c r="AJ33" s="788"/>
      <c r="AK33" s="834">
        <v>491</v>
      </c>
      <c r="AL33" s="830"/>
      <c r="AM33" s="830"/>
      <c r="AN33" s="830"/>
      <c r="AO33" s="830"/>
      <c r="AP33" s="830">
        <v>3396</v>
      </c>
      <c r="AQ33" s="830"/>
      <c r="AR33" s="830"/>
      <c r="AS33" s="830"/>
      <c r="AT33" s="830"/>
      <c r="AU33" s="830">
        <v>2649</v>
      </c>
      <c r="AV33" s="830"/>
      <c r="AW33" s="830"/>
      <c r="AX33" s="830"/>
      <c r="AY33" s="830"/>
      <c r="AZ33" s="831" t="s">
        <v>572</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397</v>
      </c>
      <c r="C34" s="781"/>
      <c r="D34" s="781"/>
      <c r="E34" s="781"/>
      <c r="F34" s="781"/>
      <c r="G34" s="781"/>
      <c r="H34" s="781"/>
      <c r="I34" s="781"/>
      <c r="J34" s="781"/>
      <c r="K34" s="781"/>
      <c r="L34" s="781"/>
      <c r="M34" s="781"/>
      <c r="N34" s="781"/>
      <c r="O34" s="781"/>
      <c r="P34" s="782"/>
      <c r="Q34" s="783">
        <v>3101</v>
      </c>
      <c r="R34" s="784"/>
      <c r="S34" s="784"/>
      <c r="T34" s="784"/>
      <c r="U34" s="784"/>
      <c r="V34" s="784">
        <v>2976</v>
      </c>
      <c r="W34" s="784"/>
      <c r="X34" s="784"/>
      <c r="Y34" s="784"/>
      <c r="Z34" s="784"/>
      <c r="AA34" s="784">
        <v>125</v>
      </c>
      <c r="AB34" s="784"/>
      <c r="AC34" s="784"/>
      <c r="AD34" s="784"/>
      <c r="AE34" s="785"/>
      <c r="AF34" s="786">
        <v>1171</v>
      </c>
      <c r="AG34" s="787"/>
      <c r="AH34" s="787"/>
      <c r="AI34" s="787"/>
      <c r="AJ34" s="788"/>
      <c r="AK34" s="834">
        <v>647</v>
      </c>
      <c r="AL34" s="830"/>
      <c r="AM34" s="830"/>
      <c r="AN34" s="830"/>
      <c r="AO34" s="830"/>
      <c r="AP34" s="830">
        <v>13837</v>
      </c>
      <c r="AQ34" s="830"/>
      <c r="AR34" s="830"/>
      <c r="AS34" s="830"/>
      <c r="AT34" s="830"/>
      <c r="AU34" s="830">
        <v>3791</v>
      </c>
      <c r="AV34" s="830"/>
      <c r="AW34" s="830"/>
      <c r="AX34" s="830"/>
      <c r="AY34" s="830"/>
      <c r="AZ34" s="831" t="s">
        <v>572</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398</v>
      </c>
      <c r="C35" s="781"/>
      <c r="D35" s="781"/>
      <c r="E35" s="781"/>
      <c r="F35" s="781"/>
      <c r="G35" s="781"/>
      <c r="H35" s="781"/>
      <c r="I35" s="781"/>
      <c r="J35" s="781"/>
      <c r="K35" s="781"/>
      <c r="L35" s="781"/>
      <c r="M35" s="781"/>
      <c r="N35" s="781"/>
      <c r="O35" s="781"/>
      <c r="P35" s="782"/>
      <c r="Q35" s="783">
        <v>11</v>
      </c>
      <c r="R35" s="784"/>
      <c r="S35" s="784"/>
      <c r="T35" s="784"/>
      <c r="U35" s="784"/>
      <c r="V35" s="784">
        <v>11</v>
      </c>
      <c r="W35" s="784"/>
      <c r="X35" s="784"/>
      <c r="Y35" s="784"/>
      <c r="Z35" s="784"/>
      <c r="AA35" s="784" t="s">
        <v>572</v>
      </c>
      <c r="AB35" s="784"/>
      <c r="AC35" s="784"/>
      <c r="AD35" s="784"/>
      <c r="AE35" s="785"/>
      <c r="AF35" s="786">
        <v>2</v>
      </c>
      <c r="AG35" s="787"/>
      <c r="AH35" s="787"/>
      <c r="AI35" s="787"/>
      <c r="AJ35" s="788"/>
      <c r="AK35" s="834">
        <v>10</v>
      </c>
      <c r="AL35" s="830"/>
      <c r="AM35" s="830"/>
      <c r="AN35" s="830"/>
      <c r="AO35" s="830"/>
      <c r="AP35" s="830">
        <v>24</v>
      </c>
      <c r="AQ35" s="830"/>
      <c r="AR35" s="830"/>
      <c r="AS35" s="830"/>
      <c r="AT35" s="830"/>
      <c r="AU35" s="830">
        <v>18</v>
      </c>
      <c r="AV35" s="830"/>
      <c r="AW35" s="830"/>
      <c r="AX35" s="830"/>
      <c r="AY35" s="830"/>
      <c r="AZ35" s="831" t="s">
        <v>572</v>
      </c>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3426</v>
      </c>
      <c r="AG63" s="844"/>
      <c r="AH63" s="844"/>
      <c r="AI63" s="844"/>
      <c r="AJ63" s="845"/>
      <c r="AK63" s="846"/>
      <c r="AL63" s="841"/>
      <c r="AM63" s="841"/>
      <c r="AN63" s="841"/>
      <c r="AO63" s="841"/>
      <c r="AP63" s="844">
        <f>SUM(AP28:AT35)</f>
        <v>18894</v>
      </c>
      <c r="AQ63" s="844"/>
      <c r="AR63" s="844"/>
      <c r="AS63" s="844"/>
      <c r="AT63" s="844"/>
      <c r="AU63" s="844">
        <f>SUM(AU28:AY35)</f>
        <v>6470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561</v>
      </c>
      <c r="C68" s="870"/>
      <c r="D68" s="870"/>
      <c r="E68" s="870"/>
      <c r="F68" s="870"/>
      <c r="G68" s="870"/>
      <c r="H68" s="870"/>
      <c r="I68" s="870"/>
      <c r="J68" s="870"/>
      <c r="K68" s="870"/>
      <c r="L68" s="870"/>
      <c r="M68" s="870"/>
      <c r="N68" s="870"/>
      <c r="O68" s="870"/>
      <c r="P68" s="871"/>
      <c r="Q68" s="872">
        <v>49</v>
      </c>
      <c r="R68" s="866"/>
      <c r="S68" s="866"/>
      <c r="T68" s="866"/>
      <c r="U68" s="866"/>
      <c r="V68" s="866">
        <v>46</v>
      </c>
      <c r="W68" s="866"/>
      <c r="X68" s="866"/>
      <c r="Y68" s="866"/>
      <c r="Z68" s="866"/>
      <c r="AA68" s="866">
        <v>3</v>
      </c>
      <c r="AB68" s="866"/>
      <c r="AC68" s="866"/>
      <c r="AD68" s="866"/>
      <c r="AE68" s="866"/>
      <c r="AF68" s="866">
        <v>3</v>
      </c>
      <c r="AG68" s="866"/>
      <c r="AH68" s="866"/>
      <c r="AI68" s="866"/>
      <c r="AJ68" s="866"/>
      <c r="AK68" s="866">
        <v>10</v>
      </c>
      <c r="AL68" s="866"/>
      <c r="AM68" s="866"/>
      <c r="AN68" s="866"/>
      <c r="AO68" s="866"/>
      <c r="AP68" s="866" t="s">
        <v>572</v>
      </c>
      <c r="AQ68" s="866"/>
      <c r="AR68" s="866"/>
      <c r="AS68" s="866"/>
      <c r="AT68" s="866"/>
      <c r="AU68" s="866" t="s">
        <v>572</v>
      </c>
      <c r="AV68" s="866"/>
      <c r="AW68" s="866"/>
      <c r="AX68" s="866"/>
      <c r="AY68" s="866"/>
      <c r="AZ68" s="867" t="s">
        <v>578</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562</v>
      </c>
      <c r="C69" s="874"/>
      <c r="D69" s="874"/>
      <c r="E69" s="874"/>
      <c r="F69" s="874"/>
      <c r="G69" s="874"/>
      <c r="H69" s="874"/>
      <c r="I69" s="874"/>
      <c r="J69" s="874"/>
      <c r="K69" s="874"/>
      <c r="L69" s="874"/>
      <c r="M69" s="874"/>
      <c r="N69" s="874"/>
      <c r="O69" s="874"/>
      <c r="P69" s="875"/>
      <c r="Q69" s="876">
        <v>27</v>
      </c>
      <c r="R69" s="830"/>
      <c r="S69" s="830"/>
      <c r="T69" s="830"/>
      <c r="U69" s="830"/>
      <c r="V69" s="830">
        <v>27</v>
      </c>
      <c r="W69" s="830"/>
      <c r="X69" s="830"/>
      <c r="Y69" s="830"/>
      <c r="Z69" s="830"/>
      <c r="AA69" s="830">
        <v>1</v>
      </c>
      <c r="AB69" s="830"/>
      <c r="AC69" s="830"/>
      <c r="AD69" s="830"/>
      <c r="AE69" s="830"/>
      <c r="AF69" s="830">
        <v>1</v>
      </c>
      <c r="AG69" s="830"/>
      <c r="AH69" s="830"/>
      <c r="AI69" s="830"/>
      <c r="AJ69" s="830"/>
      <c r="AK69" s="830">
        <v>17</v>
      </c>
      <c r="AL69" s="830"/>
      <c r="AM69" s="830"/>
      <c r="AN69" s="830"/>
      <c r="AO69" s="830"/>
      <c r="AP69" s="830" t="s">
        <v>572</v>
      </c>
      <c r="AQ69" s="830"/>
      <c r="AR69" s="830"/>
      <c r="AS69" s="830"/>
      <c r="AT69" s="830"/>
      <c r="AU69" s="830" t="s">
        <v>572</v>
      </c>
      <c r="AV69" s="830"/>
      <c r="AW69" s="830"/>
      <c r="AX69" s="830"/>
      <c r="AY69" s="830"/>
      <c r="AZ69" s="832" t="s">
        <v>579</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563</v>
      </c>
      <c r="C70" s="874"/>
      <c r="D70" s="874"/>
      <c r="E70" s="874"/>
      <c r="F70" s="874"/>
      <c r="G70" s="874"/>
      <c r="H70" s="874"/>
      <c r="I70" s="874"/>
      <c r="J70" s="874"/>
      <c r="K70" s="874"/>
      <c r="L70" s="874"/>
      <c r="M70" s="874"/>
      <c r="N70" s="874"/>
      <c r="O70" s="874"/>
      <c r="P70" s="875"/>
      <c r="Q70" s="876">
        <v>113</v>
      </c>
      <c r="R70" s="830"/>
      <c r="S70" s="830"/>
      <c r="T70" s="830"/>
      <c r="U70" s="830"/>
      <c r="V70" s="830">
        <v>112</v>
      </c>
      <c r="W70" s="830"/>
      <c r="X70" s="830"/>
      <c r="Y70" s="830"/>
      <c r="Z70" s="830"/>
      <c r="AA70" s="830">
        <v>0</v>
      </c>
      <c r="AB70" s="830"/>
      <c r="AC70" s="830"/>
      <c r="AD70" s="830"/>
      <c r="AE70" s="830"/>
      <c r="AF70" s="830">
        <v>0</v>
      </c>
      <c r="AG70" s="830"/>
      <c r="AH70" s="830"/>
      <c r="AI70" s="830"/>
      <c r="AJ70" s="830"/>
      <c r="AK70" s="830" t="s">
        <v>572</v>
      </c>
      <c r="AL70" s="830"/>
      <c r="AM70" s="830"/>
      <c r="AN70" s="830"/>
      <c r="AO70" s="830"/>
      <c r="AP70" s="830" t="s">
        <v>572</v>
      </c>
      <c r="AQ70" s="830"/>
      <c r="AR70" s="830"/>
      <c r="AS70" s="830"/>
      <c r="AT70" s="830"/>
      <c r="AU70" s="830" t="s">
        <v>572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564</v>
      </c>
      <c r="C71" s="874"/>
      <c r="D71" s="874"/>
      <c r="E71" s="874"/>
      <c r="F71" s="874"/>
      <c r="G71" s="874"/>
      <c r="H71" s="874"/>
      <c r="I71" s="874"/>
      <c r="J71" s="874"/>
      <c r="K71" s="874"/>
      <c r="L71" s="874"/>
      <c r="M71" s="874"/>
      <c r="N71" s="874"/>
      <c r="O71" s="874"/>
      <c r="P71" s="875"/>
      <c r="Q71" s="876">
        <v>17</v>
      </c>
      <c r="R71" s="830"/>
      <c r="S71" s="830"/>
      <c r="T71" s="830"/>
      <c r="U71" s="830"/>
      <c r="V71" s="830">
        <v>15</v>
      </c>
      <c r="W71" s="830"/>
      <c r="X71" s="830"/>
      <c r="Y71" s="830"/>
      <c r="Z71" s="830"/>
      <c r="AA71" s="830">
        <v>2</v>
      </c>
      <c r="AB71" s="830"/>
      <c r="AC71" s="830"/>
      <c r="AD71" s="830"/>
      <c r="AE71" s="830"/>
      <c r="AF71" s="830">
        <v>2</v>
      </c>
      <c r="AG71" s="830"/>
      <c r="AH71" s="830"/>
      <c r="AI71" s="830"/>
      <c r="AJ71" s="830"/>
      <c r="AK71" s="830" t="s">
        <v>572</v>
      </c>
      <c r="AL71" s="830"/>
      <c r="AM71" s="830"/>
      <c r="AN71" s="830"/>
      <c r="AO71" s="830"/>
      <c r="AP71" s="830" t="s">
        <v>572</v>
      </c>
      <c r="AQ71" s="830"/>
      <c r="AR71" s="830"/>
      <c r="AS71" s="830"/>
      <c r="AT71" s="830"/>
      <c r="AU71" s="830" t="s">
        <v>572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573</v>
      </c>
      <c r="C72" s="874"/>
      <c r="D72" s="874"/>
      <c r="E72" s="874"/>
      <c r="F72" s="874"/>
      <c r="G72" s="874"/>
      <c r="H72" s="874"/>
      <c r="I72" s="874"/>
      <c r="J72" s="874"/>
      <c r="K72" s="874"/>
      <c r="L72" s="874"/>
      <c r="M72" s="874"/>
      <c r="N72" s="874"/>
      <c r="O72" s="874"/>
      <c r="P72" s="875"/>
      <c r="Q72" s="876">
        <v>61</v>
      </c>
      <c r="R72" s="830"/>
      <c r="S72" s="830"/>
      <c r="T72" s="830"/>
      <c r="U72" s="830"/>
      <c r="V72" s="830">
        <v>61</v>
      </c>
      <c r="W72" s="830"/>
      <c r="X72" s="830"/>
      <c r="Y72" s="830"/>
      <c r="Z72" s="830"/>
      <c r="AA72" s="830">
        <v>0</v>
      </c>
      <c r="AB72" s="830"/>
      <c r="AC72" s="830"/>
      <c r="AD72" s="830"/>
      <c r="AE72" s="830"/>
      <c r="AF72" s="830">
        <v>0</v>
      </c>
      <c r="AG72" s="830"/>
      <c r="AH72" s="830"/>
      <c r="AI72" s="830"/>
      <c r="AJ72" s="830"/>
      <c r="AK72" s="830" t="s">
        <v>572</v>
      </c>
      <c r="AL72" s="830"/>
      <c r="AM72" s="830"/>
      <c r="AN72" s="830"/>
      <c r="AO72" s="830"/>
      <c r="AP72" s="830" t="s">
        <v>572</v>
      </c>
      <c r="AQ72" s="830"/>
      <c r="AR72" s="830"/>
      <c r="AS72" s="830"/>
      <c r="AT72" s="830"/>
      <c r="AU72" s="830" t="s">
        <v>572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565</v>
      </c>
      <c r="C73" s="874"/>
      <c r="D73" s="874"/>
      <c r="E73" s="874"/>
      <c r="F73" s="874"/>
      <c r="G73" s="874"/>
      <c r="H73" s="874"/>
      <c r="I73" s="874"/>
      <c r="J73" s="874"/>
      <c r="K73" s="874"/>
      <c r="L73" s="874"/>
      <c r="M73" s="874"/>
      <c r="N73" s="874"/>
      <c r="O73" s="874"/>
      <c r="P73" s="875"/>
      <c r="Q73" s="876">
        <v>14</v>
      </c>
      <c r="R73" s="830"/>
      <c r="S73" s="830"/>
      <c r="T73" s="830"/>
      <c r="U73" s="830"/>
      <c r="V73" s="830">
        <v>12</v>
      </c>
      <c r="W73" s="830"/>
      <c r="X73" s="830"/>
      <c r="Y73" s="830"/>
      <c r="Z73" s="830"/>
      <c r="AA73" s="830">
        <v>2</v>
      </c>
      <c r="AB73" s="830"/>
      <c r="AC73" s="830"/>
      <c r="AD73" s="830"/>
      <c r="AE73" s="830"/>
      <c r="AF73" s="830">
        <v>2</v>
      </c>
      <c r="AG73" s="830"/>
      <c r="AH73" s="830"/>
      <c r="AI73" s="830"/>
      <c r="AJ73" s="830"/>
      <c r="AK73" s="830" t="s">
        <v>572</v>
      </c>
      <c r="AL73" s="830"/>
      <c r="AM73" s="830"/>
      <c r="AN73" s="830"/>
      <c r="AO73" s="830"/>
      <c r="AP73" s="830" t="s">
        <v>572</v>
      </c>
      <c r="AQ73" s="830"/>
      <c r="AR73" s="830"/>
      <c r="AS73" s="830"/>
      <c r="AT73" s="830"/>
      <c r="AU73" s="830" t="s">
        <v>572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566</v>
      </c>
      <c r="C74" s="874"/>
      <c r="D74" s="874"/>
      <c r="E74" s="874"/>
      <c r="F74" s="874"/>
      <c r="G74" s="874"/>
      <c r="H74" s="874"/>
      <c r="I74" s="874"/>
      <c r="J74" s="874"/>
      <c r="K74" s="874"/>
      <c r="L74" s="874"/>
      <c r="M74" s="874"/>
      <c r="N74" s="874"/>
      <c r="O74" s="874"/>
      <c r="P74" s="875"/>
      <c r="Q74" s="876">
        <v>11</v>
      </c>
      <c r="R74" s="830"/>
      <c r="S74" s="830"/>
      <c r="T74" s="830"/>
      <c r="U74" s="830"/>
      <c r="V74" s="830">
        <v>10</v>
      </c>
      <c r="W74" s="830"/>
      <c r="X74" s="830"/>
      <c r="Y74" s="830"/>
      <c r="Z74" s="830"/>
      <c r="AA74" s="830">
        <v>1</v>
      </c>
      <c r="AB74" s="830"/>
      <c r="AC74" s="830"/>
      <c r="AD74" s="830"/>
      <c r="AE74" s="830"/>
      <c r="AF74" s="830">
        <v>1</v>
      </c>
      <c r="AG74" s="830"/>
      <c r="AH74" s="830"/>
      <c r="AI74" s="830"/>
      <c r="AJ74" s="830"/>
      <c r="AK74" s="830" t="s">
        <v>572</v>
      </c>
      <c r="AL74" s="830"/>
      <c r="AM74" s="830"/>
      <c r="AN74" s="830"/>
      <c r="AO74" s="830"/>
      <c r="AP74" s="830" t="s">
        <v>572</v>
      </c>
      <c r="AQ74" s="830"/>
      <c r="AR74" s="830"/>
      <c r="AS74" s="830"/>
      <c r="AT74" s="830"/>
      <c r="AU74" s="830" t="s">
        <v>572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567</v>
      </c>
      <c r="C75" s="874"/>
      <c r="D75" s="874"/>
      <c r="E75" s="874"/>
      <c r="F75" s="874"/>
      <c r="G75" s="874"/>
      <c r="H75" s="874"/>
      <c r="I75" s="874"/>
      <c r="J75" s="874"/>
      <c r="K75" s="874"/>
      <c r="L75" s="874"/>
      <c r="M75" s="874"/>
      <c r="N75" s="874"/>
      <c r="O75" s="874"/>
      <c r="P75" s="875"/>
      <c r="Q75" s="877">
        <v>42</v>
      </c>
      <c r="R75" s="878"/>
      <c r="S75" s="878"/>
      <c r="T75" s="878"/>
      <c r="U75" s="834"/>
      <c r="V75" s="879">
        <v>37</v>
      </c>
      <c r="W75" s="878"/>
      <c r="X75" s="878"/>
      <c r="Y75" s="878"/>
      <c r="Z75" s="834"/>
      <c r="AA75" s="879">
        <v>5</v>
      </c>
      <c r="AB75" s="878"/>
      <c r="AC75" s="878"/>
      <c r="AD75" s="878"/>
      <c r="AE75" s="834"/>
      <c r="AF75" s="879">
        <v>5</v>
      </c>
      <c r="AG75" s="878"/>
      <c r="AH75" s="878"/>
      <c r="AI75" s="878"/>
      <c r="AJ75" s="834"/>
      <c r="AK75" s="879" t="s">
        <v>572</v>
      </c>
      <c r="AL75" s="878"/>
      <c r="AM75" s="878"/>
      <c r="AN75" s="878"/>
      <c r="AO75" s="834"/>
      <c r="AP75" s="879" t="s">
        <v>572</v>
      </c>
      <c r="AQ75" s="878"/>
      <c r="AR75" s="878"/>
      <c r="AS75" s="878"/>
      <c r="AT75" s="834"/>
      <c r="AU75" s="879" t="s">
        <v>572</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568</v>
      </c>
      <c r="C76" s="874"/>
      <c r="D76" s="874"/>
      <c r="E76" s="874"/>
      <c r="F76" s="874"/>
      <c r="G76" s="874"/>
      <c r="H76" s="874"/>
      <c r="I76" s="874"/>
      <c r="J76" s="874"/>
      <c r="K76" s="874"/>
      <c r="L76" s="874"/>
      <c r="M76" s="874"/>
      <c r="N76" s="874"/>
      <c r="O76" s="874"/>
      <c r="P76" s="875"/>
      <c r="Q76" s="877">
        <v>24</v>
      </c>
      <c r="R76" s="878"/>
      <c r="S76" s="878"/>
      <c r="T76" s="878"/>
      <c r="U76" s="834"/>
      <c r="V76" s="879">
        <v>23</v>
      </c>
      <c r="W76" s="878"/>
      <c r="X76" s="878"/>
      <c r="Y76" s="878"/>
      <c r="Z76" s="834"/>
      <c r="AA76" s="879">
        <v>1</v>
      </c>
      <c r="AB76" s="878"/>
      <c r="AC76" s="878"/>
      <c r="AD76" s="878"/>
      <c r="AE76" s="834"/>
      <c r="AF76" s="879">
        <v>1</v>
      </c>
      <c r="AG76" s="878"/>
      <c r="AH76" s="878"/>
      <c r="AI76" s="878"/>
      <c r="AJ76" s="834"/>
      <c r="AK76" s="879" t="s">
        <v>572</v>
      </c>
      <c r="AL76" s="878"/>
      <c r="AM76" s="878"/>
      <c r="AN76" s="878"/>
      <c r="AO76" s="834"/>
      <c r="AP76" s="879" t="s">
        <v>572</v>
      </c>
      <c r="AQ76" s="878"/>
      <c r="AR76" s="878"/>
      <c r="AS76" s="878"/>
      <c r="AT76" s="834"/>
      <c r="AU76" s="879" t="s">
        <v>572</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569</v>
      </c>
      <c r="C77" s="874"/>
      <c r="D77" s="874"/>
      <c r="E77" s="874"/>
      <c r="F77" s="874"/>
      <c r="G77" s="874"/>
      <c r="H77" s="874"/>
      <c r="I77" s="874"/>
      <c r="J77" s="874"/>
      <c r="K77" s="874"/>
      <c r="L77" s="874"/>
      <c r="M77" s="874"/>
      <c r="N77" s="874"/>
      <c r="O77" s="874"/>
      <c r="P77" s="875"/>
      <c r="Q77" s="877">
        <v>65</v>
      </c>
      <c r="R77" s="878"/>
      <c r="S77" s="878"/>
      <c r="T77" s="878"/>
      <c r="U77" s="834"/>
      <c r="V77" s="879">
        <v>60</v>
      </c>
      <c r="W77" s="878"/>
      <c r="X77" s="878"/>
      <c r="Y77" s="878"/>
      <c r="Z77" s="834"/>
      <c r="AA77" s="879">
        <v>5</v>
      </c>
      <c r="AB77" s="878"/>
      <c r="AC77" s="878"/>
      <c r="AD77" s="878"/>
      <c r="AE77" s="834"/>
      <c r="AF77" s="879">
        <v>5</v>
      </c>
      <c r="AG77" s="878"/>
      <c r="AH77" s="878"/>
      <c r="AI77" s="878"/>
      <c r="AJ77" s="834"/>
      <c r="AK77" s="879" t="s">
        <v>572</v>
      </c>
      <c r="AL77" s="878"/>
      <c r="AM77" s="878"/>
      <c r="AN77" s="878"/>
      <c r="AO77" s="834"/>
      <c r="AP77" s="879" t="s">
        <v>572</v>
      </c>
      <c r="AQ77" s="878"/>
      <c r="AR77" s="878"/>
      <c r="AS77" s="878"/>
      <c r="AT77" s="834"/>
      <c r="AU77" s="879" t="s">
        <v>572</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570</v>
      </c>
      <c r="C78" s="874"/>
      <c r="D78" s="874"/>
      <c r="E78" s="874"/>
      <c r="F78" s="874"/>
      <c r="G78" s="874"/>
      <c r="H78" s="874"/>
      <c r="I78" s="874"/>
      <c r="J78" s="874"/>
      <c r="K78" s="874"/>
      <c r="L78" s="874"/>
      <c r="M78" s="874"/>
      <c r="N78" s="874"/>
      <c r="O78" s="874"/>
      <c r="P78" s="875"/>
      <c r="Q78" s="876">
        <v>310</v>
      </c>
      <c r="R78" s="830"/>
      <c r="S78" s="830"/>
      <c r="T78" s="830"/>
      <c r="U78" s="830"/>
      <c r="V78" s="830">
        <v>281</v>
      </c>
      <c r="W78" s="830"/>
      <c r="X78" s="830"/>
      <c r="Y78" s="830"/>
      <c r="Z78" s="830"/>
      <c r="AA78" s="830">
        <v>29</v>
      </c>
      <c r="AB78" s="830"/>
      <c r="AC78" s="830"/>
      <c r="AD78" s="830"/>
      <c r="AE78" s="830"/>
      <c r="AF78" s="830">
        <v>29</v>
      </c>
      <c r="AG78" s="830"/>
      <c r="AH78" s="830"/>
      <c r="AI78" s="830"/>
      <c r="AJ78" s="830"/>
      <c r="AK78" s="830" t="s">
        <v>572</v>
      </c>
      <c r="AL78" s="830"/>
      <c r="AM78" s="830"/>
      <c r="AN78" s="830"/>
      <c r="AO78" s="830"/>
      <c r="AP78" s="830" t="s">
        <v>572</v>
      </c>
      <c r="AQ78" s="830"/>
      <c r="AR78" s="830"/>
      <c r="AS78" s="830"/>
      <c r="AT78" s="830"/>
      <c r="AU78" s="830" t="s">
        <v>572</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571</v>
      </c>
      <c r="C79" s="874"/>
      <c r="D79" s="874"/>
      <c r="E79" s="874"/>
      <c r="F79" s="874"/>
      <c r="G79" s="874"/>
      <c r="H79" s="874"/>
      <c r="I79" s="874"/>
      <c r="J79" s="874"/>
      <c r="K79" s="874"/>
      <c r="L79" s="874"/>
      <c r="M79" s="874"/>
      <c r="N79" s="874"/>
      <c r="O79" s="874"/>
      <c r="P79" s="875"/>
      <c r="Q79" s="876">
        <v>304568</v>
      </c>
      <c r="R79" s="830"/>
      <c r="S79" s="830"/>
      <c r="T79" s="830"/>
      <c r="U79" s="830"/>
      <c r="V79" s="830">
        <v>293091</v>
      </c>
      <c r="W79" s="830"/>
      <c r="X79" s="830"/>
      <c r="Y79" s="830"/>
      <c r="Z79" s="830"/>
      <c r="AA79" s="830">
        <v>11478</v>
      </c>
      <c r="AB79" s="830"/>
      <c r="AC79" s="830"/>
      <c r="AD79" s="830"/>
      <c r="AE79" s="830"/>
      <c r="AF79" s="830">
        <v>11478</v>
      </c>
      <c r="AG79" s="830"/>
      <c r="AH79" s="830"/>
      <c r="AI79" s="830"/>
      <c r="AJ79" s="830"/>
      <c r="AK79" s="830" t="s">
        <v>572</v>
      </c>
      <c r="AL79" s="830"/>
      <c r="AM79" s="830"/>
      <c r="AN79" s="830"/>
      <c r="AO79" s="830"/>
      <c r="AP79" s="830" t="s">
        <v>572</v>
      </c>
      <c r="AQ79" s="830"/>
      <c r="AR79" s="830"/>
      <c r="AS79" s="830"/>
      <c r="AT79" s="830"/>
      <c r="AU79" s="830" t="s">
        <v>572</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11527</v>
      </c>
      <c r="AG88" s="844"/>
      <c r="AH88" s="844"/>
      <c r="AI88" s="844"/>
      <c r="AJ88" s="844"/>
      <c r="AK88" s="841"/>
      <c r="AL88" s="841"/>
      <c r="AM88" s="841"/>
      <c r="AN88" s="841"/>
      <c r="AO88" s="841"/>
      <c r="AP88" s="844" t="s">
        <v>572</v>
      </c>
      <c r="AQ88" s="844"/>
      <c r="AR88" s="844"/>
      <c r="AS88" s="844"/>
      <c r="AT88" s="844"/>
      <c r="AU88" s="844" t="s">
        <v>572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SUM(CR7:CV13)</f>
        <v>151</v>
      </c>
      <c r="CS102" s="852"/>
      <c r="CT102" s="852"/>
      <c r="CU102" s="852"/>
      <c r="CV102" s="891"/>
      <c r="CW102" s="890">
        <f>SUM(CW7:DA13)</f>
        <v>117</v>
      </c>
      <c r="CX102" s="852"/>
      <c r="CY102" s="852"/>
      <c r="CZ102" s="852"/>
      <c r="DA102" s="891"/>
      <c r="DB102" s="890" t="s">
        <v>572</v>
      </c>
      <c r="DC102" s="852"/>
      <c r="DD102" s="852"/>
      <c r="DE102" s="852"/>
      <c r="DF102" s="891"/>
      <c r="DG102" s="890" t="s">
        <v>572</v>
      </c>
      <c r="DH102" s="852"/>
      <c r="DI102" s="852"/>
      <c r="DJ102" s="852"/>
      <c r="DK102" s="891"/>
      <c r="DL102" s="890" t="s">
        <v>572</v>
      </c>
      <c r="DM102" s="852"/>
      <c r="DN102" s="852"/>
      <c r="DO102" s="852"/>
      <c r="DP102" s="891"/>
      <c r="DQ102" s="890" t="s">
        <v>572</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3708948</v>
      </c>
      <c r="AB110" s="900"/>
      <c r="AC110" s="900"/>
      <c r="AD110" s="900"/>
      <c r="AE110" s="901"/>
      <c r="AF110" s="902">
        <v>3671628</v>
      </c>
      <c r="AG110" s="900"/>
      <c r="AH110" s="900"/>
      <c r="AI110" s="900"/>
      <c r="AJ110" s="901"/>
      <c r="AK110" s="902">
        <v>3833212</v>
      </c>
      <c r="AL110" s="900"/>
      <c r="AM110" s="900"/>
      <c r="AN110" s="900"/>
      <c r="AO110" s="901"/>
      <c r="AP110" s="903">
        <v>18.2</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34929729</v>
      </c>
      <c r="BR110" s="931"/>
      <c r="BS110" s="931"/>
      <c r="BT110" s="931"/>
      <c r="BU110" s="931"/>
      <c r="BV110" s="931">
        <v>34677454</v>
      </c>
      <c r="BW110" s="931"/>
      <c r="BX110" s="931"/>
      <c r="BY110" s="931"/>
      <c r="BZ110" s="931"/>
      <c r="CA110" s="931">
        <v>34853510</v>
      </c>
      <c r="CB110" s="931"/>
      <c r="CC110" s="931"/>
      <c r="CD110" s="931"/>
      <c r="CE110" s="931"/>
      <c r="CF110" s="944">
        <v>165.7</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14910</v>
      </c>
      <c r="BR111" s="926"/>
      <c r="BS111" s="926"/>
      <c r="BT111" s="926"/>
      <c r="BU111" s="926"/>
      <c r="BV111" s="926">
        <v>9944</v>
      </c>
      <c r="BW111" s="926"/>
      <c r="BX111" s="926"/>
      <c r="BY111" s="926"/>
      <c r="BZ111" s="926"/>
      <c r="CA111" s="926">
        <v>4974</v>
      </c>
      <c r="CB111" s="926"/>
      <c r="CC111" s="926"/>
      <c r="CD111" s="926"/>
      <c r="CE111" s="926"/>
      <c r="CF111" s="920">
        <v>0</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14910</v>
      </c>
      <c r="DH111" s="926"/>
      <c r="DI111" s="926"/>
      <c r="DJ111" s="926"/>
      <c r="DK111" s="926"/>
      <c r="DL111" s="926">
        <v>9944</v>
      </c>
      <c r="DM111" s="926"/>
      <c r="DN111" s="926"/>
      <c r="DO111" s="926"/>
      <c r="DP111" s="926"/>
      <c r="DQ111" s="926">
        <v>4974</v>
      </c>
      <c r="DR111" s="926"/>
      <c r="DS111" s="926"/>
      <c r="DT111" s="926"/>
      <c r="DU111" s="926"/>
      <c r="DV111" s="927">
        <v>0</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7019959</v>
      </c>
      <c r="BR112" s="926"/>
      <c r="BS112" s="926"/>
      <c r="BT112" s="926"/>
      <c r="BU112" s="926"/>
      <c r="BV112" s="926">
        <v>6813234</v>
      </c>
      <c r="BW112" s="926"/>
      <c r="BX112" s="926"/>
      <c r="BY112" s="926"/>
      <c r="BZ112" s="926"/>
      <c r="CA112" s="926">
        <v>6469898</v>
      </c>
      <c r="CB112" s="926"/>
      <c r="CC112" s="926"/>
      <c r="CD112" s="926"/>
      <c r="CE112" s="926"/>
      <c r="CF112" s="920">
        <v>30.8</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594751</v>
      </c>
      <c r="AB113" s="938"/>
      <c r="AC113" s="938"/>
      <c r="AD113" s="938"/>
      <c r="AE113" s="939"/>
      <c r="AF113" s="940">
        <v>614761</v>
      </c>
      <c r="AG113" s="938"/>
      <c r="AH113" s="938"/>
      <c r="AI113" s="938"/>
      <c r="AJ113" s="939"/>
      <c r="AK113" s="940">
        <v>576352</v>
      </c>
      <c r="AL113" s="938"/>
      <c r="AM113" s="938"/>
      <c r="AN113" s="938"/>
      <c r="AO113" s="939"/>
      <c r="AP113" s="941">
        <v>2.7</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5095044</v>
      </c>
      <c r="BR114" s="926"/>
      <c r="BS114" s="926"/>
      <c r="BT114" s="926"/>
      <c r="BU114" s="926"/>
      <c r="BV114" s="926">
        <v>5285446</v>
      </c>
      <c r="BW114" s="926"/>
      <c r="BX114" s="926"/>
      <c r="BY114" s="926"/>
      <c r="BZ114" s="926"/>
      <c r="CA114" s="926">
        <v>5271250</v>
      </c>
      <c r="CB114" s="926"/>
      <c r="CC114" s="926"/>
      <c r="CD114" s="926"/>
      <c r="CE114" s="926"/>
      <c r="CF114" s="920">
        <v>25.1</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13634</v>
      </c>
      <c r="AB115" s="938"/>
      <c r="AC115" s="938"/>
      <c r="AD115" s="938"/>
      <c r="AE115" s="939"/>
      <c r="AF115" s="940">
        <v>6110</v>
      </c>
      <c r="AG115" s="938"/>
      <c r="AH115" s="938"/>
      <c r="AI115" s="938"/>
      <c r="AJ115" s="939"/>
      <c r="AK115" s="940">
        <v>6989</v>
      </c>
      <c r="AL115" s="938"/>
      <c r="AM115" s="938"/>
      <c r="AN115" s="938"/>
      <c r="AO115" s="939"/>
      <c r="AP115" s="941">
        <v>0</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4317333</v>
      </c>
      <c r="AB117" s="979"/>
      <c r="AC117" s="979"/>
      <c r="AD117" s="979"/>
      <c r="AE117" s="980"/>
      <c r="AF117" s="981">
        <v>4292499</v>
      </c>
      <c r="AG117" s="979"/>
      <c r="AH117" s="979"/>
      <c r="AI117" s="979"/>
      <c r="AJ117" s="980"/>
      <c r="AK117" s="981">
        <v>4416553</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47059642</v>
      </c>
      <c r="BR119" s="1000"/>
      <c r="BS119" s="1000"/>
      <c r="BT119" s="1000"/>
      <c r="BU119" s="1000"/>
      <c r="BV119" s="1000">
        <v>46786078</v>
      </c>
      <c r="BW119" s="1000"/>
      <c r="BX119" s="1000"/>
      <c r="BY119" s="1000"/>
      <c r="BZ119" s="1000"/>
      <c r="CA119" s="1000">
        <v>46599632</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4962</v>
      </c>
      <c r="AB120" s="959"/>
      <c r="AC120" s="959"/>
      <c r="AD120" s="959"/>
      <c r="AE120" s="960"/>
      <c r="AF120" s="961">
        <v>4966</v>
      </c>
      <c r="AG120" s="959"/>
      <c r="AH120" s="959"/>
      <c r="AI120" s="959"/>
      <c r="AJ120" s="960"/>
      <c r="AK120" s="961">
        <v>4970</v>
      </c>
      <c r="AL120" s="959"/>
      <c r="AM120" s="959"/>
      <c r="AN120" s="959"/>
      <c r="AO120" s="960"/>
      <c r="AP120" s="962">
        <v>0</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23891288</v>
      </c>
      <c r="BR120" s="931"/>
      <c r="BS120" s="931"/>
      <c r="BT120" s="931"/>
      <c r="BU120" s="931"/>
      <c r="BV120" s="931">
        <v>24916203</v>
      </c>
      <c r="BW120" s="931"/>
      <c r="BX120" s="931"/>
      <c r="BY120" s="931"/>
      <c r="BZ120" s="931"/>
      <c r="CA120" s="931">
        <v>25538137</v>
      </c>
      <c r="CB120" s="931"/>
      <c r="CC120" s="931"/>
      <c r="CD120" s="931"/>
      <c r="CE120" s="931"/>
      <c r="CF120" s="944">
        <v>121.4</v>
      </c>
      <c r="CG120" s="945"/>
      <c r="CH120" s="945"/>
      <c r="CI120" s="945"/>
      <c r="CJ120" s="945"/>
      <c r="CK120" s="1006" t="s">
        <v>449</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4345816</v>
      </c>
      <c r="DH120" s="931"/>
      <c r="DI120" s="931"/>
      <c r="DJ120" s="931"/>
      <c r="DK120" s="931"/>
      <c r="DL120" s="931">
        <v>4144348</v>
      </c>
      <c r="DM120" s="931"/>
      <c r="DN120" s="931"/>
      <c r="DO120" s="931"/>
      <c r="DP120" s="931"/>
      <c r="DQ120" s="931">
        <v>3791472</v>
      </c>
      <c r="DR120" s="931"/>
      <c r="DS120" s="931"/>
      <c r="DT120" s="931"/>
      <c r="DU120" s="931"/>
      <c r="DV120" s="932">
        <v>18</v>
      </c>
      <c r="DW120" s="932"/>
      <c r="DX120" s="932"/>
      <c r="DY120" s="932"/>
      <c r="DZ120" s="933"/>
    </row>
    <row r="121" spans="1:130" s="218"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4827023</v>
      </c>
      <c r="BR121" s="926"/>
      <c r="BS121" s="926"/>
      <c r="BT121" s="926"/>
      <c r="BU121" s="926"/>
      <c r="BV121" s="926">
        <v>5034383</v>
      </c>
      <c r="BW121" s="926"/>
      <c r="BX121" s="926"/>
      <c r="BY121" s="926"/>
      <c r="BZ121" s="926"/>
      <c r="CA121" s="926">
        <v>4116730</v>
      </c>
      <c r="CB121" s="926"/>
      <c r="CC121" s="926"/>
      <c r="CD121" s="926"/>
      <c r="CE121" s="926"/>
      <c r="CF121" s="920">
        <v>19.600000000000001</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2665867</v>
      </c>
      <c r="DH121" s="926"/>
      <c r="DI121" s="926"/>
      <c r="DJ121" s="926"/>
      <c r="DK121" s="926"/>
      <c r="DL121" s="926">
        <v>2657011</v>
      </c>
      <c r="DM121" s="926"/>
      <c r="DN121" s="926"/>
      <c r="DO121" s="926"/>
      <c r="DP121" s="926"/>
      <c r="DQ121" s="926">
        <v>2649149</v>
      </c>
      <c r="DR121" s="926"/>
      <c r="DS121" s="926"/>
      <c r="DT121" s="926"/>
      <c r="DU121" s="926"/>
      <c r="DV121" s="927">
        <v>12.6</v>
      </c>
      <c r="DW121" s="927"/>
      <c r="DX121" s="927"/>
      <c r="DY121" s="927"/>
      <c r="DZ121" s="928"/>
    </row>
    <row r="122" spans="1:130" s="218"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38952365</v>
      </c>
      <c r="BR122" s="1000"/>
      <c r="BS122" s="1000"/>
      <c r="BT122" s="1000"/>
      <c r="BU122" s="1000"/>
      <c r="BV122" s="1000">
        <v>37516969</v>
      </c>
      <c r="BW122" s="1000"/>
      <c r="BX122" s="1000"/>
      <c r="BY122" s="1000"/>
      <c r="BZ122" s="1000"/>
      <c r="CA122" s="1000">
        <v>35401232</v>
      </c>
      <c r="CB122" s="1000"/>
      <c r="CC122" s="1000"/>
      <c r="CD122" s="1000"/>
      <c r="CE122" s="1000"/>
      <c r="CF122" s="1017">
        <v>168.3</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6052</v>
      </c>
      <c r="DH122" s="926"/>
      <c r="DI122" s="926"/>
      <c r="DJ122" s="926"/>
      <c r="DK122" s="926"/>
      <c r="DL122" s="926">
        <v>9332</v>
      </c>
      <c r="DM122" s="926"/>
      <c r="DN122" s="926"/>
      <c r="DO122" s="926"/>
      <c r="DP122" s="926"/>
      <c r="DQ122" s="926">
        <v>17503</v>
      </c>
      <c r="DR122" s="926"/>
      <c r="DS122" s="926"/>
      <c r="DT122" s="926"/>
      <c r="DU122" s="926"/>
      <c r="DV122" s="927">
        <v>0.1</v>
      </c>
      <c r="DW122" s="927"/>
      <c r="DX122" s="927"/>
      <c r="DY122" s="927"/>
      <c r="DZ122" s="928"/>
    </row>
    <row r="123" spans="1:130" s="218"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7570</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67670676</v>
      </c>
      <c r="BR123" s="1064"/>
      <c r="BS123" s="1064"/>
      <c r="BT123" s="1064"/>
      <c r="BU123" s="1064"/>
      <c r="BV123" s="1064">
        <v>67467555</v>
      </c>
      <c r="BW123" s="1064"/>
      <c r="BX123" s="1064"/>
      <c r="BY123" s="1064"/>
      <c r="BZ123" s="1064"/>
      <c r="CA123" s="1064">
        <v>65056099</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v>2224</v>
      </c>
      <c r="DH123" s="959"/>
      <c r="DI123" s="959"/>
      <c r="DJ123" s="959"/>
      <c r="DK123" s="960"/>
      <c r="DL123" s="961">
        <v>2543</v>
      </c>
      <c r="DM123" s="959"/>
      <c r="DN123" s="959"/>
      <c r="DO123" s="959"/>
      <c r="DP123" s="960"/>
      <c r="DQ123" s="961">
        <v>11774</v>
      </c>
      <c r="DR123" s="959"/>
      <c r="DS123" s="959"/>
      <c r="DT123" s="959"/>
      <c r="DU123" s="960"/>
      <c r="DV123" s="962">
        <v>0.1</v>
      </c>
      <c r="DW123" s="963"/>
      <c r="DX123" s="963"/>
      <c r="DY123" s="963"/>
      <c r="DZ123" s="964"/>
    </row>
    <row r="124" spans="1:130" s="218"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1102</v>
      </c>
      <c r="AB127" s="959"/>
      <c r="AC127" s="959"/>
      <c r="AD127" s="959"/>
      <c r="AE127" s="960"/>
      <c r="AF127" s="961">
        <v>1144</v>
      </c>
      <c r="AG127" s="959"/>
      <c r="AH127" s="959"/>
      <c r="AI127" s="959"/>
      <c r="AJ127" s="960"/>
      <c r="AK127" s="961">
        <v>2019</v>
      </c>
      <c r="AL127" s="959"/>
      <c r="AM127" s="959"/>
      <c r="AN127" s="959"/>
      <c r="AO127" s="960"/>
      <c r="AP127" s="962">
        <v>0</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962244</v>
      </c>
      <c r="AB128" s="1046"/>
      <c r="AC128" s="1046"/>
      <c r="AD128" s="1046"/>
      <c r="AE128" s="1047"/>
      <c r="AF128" s="1048">
        <v>1123609</v>
      </c>
      <c r="AG128" s="1046"/>
      <c r="AH128" s="1046"/>
      <c r="AI128" s="1046"/>
      <c r="AJ128" s="1047"/>
      <c r="AK128" s="1048">
        <v>1128320</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12.11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23847617</v>
      </c>
      <c r="AB129" s="959"/>
      <c r="AC129" s="959"/>
      <c r="AD129" s="959"/>
      <c r="AE129" s="960"/>
      <c r="AF129" s="961">
        <v>24232639</v>
      </c>
      <c r="AG129" s="959"/>
      <c r="AH129" s="959"/>
      <c r="AI129" s="959"/>
      <c r="AJ129" s="960"/>
      <c r="AK129" s="961">
        <v>24669653</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17.11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3841369</v>
      </c>
      <c r="AB130" s="959"/>
      <c r="AC130" s="959"/>
      <c r="AD130" s="959"/>
      <c r="AE130" s="960"/>
      <c r="AF130" s="961">
        <v>3790940</v>
      </c>
      <c r="AG130" s="959"/>
      <c r="AH130" s="959"/>
      <c r="AI130" s="959"/>
      <c r="AJ130" s="960"/>
      <c r="AK130" s="961">
        <v>3637745</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-2.2999999999999998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20006248</v>
      </c>
      <c r="AB131" s="986"/>
      <c r="AC131" s="986"/>
      <c r="AD131" s="986"/>
      <c r="AE131" s="987"/>
      <c r="AF131" s="985">
        <v>20441699</v>
      </c>
      <c r="AG131" s="986"/>
      <c r="AH131" s="986"/>
      <c r="AI131" s="986"/>
      <c r="AJ131" s="987"/>
      <c r="AK131" s="985">
        <v>21031908</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-2.4306406680000001</v>
      </c>
      <c r="AB132" s="1097"/>
      <c r="AC132" s="1097"/>
      <c r="AD132" s="1097"/>
      <c r="AE132" s="1098"/>
      <c r="AF132" s="1099">
        <v>-3.043044514</v>
      </c>
      <c r="AG132" s="1097"/>
      <c r="AH132" s="1097"/>
      <c r="AI132" s="1097"/>
      <c r="AJ132" s="1098"/>
      <c r="AK132" s="1099">
        <v>-1.661817844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-3.6</v>
      </c>
      <c r="AB133" s="1080"/>
      <c r="AC133" s="1080"/>
      <c r="AD133" s="1080"/>
      <c r="AE133" s="1081"/>
      <c r="AF133" s="1079">
        <v>-3.1</v>
      </c>
      <c r="AG133" s="1080"/>
      <c r="AH133" s="1080"/>
      <c r="AI133" s="1080"/>
      <c r="AJ133" s="1081"/>
      <c r="AK133" s="1079">
        <v>-2.2999999999999998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L23sKus0ZQ0mp3Xe1RHtXwYtXFC+oHi17mllOeav7pqctWUOrPGdtKBvP1ZqPynHzfIJSmvZlD1rnA6see3xQ==" saltValue="IsK4zp690d0+bINMZGXp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3kdJMW3mTNsZzPzF373w6cz+roQFFRTllRaPI1L7frFhtJvbxOQwJIiC77G9QBUxNiWHELk4YGSwB0INyXR7fg==" saltValue="uJ95sPuvSkLEfe2KjcGm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mJbut/zvh3GPhXvm/mHBDfng9utFu1gHqttC1xW9sSXnp7Ykl855fHXrYz7EYgVVz6W9F1EXeRIue4S6hZp9w==" saltValue="ak/4SnAQB8eSBolO1uK/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7345175</v>
      </c>
      <c r="AP9" s="269">
        <v>69922</v>
      </c>
      <c r="AQ9" s="270">
        <v>68274</v>
      </c>
      <c r="AR9" s="271">
        <v>2.4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54128</v>
      </c>
      <c r="AP10" s="272">
        <v>515</v>
      </c>
      <c r="AQ10" s="273">
        <v>4860</v>
      </c>
      <c r="AR10" s="274">
        <v>-89.4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t="s">
        <v>490</v>
      </c>
      <c r="AP11" s="272" t="s">
        <v>490</v>
      </c>
      <c r="AQ11" s="273">
        <v>567</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v>48696</v>
      </c>
      <c r="AP12" s="272">
        <v>464</v>
      </c>
      <c r="AQ12" s="273">
        <v>16</v>
      </c>
      <c r="AR12" s="274">
        <v>2800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302217</v>
      </c>
      <c r="AP13" s="272">
        <v>2877</v>
      </c>
      <c r="AQ13" s="273">
        <v>2777</v>
      </c>
      <c r="AR13" s="274">
        <v>3.6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75602</v>
      </c>
      <c r="AP14" s="272">
        <v>720</v>
      </c>
      <c r="AQ14" s="273">
        <v>1330</v>
      </c>
      <c r="AR14" s="274">
        <v>-45.9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-454605</v>
      </c>
      <c r="AP15" s="272">
        <v>-4328</v>
      </c>
      <c r="AQ15" s="273">
        <v>-3833</v>
      </c>
      <c r="AR15" s="274">
        <v>12.9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7371213</v>
      </c>
      <c r="AP16" s="272">
        <v>70170</v>
      </c>
      <c r="AQ16" s="273">
        <v>73991</v>
      </c>
      <c r="AR16" s="274">
        <v>-5.2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6.7</v>
      </c>
      <c r="AP21" s="286">
        <v>6.28</v>
      </c>
      <c r="AQ21" s="287">
        <v>0.42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96.1</v>
      </c>
      <c r="AP22" s="291">
        <v>98.7</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3833212</v>
      </c>
      <c r="AP32" s="300">
        <v>36490</v>
      </c>
      <c r="AQ32" s="301">
        <v>32402</v>
      </c>
      <c r="AR32" s="302">
        <v>12.6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490</v>
      </c>
      <c r="AP34" s="300" t="s">
        <v>490</v>
      </c>
      <c r="AQ34" s="301">
        <v>16</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576352</v>
      </c>
      <c r="AP35" s="300">
        <v>5487</v>
      </c>
      <c r="AQ35" s="301">
        <v>5520</v>
      </c>
      <c r="AR35" s="302">
        <v>-0.6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t="s">
        <v>490</v>
      </c>
      <c r="AP36" s="300" t="s">
        <v>490</v>
      </c>
      <c r="AQ36" s="301">
        <v>1296</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6989</v>
      </c>
      <c r="AP37" s="300">
        <v>67</v>
      </c>
      <c r="AQ37" s="301">
        <v>571</v>
      </c>
      <c r="AR37" s="302">
        <v>-88.3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490</v>
      </c>
      <c r="AP38" s="303" t="s">
        <v>490</v>
      </c>
      <c r="AQ38" s="304">
        <v>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-1128320</v>
      </c>
      <c r="AP39" s="300">
        <v>-10741</v>
      </c>
      <c r="AQ39" s="301">
        <v>-6093</v>
      </c>
      <c r="AR39" s="302">
        <v>76.3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-3637745</v>
      </c>
      <c r="AP40" s="300">
        <v>-34629</v>
      </c>
      <c r="AQ40" s="301">
        <v>-23816</v>
      </c>
      <c r="AR40" s="302">
        <v>45.4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-349512</v>
      </c>
      <c r="AP41" s="300">
        <v>-3327</v>
      </c>
      <c r="AQ41" s="301">
        <v>9896</v>
      </c>
      <c r="AR41" s="302">
        <v>-133.6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8273136</v>
      </c>
      <c r="AN51" s="322">
        <v>75586</v>
      </c>
      <c r="AO51" s="323">
        <v>22.5</v>
      </c>
      <c r="AP51" s="324">
        <v>44161</v>
      </c>
      <c r="AQ51" s="325">
        <v>3.1</v>
      </c>
      <c r="AR51" s="326">
        <v>19.399999999999999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1964994</v>
      </c>
      <c r="AN52" s="330">
        <v>17953</v>
      </c>
      <c r="AO52" s="331">
        <v>-35.200000000000003</v>
      </c>
      <c r="AP52" s="332">
        <v>23644</v>
      </c>
      <c r="AQ52" s="333">
        <v>3.1</v>
      </c>
      <c r="AR52" s="334">
        <v>-38.299999999999997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8610889</v>
      </c>
      <c r="AN53" s="322">
        <v>79614</v>
      </c>
      <c r="AO53" s="323">
        <v>5.3</v>
      </c>
      <c r="AP53" s="324">
        <v>43955</v>
      </c>
      <c r="AQ53" s="325">
        <v>-0.5</v>
      </c>
      <c r="AR53" s="326">
        <v>5.8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2526557</v>
      </c>
      <c r="AN54" s="330">
        <v>23360</v>
      </c>
      <c r="AO54" s="331">
        <v>30.1</v>
      </c>
      <c r="AP54" s="332">
        <v>21318</v>
      </c>
      <c r="AQ54" s="333">
        <v>-9.8000000000000007</v>
      </c>
      <c r="AR54" s="334">
        <v>39.9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9591648</v>
      </c>
      <c r="AN55" s="322">
        <v>89409</v>
      </c>
      <c r="AO55" s="323">
        <v>12.3</v>
      </c>
      <c r="AP55" s="324">
        <v>41921</v>
      </c>
      <c r="AQ55" s="325">
        <v>-4.5999999999999996</v>
      </c>
      <c r="AR55" s="326">
        <v>16.899999999999999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5261410</v>
      </c>
      <c r="AN56" s="330">
        <v>49045</v>
      </c>
      <c r="AO56" s="331">
        <v>110</v>
      </c>
      <c r="AP56" s="332">
        <v>21655</v>
      </c>
      <c r="AQ56" s="333">
        <v>1.6</v>
      </c>
      <c r="AR56" s="334">
        <v>108.4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5672270</v>
      </c>
      <c r="AN57" s="322">
        <v>53421</v>
      </c>
      <c r="AO57" s="323">
        <v>-40.299999999999997</v>
      </c>
      <c r="AP57" s="324">
        <v>44585</v>
      </c>
      <c r="AQ57" s="325">
        <v>6.4</v>
      </c>
      <c r="AR57" s="326">
        <v>-46.7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5030222</v>
      </c>
      <c r="AN58" s="330">
        <v>47374</v>
      </c>
      <c r="AO58" s="331">
        <v>-3.4</v>
      </c>
      <c r="AP58" s="332">
        <v>23077</v>
      </c>
      <c r="AQ58" s="333">
        <v>6.6</v>
      </c>
      <c r="AR58" s="334">
        <v>-10</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7025677</v>
      </c>
      <c r="AN59" s="322">
        <v>66881</v>
      </c>
      <c r="AO59" s="323">
        <v>25.2</v>
      </c>
      <c r="AP59" s="324">
        <v>49779</v>
      </c>
      <c r="AQ59" s="325">
        <v>11.6</v>
      </c>
      <c r="AR59" s="326">
        <v>13.6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6082205</v>
      </c>
      <c r="AN60" s="330">
        <v>57899</v>
      </c>
      <c r="AO60" s="331">
        <v>22.2</v>
      </c>
      <c r="AP60" s="332">
        <v>28921</v>
      </c>
      <c r="AQ60" s="333">
        <v>25.3</v>
      </c>
      <c r="AR60" s="334">
        <v>-3.1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7834724</v>
      </c>
      <c r="AN61" s="337">
        <v>72982</v>
      </c>
      <c r="AO61" s="338">
        <v>5</v>
      </c>
      <c r="AP61" s="339">
        <v>44880</v>
      </c>
      <c r="AQ61" s="340">
        <v>3.2</v>
      </c>
      <c r="AR61" s="326">
        <v>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4173078</v>
      </c>
      <c r="AN62" s="330">
        <v>39126</v>
      </c>
      <c r="AO62" s="331">
        <v>24.7</v>
      </c>
      <c r="AP62" s="332">
        <v>23723</v>
      </c>
      <c r="AQ62" s="333">
        <v>5.4</v>
      </c>
      <c r="AR62" s="334">
        <v>19.3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NmhxqsId9nOQLbAqDTnqUEFjvgUXUB+WxIBh6LV7fQVxG064oYES8VUKWJ3GhmF39aYY9GJo9xHv8ZBGs7PyQ==" saltValue="f1Ls4pMJ9omDnhSeSQyE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D2GGjY9b59L3KapEKWap8Zbtjlt3ActkLesaPcVV2Fw61+qsJnpeYvJIUMkQIAm8ckYJinU7OuYcU3IiDjDCcQ==" saltValue="5JgdMoUO+7wA//rliH9S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g5dNpPNa+r84GWSpdGyi7nmKy7jdXrTZ/Brxwt18d5oGrUlfWyMkmAKkbpnD2AVKKS2SuGRagnm9n/lsODIQHA==" saltValue="myqM6+KFFUfGlV+ECXI3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21.26</v>
      </c>
      <c r="G47" s="12">
        <v>23.72</v>
      </c>
      <c r="H47" s="12">
        <v>28.5</v>
      </c>
      <c r="I47" s="12">
        <v>31.09</v>
      </c>
      <c r="J47" s="13">
        <v>31.26</v>
      </c>
    </row>
    <row r="48" spans="2:10" ht="57.75" customHeight="1" x14ac:dyDescent="0.15">
      <c r="B48" s="14"/>
      <c r="C48" s="1141" t="s">
        <v>4</v>
      </c>
      <c r="D48" s="1141"/>
      <c r="E48" s="1142"/>
      <c r="F48" s="15">
        <v>16.09</v>
      </c>
      <c r="G48" s="16">
        <v>20.84</v>
      </c>
      <c r="H48" s="16">
        <v>18.440000000000001</v>
      </c>
      <c r="I48" s="16">
        <v>18.09</v>
      </c>
      <c r="J48" s="17">
        <v>16.079999999999998</v>
      </c>
    </row>
    <row r="49" spans="2:10" ht="57.75" customHeight="1" thickBot="1" x14ac:dyDescent="0.2">
      <c r="B49" s="18"/>
      <c r="C49" s="1143" t="s">
        <v>5</v>
      </c>
      <c r="D49" s="1143"/>
      <c r="E49" s="1144"/>
      <c r="F49" s="19" t="s">
        <v>534</v>
      </c>
      <c r="G49" s="20">
        <v>0.86</v>
      </c>
      <c r="H49" s="20" t="s">
        <v>535</v>
      </c>
      <c r="I49" s="20" t="s">
        <v>536</v>
      </c>
      <c r="J49" s="21" t="s">
        <v>537</v>
      </c>
    </row>
    <row r="50" spans="2:10" x14ac:dyDescent="0.15"/>
  </sheetData>
  <sheetProtection algorithmName="SHA-512" hashValue="uW8Vnx9S3i2JCVySucXVQHnp1pucl+fD9M8X/S9bdN1H4XvKMyXIrhu0WwYj/OrGhFbMKV0QSHibeYbQWsXMzg==" saltValue="ukloEEZIfrodj00QqRXw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岡田 佑太</cp:lastModifiedBy>
  <cp:lastPrinted>2026-03-09T07:22:51Z</cp:lastPrinted>
  <dcterms:created xsi:type="dcterms:W3CDTF">2026-02-23T06:48:15Z</dcterms:created>
  <dcterms:modified xsi:type="dcterms:W3CDTF">2026-03-19T05:07:30Z</dcterms:modified>
  <cp:category/>
</cp:coreProperties>
</file>