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mc:AlternateContent xmlns:mc="http://schemas.openxmlformats.org/markup-compatibility/2006">
    <mc:Choice Requires="x15">
      <x15ac:absPath xmlns:x15ac="http://schemas.microsoft.com/office/spreadsheetml/2010/11/ac" url="\\10.122.1.200\各課共有\02企画財政課\■財政\2.財政関係\財政関係照会\07財政関係調査\■【財政状況資料集】R6\2026.3.17【確認事項送付：323〆】R６財政状況資料集の作成について 24養老町\"/>
    </mc:Choice>
  </mc:AlternateContent>
  <xr:revisionPtr revIDLastSave="0" documentId="13_ncr:1_{FFB4AB7B-A369-44EF-95A7-035BDA5C8E3C}" xr6:coauthVersionLast="47" xr6:coauthVersionMax="47" xr10:uidLastSave="{00000000-0000-0000-0000-000000000000}"/>
  <bookViews>
    <workbookView xWindow="-120" yWindow="-120" windowWidth="20730" windowHeight="1104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 sheetId="18" r:id="rId13"/>
    <sheet name="データシート" sheetId="9" state="hidden" r:id="rId14"/>
  </sheets>
  <externalReferences>
    <externalReference r:id="rId15"/>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C37" i="10"/>
  <c r="CO36" i="10"/>
  <c r="BE36" i="10"/>
  <c r="AM36" i="10"/>
  <c r="C36" i="10"/>
  <c r="CO34" i="10"/>
  <c r="CO35" i="10" s="1"/>
  <c r="BW34" i="10"/>
  <c r="BW35" i="10" s="1"/>
  <c r="BW36" i="10" s="1"/>
  <c r="BW37" i="10" s="1"/>
  <c r="BW38" i="10" s="1"/>
  <c r="BW39" i="10" s="1"/>
  <c r="C34" i="10"/>
  <c r="C35" i="10" s="1"/>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l="1"/>
  <c r="BE34" i="10"/>
  <c r="BE35" i="10" s="1"/>
</calcChain>
</file>

<file path=xl/sharedStrings.xml><?xml version="1.0" encoding="utf-8"?>
<sst xmlns="http://schemas.openxmlformats.org/spreadsheetml/2006/main" count="1153" uniqueCount="565">
  <si>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</si>
  <si>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</si>
  <si>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</si>
  <si>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</si>
  <si>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</si>
  <si>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</si>
  <si>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</si>
  <si>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</si>
  <si>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</si>
  <si>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</si>
  <si>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</si>
  <si>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</si>
  <si>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</si>
  <si>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</si>
  <si>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</si>
  <si>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</si>
  <si>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</si>
  <si>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</si>
  <si>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</si>
  <si>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</si>
  <si>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</si>
  <si>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</si>
  <si>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</si>
  <si>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</si>
  <si>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</si>
  <si>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</si>
  <si>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</si>
  <si>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</si>
  <si>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</si>
  <si>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</si>
  <si>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</si>
  <si>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</si>
  <si>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</si>
  <si>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</si>
  <si>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</si>
  <si>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</si>
  <si>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</si>
  <si>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</si>
  <si>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</si>
  <si>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</si>
  <si>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</si>
  <si>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</si>
  <si>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</si>
  <si>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</si>
  <si>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</si>
  <si>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</si>
  <si>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</si>
  <si>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</si>
  <si>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</si>
  <si>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</si>
  <si>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</si>
  <si>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</si>
  <si>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</si>
  <si>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</si>
  <si>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</si>
  <si>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</si>
  <si>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</si>
  <si>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</si>
  <si>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</si>
  <si>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</si>
  <si>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</si>
  <si>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</si>
  <si>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</si>
  <si>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</si>
  <si>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</si>
  <si>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</si>
  <si>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</si>
  <si>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</si>
  <si>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</si>
  <si>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</si>
  <si>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</si>
  <si>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</si>
  <si>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</si>
  <si>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</si>
  <si>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</si>
  <si>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</si>
  <si>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</si>
  <si>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</si>
  <si>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</si>
  <si>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</si>
  <si>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</si>
  <si>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Ⅴ－１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</si>
  <si>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</si>
  <si>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</si>
  <si>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</si>
  <si>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</si>
  <si>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</si>
  <si>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</si>
  <si>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</si>
  <si>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</si>
  <si>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</si>
  <si>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</si>
  <si>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</si>
  <si>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</si>
  <si>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養老町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</si>
  <si>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</si>
  <si>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</si>
  <si>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</si>
  <si>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</si>
  <si>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</si>
  <si>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</si>
  <si>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</si>
  <si>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</si>
  <si>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</si>
  <si>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</si>
  <si>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</si>
  <si>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</si>
  <si>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</si>
  <si>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</si>
  <si>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</si>
  <si>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</si>
  <si>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</si>
  <si>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</si>
  <si>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</si>
  <si>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</si>
  <si>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</si>
  <si>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</si>
  <si>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</si>
  <si>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</si>
  <si>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</si>
  <si>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</si>
  <si>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</si>
  <si>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</si>
  <si>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</si>
  <si>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</si>
  <si>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</si>
  <si>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</si>
  <si>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</si>
  <si>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</si>
  <si>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</si>
  <si>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</si>
  <si>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</si>
  <si>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</si>
  <si>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</si>
  <si>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</si>
  <si>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</si>
  <si>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</si>
  <si>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</si>
  <si>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</si>
  <si>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</si>
  <si>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</si>
  <si>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</si>
  <si>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5"/>
  </si>
  <si>
    <t>うち日本人(％)</t>
    <phoneticPr fontId="5"/>
  </si>
  <si>
    <t>-2.1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</si>
  <si>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</si>
  <si>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</si>
  <si>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</si>
  <si>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</si>
  <si>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</si>
  <si>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</si>
  <si>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</si>
  <si>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</si>
  <si>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</si>
  <si>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</si>
  <si>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</si>
  <si>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</si>
  <si>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</si>
  <si>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</si>
  <si>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</si>
  <si>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</si>
  <si>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</si>
  <si>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</si>
  <si>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</si>
  <si>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</si>
  <si>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</si>
  <si>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</si>
  <si>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</si>
  <si>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</si>
  <si>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</si>
  <si>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</si>
  <si>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</si>
  <si>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</si>
  <si>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</si>
  <si>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</si>
  <si>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</si>
  <si>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</si>
  <si>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</si>
  <si>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</si>
  <si>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</si>
  <si>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</si>
  <si>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</si>
  <si>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</si>
  <si>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</si>
  <si>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</si>
  <si>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</si>
  <si>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</si>
  <si>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</si>
  <si>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</si>
  <si>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</si>
  <si>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</si>
  <si>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</si>
  <si>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</si>
  <si>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</si>
  <si>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</si>
  <si>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</si>
  <si>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</si>
  <si>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</si>
  <si>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</si>
  <si>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</si>
  <si>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</si>
  <si>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</si>
  <si>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</si>
  <si>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岐阜県養老町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</si>
  <si>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</si>
  <si>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</si>
  <si>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</si>
  <si>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</si>
  <si>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</si>
  <si>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</si>
  <si>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</si>
  <si>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</si>
  <si>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</si>
  <si>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</si>
  <si>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</si>
  <si>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</si>
  <si>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</si>
  <si>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</si>
  <si>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</si>
  <si>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</si>
  <si>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</si>
  <si>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</si>
  <si>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</si>
  <si>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</si>
  <si>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</si>
  <si>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</si>
  <si>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</si>
  <si>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</si>
  <si>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</si>
  <si>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</si>
  <si>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</si>
  <si>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</si>
  <si>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</si>
  <si>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</si>
  <si>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</si>
  <si>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</si>
  <si>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</si>
  <si>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</si>
  <si>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</si>
  <si>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</si>
  <si>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</si>
  <si>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</si>
  <si>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</si>
  <si>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</si>
  <si>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</si>
  <si>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</si>
  <si>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</si>
  <si>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</si>
  <si>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</si>
  <si>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</si>
  <si>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</si>
  <si>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</si>
  <si>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</si>
  <si>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</si>
  <si>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</si>
  <si>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</si>
  <si>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</si>
  <si>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</si>
  <si>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</si>
  <si>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</si>
  <si>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</si>
  <si>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</si>
  <si>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</si>
  <si>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</si>
  <si>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</si>
  <si>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</si>
  <si>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</si>
  <si>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</si>
  <si>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</si>
  <si>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</si>
  <si>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</si>
  <si>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</si>
  <si>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</si>
  <si>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</si>
  <si>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</si>
  <si>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</si>
  <si>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</si>
  <si>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</si>
  <si>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</si>
  <si>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</si>
  <si>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</si>
  <si>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</si>
  <si>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</si>
  <si>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</si>
  <si>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</si>
  <si>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</si>
  <si>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</si>
  <si>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</si>
  <si>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</si>
  <si>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</si>
  <si>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</si>
  <si>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</si>
  <si>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</si>
  <si>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</si>
  <si>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</si>
  <si>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</si>
  <si>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</si>
  <si>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</si>
  <si>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</si>
  <si>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</si>
  <si>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</si>
  <si>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</si>
  <si>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</si>
  <si>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</si>
  <si>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</si>
  <si>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</si>
  <si>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</si>
  <si>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</si>
  <si>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</si>
  <si>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</si>
  <si>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</si>
  <si>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</si>
  <si>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</si>
  <si>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</si>
  <si>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</si>
  <si>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</si>
  <si>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</si>
  <si>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</si>
  <si>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</si>
  <si>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</si>
  <si>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</si>
  <si>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</si>
  <si>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</si>
  <si>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と畜場</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</si>
  <si>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</si>
  <si>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</si>
  <si>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</si>
  <si>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</si>
  <si>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</si>
  <si>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</si>
  <si>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</si>
  <si>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</si>
  <si>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</si>
  <si>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</si>
  <si>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</si>
  <si>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</si>
  <si>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</si>
  <si>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</si>
  <si>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</si>
  <si>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</si>
  <si>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</si>
  <si>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</si>
  <si>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</si>
  <si>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</si>
  <si>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</si>
  <si>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</si>
  <si>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</si>
  <si>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</si>
  <si>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</si>
  <si>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</si>
  <si>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</si>
  <si>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</si>
  <si>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</si>
  <si>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</si>
  <si>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岐阜県養老町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</si>
  <si>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</si>
  <si>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</si>
  <si>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</si>
  <si>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</si>
  <si>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</si>
  <si>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</si>
  <si>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</si>
  <si>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</si>
  <si>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</si>
  <si>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</si>
  <si>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</si>
  <si>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</si>
  <si>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</si>
  <si>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</si>
  <si>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</si>
  <si>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</si>
  <si>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</si>
  <si>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</si>
  <si>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</si>
  <si>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</si>
  <si>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</si>
  <si>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</si>
  <si>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</si>
  <si>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</si>
  <si>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</si>
  <si>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</si>
  <si>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</si>
  <si>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</si>
  <si>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</si>
  <si>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</si>
  <si>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</si>
  <si>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</si>
  <si>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</si>
  <si>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</si>
  <si>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</si>
  <si>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</si>
  <si>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介護サービス事業特別会計</t>
    <phoneticPr fontId="5"/>
  </si>
  <si>
    <t>後期高齢者医療特別会計</t>
    <phoneticPr fontId="5"/>
  </si>
  <si>
    <t>上水道事業会計</t>
    <phoneticPr fontId="5"/>
  </si>
  <si>
    <t>法適用企業</t>
    <phoneticPr fontId="5"/>
  </si>
  <si>
    <t>下水道事業会計</t>
    <phoneticPr fontId="5"/>
  </si>
  <si>
    <t>簡易水道特別会計</t>
    <phoneticPr fontId="5"/>
  </si>
  <si>
    <t>法非適用企業</t>
    <phoneticPr fontId="5"/>
  </si>
  <si>
    <t>食肉事業センター特別会計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</si>
  <si>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</si>
  <si>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</si>
  <si>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</si>
  <si>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</si>
  <si>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</si>
  <si>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</si>
  <si>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</si>
  <si>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</si>
  <si>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</si>
  <si>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</si>
  <si>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</si>
  <si>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</si>
  <si>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</si>
  <si>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</si>
  <si>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</si>
  <si>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</si>
  <si>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</si>
  <si>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</si>
  <si>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</si>
  <si>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</si>
  <si>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</si>
  <si>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</si>
  <si>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</si>
  <si>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</si>
  <si>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</si>
  <si>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</si>
  <si>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</si>
  <si>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</si>
  <si>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</si>
  <si>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</si>
  <si>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</si>
  <si>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</si>
  <si>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</si>
  <si>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</si>
  <si>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</si>
  <si>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</si>
  <si>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</si>
  <si>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</si>
  <si>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</si>
  <si>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</si>
  <si>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</si>
  <si>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</si>
  <si>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</si>
  <si>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</si>
  <si>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</si>
  <si>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</si>
  <si>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</si>
  <si>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</si>
  <si>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</si>
  <si>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</si>
  <si>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</si>
  <si>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</si>
  <si>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</si>
  <si>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</si>
  <si>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</si>
  <si>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</si>
  <si>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</si>
  <si>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</si>
  <si>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</si>
  <si>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</si>
  <si>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</si>
  <si>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</si>
  <si>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</si>
  <si>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</si>
  <si>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</si>
  <si>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</si>
  <si>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</si>
  <si>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</si>
  <si>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</si>
  <si>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</si>
  <si>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</si>
  <si>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</si>
  <si>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</si>
  <si>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</si>
  <si>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</si>
  <si>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</si>
  <si>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</si>
  <si>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</si>
  <si>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</si>
  <si>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</si>
  <si>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</si>
  <si>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</si>
  <si>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</si>
  <si>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</si>
  <si>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</si>
  <si>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</si>
  <si>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</si>
  <si>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</si>
  <si>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</si>
  <si>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</si>
  <si>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</si>
  <si>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</si>
  <si>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</si>
  <si>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</si>
  <si>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</si>
  <si>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</si>
  <si>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</si>
  <si>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</si>
  <si>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</si>
  <si>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</si>
  <si>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</si>
  <si>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</si>
  <si>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</si>
  <si>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</si>
  <si>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</si>
  <si>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</si>
  <si>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</si>
  <si>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</si>
  <si>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</si>
  <si>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</si>
  <si>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</si>
  <si>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</si>
  <si>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</si>
  <si>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</si>
  <si>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</si>
  <si>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</si>
  <si>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</si>
  <si>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</si>
  <si>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</si>
  <si>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</si>
  <si>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</si>
  <si>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</si>
  <si>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</si>
  <si>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</si>
  <si>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</si>
  <si>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</si>
  <si>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</si>
  <si>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</si>
  <si>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</si>
  <si>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</si>
  <si>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</si>
  <si>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</si>
  <si>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</si>
  <si>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</si>
  <si>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</si>
  <si>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1.21</t>
  </si>
  <si>
    <t>▲ 2.11</t>
  </si>
  <si>
    <t>一般会計</t>
  </si>
  <si>
    <t>上水道事業会計</t>
  </si>
  <si>
    <t>国民健康保険特別会計</t>
  </si>
  <si>
    <t>介護保険事業特別会計</t>
  </si>
  <si>
    <t>住宅新築資金等貸付特別会計</t>
  </si>
  <si>
    <t>簡易水道特別会計</t>
  </si>
  <si>
    <t>下水道事業会計</t>
  </si>
  <si>
    <t>後期高齢者医療特別会計</t>
  </si>
  <si>
    <t>その他会計（赤字）</t>
  </si>
  <si>
    <t>その他会計（黒字）</t>
  </si>
  <si>
    <t>R02</t>
    <phoneticPr fontId="5"/>
  </si>
  <si>
    <t>R03</t>
    <phoneticPr fontId="5"/>
  </si>
  <si>
    <t>R04</t>
    <phoneticPr fontId="5"/>
  </si>
  <si>
    <t>R05</t>
    <phoneticPr fontId="5"/>
  </si>
  <si>
    <t>R06</t>
    <phoneticPr fontId="5"/>
  </si>
  <si>
    <t>基金繰入金   303百万円</t>
    <rPh sb="0" eb="2">
      <t>キキン</t>
    </rPh>
    <rPh sb="2" eb="5">
      <t>クリイレキン</t>
    </rPh>
    <rPh sb="11" eb="14">
      <t>ヒャクマンエン</t>
    </rPh>
    <phoneticPr fontId="10"/>
  </si>
  <si>
    <t>南濃衛生施設利用事務組合</t>
    <rPh sb="0" eb="4">
      <t>ナンノウエイセイ</t>
    </rPh>
    <rPh sb="4" eb="8">
      <t>シセツリヨウ</t>
    </rPh>
    <rPh sb="8" eb="12">
      <t>ジムクミアイ</t>
    </rPh>
    <phoneticPr fontId="11"/>
  </si>
  <si>
    <t>西南濃粗大廃棄物処理組合</t>
    <rPh sb="0" eb="1">
      <t>ニシ</t>
    </rPh>
    <rPh sb="1" eb="3">
      <t>ナンノウ</t>
    </rPh>
    <rPh sb="3" eb="5">
      <t>ソダイ</t>
    </rPh>
    <rPh sb="5" eb="8">
      <t>ハイキブツ</t>
    </rPh>
    <rPh sb="8" eb="12">
      <t>ショリクミアイ</t>
    </rPh>
    <phoneticPr fontId="11"/>
  </si>
  <si>
    <t>岐阜県後期高齢者医療連合（一般会計分）</t>
    <rPh sb="0" eb="3">
      <t>ギフケン</t>
    </rPh>
    <rPh sb="3" eb="5">
      <t>コウキ</t>
    </rPh>
    <rPh sb="5" eb="8">
      <t>コウレイシャ</t>
    </rPh>
    <rPh sb="8" eb="10">
      <t>イリョウ</t>
    </rPh>
    <rPh sb="10" eb="12">
      <t>レンゴウ</t>
    </rPh>
    <rPh sb="13" eb="18">
      <t>イッパンカイケイブン</t>
    </rPh>
    <phoneticPr fontId="11"/>
  </si>
  <si>
    <t>岐阜県後期高齢者医療連合（特別会計分）</t>
    <rPh sb="0" eb="3">
      <t>ギフケン</t>
    </rPh>
    <rPh sb="3" eb="5">
      <t>コウキ</t>
    </rPh>
    <rPh sb="5" eb="8">
      <t>コウレイシャ</t>
    </rPh>
    <rPh sb="8" eb="10">
      <t>イリョウ</t>
    </rPh>
    <rPh sb="10" eb="12">
      <t>レンゴウ</t>
    </rPh>
    <rPh sb="13" eb="18">
      <t>トクベツカイケイブン</t>
    </rPh>
    <phoneticPr fontId="11"/>
  </si>
  <si>
    <t>岐阜県市町村会館組合</t>
    <rPh sb="0" eb="3">
      <t>ギフケン</t>
    </rPh>
    <rPh sb="3" eb="6">
      <t>シチョウソン</t>
    </rPh>
    <rPh sb="6" eb="8">
      <t>カイカン</t>
    </rPh>
    <rPh sb="8" eb="10">
      <t>クミアイ</t>
    </rPh>
    <phoneticPr fontId="11"/>
  </si>
  <si>
    <t>岐阜県市町村職員退職手当組合</t>
    <rPh sb="0" eb="3">
      <t>ギフケン</t>
    </rPh>
    <rPh sb="3" eb="6">
      <t>シチョウソン</t>
    </rPh>
    <rPh sb="6" eb="8">
      <t>ショクイン</t>
    </rPh>
    <rPh sb="8" eb="12">
      <t>タイショクテアテ</t>
    </rPh>
    <rPh sb="12" eb="14">
      <t>クミアイ</t>
    </rPh>
    <phoneticPr fontId="11"/>
  </si>
  <si>
    <t>養老町スポーツ連盟</t>
    <rPh sb="0" eb="3">
      <t>ヨウロウチョウ</t>
    </rPh>
    <rPh sb="7" eb="9">
      <t>レンメイ</t>
    </rPh>
    <phoneticPr fontId="11"/>
  </si>
  <si>
    <t>養老町土地開発公社</t>
    <rPh sb="0" eb="3">
      <t>ヨウロウチョウ</t>
    </rPh>
    <rPh sb="3" eb="9">
      <t>トチカイハツコウシャ</t>
    </rPh>
    <phoneticPr fontId="11"/>
  </si>
  <si>
    <t>ふるさと応援基金</t>
    <rPh sb="4" eb="6">
      <t>オウエン</t>
    </rPh>
    <rPh sb="6" eb="8">
      <t>キキン</t>
    </rPh>
    <phoneticPr fontId="5"/>
  </si>
  <si>
    <t>長寿社会福祉基金</t>
    <rPh sb="0" eb="2">
      <t>チョウジュ</t>
    </rPh>
    <rPh sb="2" eb="4">
      <t>シャカイ</t>
    </rPh>
    <rPh sb="4" eb="6">
      <t>フクシ</t>
    </rPh>
    <rPh sb="6" eb="8">
      <t>キキン</t>
    </rPh>
    <phoneticPr fontId="2"/>
  </si>
  <si>
    <t>まちづくり整備基金</t>
    <rPh sb="5" eb="7">
      <t>セイビ</t>
    </rPh>
    <rPh sb="7" eb="9">
      <t>キキン</t>
    </rPh>
    <phoneticPr fontId="2"/>
  </si>
  <si>
    <t>薩摩義士史跡整備基金</t>
    <rPh sb="0" eb="4">
      <t>サツマギシ</t>
    </rPh>
    <rPh sb="4" eb="6">
      <t>シセキ</t>
    </rPh>
    <rPh sb="6" eb="8">
      <t>セイビ</t>
    </rPh>
    <rPh sb="8" eb="10">
      <t>キキン</t>
    </rPh>
    <phoneticPr fontId="2"/>
  </si>
  <si>
    <t>山口俊郎基金</t>
    <rPh sb="0" eb="2">
      <t>ヤマグチ</t>
    </rPh>
    <rPh sb="2" eb="4">
      <t>トシロウ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</si>
</sst>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53895</c:v>
                </c:pt>
                <c:pt idx="1">
                  <c:v>56181</c:v>
                </c:pt>
                <c:pt idx="2">
                  <c:v>47730</c:v>
                </c:pt>
                <c:pt idx="3">
                  <c:v>61921</c:v>
                </c:pt>
                <c:pt idx="4">
                  <c:v>62764</c:v>
                </c:pt>
              </c:numCache>
            </c:numRef>
          </c:val>
          <c:smooth val="0"/>
          <c:extLst>
            <c:ext xmlns:c16="http://schemas.microsoft.com/office/drawing/2014/chart" uri="{C3380CC4-5D6E-409C-BE32-E72D297353CC}">
              <c16:uniqueId val="{00000000-FEFD-489C-AC65-1CEE9532174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88639</c:v>
                </c:pt>
                <c:pt idx="1">
                  <c:v>36845</c:v>
                </c:pt>
                <c:pt idx="2">
                  <c:v>25880</c:v>
                </c:pt>
                <c:pt idx="3">
                  <c:v>24859</c:v>
                </c:pt>
                <c:pt idx="4">
                  <c:v>26842</c:v>
                </c:pt>
              </c:numCache>
            </c:numRef>
          </c:val>
          <c:smooth val="0"/>
          <c:extLst>
            <c:ext xmlns:c16="http://schemas.microsoft.com/office/drawing/2014/chart" uri="{C3380CC4-5D6E-409C-BE32-E72D297353CC}">
              <c16:uniqueId val="{00000001-FEFD-489C-AC65-1CEE9532174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10.43</c:v>
                </c:pt>
                <c:pt idx="1">
                  <c:v>15.86</c:v>
                </c:pt>
                <c:pt idx="2">
                  <c:v>15.16</c:v>
                </c:pt>
                <c:pt idx="3">
                  <c:v>15.11</c:v>
                </c:pt>
                <c:pt idx="4">
                  <c:v>14.98</c:v>
                </c:pt>
              </c:numCache>
            </c:numRef>
          </c:val>
          <c:extLst>
            <c:ext xmlns:c16="http://schemas.microsoft.com/office/drawing/2014/chart" uri="{C3380CC4-5D6E-409C-BE32-E72D297353CC}">
              <c16:uniqueId val="{00000000-EB13-44C0-9EE9-5484DD79ED2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13.84</c:v>
                </c:pt>
                <c:pt idx="1">
                  <c:v>13.2</c:v>
                </c:pt>
                <c:pt idx="2">
                  <c:v>13.77</c:v>
                </c:pt>
                <c:pt idx="3">
                  <c:v>11.72</c:v>
                </c:pt>
                <c:pt idx="4">
                  <c:v>11.48</c:v>
                </c:pt>
              </c:numCache>
            </c:numRef>
          </c:val>
          <c:extLst>
            <c:ext xmlns:c16="http://schemas.microsoft.com/office/drawing/2014/chart" uri="{C3380CC4-5D6E-409C-BE32-E72D297353CC}">
              <c16:uniqueId val="{00000001-EB13-44C0-9EE9-5484DD79ED2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4.75</c:v>
                </c:pt>
                <c:pt idx="1">
                  <c:v>5.91</c:v>
                </c:pt>
                <c:pt idx="2">
                  <c:v>-1.21</c:v>
                </c:pt>
                <c:pt idx="3">
                  <c:v>-2.11</c:v>
                </c:pt>
                <c:pt idx="4">
                  <c:v>0.2</c:v>
                </c:pt>
              </c:numCache>
            </c:numRef>
          </c:val>
          <c:smooth val="0"/>
          <c:extLst>
            <c:ext xmlns:c16="http://schemas.microsoft.com/office/drawing/2014/chart" uri="{C3380CC4-5D6E-409C-BE32-E72D297353CC}">
              <c16:uniqueId val="{00000002-EB13-44C0-9EE9-5484DD79ED2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0.39</c:v>
                </c:pt>
                <c:pt idx="2">
                  <c:v>#N/A</c:v>
                </c:pt>
                <c:pt idx="3">
                  <c:v>0.83</c:v>
                </c:pt>
                <c:pt idx="4">
                  <c:v>#N/A</c:v>
                </c:pt>
                <c:pt idx="5">
                  <c:v>0.39</c:v>
                </c:pt>
                <c:pt idx="6">
                  <c:v>#N/A</c:v>
                </c:pt>
                <c:pt idx="7">
                  <c:v>0.65</c:v>
                </c:pt>
                <c:pt idx="8">
                  <c:v>#N/A</c:v>
                </c:pt>
                <c:pt idx="9">
                  <c:v>0.11</c:v>
                </c:pt>
              </c:numCache>
            </c:numRef>
          </c:val>
          <c:extLst>
            <c:ext xmlns:c16="http://schemas.microsoft.com/office/drawing/2014/chart" uri="{C3380CC4-5D6E-409C-BE32-E72D297353CC}">
              <c16:uniqueId val="{00000000-D5FF-4E63-A4DF-4A04A2DC1E1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5FF-4E63-A4DF-4A04A2DC1E14}"/>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0.02</c:v>
                </c:pt>
                <c:pt idx="2">
                  <c:v>#N/A</c:v>
                </c:pt>
                <c:pt idx="3">
                  <c:v>0.02</c:v>
                </c:pt>
                <c:pt idx="4">
                  <c:v>#N/A</c:v>
                </c:pt>
                <c:pt idx="5">
                  <c:v>0.04</c:v>
                </c:pt>
                <c:pt idx="6">
                  <c:v>#N/A</c:v>
                </c:pt>
                <c:pt idx="7">
                  <c:v>7.0000000000000007E-2</c:v>
                </c:pt>
                <c:pt idx="8">
                  <c:v>#N/A</c:v>
                </c:pt>
                <c:pt idx="9">
                  <c:v>0.11</c:v>
                </c:pt>
              </c:numCache>
            </c:numRef>
          </c:val>
          <c:extLst>
            <c:ext xmlns:c16="http://schemas.microsoft.com/office/drawing/2014/chart" uri="{C3380CC4-5D6E-409C-BE32-E72D297353CC}">
              <c16:uniqueId val="{00000002-D5FF-4E63-A4DF-4A04A2DC1E14}"/>
            </c:ext>
          </c:extLst>
        </c:ser>
        <c:ser>
          <c:idx val="3"/>
          <c:order val="3"/>
          <c:tx>
            <c:strRef>
              <c:f>データシート!$A$30</c:f>
              <c:strCache>
                <c:ptCount val="1"/>
                <c:pt idx="0">
                  <c:v>下水道事業会計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0.61</c:v>
                </c:pt>
              </c:numCache>
            </c:numRef>
          </c:val>
          <c:extLst>
            <c:ext xmlns:c16="http://schemas.microsoft.com/office/drawing/2014/chart" uri="{C3380CC4-5D6E-409C-BE32-E72D297353CC}">
              <c16:uniqueId val="{00000003-D5FF-4E63-A4DF-4A04A2DC1E14}"/>
            </c:ext>
          </c:extLst>
        </c:ser>
        <c:ser>
          <c:idx val="4"/>
          <c:order val="4"/>
          <c:tx>
            <c:strRef>
              <c:f>データシート!$A$31</c:f>
              <c:strCache>
                <c:ptCount val="1"/>
                <c:pt idx="0">
                  <c:v>簡易水道特別会計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0.43</c:v>
                </c:pt>
                <c:pt idx="2">
                  <c:v>#N/A</c:v>
                </c:pt>
                <c:pt idx="3">
                  <c:v>0.47</c:v>
                </c:pt>
                <c:pt idx="4">
                  <c:v>#N/A</c:v>
                </c:pt>
                <c:pt idx="5">
                  <c:v>0.55000000000000004</c:v>
                </c:pt>
                <c:pt idx="6">
                  <c:v>#N/A</c:v>
                </c:pt>
                <c:pt idx="7">
                  <c:v>0.74</c:v>
                </c:pt>
                <c:pt idx="8">
                  <c:v>#N/A</c:v>
                </c:pt>
                <c:pt idx="9">
                  <c:v>0.82</c:v>
                </c:pt>
              </c:numCache>
            </c:numRef>
          </c:val>
          <c:extLst>
            <c:ext xmlns:c16="http://schemas.microsoft.com/office/drawing/2014/chart" uri="{C3380CC4-5D6E-409C-BE32-E72D297353CC}">
              <c16:uniqueId val="{00000004-D5FF-4E63-A4DF-4A04A2DC1E14}"/>
            </c:ext>
          </c:extLst>
        </c:ser>
        <c:ser>
          <c:idx val="5"/>
          <c:order val="5"/>
          <c:tx>
            <c:strRef>
              <c:f>データシート!$A$32</c:f>
              <c:strCache>
                <c:ptCount val="1"/>
                <c:pt idx="0">
                  <c:v>住宅新築資金等貸付特別会計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0.98</c:v>
                </c:pt>
                <c:pt idx="2">
                  <c:v>#N/A</c:v>
                </c:pt>
                <c:pt idx="3">
                  <c:v>0.95</c:v>
                </c:pt>
                <c:pt idx="4">
                  <c:v>#N/A</c:v>
                </c:pt>
                <c:pt idx="5">
                  <c:v>1.02</c:v>
                </c:pt>
                <c:pt idx="6">
                  <c:v>#N/A</c:v>
                </c:pt>
                <c:pt idx="7">
                  <c:v>1.04</c:v>
                </c:pt>
                <c:pt idx="8">
                  <c:v>#N/A</c:v>
                </c:pt>
                <c:pt idx="9">
                  <c:v>1.04</c:v>
                </c:pt>
              </c:numCache>
            </c:numRef>
          </c:val>
          <c:extLst>
            <c:ext xmlns:c16="http://schemas.microsoft.com/office/drawing/2014/chart" uri="{C3380CC4-5D6E-409C-BE32-E72D297353CC}">
              <c16:uniqueId val="{00000005-D5FF-4E63-A4DF-4A04A2DC1E14}"/>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2.79</c:v>
                </c:pt>
                <c:pt idx="2">
                  <c:v>#N/A</c:v>
                </c:pt>
                <c:pt idx="3">
                  <c:v>3.89</c:v>
                </c:pt>
                <c:pt idx="4">
                  <c:v>#N/A</c:v>
                </c:pt>
                <c:pt idx="5">
                  <c:v>4.83</c:v>
                </c:pt>
                <c:pt idx="6">
                  <c:v>#N/A</c:v>
                </c:pt>
                <c:pt idx="7">
                  <c:v>3.94</c:v>
                </c:pt>
                <c:pt idx="8">
                  <c:v>#N/A</c:v>
                </c:pt>
                <c:pt idx="9">
                  <c:v>2.87</c:v>
                </c:pt>
              </c:numCache>
            </c:numRef>
          </c:val>
          <c:extLst>
            <c:ext xmlns:c16="http://schemas.microsoft.com/office/drawing/2014/chart" uri="{C3380CC4-5D6E-409C-BE32-E72D297353CC}">
              <c16:uniqueId val="{00000006-D5FF-4E63-A4DF-4A04A2DC1E14}"/>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8.6999999999999993</c:v>
                </c:pt>
                <c:pt idx="2">
                  <c:v>#N/A</c:v>
                </c:pt>
                <c:pt idx="3">
                  <c:v>8.93</c:v>
                </c:pt>
                <c:pt idx="4">
                  <c:v>#N/A</c:v>
                </c:pt>
                <c:pt idx="5">
                  <c:v>9.1199999999999992</c:v>
                </c:pt>
                <c:pt idx="6">
                  <c:v>#N/A</c:v>
                </c:pt>
                <c:pt idx="7">
                  <c:v>9.3000000000000007</c:v>
                </c:pt>
                <c:pt idx="8">
                  <c:v>#N/A</c:v>
                </c:pt>
                <c:pt idx="9">
                  <c:v>9.02</c:v>
                </c:pt>
              </c:numCache>
            </c:numRef>
          </c:val>
          <c:extLst>
            <c:ext xmlns:c16="http://schemas.microsoft.com/office/drawing/2014/chart" uri="{C3380CC4-5D6E-409C-BE32-E72D297353CC}">
              <c16:uniqueId val="{00000007-D5FF-4E63-A4DF-4A04A2DC1E14}"/>
            </c:ext>
          </c:extLst>
        </c:ser>
        <c:ser>
          <c:idx val="8"/>
          <c:order val="8"/>
          <c:tx>
            <c:strRef>
              <c:f>データシート!$A$35</c:f>
              <c:strCache>
                <c:ptCount val="1"/>
                <c:pt idx="0">
                  <c:v>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7.68</c:v>
                </c:pt>
                <c:pt idx="2">
                  <c:v>#N/A</c:v>
                </c:pt>
                <c:pt idx="3">
                  <c:v>6</c:v>
                </c:pt>
                <c:pt idx="4">
                  <c:v>#N/A</c:v>
                </c:pt>
                <c:pt idx="5">
                  <c:v>4.97</c:v>
                </c:pt>
                <c:pt idx="6">
                  <c:v>#N/A</c:v>
                </c:pt>
                <c:pt idx="7">
                  <c:v>8.1999999999999993</c:v>
                </c:pt>
                <c:pt idx="8">
                  <c:v>#N/A</c:v>
                </c:pt>
                <c:pt idx="9">
                  <c:v>9.77</c:v>
                </c:pt>
              </c:numCache>
            </c:numRef>
          </c:val>
          <c:extLst>
            <c:ext xmlns:c16="http://schemas.microsoft.com/office/drawing/2014/chart" uri="{C3380CC4-5D6E-409C-BE32-E72D297353CC}">
              <c16:uniqueId val="{00000008-D5FF-4E63-A4DF-4A04A2DC1E14}"/>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9.44</c:v>
                </c:pt>
                <c:pt idx="2">
                  <c:v>#N/A</c:v>
                </c:pt>
                <c:pt idx="3">
                  <c:v>14.9</c:v>
                </c:pt>
                <c:pt idx="4">
                  <c:v>#N/A</c:v>
                </c:pt>
                <c:pt idx="5">
                  <c:v>14.13</c:v>
                </c:pt>
                <c:pt idx="6">
                  <c:v>#N/A</c:v>
                </c:pt>
                <c:pt idx="7">
                  <c:v>14.06</c:v>
                </c:pt>
                <c:pt idx="8">
                  <c:v>#N/A</c:v>
                </c:pt>
                <c:pt idx="9">
                  <c:v>13.94</c:v>
                </c:pt>
              </c:numCache>
            </c:numRef>
          </c:val>
          <c:extLst>
            <c:ext xmlns:c16="http://schemas.microsoft.com/office/drawing/2014/chart" uri="{C3380CC4-5D6E-409C-BE32-E72D297353CC}">
              <c16:uniqueId val="{00000009-D5FF-4E63-A4DF-4A04A2DC1E1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734</c:v>
                </c:pt>
                <c:pt idx="5">
                  <c:v>755</c:v>
                </c:pt>
                <c:pt idx="8">
                  <c:v>729</c:v>
                </c:pt>
                <c:pt idx="11">
                  <c:v>696</c:v>
                </c:pt>
                <c:pt idx="14">
                  <c:v>652</c:v>
                </c:pt>
              </c:numCache>
            </c:numRef>
          </c:val>
          <c:extLst>
            <c:ext xmlns:c16="http://schemas.microsoft.com/office/drawing/2014/chart" uri="{C3380CC4-5D6E-409C-BE32-E72D297353CC}">
              <c16:uniqueId val="{00000000-514A-4BAE-9F37-C4908878E76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14A-4BAE-9F37-C4908878E76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514A-4BAE-9F37-C4908878E76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147</c:v>
                </c:pt>
                <c:pt idx="3">
                  <c:v>127</c:v>
                </c:pt>
                <c:pt idx="6">
                  <c:v>116</c:v>
                </c:pt>
                <c:pt idx="9">
                  <c:v>15</c:v>
                </c:pt>
                <c:pt idx="12">
                  <c:v>31</c:v>
                </c:pt>
              </c:numCache>
            </c:numRef>
          </c:val>
          <c:extLst>
            <c:ext xmlns:c16="http://schemas.microsoft.com/office/drawing/2014/chart" uri="{C3380CC4-5D6E-409C-BE32-E72D297353CC}">
              <c16:uniqueId val="{00000003-514A-4BAE-9F37-C4908878E76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186</c:v>
                </c:pt>
                <c:pt idx="3">
                  <c:v>183</c:v>
                </c:pt>
                <c:pt idx="6">
                  <c:v>173</c:v>
                </c:pt>
                <c:pt idx="9">
                  <c:v>181</c:v>
                </c:pt>
                <c:pt idx="12">
                  <c:v>181</c:v>
                </c:pt>
              </c:numCache>
            </c:numRef>
          </c:val>
          <c:extLst>
            <c:ext xmlns:c16="http://schemas.microsoft.com/office/drawing/2014/chart" uri="{C3380CC4-5D6E-409C-BE32-E72D297353CC}">
              <c16:uniqueId val="{00000004-514A-4BAE-9F37-C4908878E76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14A-4BAE-9F37-C4908878E76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14A-4BAE-9F37-C4908878E76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854</c:v>
                </c:pt>
                <c:pt idx="3">
                  <c:v>930</c:v>
                </c:pt>
                <c:pt idx="6">
                  <c:v>1000</c:v>
                </c:pt>
                <c:pt idx="9">
                  <c:v>1025</c:v>
                </c:pt>
                <c:pt idx="12">
                  <c:v>1011</c:v>
                </c:pt>
              </c:numCache>
            </c:numRef>
          </c:val>
          <c:extLst>
            <c:ext xmlns:c16="http://schemas.microsoft.com/office/drawing/2014/chart" uri="{C3380CC4-5D6E-409C-BE32-E72D297353CC}">
              <c16:uniqueId val="{00000007-514A-4BAE-9F37-C4908878E76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453</c:v>
                </c:pt>
                <c:pt idx="2">
                  <c:v>#N/A</c:v>
                </c:pt>
                <c:pt idx="3">
                  <c:v>#N/A</c:v>
                </c:pt>
                <c:pt idx="4">
                  <c:v>485</c:v>
                </c:pt>
                <c:pt idx="5">
                  <c:v>#N/A</c:v>
                </c:pt>
                <c:pt idx="6">
                  <c:v>#N/A</c:v>
                </c:pt>
                <c:pt idx="7">
                  <c:v>560</c:v>
                </c:pt>
                <c:pt idx="8">
                  <c:v>#N/A</c:v>
                </c:pt>
                <c:pt idx="9">
                  <c:v>#N/A</c:v>
                </c:pt>
                <c:pt idx="10">
                  <c:v>525</c:v>
                </c:pt>
                <c:pt idx="11">
                  <c:v>#N/A</c:v>
                </c:pt>
                <c:pt idx="12">
                  <c:v>#N/A</c:v>
                </c:pt>
                <c:pt idx="13">
                  <c:v>571</c:v>
                </c:pt>
                <c:pt idx="14">
                  <c:v>#N/A</c:v>
                </c:pt>
              </c:numCache>
            </c:numRef>
          </c:val>
          <c:smooth val="0"/>
          <c:extLst>
            <c:ext xmlns:c16="http://schemas.microsoft.com/office/drawing/2014/chart" uri="{C3380CC4-5D6E-409C-BE32-E72D297353CC}">
              <c16:uniqueId val="{00000008-514A-4BAE-9F37-C4908878E76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8214</c:v>
                </c:pt>
                <c:pt idx="5">
                  <c:v>8174</c:v>
                </c:pt>
                <c:pt idx="8">
                  <c:v>8090</c:v>
                </c:pt>
                <c:pt idx="11">
                  <c:v>7653</c:v>
                </c:pt>
                <c:pt idx="14">
                  <c:v>7024</c:v>
                </c:pt>
              </c:numCache>
            </c:numRef>
          </c:val>
          <c:extLst>
            <c:ext xmlns:c16="http://schemas.microsoft.com/office/drawing/2014/chart" uri="{C3380CC4-5D6E-409C-BE32-E72D297353CC}">
              <c16:uniqueId val="{00000000-83C6-4693-9C99-85A42D2978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81</c:v>
                </c:pt>
                <c:pt idx="5">
                  <c:v>17</c:v>
                </c:pt>
                <c:pt idx="8">
                  <c:v>0</c:v>
                </c:pt>
                <c:pt idx="11">
                  <c:v>0</c:v>
                </c:pt>
                <c:pt idx="14">
                  <c:v>0</c:v>
                </c:pt>
              </c:numCache>
            </c:numRef>
          </c:val>
          <c:extLst>
            <c:ext xmlns:c16="http://schemas.microsoft.com/office/drawing/2014/chart" uri="{C3380CC4-5D6E-409C-BE32-E72D297353CC}">
              <c16:uniqueId val="{00000001-83C6-4693-9C99-85A42D2978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3102</c:v>
                </c:pt>
                <c:pt idx="5">
                  <c:v>4201</c:v>
                </c:pt>
                <c:pt idx="8">
                  <c:v>5077</c:v>
                </c:pt>
                <c:pt idx="11">
                  <c:v>5476</c:v>
                </c:pt>
                <c:pt idx="14">
                  <c:v>5729</c:v>
                </c:pt>
              </c:numCache>
            </c:numRef>
          </c:val>
          <c:extLst>
            <c:ext xmlns:c16="http://schemas.microsoft.com/office/drawing/2014/chart" uri="{C3380CC4-5D6E-409C-BE32-E72D297353CC}">
              <c16:uniqueId val="{00000002-83C6-4693-9C99-85A42D2978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3C6-4693-9C99-85A42D2978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3C6-4693-9C99-85A42D2978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3C6-4693-9C99-85A42D2978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2219</c:v>
                </c:pt>
                <c:pt idx="3">
                  <c:v>2162</c:v>
                </c:pt>
                <c:pt idx="6">
                  <c:v>2150</c:v>
                </c:pt>
                <c:pt idx="9">
                  <c:v>2118</c:v>
                </c:pt>
                <c:pt idx="12">
                  <c:v>2157</c:v>
                </c:pt>
              </c:numCache>
            </c:numRef>
          </c:val>
          <c:extLst>
            <c:ext xmlns:c16="http://schemas.microsoft.com/office/drawing/2014/chart" uri="{C3380CC4-5D6E-409C-BE32-E72D297353CC}">
              <c16:uniqueId val="{00000006-83C6-4693-9C99-85A42D2978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510</c:v>
                </c:pt>
                <c:pt idx="3">
                  <c:v>717</c:v>
                </c:pt>
                <c:pt idx="6">
                  <c:v>1449</c:v>
                </c:pt>
                <c:pt idx="9">
                  <c:v>1940</c:v>
                </c:pt>
                <c:pt idx="12">
                  <c:v>2056</c:v>
                </c:pt>
              </c:numCache>
            </c:numRef>
          </c:val>
          <c:extLst>
            <c:ext xmlns:c16="http://schemas.microsoft.com/office/drawing/2014/chart" uri="{C3380CC4-5D6E-409C-BE32-E72D297353CC}">
              <c16:uniqueId val="{00000007-83C6-4693-9C99-85A42D2978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1904</c:v>
                </c:pt>
                <c:pt idx="3">
                  <c:v>1631</c:v>
                </c:pt>
                <c:pt idx="6">
                  <c:v>1334</c:v>
                </c:pt>
                <c:pt idx="9">
                  <c:v>1181</c:v>
                </c:pt>
                <c:pt idx="12">
                  <c:v>1030</c:v>
                </c:pt>
              </c:numCache>
            </c:numRef>
          </c:val>
          <c:extLst>
            <c:ext xmlns:c16="http://schemas.microsoft.com/office/drawing/2014/chart" uri="{C3380CC4-5D6E-409C-BE32-E72D297353CC}">
              <c16:uniqueId val="{00000008-83C6-4693-9C99-85A42D2978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3C6-4693-9C99-85A42D2978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11195</c:v>
                </c:pt>
                <c:pt idx="3">
                  <c:v>11252</c:v>
                </c:pt>
                <c:pt idx="6">
                  <c:v>10616</c:v>
                </c:pt>
                <c:pt idx="9">
                  <c:v>9959</c:v>
                </c:pt>
                <c:pt idx="12">
                  <c:v>9310</c:v>
                </c:pt>
              </c:numCache>
            </c:numRef>
          </c:val>
          <c:extLst>
            <c:ext xmlns:c16="http://schemas.microsoft.com/office/drawing/2014/chart" uri="{C3380CC4-5D6E-409C-BE32-E72D297353CC}">
              <c16:uniqueId val="{0000000A-83C6-4693-9C99-85A42D2978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4431</c:v>
                </c:pt>
                <c:pt idx="2">
                  <c:v>#N/A</c:v>
                </c:pt>
                <c:pt idx="3">
                  <c:v>#N/A</c:v>
                </c:pt>
                <c:pt idx="4">
                  <c:v>3369</c:v>
                </c:pt>
                <c:pt idx="5">
                  <c:v>#N/A</c:v>
                </c:pt>
                <c:pt idx="6">
                  <c:v>#N/A</c:v>
                </c:pt>
                <c:pt idx="7">
                  <c:v>2382</c:v>
                </c:pt>
                <c:pt idx="8">
                  <c:v>#N/A</c:v>
                </c:pt>
                <c:pt idx="9">
                  <c:v>#N/A</c:v>
                </c:pt>
                <c:pt idx="10">
                  <c:v>2069</c:v>
                </c:pt>
                <c:pt idx="11">
                  <c:v>#N/A</c:v>
                </c:pt>
                <c:pt idx="12">
                  <c:v>#N/A</c:v>
                </c:pt>
                <c:pt idx="13">
                  <c:v>1799</c:v>
                </c:pt>
                <c:pt idx="14">
                  <c:v>#N/A</c:v>
                </c:pt>
              </c:numCache>
            </c:numRef>
          </c:val>
          <c:smooth val="0"/>
          <c:extLst>
            <c:ext xmlns:c16="http://schemas.microsoft.com/office/drawing/2014/chart" uri="{C3380CC4-5D6E-409C-BE32-E72D297353CC}">
              <c16:uniqueId val="{0000000B-83C6-4693-9C99-85A42D2978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968</c:v>
                </c:pt>
                <c:pt idx="1">
                  <c:v>823</c:v>
                </c:pt>
                <c:pt idx="2">
                  <c:v>824</c:v>
                </c:pt>
              </c:numCache>
            </c:numRef>
          </c:val>
          <c:extLst>
            <c:ext xmlns:c16="http://schemas.microsoft.com/office/drawing/2014/chart" uri="{C3380CC4-5D6E-409C-BE32-E72D297353CC}">
              <c16:uniqueId val="{00000000-2EE0-494C-9E09-E8436E2A1717}"/>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194</c:v>
                </c:pt>
                <c:pt idx="1">
                  <c:v>230</c:v>
                </c:pt>
                <c:pt idx="2">
                  <c:v>276</c:v>
                </c:pt>
              </c:numCache>
            </c:numRef>
          </c:val>
          <c:extLst>
            <c:ext xmlns:c16="http://schemas.microsoft.com/office/drawing/2014/chart" uri="{C3380CC4-5D6E-409C-BE32-E72D297353CC}">
              <c16:uniqueId val="{00000001-2EE0-494C-9E09-E8436E2A1717}"/>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2905</c:v>
                </c:pt>
                <c:pt idx="1">
                  <c:v>3287</c:v>
                </c:pt>
                <c:pt idx="2">
                  <c:v>3441</c:v>
                </c:pt>
              </c:numCache>
            </c:numRef>
          </c:val>
          <c:extLst>
            <c:ext xmlns:c16="http://schemas.microsoft.com/office/drawing/2014/chart" uri="{C3380CC4-5D6E-409C-BE32-E72D297353CC}">
              <c16:uniqueId val="{00000002-2EE0-494C-9E09-E8436E2A171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対前年度で悪化した原因は、令和６年度の単年度実質公債費比率が令和３年度の比率と比べて悪化しているためである。これは、主に</a:t>
          </a:r>
          <a:r>
            <a:rPr lang="ja-JP" altLang="ja-JP" sz="1100" u="sng">
              <a:solidFill>
                <a:schemeClr val="dk1"/>
              </a:solidFill>
              <a:effectLst/>
              <a:latin typeface="+mn-lt"/>
              <a:ea typeface="+mn-ea"/>
              <a:cs typeface="+mn-cs"/>
            </a:rPr>
            <a:t>元利償還金の増加</a:t>
          </a:r>
          <a:r>
            <a:rPr lang="ja-JP" altLang="ja-JP" sz="1100">
              <a:solidFill>
                <a:schemeClr val="dk1"/>
              </a:solidFill>
              <a:effectLst/>
              <a:latin typeface="+mn-lt"/>
              <a:ea typeface="+mn-ea"/>
              <a:cs typeface="+mn-cs"/>
            </a:rPr>
            <a:t>によるものである。</a:t>
          </a: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分母の構成要素である標準財政規模のうち、標準税収入額は税交付金の増加に伴い増となったが、普通交付税額等は、臨時財政対策債の減少により減となったため、分母全体としてはほぼ横ばいで</a:t>
          </a:r>
          <a:r>
            <a:rPr lang="en-US" altLang="ja-JP" sz="1100">
              <a:solidFill>
                <a:schemeClr val="dk1"/>
              </a:solidFill>
              <a:effectLst/>
              <a:latin typeface="+mn-lt"/>
              <a:ea typeface="+mn-ea"/>
              <a:cs typeface="+mn-cs"/>
            </a:rPr>
            <a:t>0.2%</a:t>
          </a:r>
          <a:r>
            <a:rPr lang="ja-JP" altLang="ja-JP" sz="1100">
              <a:solidFill>
                <a:schemeClr val="dk1"/>
              </a:solidFill>
              <a:effectLst/>
              <a:latin typeface="+mn-lt"/>
              <a:ea typeface="+mn-ea"/>
              <a:cs typeface="+mn-cs"/>
            </a:rPr>
            <a:t>の減少となった。</a:t>
          </a:r>
        </a:p>
        <a:p>
          <a:r>
            <a:rPr lang="ja-JP" altLang="ja-JP" sz="1100">
              <a:solidFill>
                <a:schemeClr val="dk1"/>
              </a:solidFill>
              <a:effectLst/>
              <a:latin typeface="+mn-lt"/>
              <a:ea typeface="+mn-ea"/>
              <a:cs typeface="+mn-cs"/>
            </a:rPr>
            <a:t>・分子の構成要素のうち、元利償還金は、令和</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年度からの防災行政無線デジタル化整備事業債及び令和</a:t>
          </a:r>
          <a:r>
            <a:rPr lang="en-US" altLang="ja-JP" sz="1100">
              <a:solidFill>
                <a:schemeClr val="dk1"/>
              </a:solidFill>
              <a:effectLst/>
              <a:latin typeface="+mn-lt"/>
              <a:ea typeface="+mn-ea"/>
              <a:cs typeface="+mn-cs"/>
            </a:rPr>
            <a:t>6</a:t>
          </a:r>
          <a:r>
            <a:rPr lang="ja-JP" altLang="ja-JP" sz="1100">
              <a:solidFill>
                <a:schemeClr val="dk1"/>
              </a:solidFill>
              <a:effectLst/>
              <a:latin typeface="+mn-lt"/>
              <a:ea typeface="+mn-ea"/>
              <a:cs typeface="+mn-cs"/>
            </a:rPr>
            <a:t>年度からの上多度公民館新築工事の償還開始などに伴い、</a:t>
          </a:r>
          <a:r>
            <a:rPr lang="en-US" altLang="ja-JP" sz="1100">
              <a:solidFill>
                <a:schemeClr val="dk1"/>
              </a:solidFill>
              <a:effectLst/>
              <a:latin typeface="+mn-lt"/>
              <a:ea typeface="+mn-ea"/>
              <a:cs typeface="+mn-cs"/>
            </a:rPr>
            <a:t>R</a:t>
          </a:r>
          <a:r>
            <a:rPr lang="ja-JP" altLang="ja-JP" sz="1100">
              <a:solidFill>
                <a:schemeClr val="dk1"/>
              </a:solidFill>
              <a:effectLst/>
              <a:latin typeface="+mn-lt"/>
              <a:ea typeface="+mn-ea"/>
              <a:cs typeface="+mn-cs"/>
            </a:rPr>
            <a:t>３決算の</a:t>
          </a:r>
          <a:r>
            <a:rPr lang="en-US" altLang="ja-JP" sz="1100">
              <a:solidFill>
                <a:schemeClr val="dk1"/>
              </a:solidFill>
              <a:effectLst/>
              <a:latin typeface="+mn-lt"/>
              <a:ea typeface="+mn-ea"/>
              <a:cs typeface="+mn-cs"/>
            </a:rPr>
            <a:t>930,295</a:t>
          </a:r>
          <a:r>
            <a:rPr lang="ja-JP" altLang="ja-JP" sz="1100">
              <a:solidFill>
                <a:schemeClr val="dk1"/>
              </a:solidFill>
              <a:effectLst/>
              <a:latin typeface="+mn-lt"/>
              <a:ea typeface="+mn-ea"/>
              <a:cs typeface="+mn-cs"/>
            </a:rPr>
            <a:t>千円から</a:t>
          </a:r>
          <a:r>
            <a:rPr lang="en-US" altLang="ja-JP" sz="1100">
              <a:solidFill>
                <a:schemeClr val="dk1"/>
              </a:solidFill>
              <a:effectLst/>
              <a:latin typeface="+mn-lt"/>
              <a:ea typeface="+mn-ea"/>
              <a:cs typeface="+mn-cs"/>
            </a:rPr>
            <a:t>R</a:t>
          </a:r>
          <a:r>
            <a:rPr lang="ja-JP" altLang="ja-JP" sz="1100">
              <a:solidFill>
                <a:schemeClr val="dk1"/>
              </a:solidFill>
              <a:effectLst/>
              <a:latin typeface="+mn-lt"/>
              <a:ea typeface="+mn-ea"/>
              <a:cs typeface="+mn-cs"/>
            </a:rPr>
            <a:t>６決算では</a:t>
          </a:r>
          <a:r>
            <a:rPr lang="en-US" altLang="ja-JP" sz="1100">
              <a:solidFill>
                <a:schemeClr val="dk1"/>
              </a:solidFill>
              <a:effectLst/>
              <a:latin typeface="+mn-lt"/>
              <a:ea typeface="+mn-ea"/>
              <a:cs typeface="+mn-cs"/>
            </a:rPr>
            <a:t>1,010,706</a:t>
          </a:r>
          <a:r>
            <a:rPr lang="ja-JP" altLang="ja-JP" sz="1100">
              <a:solidFill>
                <a:schemeClr val="dk1"/>
              </a:solidFill>
              <a:effectLst/>
              <a:latin typeface="+mn-lt"/>
              <a:ea typeface="+mn-ea"/>
              <a:cs typeface="+mn-cs"/>
            </a:rPr>
            <a:t>千円と増加した。また、清掃費などの交付税措置額が</a:t>
          </a:r>
          <a:r>
            <a:rPr lang="ja-JP" altLang="en-US" sz="1100">
              <a:solidFill>
                <a:schemeClr val="dk1"/>
              </a:solidFill>
              <a:effectLst/>
              <a:latin typeface="+mn-lt"/>
              <a:ea typeface="+mn-ea"/>
              <a:cs typeface="+mn-cs"/>
            </a:rPr>
            <a:t>大幅に</a:t>
          </a:r>
          <a:r>
            <a:rPr lang="ja-JP" altLang="ja-JP" sz="1100">
              <a:solidFill>
                <a:schemeClr val="dk1"/>
              </a:solidFill>
              <a:effectLst/>
              <a:latin typeface="+mn-lt"/>
              <a:ea typeface="+mn-ea"/>
              <a:cs typeface="+mn-cs"/>
            </a:rPr>
            <a:t>減少したこともあり、分子全体としては</a:t>
          </a:r>
          <a:r>
            <a:rPr lang="en-US" altLang="ja-JP" sz="1100">
              <a:solidFill>
                <a:schemeClr val="dk1"/>
              </a:solidFill>
              <a:effectLst/>
              <a:latin typeface="+mn-lt"/>
              <a:ea typeface="+mn-ea"/>
              <a:cs typeface="+mn-cs"/>
            </a:rPr>
            <a:t>17.5%</a:t>
          </a:r>
          <a:r>
            <a:rPr lang="ja-JP" altLang="ja-JP" sz="1100">
              <a:solidFill>
                <a:schemeClr val="dk1"/>
              </a:solidFill>
              <a:effectLst/>
              <a:latin typeface="+mn-lt"/>
              <a:ea typeface="+mn-ea"/>
              <a:cs typeface="+mn-cs"/>
            </a:rPr>
            <a:t>の増加となった。</a:t>
          </a:r>
        </a:p>
        <a:p>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u="none">
              <a:solidFill>
                <a:schemeClr val="dk1"/>
              </a:solidFill>
              <a:effectLst/>
              <a:latin typeface="+mn-lt"/>
              <a:ea typeface="+mn-ea"/>
              <a:cs typeface="+mn-cs"/>
            </a:rPr>
            <a:t>・令和５年度の</a:t>
          </a:r>
          <a:r>
            <a:rPr lang="en-US" altLang="ja-JP" sz="1100" u="none">
              <a:solidFill>
                <a:schemeClr val="dk1"/>
              </a:solidFill>
              <a:effectLst/>
              <a:latin typeface="+mn-lt"/>
              <a:ea typeface="+mn-ea"/>
              <a:cs typeface="+mn-cs"/>
            </a:rPr>
            <a:t>32.6</a:t>
          </a:r>
          <a:r>
            <a:rPr lang="ja-JP" altLang="ja-JP" sz="1100" u="none">
              <a:solidFill>
                <a:schemeClr val="dk1"/>
              </a:solidFill>
              <a:effectLst/>
              <a:latin typeface="+mn-lt"/>
              <a:ea typeface="+mn-ea"/>
              <a:cs typeface="+mn-cs"/>
            </a:rPr>
            <a:t>％から</a:t>
          </a:r>
          <a:r>
            <a:rPr lang="en-US" altLang="ja-JP" sz="1100" u="none">
              <a:solidFill>
                <a:schemeClr val="dk1"/>
              </a:solidFill>
              <a:effectLst/>
              <a:latin typeface="+mn-lt"/>
              <a:ea typeface="+mn-ea"/>
              <a:cs typeface="+mn-cs"/>
            </a:rPr>
            <a:t>5.1</a:t>
          </a:r>
          <a:r>
            <a:rPr lang="ja-JP" altLang="ja-JP" sz="1100" u="none">
              <a:solidFill>
                <a:schemeClr val="dk1"/>
              </a:solidFill>
              <a:effectLst/>
              <a:latin typeface="+mn-lt"/>
              <a:ea typeface="+mn-ea"/>
              <a:cs typeface="+mn-cs"/>
            </a:rPr>
            <a:t>ポイント減少し、</a:t>
          </a:r>
          <a:r>
            <a:rPr lang="en-US" altLang="ja-JP" sz="1100" u="none">
              <a:solidFill>
                <a:schemeClr val="dk1"/>
              </a:solidFill>
              <a:effectLst/>
              <a:latin typeface="+mn-lt"/>
              <a:ea typeface="+mn-ea"/>
              <a:cs typeface="+mn-cs"/>
            </a:rPr>
            <a:t>27.5</a:t>
          </a:r>
          <a:r>
            <a:rPr lang="ja-JP" altLang="ja-JP" sz="1100" u="none">
              <a:solidFill>
                <a:schemeClr val="dk1"/>
              </a:solidFill>
              <a:effectLst/>
              <a:latin typeface="+mn-lt"/>
              <a:ea typeface="+mn-ea"/>
              <a:cs typeface="+mn-cs"/>
            </a:rPr>
            <a:t>％となった</a:t>
          </a:r>
          <a:r>
            <a:rPr lang="ja-JP" altLang="en-US" sz="1100" u="none">
              <a:solidFill>
                <a:schemeClr val="dk1"/>
              </a:solidFill>
              <a:effectLst/>
              <a:latin typeface="+mn-lt"/>
              <a:ea typeface="+mn-ea"/>
              <a:cs typeface="+mn-cs"/>
            </a:rPr>
            <a:t>。</a:t>
          </a:r>
          <a:r>
            <a:rPr lang="ja-JP" altLang="ja-JP" sz="1100" u="none">
              <a:solidFill>
                <a:schemeClr val="dk1"/>
              </a:solidFill>
              <a:effectLst/>
              <a:latin typeface="+mn-lt"/>
              <a:ea typeface="+mn-ea"/>
              <a:cs typeface="+mn-cs"/>
            </a:rPr>
            <a:t>改善した主な要因は、普通交付税等の増加及び基金等の増加である。</a:t>
          </a:r>
        </a:p>
        <a:p>
          <a:r>
            <a:rPr lang="ja-JP" altLang="ja-JP" sz="1100" u="none">
              <a:solidFill>
                <a:schemeClr val="dk1"/>
              </a:solidFill>
              <a:effectLst/>
              <a:latin typeface="+mn-lt"/>
              <a:ea typeface="+mn-ea"/>
              <a:cs typeface="+mn-cs"/>
            </a:rPr>
            <a:t>・分母については、給与改定費の創設や錯誤措置額の発生などにより普通交付税等</a:t>
          </a:r>
          <a:r>
            <a:rPr lang="ja-JP" altLang="en-US" sz="1100" u="none">
              <a:solidFill>
                <a:schemeClr val="dk1"/>
              </a:solidFill>
              <a:effectLst/>
              <a:latin typeface="+mn-lt"/>
              <a:ea typeface="+mn-ea"/>
              <a:cs typeface="+mn-cs"/>
            </a:rPr>
            <a:t>が</a:t>
          </a:r>
          <a:r>
            <a:rPr lang="ja-JP" altLang="ja-JP" sz="1100" u="none">
              <a:solidFill>
                <a:schemeClr val="dk1"/>
              </a:solidFill>
              <a:effectLst/>
              <a:latin typeface="+mn-lt"/>
              <a:ea typeface="+mn-ea"/>
              <a:cs typeface="+mn-cs"/>
            </a:rPr>
            <a:t>増額となり、標準財政規模が増となった。</a:t>
          </a:r>
        </a:p>
        <a:p>
          <a:r>
            <a:rPr lang="ja-JP" altLang="ja-JP" sz="1100" u="none">
              <a:solidFill>
                <a:schemeClr val="dk1"/>
              </a:solidFill>
              <a:effectLst/>
              <a:latin typeface="+mn-lt"/>
              <a:ea typeface="+mn-ea"/>
              <a:cs typeface="+mn-cs"/>
            </a:rPr>
            <a:t>・分子については、主にふるさと応援基金と減債基金</a:t>
          </a:r>
          <a:r>
            <a:rPr lang="ja-JP" altLang="en-US" sz="1100" u="none">
              <a:solidFill>
                <a:schemeClr val="dk1"/>
              </a:solidFill>
              <a:effectLst/>
              <a:latin typeface="+mn-lt"/>
              <a:ea typeface="+mn-ea"/>
              <a:cs typeface="+mn-cs"/>
            </a:rPr>
            <a:t>、</a:t>
          </a:r>
          <a:r>
            <a:rPr lang="ja-JP" altLang="ja-JP" sz="1100" u="none">
              <a:solidFill>
                <a:schemeClr val="dk1"/>
              </a:solidFill>
              <a:effectLst/>
              <a:latin typeface="+mn-lt"/>
              <a:ea typeface="+mn-ea"/>
              <a:cs typeface="+mn-cs"/>
            </a:rPr>
            <a:t>介護保険基金に積立てしたことにより充当可能基金が</a:t>
          </a:r>
          <a:r>
            <a:rPr lang="ja-JP" altLang="en-US" sz="1100" u="none">
              <a:solidFill>
                <a:schemeClr val="dk1"/>
              </a:solidFill>
              <a:effectLst/>
              <a:latin typeface="+mn-lt"/>
              <a:ea typeface="+mn-ea"/>
              <a:cs typeface="+mn-cs"/>
            </a:rPr>
            <a:t>増加し、</a:t>
          </a:r>
          <a:r>
            <a:rPr lang="ja-JP" altLang="ja-JP" sz="1100" u="none">
              <a:solidFill>
                <a:schemeClr val="dk1"/>
              </a:solidFill>
              <a:effectLst/>
              <a:latin typeface="+mn-lt"/>
              <a:ea typeface="+mn-ea"/>
              <a:cs typeface="+mn-cs"/>
            </a:rPr>
            <a:t>分子</a:t>
          </a:r>
          <a:r>
            <a:rPr lang="ja-JP" altLang="en-US" sz="1100" u="none">
              <a:solidFill>
                <a:schemeClr val="dk1"/>
              </a:solidFill>
              <a:effectLst/>
              <a:latin typeface="+mn-lt"/>
              <a:ea typeface="+mn-ea"/>
              <a:cs typeface="+mn-cs"/>
            </a:rPr>
            <a:t>が減少した。</a:t>
          </a:r>
          <a:endParaRPr lang="ja-JP" altLang="ja-JP" sz="1100" u="none">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en-US"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令和４年度以降は地方債発行額が４億円以下に抑えられていることにより、地方債現在高は減少しているが、令和元年度から令和３年度までは毎年度</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億円程度を借り入れしたこともあり、元利償還金は依然として高い水準にある。今後は交付税措置のある地方債を活用するとともに、地方債の発行を抑え公債費を減らして行く必要がある。また、将来負担比率はやや改善したが、前年度と比べるとふるさと納税寄附金の積立額が減少したことなどにより、改善の幅は小さかった。引き続き、各種基金への積立てに努める必要がある。</a:t>
          </a:r>
        </a:p>
        <a:p>
          <a:r>
            <a:rPr lang="ja-JP" altLang="ja-JP" sz="1100">
              <a:solidFill>
                <a:schemeClr val="dk1"/>
              </a:solidFill>
              <a:effectLst/>
              <a:latin typeface="+mn-lt"/>
              <a:ea typeface="+mn-ea"/>
              <a:cs typeface="+mn-cs"/>
            </a:rPr>
            <a:t>令和６年度決算においては、地方債現在高が減少するなど良くなっている要素はあるが、町財政が根本的に改善されたわけではなく、今後は大規模事業の実施により基金が減少する可能性もあるため、厳しい財政状況にあるとの認識のもと、堅実な財政運営を行う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E8B343C3-DC32-4139-81A2-0107B452AA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A939F1AE-3F3C-40AD-9F91-B3B280F3F1CC}"/>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CB95ABB8-D9F8-44A8-8416-B7AC5DC34662}"/>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5F8C0F4F-5B49-4539-8AEE-D383CCDB0A8E}"/>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75EB1F65-33FB-4592-806D-AA4E9F09EF1F}"/>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EA380CB7-DF81-4C9C-9059-AF44B229FA32}"/>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2BD96363-1FE4-4316-AA87-964196C14893}"/>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岐阜県養老町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7045FAA2-8217-4222-B8BC-E031371F4606}"/>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5E3F4048-CB22-41D3-AFDA-234F5F6927C4}"/>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1A4A61FD-3258-4DD5-9568-168DC7AD64B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DB1D4FA-FBC1-4CAF-9672-2B9844F42BBE}"/>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百万円、ふるさと応援基金に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百万円、まちづくり整備基金に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一方で、ふるさと応援基金を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その結果、基金全体としては、前年度比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常経費の削減等により基金の取崩しを可能な限り抑制すると同時に、剰余金が発生した場合には財政調整基金への積立てを行う。特定目的基金のうち、ふるさと納税寄附金など今後も収入が見込める事業については貴重な財源として有効に活用し、計画的に積立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897D7FDD-7674-4EE0-9C22-1AAE79F834C6}"/>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3378CC6C-14E3-4F92-8364-4C231EA7283B}"/>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3294BD33-752F-4C26-8E05-9ABEA15BB1BE}"/>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・ふるさと応援基金：当町のまちづくりを応援しようとする個人、法人その他の団体からの寄附金を受け、住民参加型の地方自治を実現し、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個性豊かなまちづくりを進める。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・長寿社会福祉基金：本格的な高齢化社会に備え、活力ある長寿社会を築く。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・まちづくり整備基金：当町のもつ特性を活かし住みよい豊かなまちづくりを推進する。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・薩摩義士史跡整備基金：薩摩義士宝暦治水事業の偉業をたたえ、これを後生に末永く伝える役館跡等の史跡を整備し、もって地域の治水</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意識の高揚に資する。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・山口俊郎基金：山口俊郎顕彰事業の推進。</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ふるさと応援基金については、未来を担う人づくりに関する事業等の財源として一部取崩しを行ったものの、基金利子およびふるさと納税寄附金の一部を積立てたことにより、前年度比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2,887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百万円となった。まちづくり整備基金については、基金利子および環境整備協力金の一部を積立てたことにより、前年度比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ふるさと応援基金およびまちづくり整備基金については、将来的な財源として計画的に積立てつつ、有効に活用していく。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59303FFB-135F-47D5-9602-9E4F3D5B5E5C}"/>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1BA10D6A-45A6-4D40-B3D4-219FEBCFBFDB}"/>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189052FB-E9B0-4A33-A9C8-0EB829E07D9B}"/>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基金利子を積立てたため、前年度比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災害や大規模事業の実施等による財政需要に備えるため、養老町財政調整基金条例で定める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つの目標として積立を継続する。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1CF64E61-3D1E-493A-8913-DE4E3D3D7916}"/>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CFF95CC9-7D9F-46CA-A36E-FECCCB1B4966}"/>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3ABEF046-513D-40DE-8E66-1EC1BC782184}"/>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基金利子および令和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年度普通交付税のうち臨時財政対策債償還基金費の相当額を積立てたため、前年度比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町債の現在高は減少傾向ではあるが、老朽化の進んだ公共施設が多く、今後は町債の発行が増加する可能性もあるため、将来にわたる健全な財政運営を目的として、積立を継続する。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E36ACC35-2926-400C-91DE-7EFD5FCB1CFD}"/>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25,971
25,135
72.29
12,890,600
11,798,325
1,075,343
7,177,606
9,309,634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令和６年度もほぼ横ばいの数値となり、依然類似団体平均と比べると低い値を推移している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長期的にはさらなる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人口減少による町民税や地価の下落による固定資産税等の税収減によ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指数の悪化が予測される。事務事業の見直しや行政評価システムの確立などによる行政改革を進めていく一方で、「養老町中長期財政計画」にも掲げる組織や機構の見直し（事務の多様化、横断的な施策・事業に対応できる機構改革の実施）や経費の削減合理化、町税等滞納額の縮減、養老町公共施設等総合管理計画に基づいた施設の維持管理を進め、財政の健全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91722</xdr:rowOff>
    </xdr:from>
    <xdr:to>
      <xdr:col>23</xdr:col>
      <xdr:colOff>133350</xdr:colOff>
      <xdr:row>45</xdr:row>
      <xdr:rowOff>60678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35372"/>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32755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4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60678</xdr:rowOff>
    </xdr:from>
    <xdr:to>
      <xdr:col>24</xdr:col>
      <xdr:colOff>12700</xdr:colOff>
      <xdr:row>45</xdr:row>
      <xdr:rowOff>60678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7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6649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7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91722</xdr:rowOff>
    </xdr:from>
    <xdr:to>
      <xdr:col>24</xdr:col>
      <xdr:colOff>12700</xdr:colOff>
      <xdr:row>37</xdr:row>
      <xdr:rowOff>91722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3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28222</xdr:rowOff>
    </xdr:from>
    <xdr:to>
      <xdr:col>23</xdr:col>
      <xdr:colOff>133350</xdr:colOff>
      <xdr:row>43</xdr:row>
      <xdr:rowOff>41628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4005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28222</xdr:rowOff>
    </xdr:from>
    <xdr:to>
      <xdr:col>19</xdr:col>
      <xdr:colOff>133350</xdr:colOff>
      <xdr:row>43</xdr:row>
      <xdr:rowOff>41628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1411</xdr:rowOff>
    </xdr:from>
    <xdr:to>
      <xdr:col>15</xdr:col>
      <xdr:colOff>82550</xdr:colOff>
      <xdr:row>43</xdr:row>
      <xdr:rowOff>28222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1411</xdr:rowOff>
    </xdr:from>
    <xdr:to>
      <xdr:col>15</xdr:col>
      <xdr:colOff>133350</xdr:colOff>
      <xdr:row>42</xdr:row>
      <xdr:rowOff>103011</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113188</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71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43</xdr:row>
      <xdr:rowOff>1411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469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148872</xdr:rowOff>
    </xdr:from>
    <xdr:to>
      <xdr:col>23</xdr:col>
      <xdr:colOff>184150</xdr:colOff>
      <xdr:row>43</xdr:row>
      <xdr:rowOff>79022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120949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162278</xdr:rowOff>
    </xdr:from>
    <xdr:to>
      <xdr:col>19</xdr:col>
      <xdr:colOff>184150</xdr:colOff>
      <xdr:row>43</xdr:row>
      <xdr:rowOff>92428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148872</xdr:rowOff>
    </xdr:from>
    <xdr:to>
      <xdr:col>15</xdr:col>
      <xdr:colOff>133350</xdr:colOff>
      <xdr:row>43</xdr:row>
      <xdr:rowOff>79022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63799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122061</xdr:rowOff>
    </xdr:from>
    <xdr:to>
      <xdr:col>11</xdr:col>
      <xdr:colOff>82550</xdr:colOff>
      <xdr:row>43</xdr:row>
      <xdr:rowOff>52211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36988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09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人件費や物価高騰による歳出の増加や基金の繰入金の減少により、経常収支比率は令和５年度に比べ</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ポイント悪化し、岐阜県平均を上回ることとなった。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人口減少、少子高齢化が進む中で、社会保障費の増加及び税収減が予測され、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財政の硬直化がより一層進むと考えられる。企業誘致等による新たな財源の確保や、事務事業の見直し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・公共施設の集約化等をすすめ、行政の効率化を図ることにより指数の改善を図る。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3810</xdr:rowOff>
    </xdr:from>
    <xdr:to>
      <xdr:col>23</xdr:col>
      <xdr:colOff>133350</xdr:colOff>
      <xdr:row>66</xdr:row>
      <xdr:rowOff>2117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19360"/>
          <a:ext cx="0" cy="11984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145644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28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2117</xdr:rowOff>
    </xdr:from>
    <xdr:to>
      <xdr:col>24</xdr:col>
      <xdr:colOff>12700</xdr:colOff>
      <xdr:row>66</xdr:row>
      <xdr:rowOff>2117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31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90187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862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3810</xdr:rowOff>
    </xdr:from>
    <xdr:to>
      <xdr:col>24</xdr:col>
      <xdr:colOff>12700</xdr:colOff>
      <xdr:row>59</xdr:row>
      <xdr:rowOff>3810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1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72602</xdr:rowOff>
    </xdr:from>
    <xdr:to>
      <xdr:col>23</xdr:col>
      <xdr:colOff>133350</xdr:colOff>
      <xdr:row>63</xdr:row>
      <xdr:rowOff>33867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02502"/>
          <a:ext cx="8382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163619</xdr:rowOff>
    </xdr:from>
    <xdr:to>
      <xdr:col>19</xdr:col>
      <xdr:colOff>133350</xdr:colOff>
      <xdr:row>62</xdr:row>
      <xdr:rowOff>72602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62206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5715</xdr:rowOff>
    </xdr:from>
    <xdr:to>
      <xdr:col>19</xdr:col>
      <xdr:colOff>184150</xdr:colOff>
      <xdr:row>62</xdr:row>
      <xdr:rowOff>107315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6773</xdr:rowOff>
    </xdr:from>
    <xdr:to>
      <xdr:col>15</xdr:col>
      <xdr:colOff>82550</xdr:colOff>
      <xdr:row>61</xdr:row>
      <xdr:rowOff>163619</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465223"/>
          <a:ext cx="889000" cy="1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5715</xdr:rowOff>
    </xdr:from>
    <xdr:to>
      <xdr:col>15</xdr:col>
      <xdr:colOff>133350</xdr:colOff>
      <xdr:row>62</xdr:row>
      <xdr:rowOff>107315</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92092</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72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6773</xdr:rowOff>
    </xdr:from>
    <xdr:to>
      <xdr:col>11</xdr:col>
      <xdr:colOff>31750</xdr:colOff>
      <xdr:row>62</xdr:row>
      <xdr:rowOff>28363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65223"/>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36406</xdr:rowOff>
    </xdr:from>
    <xdr:to>
      <xdr:col>11</xdr:col>
      <xdr:colOff>82550</xdr:colOff>
      <xdr:row>61</xdr:row>
      <xdr:rowOff>138006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122783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45931</xdr:rowOff>
    </xdr:from>
    <xdr:to>
      <xdr:col>7</xdr:col>
      <xdr:colOff>31750</xdr:colOff>
      <xdr:row>62</xdr:row>
      <xdr:rowOff>147531</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67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132308</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762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154517</xdr:rowOff>
    </xdr:from>
    <xdr:to>
      <xdr:col>23</xdr:col>
      <xdr:colOff>184150</xdr:colOff>
      <xdr:row>63</xdr:row>
      <xdr:rowOff>84667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8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126594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75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21802</xdr:rowOff>
    </xdr:from>
    <xdr:to>
      <xdr:col>19</xdr:col>
      <xdr:colOff>184150</xdr:colOff>
      <xdr:row>62</xdr:row>
      <xdr:rowOff>123402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108179</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738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112819</xdr:rowOff>
    </xdr:from>
    <xdr:to>
      <xdr:col>15</xdr:col>
      <xdr:colOff>133350</xdr:colOff>
      <xdr:row>62</xdr:row>
      <xdr:rowOff>42969</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53146</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127423</xdr:rowOff>
    </xdr:from>
    <xdr:to>
      <xdr:col>11</xdr:col>
      <xdr:colOff>82550</xdr:colOff>
      <xdr:row>61</xdr:row>
      <xdr:rowOff>57573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67750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[170,424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過去４か年に引き続き類似団体・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県及び全国平均値を上回る結果となった。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全国平均等を上回る要因として、養老町の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会計年度任用職員給料は、勤続年数に伴う昇給があ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るためと考えられる。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また、公共施設の老朽化による維持補修費の増加も想定されるため、事務事業の見直し等により、抑制を図る。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50693</xdr:rowOff>
    </xdr:from>
    <xdr:to>
      <xdr:col>23</xdr:col>
      <xdr:colOff>133350</xdr:colOff>
      <xdr:row>89</xdr:row>
      <xdr:rowOff>145222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8143"/>
          <a:ext cx="0" cy="14661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117299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76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145222</xdr:rowOff>
    </xdr:from>
    <xdr:to>
      <xdr:col>24</xdr:col>
      <xdr:colOff>12700</xdr:colOff>
      <xdr:row>89</xdr:row>
      <xdr:rowOff>145222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0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137070</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8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50693</xdr:rowOff>
    </xdr:from>
    <xdr:to>
      <xdr:col>24</xdr:col>
      <xdr:colOff>12700</xdr:colOff>
      <xdr:row>81</xdr:row>
      <xdr:rowOff>50693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159032</xdr:rowOff>
    </xdr:from>
    <xdr:to>
      <xdr:col>23</xdr:col>
      <xdr:colOff>133350</xdr:colOff>
      <xdr:row>85</xdr:row>
      <xdr:rowOff>21885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560832"/>
          <a:ext cx="838200" cy="3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64637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94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48110</xdr:rowOff>
    </xdr:from>
    <xdr:to>
      <xdr:col>23</xdr:col>
      <xdr:colOff>184150</xdr:colOff>
      <xdr:row>84</xdr:row>
      <xdr:rowOff>149710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4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138348</xdr:rowOff>
    </xdr:from>
    <xdr:to>
      <xdr:col>19</xdr:col>
      <xdr:colOff>133350</xdr:colOff>
      <xdr:row>85</xdr:row>
      <xdr:rowOff>21885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540148"/>
          <a:ext cx="889000" cy="5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154032</xdr:rowOff>
    </xdr:from>
    <xdr:to>
      <xdr:col>19</xdr:col>
      <xdr:colOff>184150</xdr:colOff>
      <xdr:row>84</xdr:row>
      <xdr:rowOff>84182</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8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94359</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153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138348</xdr:rowOff>
    </xdr:from>
    <xdr:to>
      <xdr:col>15</xdr:col>
      <xdr:colOff>82550</xdr:colOff>
      <xdr:row>84</xdr:row>
      <xdr:rowOff>147527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4540148"/>
          <a:ext cx="889000" cy="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126447</xdr:rowOff>
    </xdr:from>
    <xdr:to>
      <xdr:col>15</xdr:col>
      <xdr:colOff>133350</xdr:colOff>
      <xdr:row>84</xdr:row>
      <xdr:rowOff>56597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5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66774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125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2005</xdr:rowOff>
    </xdr:from>
    <xdr:to>
      <xdr:col>11</xdr:col>
      <xdr:colOff>31750</xdr:colOff>
      <xdr:row>84</xdr:row>
      <xdr:rowOff>147527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403805"/>
          <a:ext cx="889000" cy="14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62956</xdr:rowOff>
    </xdr:from>
    <xdr:to>
      <xdr:col>11</xdr:col>
      <xdr:colOff>82550</xdr:colOff>
      <xdr:row>83</xdr:row>
      <xdr:rowOff>164556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3283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142539</xdr:rowOff>
    </xdr:from>
    <xdr:to>
      <xdr:col>7</xdr:col>
      <xdr:colOff>31750</xdr:colOff>
      <xdr:row>83</xdr:row>
      <xdr:rowOff>72689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0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82866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108232</xdr:rowOff>
    </xdr:from>
    <xdr:to>
      <xdr:col>23</xdr:col>
      <xdr:colOff>184150</xdr:colOff>
      <xdr:row>85</xdr:row>
      <xdr:rowOff>38382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1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80309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8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142535</xdr:rowOff>
    </xdr:from>
    <xdr:to>
      <xdr:col>19</xdr:col>
      <xdr:colOff>184150</xdr:colOff>
      <xdr:row>85</xdr:row>
      <xdr:rowOff>72685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5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57462</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6307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87548</xdr:rowOff>
    </xdr:from>
    <xdr:to>
      <xdr:col>15</xdr:col>
      <xdr:colOff>133350</xdr:colOff>
      <xdr:row>85</xdr:row>
      <xdr:rowOff>17698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48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2475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57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96727</xdr:rowOff>
    </xdr:from>
    <xdr:to>
      <xdr:col>11</xdr:col>
      <xdr:colOff>82550</xdr:colOff>
      <xdr:row>85</xdr:row>
      <xdr:rowOff>26877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49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11654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584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122655</xdr:rowOff>
    </xdr:from>
    <xdr:to>
      <xdr:col>7</xdr:col>
      <xdr:colOff>31750</xdr:colOff>
      <xdr:row>84</xdr:row>
      <xdr:rowOff>52805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35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37582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43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昨年度と比較し、</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ポイント上昇したことにより、全国町村平均を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上回り、類似団体平均より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人件費の増加は財政の硬直化を招くことから、今後も組織の簡素化及び適正な人員配置や各種手当の総点検を行う等、一層の給与の適正化に努める。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64559</xdr:rowOff>
    </xdr:from>
    <xdr:to>
      <xdr:col>81</xdr:col>
      <xdr:colOff>44450</xdr:colOff>
      <xdr:row>90</xdr:row>
      <xdr:rowOff>79375</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780559"/>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51452</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81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79375</xdr:rowOff>
    </xdr:from>
    <xdr:to>
      <xdr:col>81</xdr:col>
      <xdr:colOff>133350</xdr:colOff>
      <xdr:row>90</xdr:row>
      <xdr:rowOff>79375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509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150936</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2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64559</xdr:rowOff>
    </xdr:from>
    <xdr:to>
      <xdr:col>81</xdr:col>
      <xdr:colOff>133350</xdr:colOff>
      <xdr:row>80</xdr:row>
      <xdr:rowOff>64559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78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142875</xdr:rowOff>
    </xdr:from>
    <xdr:to>
      <xdr:col>81</xdr:col>
      <xdr:colOff>44450</xdr:colOff>
      <xdr:row>85</xdr:row>
      <xdr:rowOff>132291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544675"/>
          <a:ext cx="8382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22877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6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142875</xdr:rowOff>
    </xdr:from>
    <xdr:to>
      <xdr:col>77</xdr:col>
      <xdr:colOff>44450</xdr:colOff>
      <xdr:row>85</xdr:row>
      <xdr:rowOff>51859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544675"/>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51859</xdr:rowOff>
    </xdr:from>
    <xdr:to>
      <xdr:col>72</xdr:col>
      <xdr:colOff>203200</xdr:colOff>
      <xdr:row>86</xdr:row>
      <xdr:rowOff>161925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625109"/>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70909</xdr:rowOff>
    </xdr:from>
    <xdr:to>
      <xdr:col>73</xdr:col>
      <xdr:colOff>44450</xdr:colOff>
      <xdr:row>87</xdr:row>
      <xdr:rowOff>1059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815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157286</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901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112184</xdr:rowOff>
    </xdr:from>
    <xdr:to>
      <xdr:col>68</xdr:col>
      <xdr:colOff>152400</xdr:colOff>
      <xdr:row>86</xdr:row>
      <xdr:rowOff>161925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685434"/>
          <a:ext cx="889000" cy="221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51452</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91016</xdr:rowOff>
    </xdr:from>
    <xdr:to>
      <xdr:col>64</xdr:col>
      <xdr:colOff>152400</xdr:colOff>
      <xdr:row>87</xdr:row>
      <xdr:rowOff>21166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5943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81491</xdr:rowOff>
    </xdr:from>
    <xdr:to>
      <xdr:col>81</xdr:col>
      <xdr:colOff>95250</xdr:colOff>
      <xdr:row>86</xdr:row>
      <xdr:rowOff>11641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98018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99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92075</xdr:rowOff>
    </xdr:from>
    <xdr:to>
      <xdr:col>77</xdr:col>
      <xdr:colOff>95250</xdr:colOff>
      <xdr:row>85</xdr:row>
      <xdr:rowOff>22225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1059</xdr:rowOff>
    </xdr:from>
    <xdr:to>
      <xdr:col>73</xdr:col>
      <xdr:colOff>44450</xdr:colOff>
      <xdr:row>85</xdr:row>
      <xdr:rowOff>102659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5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112836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111125</xdr:rowOff>
    </xdr:from>
    <xdr:to>
      <xdr:col>68</xdr:col>
      <xdr:colOff>203200</xdr:colOff>
      <xdr:row>87</xdr:row>
      <xdr:rowOff>41275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1711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５</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年度に引き続き類似団体内平均値、全国平均値を上回って</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おり、例年数字が上昇傾向にあるが</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b="0">
              <a:solidFill>
                <a:schemeClr val="dk1"/>
              </a:solidFill>
              <a:effectLst/>
              <a:latin typeface="ＭＳ ゴシック" panose="020B0609070205080204" pitchFamily="49" charset="-128"/>
              <a:ea typeface="ＭＳ ゴシック" panose="020B0609070205080204" pitchFamily="49" charset="-128"/>
              <a:cs typeface="+mn-cs"/>
            </a:rPr>
            <a:t>これは単独消防を保有しているため職員数の絶対数が多くなることと、人口減少が進んでいることに起因すると考えられる。</a:t>
          </a:r>
          <a:r>
            <a:rPr kumimoji="1" lang="ja-JP" altLang="ja-JP" sz="1300" b="0">
              <a:solidFill>
                <a:schemeClr val="dk1"/>
              </a:solidFill>
              <a:effectLst/>
              <a:latin typeface="ＭＳ ゴシック" panose="020B0609070205080204" pitchFamily="49" charset="-128"/>
              <a:ea typeface="ＭＳ ゴシック" panose="020B0609070205080204" pitchFamily="49" charset="-128"/>
              <a:cs typeface="+mn-cs"/>
            </a:rPr>
            <a:t>今後は、事務事業の見直しや外部委託等により、必要職員数を減らしつつ、職員の年齢構成に配慮しながら適正な定員管理に努める。</a:t>
          </a:r>
          <a:endParaRPr lang="ja-JP" altLang="ja-JP" sz="1300" b="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170090</xdr:rowOff>
    </xdr:from>
    <xdr:to>
      <xdr:col>81</xdr:col>
      <xdr:colOff>44450</xdr:colOff>
      <xdr:row>68</xdr:row>
      <xdr:rowOff>74023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114190"/>
          <a:ext cx="0" cy="1618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46100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70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74023</xdr:rowOff>
    </xdr:from>
    <xdr:to>
      <xdr:col>81</xdr:col>
      <xdr:colOff>133350</xdr:colOff>
      <xdr:row>68</xdr:row>
      <xdr:rowOff>74023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732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85017</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57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170090</xdr:rowOff>
    </xdr:from>
    <xdr:to>
      <xdr:col>81</xdr:col>
      <xdr:colOff>133350</xdr:colOff>
      <xdr:row>58</xdr:row>
      <xdr:rowOff>170090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114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93617</xdr:rowOff>
    </xdr:from>
    <xdr:to>
      <xdr:col>81</xdr:col>
      <xdr:colOff>44450</xdr:colOff>
      <xdr:row>63</xdr:row>
      <xdr:rowOff>114300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94967"/>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114408</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014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97881</xdr:rowOff>
    </xdr:from>
    <xdr:to>
      <xdr:col>81</xdr:col>
      <xdr:colOff>95250</xdr:colOff>
      <xdr:row>62</xdr:row>
      <xdr:rowOff>28031</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47081</xdr:rowOff>
    </xdr:from>
    <xdr:to>
      <xdr:col>77</xdr:col>
      <xdr:colOff>44450</xdr:colOff>
      <xdr:row>63</xdr:row>
      <xdr:rowOff>93617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848431"/>
          <a:ext cx="889000" cy="4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104775</xdr:rowOff>
    </xdr:from>
    <xdr:to>
      <xdr:col>77</xdr:col>
      <xdr:colOff>95250</xdr:colOff>
      <xdr:row>62</xdr:row>
      <xdr:rowOff>34925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45102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33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35016</xdr:rowOff>
    </xdr:from>
    <xdr:to>
      <xdr:col>72</xdr:col>
      <xdr:colOff>203200</xdr:colOff>
      <xdr:row>63</xdr:row>
      <xdr:rowOff>47081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83636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80645</xdr:rowOff>
    </xdr:from>
    <xdr:to>
      <xdr:col>73</xdr:col>
      <xdr:colOff>44450</xdr:colOff>
      <xdr:row>62</xdr:row>
      <xdr:rowOff>10795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20972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30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170271</xdr:rowOff>
    </xdr:from>
    <xdr:to>
      <xdr:col>68</xdr:col>
      <xdr:colOff>152400</xdr:colOff>
      <xdr:row>63</xdr:row>
      <xdr:rowOff>35016</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800171"/>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70303</xdr:rowOff>
    </xdr:from>
    <xdr:to>
      <xdr:col>68</xdr:col>
      <xdr:colOff>203200</xdr:colOff>
      <xdr:row>62</xdr:row>
      <xdr:rowOff>453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52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10630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97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63500</xdr:rowOff>
    </xdr:from>
    <xdr:to>
      <xdr:col>81</xdr:col>
      <xdr:colOff>95250</xdr:colOff>
      <xdr:row>63</xdr:row>
      <xdr:rowOff>165100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6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35577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3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42817</xdr:rowOff>
    </xdr:from>
    <xdr:to>
      <xdr:col>77</xdr:col>
      <xdr:colOff>95250</xdr:colOff>
      <xdr:row>63</xdr:row>
      <xdr:rowOff>144417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84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129194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930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167731</xdr:rowOff>
    </xdr:from>
    <xdr:to>
      <xdr:col>73</xdr:col>
      <xdr:colOff>44450</xdr:colOff>
      <xdr:row>63</xdr:row>
      <xdr:rowOff>97881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9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82658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84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155666</xdr:rowOff>
    </xdr:from>
    <xdr:to>
      <xdr:col>68</xdr:col>
      <xdr:colOff>203200</xdr:colOff>
      <xdr:row>63</xdr:row>
      <xdr:rowOff>85816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70593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71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119471</xdr:rowOff>
    </xdr:from>
    <xdr:to>
      <xdr:col>64</xdr:col>
      <xdr:colOff>152400</xdr:colOff>
      <xdr:row>63</xdr:row>
      <xdr:rowOff>49621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34398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835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令和５年度の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となった。依然として類似団体内平均値を上回る状態が続いている。今後も、近年発行した地方債の元金の償還開始や大規模施設の建設等に伴う新規の地方債発行により、比率は横ばい若しくは上昇すること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考えられるため、実施する事業の緊急度、重要度、住民ニーズを的確に判断し、計画的な事業の実施を図る。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108204</xdr:rowOff>
    </xdr:from>
    <xdr:to>
      <xdr:col>81</xdr:col>
      <xdr:colOff>44450</xdr:colOff>
      <xdr:row>45</xdr:row>
      <xdr:rowOff>99822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80404"/>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71899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8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99822</xdr:rowOff>
    </xdr:from>
    <xdr:to>
      <xdr:col>81</xdr:col>
      <xdr:colOff>133350</xdr:colOff>
      <xdr:row>45</xdr:row>
      <xdr:rowOff>99822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15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23131</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023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108204</xdr:rowOff>
    </xdr:from>
    <xdr:to>
      <xdr:col>81</xdr:col>
      <xdr:colOff>133350</xdr:colOff>
      <xdr:row>36</xdr:row>
      <xdr:rowOff>108204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80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23114</xdr:rowOff>
    </xdr:from>
    <xdr:to>
      <xdr:col>81</xdr:col>
      <xdr:colOff>44450</xdr:colOff>
      <xdr:row>41</xdr:row>
      <xdr:rowOff>61722</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705256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155956</xdr:rowOff>
    </xdr:from>
    <xdr:to>
      <xdr:col>77</xdr:col>
      <xdr:colOff>44450</xdr:colOff>
      <xdr:row>41</xdr:row>
      <xdr:rowOff>23114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7013956"/>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151130</xdr:rowOff>
    </xdr:from>
    <xdr:to>
      <xdr:col>77</xdr:col>
      <xdr:colOff>95250</xdr:colOff>
      <xdr:row>40</xdr:row>
      <xdr:rowOff>81280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91457</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6606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117348</xdr:rowOff>
    </xdr:from>
    <xdr:to>
      <xdr:col>72</xdr:col>
      <xdr:colOff>203200</xdr:colOff>
      <xdr:row>40</xdr:row>
      <xdr:rowOff>155956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75348"/>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112522</xdr:rowOff>
    </xdr:from>
    <xdr:to>
      <xdr:col>73</xdr:col>
      <xdr:colOff>44450</xdr:colOff>
      <xdr:row>40</xdr:row>
      <xdr:rowOff>42672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679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52849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656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117348</xdr:rowOff>
    </xdr:from>
    <xdr:to>
      <xdr:col>68</xdr:col>
      <xdr:colOff>152400</xdr:colOff>
      <xdr:row>40</xdr:row>
      <xdr:rowOff>117348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975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93218</xdr:rowOff>
    </xdr:from>
    <xdr:to>
      <xdr:col>68</xdr:col>
      <xdr:colOff>203200</xdr:colOff>
      <xdr:row>40</xdr:row>
      <xdr:rowOff>23368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33545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77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704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154449</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701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143764</xdr:rowOff>
    </xdr:from>
    <xdr:to>
      <xdr:col>77</xdr:col>
      <xdr:colOff>95250</xdr:colOff>
      <xdr:row>41</xdr:row>
      <xdr:rowOff>73914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58691</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7088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105156</xdr:rowOff>
    </xdr:from>
    <xdr:to>
      <xdr:col>73</xdr:col>
      <xdr:colOff>44450</xdr:colOff>
      <xdr:row>41</xdr:row>
      <xdr:rowOff>35306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20083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70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66548</xdr:rowOff>
    </xdr:from>
    <xdr:to>
      <xdr:col>68</xdr:col>
      <xdr:colOff>203200</xdr:colOff>
      <xdr:row>40</xdr:row>
      <xdr:rowOff>168148</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152925</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66548</xdr:rowOff>
    </xdr:from>
    <xdr:to>
      <xdr:col>64</xdr:col>
      <xdr:colOff>152400</xdr:colOff>
      <xdr:row>40</xdr:row>
      <xdr:rowOff>168148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152925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701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令和５年度に比べ、</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27.5</a:t>
          </a:r>
          <a:r>
            <a:rPr kumimoji="1" lang="ja-JP" altLang="en-US" sz="1300">
              <a:latin typeface="ＭＳ Ｐゴシック" panose="020B0600070205080204" pitchFamily="50" charset="-128"/>
              <a:ea typeface="ＭＳ Ｐゴシック" panose="020B0600070205080204" pitchFamily="50" charset="-128"/>
            </a:rPr>
            <a:t>％となった。主な要因は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ふるさと納税基金や国民健康保険基金などの特定目的基金の積立てにより、充当可能基金現在高が増加した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しかし、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依然として類似団体内平均を大きく上回っているため、公共施設の計画的な維持管理等により地方債を借入れを抑制しつつ、経常経費の見直し等により基金からの繰入れに頼らない財政運営を目指す。</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64710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948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36787</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8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64710</xdr:rowOff>
    </xdr:from>
    <xdr:to>
      <xdr:col>81</xdr:col>
      <xdr:colOff>133350</xdr:colOff>
      <xdr:row>23</xdr:row>
      <xdr:rowOff>64710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400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57452</xdr:rowOff>
    </xdr:from>
    <xdr:to>
      <xdr:col>81</xdr:col>
      <xdr:colOff>44450</xdr:colOff>
      <xdr:row>15</xdr:row>
      <xdr:rowOff>116054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6179800" y="2629202"/>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116054</xdr:rowOff>
    </xdr:from>
    <xdr:to>
      <xdr:col>77</xdr:col>
      <xdr:colOff>44450</xdr:colOff>
      <xdr:row>16</xdr:row>
      <xdr:rowOff>4354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5290800" y="2687804"/>
          <a:ext cx="889000" cy="59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4354</xdr:rowOff>
    </xdr:from>
    <xdr:to>
      <xdr:col>72</xdr:col>
      <xdr:colOff>203200</xdr:colOff>
      <xdr:row>16</xdr:row>
      <xdr:rowOff>161774</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4401800" y="2747554"/>
          <a:ext cx="889000" cy="15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161774</xdr:rowOff>
    </xdr:from>
    <xdr:to>
      <xdr:col>68</xdr:col>
      <xdr:colOff>152400</xdr:colOff>
      <xdr:row>18</xdr:row>
      <xdr:rowOff>45236</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3512800" y="2904974"/>
          <a:ext cx="889000" cy="226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108252</xdr:rowOff>
    </xdr:from>
    <xdr:to>
      <xdr:col>68</xdr:col>
      <xdr:colOff>203200</xdr:colOff>
      <xdr:row>14</xdr:row>
      <xdr:rowOff>38402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48579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158810</xdr:rowOff>
    </xdr:from>
    <xdr:to>
      <xdr:col>64</xdr:col>
      <xdr:colOff>152400</xdr:colOff>
      <xdr:row>14</xdr:row>
      <xdr:rowOff>88960</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3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99137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5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6652</xdr:rowOff>
    </xdr:from>
    <xdr:to>
      <xdr:col>81</xdr:col>
      <xdr:colOff>95250</xdr:colOff>
      <xdr:row>15</xdr:row>
      <xdr:rowOff>108252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967200" y="25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150179</xdr:rowOff>
    </xdr:from>
    <xdr:ext cx="762000" cy="259045"/>
    <xdr:sp macro="" textlink="">
      <xdr:nvSpPr>
        <xdr:cNvPr id="464" name="将来負担の状況該当値テキスト">
          <a:extLst>
            <a:ext uri="{FF2B5EF4-FFF2-40B4-BE49-F238E27FC236}">
              <a16:creationId xmlns:a16="http://schemas.microsoft.com/office/drawing/2014/main" id="{00000000-0008-0000-0300-0000D0010000}"/>
            </a:ext>
          </a:extLst>
        </xdr:cNvPr>
        <xdr:cNvSpPr txBox="1"/>
      </xdr:nvSpPr>
      <xdr:spPr>
        <a:xfrm>
          <a:off x="17106900" y="255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65254</xdr:rowOff>
    </xdr:from>
    <xdr:to>
      <xdr:col>77</xdr:col>
      <xdr:colOff>95250</xdr:colOff>
      <xdr:row>15</xdr:row>
      <xdr:rowOff>166854</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129000" y="263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151631</xdr:rowOff>
    </xdr:from>
    <xdr:ext cx="7366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798800" y="2723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125004</xdr:rowOff>
    </xdr:from>
    <xdr:to>
      <xdr:col>73</xdr:col>
      <xdr:colOff>44450</xdr:colOff>
      <xdr:row>16</xdr:row>
      <xdr:rowOff>55154</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5240000" y="2696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39931</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909800" y="278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110974</xdr:rowOff>
    </xdr:from>
    <xdr:to>
      <xdr:col>68</xdr:col>
      <xdr:colOff>203200</xdr:colOff>
      <xdr:row>17</xdr:row>
      <xdr:rowOff>41124</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4351000" y="285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25901</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020800" y="294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165886</xdr:rowOff>
    </xdr:from>
    <xdr:to>
      <xdr:col>64</xdr:col>
      <xdr:colOff>152400</xdr:colOff>
      <xdr:row>18</xdr:row>
      <xdr:rowOff>96036</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3462000" y="308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80813</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3131800" y="316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25,971
25,135
72.29
12,890,600
11,798,325
1,075,343
7,177,606
9,309,634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県内平均値や類似団体内平均値に比べ、高い水準にあるが、要因としては消防業務を町単独で行っていることが考えられる。　また、令和２年度より会計年度任用職員給料を人件費として取り扱ったことや勤続年数による昇給もあり、依然として高い水準にある。今後も中長期的な職員管理計画のもと、指定管理者制度の活用や事業の委託を検討しつつ、施設の統廃合や行財政改革、効率的な人員配置等により削減に努め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58420</xdr:rowOff>
    </xdr:from>
    <xdr:to>
      <xdr:col>24</xdr:col>
      <xdr:colOff>25400</xdr:colOff>
      <xdr:row>42</xdr:row>
      <xdr:rowOff>43180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8772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15257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43180</xdr:rowOff>
    </xdr:from>
    <xdr:to>
      <xdr:col>24</xdr:col>
      <xdr:colOff>114300</xdr:colOff>
      <xdr:row>42</xdr:row>
      <xdr:rowOff>43180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144797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58420</xdr:rowOff>
    </xdr:from>
    <xdr:to>
      <xdr:col>24</xdr:col>
      <xdr:colOff>114300</xdr:colOff>
      <xdr:row>34</xdr:row>
      <xdr:rowOff>58420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96520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430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27940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27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11430</xdr:rowOff>
    </xdr:from>
    <xdr:to>
      <xdr:col>20</xdr:col>
      <xdr:colOff>38100</xdr:colOff>
      <xdr:row>37</xdr:row>
      <xdr:rowOff>113030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123207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23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123190</xdr:rowOff>
    </xdr:from>
    <xdr:to>
      <xdr:col>15</xdr:col>
      <xdr:colOff>98425</xdr:colOff>
      <xdr:row>38</xdr:row>
      <xdr:rowOff>12700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668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11430</xdr:rowOff>
    </xdr:from>
    <xdr:to>
      <xdr:col>15</xdr:col>
      <xdr:colOff>149225</xdr:colOff>
      <xdr:row>37</xdr:row>
      <xdr:rowOff>113030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123207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38</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6684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137160</xdr:rowOff>
    </xdr:from>
    <xdr:to>
      <xdr:col>11</xdr:col>
      <xdr:colOff>60325</xdr:colOff>
      <xdr:row>37</xdr:row>
      <xdr:rowOff>67310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77487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153687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45720</xdr:rowOff>
    </xdr:from>
    <xdr:to>
      <xdr:col>24</xdr:col>
      <xdr:colOff>76200</xdr:colOff>
      <xdr:row>38</xdr:row>
      <xdr:rowOff>147320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17797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72390</xdr:rowOff>
    </xdr:from>
    <xdr:to>
      <xdr:col>11</xdr:col>
      <xdr:colOff>60325</xdr:colOff>
      <xdr:row>38</xdr:row>
      <xdr:rowOff>2540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158767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22860</xdr:rowOff>
    </xdr:from>
    <xdr:to>
      <xdr:col>6</xdr:col>
      <xdr:colOff>171450</xdr:colOff>
      <xdr:row>38</xdr:row>
      <xdr:rowOff>124460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109237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令和５年度と同ポイントとなり、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類似団体内平均値を下回る結果となった。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物価高騰等で費用は増加傾向であるが、令和５年度に行われたデジタル田園都市国家構想交付金に伴う</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271,971</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千円の事業が終了したことにより、合計としては昨年度と同ポイントとなった。物価上昇に伴い継続事業の経費は増大が見込まれるため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、事業内容の見直し等により経常経費の内容を精査し節減に努める。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158750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1100"/>
          <a:ext cx="0" cy="1308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130827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3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158750</xdr:rowOff>
    </xdr:from>
    <xdr:to>
      <xdr:col>82</xdr:col>
      <xdr:colOff>196850</xdr:colOff>
      <xdr:row>21</xdr:row>
      <xdr:rowOff>158750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5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16</xdr:row>
      <xdr:rowOff>88900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32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45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158750</xdr:rowOff>
    </xdr:from>
    <xdr:to>
      <xdr:col>82</xdr:col>
      <xdr:colOff>158750</xdr:colOff>
      <xdr:row>18</xdr:row>
      <xdr:rowOff>88900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7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xdr:rowOff>
    </xdr:from>
    <xdr:to>
      <xdr:col>78</xdr:col>
      <xdr:colOff>69850</xdr:colOff>
      <xdr:row>16</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755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95250</xdr:rowOff>
    </xdr:from>
    <xdr:to>
      <xdr:col>78</xdr:col>
      <xdr:colOff>120650</xdr:colOff>
      <xdr:row>18</xdr:row>
      <xdr:rowOff>25400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133350</xdr:rowOff>
    </xdr:from>
    <xdr:to>
      <xdr:col>73</xdr:col>
      <xdr:colOff>180975</xdr:colOff>
      <xdr:row>16</xdr:row>
      <xdr:rowOff>12700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7051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69850</xdr:rowOff>
    </xdr:from>
    <xdr:to>
      <xdr:col>74</xdr:col>
      <xdr:colOff>31750</xdr:colOff>
      <xdr:row>18</xdr:row>
      <xdr:rowOff>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8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156227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7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133350</xdr:rowOff>
    </xdr:from>
    <xdr:to>
      <xdr:col>69</xdr:col>
      <xdr:colOff>92075</xdr:colOff>
      <xdr:row>16</xdr:row>
      <xdr:rowOff>101600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7051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114300</xdr:rowOff>
    </xdr:from>
    <xdr:to>
      <xdr:col>69</xdr:col>
      <xdr:colOff>142875</xdr:colOff>
      <xdr:row>17</xdr:row>
      <xdr:rowOff>44450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133350</xdr:rowOff>
    </xdr:from>
    <xdr:to>
      <xdr:col>74</xdr:col>
      <xdr:colOff>31750</xdr:colOff>
      <xdr:row>16</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82550</xdr:rowOff>
    </xdr:from>
    <xdr:to>
      <xdr:col>69</xdr:col>
      <xdr:colOff>142875</xdr:colOff>
      <xdr:row>16</xdr:row>
      <xdr:rowOff>12700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5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22877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50800</xdr:rowOff>
    </xdr:from>
    <xdr:to>
      <xdr:col>65</xdr:col>
      <xdr:colOff>53975</xdr:colOff>
      <xdr:row>16</xdr:row>
      <xdr:rowOff>152400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162577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前年度比で０．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これは低所得者支援及び定額減税補足給付金給付事業が臨時的に行われたことや、事業費として大きな割合を占める障害者自立支援事業や保育所等運営事業、児童手当支給事業等が増加傾向にあるためと考えられる。子育て向けサービスについては国の方針もあり、今後も増加が見込まれるため、類似重複した事業の見直し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資格審査等の適正化</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を図り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424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167822</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483272"/>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64605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665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53522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4179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54</xdr:row>
      <xdr:rowOff>159657</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55</xdr:row>
      <xdr:rowOff>20865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4016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64605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43543</xdr:rowOff>
    </xdr:from>
    <xdr:to>
      <xdr:col>6</xdr:col>
      <xdr:colOff>171450</xdr:colOff>
      <xdr:row>56</xdr:row>
      <xdr:rowOff>145143</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129920</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133549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92528</xdr:rowOff>
    </xdr:from>
    <xdr:to>
      <xdr:col>11</xdr:col>
      <xdr:colOff>60325</xdr:colOff>
      <xdr:row>55</xdr:row>
      <xdr:rowOff>22678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32855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81842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前年度比で０．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ポイント増加し、</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全国平均や岐阜県平均と比べても悪化した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。このうち、繰出金については</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、給与改定の影響もあって後期高齢者医療保険特別会計や介護保険特別会計への事務費充当分繰出金が増加した。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各特別会計の重要な財源である保険料や使用料等の収納率の向上を図り、一般会計からの繰入金に依存することがないよう、継続して財政基盤の強化に努める。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44450</xdr:rowOff>
    </xdr:from>
    <xdr:to>
      <xdr:col>82</xdr:col>
      <xdr:colOff>107950</xdr:colOff>
      <xdr:row>60</xdr:row>
      <xdr:rowOff>139700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313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111777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39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139700</xdr:rowOff>
    </xdr:from>
    <xdr:to>
      <xdr:col>82</xdr:col>
      <xdr:colOff>196850</xdr:colOff>
      <xdr:row>60</xdr:row>
      <xdr:rowOff>139700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2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130827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44450</xdr:rowOff>
    </xdr:from>
    <xdr:to>
      <xdr:col>82</xdr:col>
      <xdr:colOff>196850</xdr:colOff>
      <xdr:row>53</xdr:row>
      <xdr:rowOff>44450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63500</xdr:rowOff>
    </xdr:from>
    <xdr:to>
      <xdr:col>82</xdr:col>
      <xdr:colOff>107950</xdr:colOff>
      <xdr:row>58</xdr:row>
      <xdr:rowOff>76200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07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67327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50800</xdr:rowOff>
    </xdr:from>
    <xdr:to>
      <xdr:col>82</xdr:col>
      <xdr:colOff>158750</xdr:colOff>
      <xdr:row>56</xdr:row>
      <xdr:rowOff>152400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120650</xdr:rowOff>
    </xdr:from>
    <xdr:to>
      <xdr:col>78</xdr:col>
      <xdr:colOff>69850</xdr:colOff>
      <xdr:row>58</xdr:row>
      <xdr:rowOff>63500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93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44450</xdr:rowOff>
    </xdr:from>
    <xdr:to>
      <xdr:col>73</xdr:col>
      <xdr:colOff>180975</xdr:colOff>
      <xdr:row>57</xdr:row>
      <xdr:rowOff>120650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817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44450</xdr:rowOff>
    </xdr:from>
    <xdr:to>
      <xdr:col>74</xdr:col>
      <xdr:colOff>31750</xdr:colOff>
      <xdr:row>57</xdr:row>
      <xdr:rowOff>146050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156227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44450</xdr:rowOff>
    </xdr:from>
    <xdr:to>
      <xdr:col>69</xdr:col>
      <xdr:colOff>92075</xdr:colOff>
      <xdr:row>57</xdr:row>
      <xdr:rowOff>146050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8171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6350</xdr:rowOff>
    </xdr:from>
    <xdr:to>
      <xdr:col>69</xdr:col>
      <xdr:colOff>142875</xdr:colOff>
      <xdr:row>57</xdr:row>
      <xdr:rowOff>107950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133350</xdr:rowOff>
    </xdr:from>
    <xdr:to>
      <xdr:col>65</xdr:col>
      <xdr:colOff>53975</xdr:colOff>
      <xdr:row>58</xdr:row>
      <xdr:rowOff>63500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48277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25400</xdr:rowOff>
    </xdr:from>
    <xdr:to>
      <xdr:col>82</xdr:col>
      <xdr:colOff>158750</xdr:colOff>
      <xdr:row>58</xdr:row>
      <xdr:rowOff>127000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168927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4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12700</xdr:rowOff>
    </xdr:from>
    <xdr:to>
      <xdr:col>78</xdr:col>
      <xdr:colOff>120650</xdr:colOff>
      <xdr:row>58</xdr:row>
      <xdr:rowOff>114300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99077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4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69850</xdr:rowOff>
    </xdr:from>
    <xdr:to>
      <xdr:col>74</xdr:col>
      <xdr:colOff>31750</xdr:colOff>
      <xdr:row>58</xdr:row>
      <xdr:rowOff>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156227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165100</xdr:rowOff>
    </xdr:from>
    <xdr:to>
      <xdr:col>69</xdr:col>
      <xdr:colOff>142875</xdr:colOff>
      <xdr:row>57</xdr:row>
      <xdr:rowOff>95250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105427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下水道事業への補助金や農業関係補助金の増加により、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前年度比で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ポイント増加した。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補助金については、引き続き見直しを実施し、目的を達成したものや効果の薄いものなどについて縮小・廃止を行い、経費の節減に努める。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また、下水道事業については収益性の改善に努めることにより、一般会計からの補助金額削減に努める。</a:t>
          </a:r>
          <a:endParaRPr lang="ja-JP" altLang="ja-JP" sz="16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149860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7916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64787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72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79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131572</xdr:rowOff>
    </xdr:from>
    <xdr:to>
      <xdr:col>82</xdr:col>
      <xdr:colOff>107950</xdr:colOff>
      <xdr:row>37</xdr:row>
      <xdr:rowOff>65278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30377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4843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32766</xdr:rowOff>
    </xdr:from>
    <xdr:to>
      <xdr:col>82</xdr:col>
      <xdr:colOff>158750</xdr:colOff>
      <xdr:row>37</xdr:row>
      <xdr:rowOff>134366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131572</xdr:rowOff>
    </xdr:from>
    <xdr:to>
      <xdr:col>78</xdr:col>
      <xdr:colOff>69850</xdr:colOff>
      <xdr:row>36</xdr:row>
      <xdr:rowOff>154432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3037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145288</xdr:rowOff>
    </xdr:from>
    <xdr:to>
      <xdr:col>73</xdr:col>
      <xdr:colOff>180975</xdr:colOff>
      <xdr:row>36</xdr:row>
      <xdr:rowOff>154432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31748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140208</xdr:rowOff>
    </xdr:from>
    <xdr:to>
      <xdr:col>74</xdr:col>
      <xdr:colOff>31750</xdr:colOff>
      <xdr:row>37</xdr:row>
      <xdr:rowOff>70358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55135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145288</xdr:rowOff>
    </xdr:from>
    <xdr:to>
      <xdr:col>69</xdr:col>
      <xdr:colOff>92075</xdr:colOff>
      <xdr:row>37</xdr:row>
      <xdr:rowOff>19558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3174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121920</xdr:rowOff>
    </xdr:from>
    <xdr:to>
      <xdr:col>69</xdr:col>
      <xdr:colOff>142875</xdr:colOff>
      <xdr:row>37</xdr:row>
      <xdr:rowOff>52070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36847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31005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203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80772</xdr:rowOff>
    </xdr:from>
    <xdr:to>
      <xdr:col>78</xdr:col>
      <xdr:colOff>120650</xdr:colOff>
      <xdr:row>37</xdr:row>
      <xdr:rowOff>10922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103632</xdr:rowOff>
    </xdr:from>
    <xdr:to>
      <xdr:col>74</xdr:col>
      <xdr:colOff>31750</xdr:colOff>
      <xdr:row>37</xdr:row>
      <xdr:rowOff>33782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前年度比で０．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改善</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。令和５年度で借入額の大きかった平成２５年度借入の臨時財政対策債の償還が終わったことによるものと考えられる。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地方債の借入れが伴う大規模な施設整備が毎年実施され、今後も予定されていることから、数値は悪化していくと考えられるが、公債費の増加は財政の硬直化を招くことになるため、地方債の新規発行を伴う普通建設事業費については十分に精査し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140716</xdr:rowOff>
    </xdr:from>
    <xdr:to>
      <xdr:col>24</xdr:col>
      <xdr:colOff>25400</xdr:colOff>
      <xdr:row>81</xdr:row>
      <xdr:rowOff>106426</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485116"/>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78503</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965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106426</xdr:rowOff>
    </xdr:from>
    <xdr:to>
      <xdr:col>24</xdr:col>
      <xdr:colOff>114300</xdr:colOff>
      <xdr:row>81</xdr:row>
      <xdr:rowOff>106426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993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55643</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140716</xdr:rowOff>
    </xdr:from>
    <xdr:to>
      <xdr:col>24</xdr:col>
      <xdr:colOff>114300</xdr:colOff>
      <xdr:row>72</xdr:row>
      <xdr:rowOff>140716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17272</xdr:rowOff>
    </xdr:from>
    <xdr:to>
      <xdr:col>24</xdr:col>
      <xdr:colOff>25400</xdr:colOff>
      <xdr:row>78</xdr:row>
      <xdr:rowOff>81280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39037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106442</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65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44704</xdr:rowOff>
    </xdr:from>
    <xdr:to>
      <xdr:col>19</xdr:col>
      <xdr:colOff>187325</xdr:colOff>
      <xdr:row>78</xdr:row>
      <xdr:rowOff>81280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41780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153924</xdr:rowOff>
    </xdr:from>
    <xdr:to>
      <xdr:col>20</xdr:col>
      <xdr:colOff>38100</xdr:colOff>
      <xdr:row>77</xdr:row>
      <xdr:rowOff>84074</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51563</xdr:rowOff>
    </xdr:from>
    <xdr:to>
      <xdr:col>15</xdr:col>
      <xdr:colOff>98425</xdr:colOff>
      <xdr:row>78</xdr:row>
      <xdr:rowOff>44704</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53213"/>
          <a:ext cx="889000" cy="16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51563</xdr:rowOff>
    </xdr:from>
    <xdr:to>
      <xdr:col>11</xdr:col>
      <xdr:colOff>9525</xdr:colOff>
      <xdr:row>77</xdr:row>
      <xdr:rowOff>51563</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2532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153924</xdr:rowOff>
    </xdr:from>
    <xdr:to>
      <xdr:col>6</xdr:col>
      <xdr:colOff>171450</xdr:colOff>
      <xdr:row>77</xdr:row>
      <xdr:rowOff>84074</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94251</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137922</xdr:rowOff>
    </xdr:from>
    <xdr:to>
      <xdr:col>24</xdr:col>
      <xdr:colOff>76200</xdr:colOff>
      <xdr:row>78</xdr:row>
      <xdr:rowOff>68072</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109999</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30480</xdr:rowOff>
    </xdr:from>
    <xdr:to>
      <xdr:col>20</xdr:col>
      <xdr:colOff>38100</xdr:colOff>
      <xdr:row>78</xdr:row>
      <xdr:rowOff>132080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116857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48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165354</xdr:rowOff>
    </xdr:from>
    <xdr:to>
      <xdr:col>15</xdr:col>
      <xdr:colOff>149225</xdr:colOff>
      <xdr:row>78</xdr:row>
      <xdr:rowOff>95504</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36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80281</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763</xdr:rowOff>
    </xdr:from>
    <xdr:to>
      <xdr:col>11</xdr:col>
      <xdr:colOff>60325</xdr:colOff>
      <xdr:row>77</xdr:row>
      <xdr:rowOff>102363</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87140</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763</xdr:rowOff>
    </xdr:from>
    <xdr:to>
      <xdr:col>6</xdr:col>
      <xdr:colOff>171450</xdr:colOff>
      <xdr:row>77</xdr:row>
      <xdr:rowOff>102363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20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87140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3288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前年度比</a:t>
          </a:r>
          <a:r>
            <a:rPr kumimoji="1" lang="en-US" altLang="ja-JP" sz="1200">
              <a:latin typeface="ＭＳ Ｐゴシック" panose="020B0600070205080204" pitchFamily="50" charset="-128"/>
              <a:ea typeface="ＭＳ Ｐゴシック" panose="020B0600070205080204" pitchFamily="50" charset="-128"/>
            </a:rPr>
            <a:t>4.0</a:t>
          </a:r>
          <a:r>
            <a:rPr kumimoji="1" lang="ja-JP" altLang="en-US" sz="1200">
              <a:latin typeface="ＭＳ Ｐゴシック" panose="020B0600070205080204" pitchFamily="50" charset="-128"/>
              <a:ea typeface="ＭＳ Ｐゴシック" panose="020B0600070205080204" pitchFamily="50" charset="-128"/>
            </a:rPr>
            <a:t>ポイントの増加し、</a:t>
          </a:r>
          <a:r>
            <a:rPr kumimoji="1" lang="en-US" altLang="ja-JP" sz="1200">
              <a:latin typeface="ＭＳ Ｐゴシック" panose="020B0600070205080204" pitchFamily="50" charset="-128"/>
              <a:ea typeface="ＭＳ Ｐゴシック" panose="020B0600070205080204" pitchFamily="50" charset="-128"/>
            </a:rPr>
            <a:t>77.2</a:t>
          </a:r>
          <a:r>
            <a:rPr kumimoji="1" lang="ja-JP" altLang="en-US" sz="1200">
              <a:latin typeface="ＭＳ Ｐゴシック" panose="020B0600070205080204" pitchFamily="50" charset="-128"/>
              <a:ea typeface="ＭＳ Ｐゴシック" panose="020B0600070205080204" pitchFamily="50" charset="-128"/>
            </a:rPr>
            <a:t>ポイントとなった。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経常的経費のうち、義務的経費にあたる扶助費は将来的に増加は避けられないと考えられるため、その他経費にあたる物件費、補助費等を事業の見直し等により、抑制することで財政の弾力化を図っていく</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168148</xdr:rowOff>
    </xdr:from>
    <xdr:to>
      <xdr:col>82</xdr:col>
      <xdr:colOff>107950</xdr:colOff>
      <xdr:row>80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85544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83075</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598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168148</xdr:rowOff>
    </xdr:from>
    <xdr:to>
      <xdr:col>82</xdr:col>
      <xdr:colOff>196850</xdr:colOff>
      <xdr:row>74</xdr:row>
      <xdr:rowOff>168148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85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159004</xdr:rowOff>
    </xdr:from>
    <xdr:to>
      <xdr:col>82</xdr:col>
      <xdr:colOff>107950</xdr:colOff>
      <xdr:row>77</xdr:row>
      <xdr:rowOff>170435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189204"/>
          <a:ext cx="838200" cy="18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76</xdr:row>
      <xdr:rowOff>159004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1160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85852</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020039"/>
          <a:ext cx="889000" cy="96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82566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161289</xdr:rowOff>
    </xdr:from>
    <xdr:to>
      <xdr:col>69</xdr:col>
      <xdr:colOff>92075</xdr:colOff>
      <xdr:row>77</xdr:row>
      <xdr:rowOff>37846</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flipV="1">
          <a:off x="13004800" y="13020039"/>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44196</xdr:rowOff>
    </xdr:from>
    <xdr:to>
      <xdr:col>69</xdr:col>
      <xdr:colOff>142875</xdr:colOff>
      <xdr:row>76</xdr:row>
      <xdr:rowOff>145796</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130573</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73913</xdr:rowOff>
    </xdr:from>
    <xdr:to>
      <xdr:col>65</xdr:col>
      <xdr:colOff>53975</xdr:colOff>
      <xdr:row>78</xdr:row>
      <xdr:rowOff>4063</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160290</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108204</xdr:rowOff>
    </xdr:from>
    <xdr:to>
      <xdr:col>78</xdr:col>
      <xdr:colOff>120650</xdr:colOff>
      <xdr:row>77</xdr:row>
      <xdr:rowOff>38354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146829</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2834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18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152843</xdr:rowOff>
    </xdr:from>
    <xdr:to>
      <xdr:col>29</xdr:col>
      <xdr:colOff>127000</xdr:colOff>
      <xdr:row>20</xdr:row>
      <xdr:rowOff>114569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86418"/>
          <a:ext cx="0" cy="1504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86646</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63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114569</xdr:rowOff>
    </xdr:from>
    <xdr:to>
      <xdr:col>30</xdr:col>
      <xdr:colOff>25400</xdr:colOff>
      <xdr:row>20</xdr:row>
      <xdr:rowOff>114569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911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67770</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2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152843</xdr:rowOff>
    </xdr:from>
    <xdr:to>
      <xdr:col>30</xdr:col>
      <xdr:colOff>25400</xdr:colOff>
      <xdr:row>11</xdr:row>
      <xdr:rowOff>152843</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864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91464</xdr:rowOff>
    </xdr:from>
    <xdr:to>
      <xdr:col>29</xdr:col>
      <xdr:colOff>127000</xdr:colOff>
      <xdr:row>18</xdr:row>
      <xdr:rowOff>35832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53739"/>
          <a:ext cx="647700" cy="115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76241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385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66659</xdr:rowOff>
    </xdr:from>
    <xdr:to>
      <xdr:col>29</xdr:col>
      <xdr:colOff>177800</xdr:colOff>
      <xdr:row>17</xdr:row>
      <xdr:rowOff>168259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89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35832</xdr:rowOff>
    </xdr:from>
    <xdr:to>
      <xdr:col>26</xdr:col>
      <xdr:colOff>50800</xdr:colOff>
      <xdr:row>18</xdr:row>
      <xdr:rowOff>101293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69557"/>
          <a:ext cx="698500" cy="654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163748</xdr:rowOff>
    </xdr:from>
    <xdr:to>
      <xdr:col>26</xdr:col>
      <xdr:colOff>101600</xdr:colOff>
      <xdr:row>18</xdr:row>
      <xdr:rowOff>93898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260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78676</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12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100248</xdr:rowOff>
    </xdr:from>
    <xdr:to>
      <xdr:col>22</xdr:col>
      <xdr:colOff>114300</xdr:colOff>
      <xdr:row>18</xdr:row>
      <xdr:rowOff>101293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33973"/>
          <a:ext cx="698500" cy="1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35390</xdr:rowOff>
    </xdr:from>
    <xdr:to>
      <xdr:col>22</xdr:col>
      <xdr:colOff>165100</xdr:colOff>
      <xdr:row>18</xdr:row>
      <xdr:rowOff>136989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69115"/>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147167</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37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100248</xdr:rowOff>
    </xdr:from>
    <xdr:to>
      <xdr:col>18</xdr:col>
      <xdr:colOff>177800</xdr:colOff>
      <xdr:row>18</xdr:row>
      <xdr:rowOff>141086</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33973"/>
          <a:ext cx="698500" cy="408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47358</xdr:rowOff>
    </xdr:from>
    <xdr:to>
      <xdr:col>19</xdr:col>
      <xdr:colOff>38100</xdr:colOff>
      <xdr:row>18</xdr:row>
      <xdr:rowOff>148958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159135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4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109995</xdr:rowOff>
    </xdr:from>
    <xdr:to>
      <xdr:col>15</xdr:col>
      <xdr:colOff>101600</xdr:colOff>
      <xdr:row>19</xdr:row>
      <xdr:rowOff>40145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2437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24922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3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40664</xdr:rowOff>
    </xdr:from>
    <xdr:to>
      <xdr:col>29</xdr:col>
      <xdr:colOff>177800</xdr:colOff>
      <xdr:row>17</xdr:row>
      <xdr:rowOff>142264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02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57191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848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156482</xdr:rowOff>
    </xdr:from>
    <xdr:to>
      <xdr:col>26</xdr:col>
      <xdr:colOff>101600</xdr:colOff>
      <xdr:row>18</xdr:row>
      <xdr:rowOff>86632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187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96809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87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50493</xdr:rowOff>
    </xdr:from>
    <xdr:to>
      <xdr:col>22</xdr:col>
      <xdr:colOff>165100</xdr:colOff>
      <xdr:row>18</xdr:row>
      <xdr:rowOff>152093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842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136870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49448</xdr:rowOff>
    </xdr:from>
    <xdr:to>
      <xdr:col>19</xdr:col>
      <xdr:colOff>38100</xdr:colOff>
      <xdr:row>18</xdr:row>
      <xdr:rowOff>151048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831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135826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69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90286</xdr:rowOff>
    </xdr:from>
    <xdr:to>
      <xdr:col>15</xdr:col>
      <xdr:colOff>101600</xdr:colOff>
      <xdr:row>19</xdr:row>
      <xdr:rowOff>20436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240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30613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99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196952</xdr:rowOff>
    </xdr:from>
    <xdr:to>
      <xdr:col>29</xdr:col>
      <xdr:colOff>127000</xdr:colOff>
      <xdr:row>39</xdr:row>
      <xdr:rowOff>2021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21502"/>
          <a:ext cx="0" cy="15195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145548</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13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2021</xdr:rowOff>
    </xdr:from>
    <xdr:to>
      <xdr:col>30</xdr:col>
      <xdr:colOff>25400</xdr:colOff>
      <xdr:row>39</xdr:row>
      <xdr:rowOff>2021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4107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111879</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864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196952</xdr:rowOff>
    </xdr:from>
    <xdr:to>
      <xdr:col>30</xdr:col>
      <xdr:colOff>25400</xdr:colOff>
      <xdr:row>33</xdr:row>
      <xdr:rowOff>196952</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215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283199</xdr:rowOff>
    </xdr:from>
    <xdr:to>
      <xdr:col>29</xdr:col>
      <xdr:colOff>127000</xdr:colOff>
      <xdr:row>36</xdr:row>
      <xdr:rowOff>7377</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6893549"/>
          <a:ext cx="647700" cy="670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63071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01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90994</xdr:rowOff>
    </xdr:from>
    <xdr:to>
      <xdr:col>29</xdr:col>
      <xdr:colOff>177800</xdr:colOff>
      <xdr:row>37</xdr:row>
      <xdr:rowOff>21144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044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317979</xdr:rowOff>
    </xdr:from>
    <xdr:to>
      <xdr:col>26</xdr:col>
      <xdr:colOff>50800</xdr:colOff>
      <xdr:row>36</xdr:row>
      <xdr:rowOff>7377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4305300" y="6928329"/>
          <a:ext cx="698500" cy="32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69832</xdr:rowOff>
    </xdr:from>
    <xdr:to>
      <xdr:col>26</xdr:col>
      <xdr:colOff>101600</xdr:colOff>
      <xdr:row>36</xdr:row>
      <xdr:rowOff>171432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0230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156209</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10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317979</xdr:rowOff>
    </xdr:from>
    <xdr:to>
      <xdr:col>22</xdr:col>
      <xdr:colOff>114300</xdr:colOff>
      <xdr:row>36</xdr:row>
      <xdr:rowOff>78732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3606800" y="6928329"/>
          <a:ext cx="698500" cy="1036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89198</xdr:rowOff>
    </xdr:from>
    <xdr:to>
      <xdr:col>22</xdr:col>
      <xdr:colOff>165100</xdr:colOff>
      <xdr:row>37</xdr:row>
      <xdr:rowOff>19348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0424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4125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128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78732</xdr:rowOff>
    </xdr:from>
    <xdr:to>
      <xdr:col>18</xdr:col>
      <xdr:colOff>177800</xdr:colOff>
      <xdr:row>36</xdr:row>
      <xdr:rowOff>130592</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031982"/>
          <a:ext cx="698500" cy="518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157876</xdr:rowOff>
    </xdr:from>
    <xdr:to>
      <xdr:col>19</xdr:col>
      <xdr:colOff>38100</xdr:colOff>
      <xdr:row>37</xdr:row>
      <xdr:rowOff>88026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1111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72803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197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29272</xdr:rowOff>
    </xdr:from>
    <xdr:to>
      <xdr:col>15</xdr:col>
      <xdr:colOff>101600</xdr:colOff>
      <xdr:row>37</xdr:row>
      <xdr:rowOff>130872</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153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115649</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232399</xdr:rowOff>
    </xdr:from>
    <xdr:to>
      <xdr:col>29</xdr:col>
      <xdr:colOff>177800</xdr:colOff>
      <xdr:row>35</xdr:row>
      <xdr:rowOff>333999</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6842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77476</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6687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299477</xdr:rowOff>
    </xdr:from>
    <xdr:to>
      <xdr:col>26</xdr:col>
      <xdr:colOff>101600</xdr:colOff>
      <xdr:row>36</xdr:row>
      <xdr:rowOff>58177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6909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68354</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6678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267179</xdr:rowOff>
    </xdr:from>
    <xdr:to>
      <xdr:col>22</xdr:col>
      <xdr:colOff>165100</xdr:colOff>
      <xdr:row>36</xdr:row>
      <xdr:rowOff>25879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68775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36056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6646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27932</xdr:rowOff>
    </xdr:from>
    <xdr:to>
      <xdr:col>19</xdr:col>
      <xdr:colOff>38100</xdr:colOff>
      <xdr:row>36</xdr:row>
      <xdr:rowOff>129532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69811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139709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675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79792</xdr:rowOff>
    </xdr:from>
    <xdr:to>
      <xdr:col>15</xdr:col>
      <xdr:colOff>101600</xdr:colOff>
      <xdr:row>37</xdr:row>
      <xdr:rowOff>9942</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033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191569</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6801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25,971
25,135
72.29
12,890,600
11,798,325
1,075,343
7,177,606
9,309,634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154749</xdr:rowOff>
    </xdr:from>
    <xdr:to>
      <xdr:col>24</xdr:col>
      <xdr:colOff>62865</xdr:colOff>
      <xdr:row>39</xdr:row>
      <xdr:rowOff>123469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26799"/>
          <a:ext cx="1270" cy="1683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127296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1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123469</xdr:rowOff>
    </xdr:from>
    <xdr:to>
      <xdr:col>24</xdr:col>
      <xdr:colOff>152400</xdr:colOff>
      <xdr:row>39</xdr:row>
      <xdr:rowOff>123469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10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101426</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154749</xdr:rowOff>
    </xdr:from>
    <xdr:to>
      <xdr:col>24</xdr:col>
      <xdr:colOff>152400</xdr:colOff>
      <xdr:row>29</xdr:row>
      <xdr:rowOff>154749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26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115869</xdr:rowOff>
    </xdr:from>
    <xdr:to>
      <xdr:col>24</xdr:col>
      <xdr:colOff>63500</xdr:colOff>
      <xdr:row>36</xdr:row>
      <xdr:rowOff>79388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6619"/>
          <a:ext cx="838200" cy="13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29970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021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51543</xdr:rowOff>
    </xdr:from>
    <xdr:to>
      <xdr:col>24</xdr:col>
      <xdr:colOff>114300</xdr:colOff>
      <xdr:row>36</xdr:row>
      <xdr:rowOff>153143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23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79388</xdr:rowOff>
    </xdr:from>
    <xdr:to>
      <xdr:col>19</xdr:col>
      <xdr:colOff>177800</xdr:colOff>
      <xdr:row>36</xdr:row>
      <xdr:rowOff>134785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251588"/>
          <a:ext cx="889000" cy="5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153213</xdr:rowOff>
    </xdr:from>
    <xdr:to>
      <xdr:col>20</xdr:col>
      <xdr:colOff>38100</xdr:colOff>
      <xdr:row>37</xdr:row>
      <xdr:rowOff>83363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74490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134785</xdr:rowOff>
    </xdr:from>
    <xdr:to>
      <xdr:col>15</xdr:col>
      <xdr:colOff>50800</xdr:colOff>
      <xdr:row>36</xdr:row>
      <xdr:rowOff>142081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06985"/>
          <a:ext cx="889000" cy="7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25426</xdr:rowOff>
    </xdr:from>
    <xdr:to>
      <xdr:col>15</xdr:col>
      <xdr:colOff>101600</xdr:colOff>
      <xdr:row>37</xdr:row>
      <xdr:rowOff>127026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6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118153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6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142081</xdr:rowOff>
    </xdr:from>
    <xdr:to>
      <xdr:col>10</xdr:col>
      <xdr:colOff>114300</xdr:colOff>
      <xdr:row>37</xdr:row>
      <xdr:rowOff>37497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314281"/>
          <a:ext cx="889000" cy="6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35674</xdr:rowOff>
    </xdr:from>
    <xdr:to>
      <xdr:col>10</xdr:col>
      <xdr:colOff>165100</xdr:colOff>
      <xdr:row>37</xdr:row>
      <xdr:rowOff>137274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7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128402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72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124638</xdr:rowOff>
    </xdr:from>
    <xdr:to>
      <xdr:col>6</xdr:col>
      <xdr:colOff>38100</xdr:colOff>
      <xdr:row>38</xdr:row>
      <xdr:rowOff>54787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682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45915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6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65069</xdr:rowOff>
    </xdr:from>
    <xdr:to>
      <xdr:col>24</xdr:col>
      <xdr:colOff>114300</xdr:colOff>
      <xdr:row>35</xdr:row>
      <xdr:rowOff>166669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87946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1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28588</xdr:rowOff>
    </xdr:from>
    <xdr:to>
      <xdr:col>20</xdr:col>
      <xdr:colOff>38100</xdr:colOff>
      <xdr:row>36</xdr:row>
      <xdr:rowOff>130188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146715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97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83985</xdr:rowOff>
    </xdr:from>
    <xdr:to>
      <xdr:col>15</xdr:col>
      <xdr:colOff>101600</xdr:colOff>
      <xdr:row>37</xdr:row>
      <xdr:rowOff>14135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5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30662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03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91281</xdr:rowOff>
    </xdr:from>
    <xdr:to>
      <xdr:col>10</xdr:col>
      <xdr:colOff>165100</xdr:colOff>
      <xdr:row>37</xdr:row>
      <xdr:rowOff>21431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26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37958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3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158147</xdr:rowOff>
    </xdr:from>
    <xdr:to>
      <xdr:col>6</xdr:col>
      <xdr:colOff>38100</xdr:colOff>
      <xdr:row>37</xdr:row>
      <xdr:rowOff>88297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3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104824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0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20421</xdr:rowOff>
    </xdr:from>
    <xdr:to>
      <xdr:col>24</xdr:col>
      <xdr:colOff>62865</xdr:colOff>
      <xdr:row>58</xdr:row>
      <xdr:rowOff>14884</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2921"/>
          <a:ext cx="1270" cy="13660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18711</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6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14884</xdr:rowOff>
    </xdr:from>
    <xdr:to>
      <xdr:col>24</xdr:col>
      <xdr:colOff>152400</xdr:colOff>
      <xdr:row>58</xdr:row>
      <xdr:rowOff>14884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5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138548</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6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20421</xdr:rowOff>
    </xdr:from>
    <xdr:to>
      <xdr:col>24</xdr:col>
      <xdr:colOff>152400</xdr:colOff>
      <xdr:row>50</xdr:row>
      <xdr:rowOff>20421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2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131699</xdr:rowOff>
    </xdr:from>
    <xdr:to>
      <xdr:col>24</xdr:col>
      <xdr:colOff>63500</xdr:colOff>
      <xdr:row>55</xdr:row>
      <xdr:rowOff>94615</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389999"/>
          <a:ext cx="838200" cy="13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37609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59182</xdr:rowOff>
    </xdr:from>
    <xdr:to>
      <xdr:col>24</xdr:col>
      <xdr:colOff>114300</xdr:colOff>
      <xdr:row>55</xdr:row>
      <xdr:rowOff>160782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8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131699</xdr:rowOff>
    </xdr:from>
    <xdr:to>
      <xdr:col>19</xdr:col>
      <xdr:colOff>177800</xdr:colOff>
      <xdr:row>54</xdr:row>
      <xdr:rowOff>161175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389999"/>
          <a:ext cx="889000" cy="29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77127</xdr:rowOff>
    </xdr:from>
    <xdr:to>
      <xdr:col>20</xdr:col>
      <xdr:colOff>38100</xdr:colOff>
      <xdr:row>56</xdr:row>
      <xdr:rowOff>7277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506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169854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59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148819</xdr:rowOff>
    </xdr:from>
    <xdr:to>
      <xdr:col>15</xdr:col>
      <xdr:colOff>50800</xdr:colOff>
      <xdr:row>54</xdr:row>
      <xdr:rowOff>161175</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407119"/>
          <a:ext cx="889000" cy="1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79731</xdr:rowOff>
    </xdr:from>
    <xdr:to>
      <xdr:col>15</xdr:col>
      <xdr:colOff>101600</xdr:colOff>
      <xdr:row>56</xdr:row>
      <xdr:rowOff>9881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509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1008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60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148819</xdr:rowOff>
    </xdr:from>
    <xdr:to>
      <xdr:col>10</xdr:col>
      <xdr:colOff>114300</xdr:colOff>
      <xdr:row>55</xdr:row>
      <xdr:rowOff>126162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407119"/>
          <a:ext cx="889000" cy="14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158610</xdr:rowOff>
    </xdr:from>
    <xdr:to>
      <xdr:col>10</xdr:col>
      <xdr:colOff>165100</xdr:colOff>
      <xdr:row>56</xdr:row>
      <xdr:rowOff>88760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58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79887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8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45377</xdr:rowOff>
    </xdr:from>
    <xdr:to>
      <xdr:col>6</xdr:col>
      <xdr:colOff>38100</xdr:colOff>
      <xdr:row>56</xdr:row>
      <xdr:rowOff>146977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646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138104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7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43815</xdr:rowOff>
    </xdr:from>
    <xdr:to>
      <xdr:col>24</xdr:col>
      <xdr:colOff>114300</xdr:colOff>
      <xdr:row>55</xdr:row>
      <xdr:rowOff>145415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47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66692</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324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80899</xdr:rowOff>
    </xdr:from>
    <xdr:to>
      <xdr:col>20</xdr:col>
      <xdr:colOff>38100</xdr:colOff>
      <xdr:row>55</xdr:row>
      <xdr:rowOff>11049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33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27576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11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110375</xdr:rowOff>
    </xdr:from>
    <xdr:to>
      <xdr:col>15</xdr:col>
      <xdr:colOff>101600</xdr:colOff>
      <xdr:row>55</xdr:row>
      <xdr:rowOff>40525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36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57052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14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98019</xdr:rowOff>
    </xdr:from>
    <xdr:to>
      <xdr:col>10</xdr:col>
      <xdr:colOff>165100</xdr:colOff>
      <xdr:row>55</xdr:row>
      <xdr:rowOff>28169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35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44696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13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75362</xdr:rowOff>
    </xdr:from>
    <xdr:to>
      <xdr:col>6</xdr:col>
      <xdr:colOff>38100</xdr:colOff>
      <xdr:row>56</xdr:row>
      <xdr:rowOff>5512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50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22039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28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119983</xdr:rowOff>
    </xdr:from>
    <xdr:to>
      <xdr:col>24</xdr:col>
      <xdr:colOff>62865</xdr:colOff>
      <xdr:row>77</xdr:row>
      <xdr:rowOff>152615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21483"/>
          <a:ext cx="1270" cy="12327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156442</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358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152615</xdr:rowOff>
    </xdr:from>
    <xdr:to>
      <xdr:col>24</xdr:col>
      <xdr:colOff>152400</xdr:colOff>
      <xdr:row>77</xdr:row>
      <xdr:rowOff>152615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5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66660</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89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119983</xdr:rowOff>
    </xdr:from>
    <xdr:to>
      <xdr:col>24</xdr:col>
      <xdr:colOff>152400</xdr:colOff>
      <xdr:row>70</xdr:row>
      <xdr:rowOff>119983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2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50946</xdr:rowOff>
    </xdr:from>
    <xdr:to>
      <xdr:col>24</xdr:col>
      <xdr:colOff>63500</xdr:colOff>
      <xdr:row>77</xdr:row>
      <xdr:rowOff>63005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52596"/>
          <a:ext cx="838200" cy="1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43997</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0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21120</xdr:rowOff>
    </xdr:from>
    <xdr:to>
      <xdr:col>24</xdr:col>
      <xdr:colOff>114300</xdr:colOff>
      <xdr:row>76</xdr:row>
      <xdr:rowOff>122720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0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63005</xdr:rowOff>
    </xdr:from>
    <xdr:to>
      <xdr:col>19</xdr:col>
      <xdr:colOff>177800</xdr:colOff>
      <xdr:row>77</xdr:row>
      <xdr:rowOff>69062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64655"/>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37007</xdr:rowOff>
    </xdr:from>
    <xdr:to>
      <xdr:col>20</xdr:col>
      <xdr:colOff>38100</xdr:colOff>
      <xdr:row>76</xdr:row>
      <xdr:rowOff>138607</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06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155135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2842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68205</xdr:rowOff>
    </xdr:from>
    <xdr:to>
      <xdr:col>15</xdr:col>
      <xdr:colOff>50800</xdr:colOff>
      <xdr:row>77</xdr:row>
      <xdr:rowOff>69062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269855"/>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34207</xdr:rowOff>
    </xdr:from>
    <xdr:to>
      <xdr:col>15</xdr:col>
      <xdr:colOff>101600</xdr:colOff>
      <xdr:row>76</xdr:row>
      <xdr:rowOff>135807</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064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152334</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2839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68205</xdr:rowOff>
    </xdr:from>
    <xdr:to>
      <xdr:col>10</xdr:col>
      <xdr:colOff>114300</xdr:colOff>
      <xdr:row>77</xdr:row>
      <xdr:rowOff>99237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269855"/>
          <a:ext cx="8890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20606</xdr:rowOff>
    </xdr:from>
    <xdr:to>
      <xdr:col>10</xdr:col>
      <xdr:colOff>165100</xdr:colOff>
      <xdr:row>76</xdr:row>
      <xdr:rowOff>122206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05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138733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2826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63582</xdr:rowOff>
    </xdr:from>
    <xdr:to>
      <xdr:col>6</xdr:col>
      <xdr:colOff>38100</xdr:colOff>
      <xdr:row>76</xdr:row>
      <xdr:rowOff>165182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09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10259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286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xdr:rowOff>
    </xdr:from>
    <xdr:to>
      <xdr:col>24</xdr:col>
      <xdr:colOff>114300</xdr:colOff>
      <xdr:row>77</xdr:row>
      <xdr:rowOff>101746</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2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86523</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16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12205</xdr:rowOff>
    </xdr:from>
    <xdr:to>
      <xdr:col>20</xdr:col>
      <xdr:colOff>38100</xdr:colOff>
      <xdr:row>77</xdr:row>
      <xdr:rowOff>113805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2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104932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30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18262</xdr:rowOff>
    </xdr:from>
    <xdr:to>
      <xdr:col>15</xdr:col>
      <xdr:colOff>101600</xdr:colOff>
      <xdr:row>77</xdr:row>
      <xdr:rowOff>119862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21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110989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31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17405</xdr:rowOff>
    </xdr:from>
    <xdr:to>
      <xdr:col>10</xdr:col>
      <xdr:colOff>165100</xdr:colOff>
      <xdr:row>77</xdr:row>
      <xdr:rowOff>119005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110132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311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48437</xdr:rowOff>
    </xdr:from>
    <xdr:to>
      <xdr:col>6</xdr:col>
      <xdr:colOff>38100</xdr:colOff>
      <xdr:row>77</xdr:row>
      <xdr:rowOff>150037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50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141164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342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4304</xdr:rowOff>
    </xdr:from>
    <xdr:to>
      <xdr:col>24</xdr:col>
      <xdr:colOff>62865</xdr:colOff>
      <xdr:row>99</xdr:row>
      <xdr:rowOff>56162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6254"/>
          <a:ext cx="1270" cy="14234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59989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3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56162</xdr:rowOff>
    </xdr:from>
    <xdr:to>
      <xdr:col>24</xdr:col>
      <xdr:colOff>152400</xdr:colOff>
      <xdr:row>99</xdr:row>
      <xdr:rowOff>56162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2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122431</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81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4304</xdr:rowOff>
    </xdr:from>
    <xdr:to>
      <xdr:col>24</xdr:col>
      <xdr:colOff>152400</xdr:colOff>
      <xdr:row>91</xdr:row>
      <xdr:rowOff>4304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46496</xdr:rowOff>
    </xdr:from>
    <xdr:to>
      <xdr:col>24</xdr:col>
      <xdr:colOff>63500</xdr:colOff>
      <xdr:row>97</xdr:row>
      <xdr:rowOff>153645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677146"/>
          <a:ext cx="838200" cy="10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75119</xdr:rowOff>
    </xdr:from>
    <xdr:ext cx="534377"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362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52242</xdr:rowOff>
    </xdr:from>
    <xdr:to>
      <xdr:col>24</xdr:col>
      <xdr:colOff>114300</xdr:colOff>
      <xdr:row>96</xdr:row>
      <xdr:rowOff>153842</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51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153645</xdr:rowOff>
    </xdr:from>
    <xdr:to>
      <xdr:col>19</xdr:col>
      <xdr:colOff>177800</xdr:colOff>
      <xdr:row>98</xdr:row>
      <xdr:rowOff>112399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84295"/>
          <a:ext cx="889000" cy="13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26084</xdr:rowOff>
    </xdr:from>
    <xdr:to>
      <xdr:col>20</xdr:col>
      <xdr:colOff>38100</xdr:colOff>
      <xdr:row>97</xdr:row>
      <xdr:rowOff>127684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65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43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98160</xdr:rowOff>
    </xdr:from>
    <xdr:to>
      <xdr:col>15</xdr:col>
      <xdr:colOff>50800</xdr:colOff>
      <xdr:row>98</xdr:row>
      <xdr:rowOff>112399</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728810"/>
          <a:ext cx="889000" cy="185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107352</xdr:rowOff>
    </xdr:from>
    <xdr:to>
      <xdr:col>15</xdr:col>
      <xdr:colOff>101600</xdr:colOff>
      <xdr:row>98</xdr:row>
      <xdr:rowOff>37502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73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54029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51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98160</xdr:rowOff>
    </xdr:from>
    <xdr:to>
      <xdr:col>10</xdr:col>
      <xdr:colOff>114300</xdr:colOff>
      <xdr:row>99</xdr:row>
      <xdr:rowOff>105834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728810"/>
          <a:ext cx="889000" cy="35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72392</xdr:rowOff>
    </xdr:from>
    <xdr:to>
      <xdr:col>10</xdr:col>
      <xdr:colOff>165100</xdr:colOff>
      <xdr:row>97</xdr:row>
      <xdr:rowOff>2542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53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19069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306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81797</xdr:rowOff>
    </xdr:from>
    <xdr:to>
      <xdr:col>6</xdr:col>
      <xdr:colOff>38100</xdr:colOff>
      <xdr:row>99</xdr:row>
      <xdr:rowOff>11947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8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28474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659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167146</xdr:rowOff>
    </xdr:from>
    <xdr:to>
      <xdr:col>24</xdr:col>
      <xdr:colOff>114300</xdr:colOff>
      <xdr:row>97</xdr:row>
      <xdr:rowOff>97296</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62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145573</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60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102845</xdr:rowOff>
    </xdr:from>
    <xdr:to>
      <xdr:col>20</xdr:col>
      <xdr:colOff>38100</xdr:colOff>
      <xdr:row>98</xdr:row>
      <xdr:rowOff>32995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3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24122</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82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61599</xdr:rowOff>
    </xdr:from>
    <xdr:to>
      <xdr:col>15</xdr:col>
      <xdr:colOff>101600</xdr:colOff>
      <xdr:row>98</xdr:row>
      <xdr:rowOff>163199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86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154326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95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47360</xdr:rowOff>
    </xdr:from>
    <xdr:to>
      <xdr:col>10</xdr:col>
      <xdr:colOff>165100</xdr:colOff>
      <xdr:row>97</xdr:row>
      <xdr:rowOff>148960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67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140087</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77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55034</xdr:rowOff>
    </xdr:from>
    <xdr:to>
      <xdr:col>6</xdr:col>
      <xdr:colOff>38100</xdr:colOff>
      <xdr:row>99</xdr:row>
      <xdr:rowOff>156634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702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147761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712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80735</xdr:rowOff>
    </xdr:from>
    <xdr:to>
      <xdr:col>54</xdr:col>
      <xdr:colOff>189865</xdr:colOff>
      <xdr:row>37</xdr:row>
      <xdr:rowOff>162194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567135"/>
          <a:ext cx="1270" cy="93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166021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0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162194</xdr:rowOff>
    </xdr:from>
    <xdr:to>
      <xdr:col>55</xdr:col>
      <xdr:colOff>88900</xdr:colOff>
      <xdr:row>37</xdr:row>
      <xdr:rowOff>162194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0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27412</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34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80735</xdr:rowOff>
    </xdr:from>
    <xdr:to>
      <xdr:col>55</xdr:col>
      <xdr:colOff>88900</xdr:colOff>
      <xdr:row>32</xdr:row>
      <xdr:rowOff>80735</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567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21944</xdr:rowOff>
    </xdr:from>
    <xdr:to>
      <xdr:col>55</xdr:col>
      <xdr:colOff>0</xdr:colOff>
      <xdr:row>37</xdr:row>
      <xdr:rowOff>24463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6365594"/>
          <a:ext cx="838200" cy="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108938</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109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86061</xdr:rowOff>
    </xdr:from>
    <xdr:to>
      <xdr:col>55</xdr:col>
      <xdr:colOff>50800</xdr:colOff>
      <xdr:row>37</xdr:row>
      <xdr:rowOff>16211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5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7848</xdr:rowOff>
    </xdr:from>
    <xdr:to>
      <xdr:col>50</xdr:col>
      <xdr:colOff>114300</xdr:colOff>
      <xdr:row>37</xdr:row>
      <xdr:rowOff>21944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8750300" y="6351498"/>
          <a:ext cx="889000" cy="14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95246</xdr:rowOff>
    </xdr:from>
    <xdr:to>
      <xdr:col>50</xdr:col>
      <xdr:colOff>165100</xdr:colOff>
      <xdr:row>37</xdr:row>
      <xdr:rowOff>25396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267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41923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04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7848</xdr:rowOff>
    </xdr:from>
    <xdr:to>
      <xdr:col>45</xdr:col>
      <xdr:colOff>177800</xdr:colOff>
      <xdr:row>37</xdr:row>
      <xdr:rowOff>43272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51498"/>
          <a:ext cx="889000" cy="3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109158</xdr:rowOff>
    </xdr:from>
    <xdr:to>
      <xdr:col>46</xdr:col>
      <xdr:colOff>38100</xdr:colOff>
      <xdr:row>37</xdr:row>
      <xdr:rowOff>39308</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8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55835</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05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93107</xdr:rowOff>
    </xdr:from>
    <xdr:to>
      <xdr:col>41</xdr:col>
      <xdr:colOff>50800</xdr:colOff>
      <xdr:row>37</xdr:row>
      <xdr:rowOff>43272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5922407"/>
          <a:ext cx="889000" cy="464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134593</xdr:rowOff>
    </xdr:from>
    <xdr:to>
      <xdr:col>41</xdr:col>
      <xdr:colOff>101600</xdr:colOff>
      <xdr:row>37</xdr:row>
      <xdr:rowOff>64743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0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81270</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08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17261</xdr:rowOff>
    </xdr:from>
    <xdr:to>
      <xdr:col>36</xdr:col>
      <xdr:colOff>165100</xdr:colOff>
      <xdr:row>34</xdr:row>
      <xdr:rowOff>118861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5846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135388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672795" y="56217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145113</xdr:rowOff>
    </xdr:from>
    <xdr:to>
      <xdr:col>55</xdr:col>
      <xdr:colOff>50800</xdr:colOff>
      <xdr:row>37</xdr:row>
      <xdr:rowOff>75263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31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123540</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29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142594</xdr:rowOff>
    </xdr:from>
    <xdr:to>
      <xdr:col>50</xdr:col>
      <xdr:colOff>165100</xdr:colOff>
      <xdr:row>37</xdr:row>
      <xdr:rowOff>72744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1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63871</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0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128498</xdr:rowOff>
    </xdr:from>
    <xdr:to>
      <xdr:col>46</xdr:col>
      <xdr:colOff>38100</xdr:colOff>
      <xdr:row>37</xdr:row>
      <xdr:rowOff>58648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0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49775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9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163922</xdr:rowOff>
    </xdr:from>
    <xdr:to>
      <xdr:col>41</xdr:col>
      <xdr:colOff>101600</xdr:colOff>
      <xdr:row>37</xdr:row>
      <xdr:rowOff>94072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36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85199</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428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42307</xdr:rowOff>
    </xdr:from>
    <xdr:to>
      <xdr:col>36</xdr:col>
      <xdr:colOff>165100</xdr:colOff>
      <xdr:row>34</xdr:row>
      <xdr:rowOff>143907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587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135034</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672795" y="5964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8529</xdr:rowOff>
    </xdr:from>
    <xdr:to>
      <xdr:col>54</xdr:col>
      <xdr:colOff>189865</xdr:colOff>
      <xdr:row>58</xdr:row>
      <xdr:rowOff>65504</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52479"/>
          <a:ext cx="1270" cy="1257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69331</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13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65504</xdr:rowOff>
    </xdr:from>
    <xdr:to>
      <xdr:col>55</xdr:col>
      <xdr:colOff>88900</xdr:colOff>
      <xdr:row>58</xdr:row>
      <xdr:rowOff>65504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0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126656</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27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8529</xdr:rowOff>
    </xdr:from>
    <xdr:to>
      <xdr:col>55</xdr:col>
      <xdr:colOff>88900</xdr:colOff>
      <xdr:row>51</xdr:row>
      <xdr:rowOff>8529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5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11364</xdr:rowOff>
    </xdr:from>
    <xdr:to>
      <xdr:col>55</xdr:col>
      <xdr:colOff>0</xdr:colOff>
      <xdr:row>58</xdr:row>
      <xdr:rowOff>26474</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955464"/>
          <a:ext cx="8382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52615</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48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29738</xdr:rowOff>
    </xdr:from>
    <xdr:to>
      <xdr:col>55</xdr:col>
      <xdr:colOff>50800</xdr:colOff>
      <xdr:row>56</xdr:row>
      <xdr:rowOff>131338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3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18694</xdr:rowOff>
    </xdr:from>
    <xdr:to>
      <xdr:col>50</xdr:col>
      <xdr:colOff>114300</xdr:colOff>
      <xdr:row>58</xdr:row>
      <xdr:rowOff>26474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962794"/>
          <a:ext cx="889000" cy="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36162</xdr:rowOff>
    </xdr:from>
    <xdr:to>
      <xdr:col>50</xdr:col>
      <xdr:colOff>165100</xdr:colOff>
      <xdr:row>56</xdr:row>
      <xdr:rowOff>137762</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3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154289</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1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106591</xdr:rowOff>
    </xdr:from>
    <xdr:to>
      <xdr:col>45</xdr:col>
      <xdr:colOff>177800</xdr:colOff>
      <xdr:row>58</xdr:row>
      <xdr:rowOff>18694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879241"/>
          <a:ext cx="889000" cy="83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144297</xdr:rowOff>
    </xdr:from>
    <xdr:to>
      <xdr:col>46</xdr:col>
      <xdr:colOff>38100</xdr:colOff>
      <xdr:row>57</xdr:row>
      <xdr:rowOff>74447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45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90974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52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54821</xdr:rowOff>
    </xdr:from>
    <xdr:to>
      <xdr:col>41</xdr:col>
      <xdr:colOff>50800</xdr:colOff>
      <xdr:row>57</xdr:row>
      <xdr:rowOff>106591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484571"/>
          <a:ext cx="889000" cy="39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79901</xdr:rowOff>
    </xdr:from>
    <xdr:to>
      <xdr:col>41</xdr:col>
      <xdr:colOff>101600</xdr:colOff>
      <xdr:row>57</xdr:row>
      <xdr:rowOff>10051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8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26578</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5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97320</xdr:rowOff>
    </xdr:from>
    <xdr:to>
      <xdr:col>36</xdr:col>
      <xdr:colOff>165100</xdr:colOff>
      <xdr:row>57</xdr:row>
      <xdr:rowOff>27470</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9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18597</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79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132014</xdr:rowOff>
    </xdr:from>
    <xdr:to>
      <xdr:col>55</xdr:col>
      <xdr:colOff>50800</xdr:colOff>
      <xdr:row>58</xdr:row>
      <xdr:rowOff>62164</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90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46941</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19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147124</xdr:rowOff>
    </xdr:from>
    <xdr:to>
      <xdr:col>50</xdr:col>
      <xdr:colOff>165100</xdr:colOff>
      <xdr:row>58</xdr:row>
      <xdr:rowOff>77274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919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68401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1001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139344</xdr:rowOff>
    </xdr:from>
    <xdr:to>
      <xdr:col>46</xdr:col>
      <xdr:colOff>38100</xdr:colOff>
      <xdr:row>58</xdr:row>
      <xdr:rowOff>69494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9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60621</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1000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55791</xdr:rowOff>
    </xdr:from>
    <xdr:to>
      <xdr:col>41</xdr:col>
      <xdr:colOff>101600</xdr:colOff>
      <xdr:row>57</xdr:row>
      <xdr:rowOff>157391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8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148518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921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4021</xdr:rowOff>
    </xdr:from>
    <xdr:to>
      <xdr:col>36</xdr:col>
      <xdr:colOff>165100</xdr:colOff>
      <xdr:row>55</xdr:row>
      <xdr:rowOff>105621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43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122148</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2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48042</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049542"/>
          <a:ext cx="1270" cy="1593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166169</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82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48042</xdr:rowOff>
    </xdr:from>
    <xdr:to>
      <xdr:col>55</xdr:col>
      <xdr:colOff>88900</xdr:colOff>
      <xdr:row>70</xdr:row>
      <xdr:rowOff>48042</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04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94328</xdr:rowOff>
    </xdr:from>
    <xdr:to>
      <xdr:col>55</xdr:col>
      <xdr:colOff>0</xdr:colOff>
      <xdr:row>79</xdr:row>
      <xdr:rowOff>96898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9639300" y="13638878"/>
          <a:ext cx="838200" cy="2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157366</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187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134489</xdr:rowOff>
    </xdr:from>
    <xdr:to>
      <xdr:col>55</xdr:col>
      <xdr:colOff>50800</xdr:colOff>
      <xdr:row>78</xdr:row>
      <xdr:rowOff>64639</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36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94328</xdr:rowOff>
    </xdr:from>
    <xdr:to>
      <xdr:col>50</xdr:col>
      <xdr:colOff>114300</xdr:colOff>
      <xdr:row>79</xdr:row>
      <xdr:rowOff>96985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8750300" y="13638878"/>
          <a:ext cx="889000" cy="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167331</xdr:rowOff>
    </xdr:from>
    <xdr:to>
      <xdr:col>50</xdr:col>
      <xdr:colOff>165100</xdr:colOff>
      <xdr:row>78</xdr:row>
      <xdr:rowOff>97481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368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114008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44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96985</xdr:rowOff>
    </xdr:from>
    <xdr:to>
      <xdr:col>45</xdr:col>
      <xdr:colOff>177800</xdr:colOff>
      <xdr:row>79</xdr:row>
      <xdr:rowOff>98617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7861300" y="13641535"/>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98709</xdr:rowOff>
    </xdr:from>
    <xdr:to>
      <xdr:col>46</xdr:col>
      <xdr:colOff>38100</xdr:colOff>
      <xdr:row>79</xdr:row>
      <xdr:rowOff>28859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47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45386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247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97475</xdr:rowOff>
    </xdr:from>
    <xdr:to>
      <xdr:col>41</xdr:col>
      <xdr:colOff>50800</xdr:colOff>
      <xdr:row>79</xdr:row>
      <xdr:rowOff>98617</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6972300" y="13642025"/>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67455</xdr:rowOff>
    </xdr:from>
    <xdr:to>
      <xdr:col>41</xdr:col>
      <xdr:colOff>101600</xdr:colOff>
      <xdr:row>78</xdr:row>
      <xdr:rowOff>169055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4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14132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215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76882</xdr:rowOff>
    </xdr:from>
    <xdr:to>
      <xdr:col>36</xdr:col>
      <xdr:colOff>165100</xdr:colOff>
      <xdr:row>79</xdr:row>
      <xdr:rowOff>7032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44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23559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22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46098</xdr:rowOff>
    </xdr:from>
    <xdr:to>
      <xdr:col>55</xdr:col>
      <xdr:colOff>50800</xdr:colOff>
      <xdr:row>79</xdr:row>
      <xdr:rowOff>147698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90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132475</xdr:rowOff>
    </xdr:from>
    <xdr:ext cx="378565"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5055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43528</xdr:rowOff>
    </xdr:from>
    <xdr:to>
      <xdr:col>50</xdr:col>
      <xdr:colOff>165100</xdr:colOff>
      <xdr:row>79</xdr:row>
      <xdr:rowOff>145128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88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136255</xdr:rowOff>
    </xdr:from>
    <xdr:ext cx="378565"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50017" y="13680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46185</xdr:rowOff>
    </xdr:from>
    <xdr:to>
      <xdr:col>46</xdr:col>
      <xdr:colOff>38100</xdr:colOff>
      <xdr:row>79</xdr:row>
      <xdr:rowOff>147785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9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138912</xdr:rowOff>
    </xdr:from>
    <xdr:ext cx="378565"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61017" y="13683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47817</xdr:rowOff>
    </xdr:from>
    <xdr:to>
      <xdr:col>41</xdr:col>
      <xdr:colOff>101600</xdr:colOff>
      <xdr:row>79</xdr:row>
      <xdr:rowOff>149417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59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79</xdr:row>
      <xdr:rowOff>140544</xdr:rowOff>
    </xdr:from>
    <xdr:ext cx="313932"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704333" y="136850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46675</xdr:rowOff>
    </xdr:from>
    <xdr:to>
      <xdr:col>36</xdr:col>
      <xdr:colOff>165100</xdr:colOff>
      <xdr:row>79</xdr:row>
      <xdr:rowOff>148275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139402</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3017" y="13683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149516</xdr:rowOff>
    </xdr:from>
    <xdr:to>
      <xdr:col>54</xdr:col>
      <xdr:colOff>189865</xdr:colOff>
      <xdr:row>99</xdr:row>
      <xdr:rowOff>44450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08566"/>
          <a:ext cx="1270" cy="1609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96193</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18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149516</xdr:rowOff>
    </xdr:from>
    <xdr:to>
      <xdr:col>55</xdr:col>
      <xdr:colOff>88900</xdr:colOff>
      <xdr:row>89</xdr:row>
      <xdr:rowOff>149516</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08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155423</xdr:rowOff>
    </xdr:from>
    <xdr:to>
      <xdr:col>55</xdr:col>
      <xdr:colOff>0</xdr:colOff>
      <xdr:row>98</xdr:row>
      <xdr:rowOff>5753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9639300" y="16786073"/>
          <a:ext cx="838200" cy="2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134217</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421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111340</xdr:rowOff>
    </xdr:from>
    <xdr:to>
      <xdr:col>55</xdr:col>
      <xdr:colOff>50800</xdr:colOff>
      <xdr:row>97</xdr:row>
      <xdr:rowOff>41490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5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135065</xdr:rowOff>
    </xdr:from>
    <xdr:to>
      <xdr:col>50</xdr:col>
      <xdr:colOff>114300</xdr:colOff>
      <xdr:row>97</xdr:row>
      <xdr:rowOff>155423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765715"/>
          <a:ext cx="889000" cy="20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101512</xdr:rowOff>
    </xdr:from>
    <xdr:to>
      <xdr:col>50</xdr:col>
      <xdr:colOff>165100</xdr:colOff>
      <xdr:row>97</xdr:row>
      <xdr:rowOff>31662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56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48189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3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6514</xdr:rowOff>
    </xdr:from>
    <xdr:to>
      <xdr:col>45</xdr:col>
      <xdr:colOff>177800</xdr:colOff>
      <xdr:row>97</xdr:row>
      <xdr:rowOff>135065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637164"/>
          <a:ext cx="889000" cy="128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150609</xdr:rowOff>
    </xdr:from>
    <xdr:to>
      <xdr:col>46</xdr:col>
      <xdr:colOff>38100</xdr:colOff>
      <xdr:row>97</xdr:row>
      <xdr:rowOff>80759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60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97286</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38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152718</xdr:rowOff>
    </xdr:from>
    <xdr:to>
      <xdr:col>41</xdr:col>
      <xdr:colOff>50800</xdr:colOff>
      <xdr:row>97</xdr:row>
      <xdr:rowOff>6514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6972300" y="16611918"/>
          <a:ext cx="889000" cy="25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90627</xdr:rowOff>
    </xdr:from>
    <xdr:to>
      <xdr:col>41</xdr:col>
      <xdr:colOff>101600</xdr:colOff>
      <xdr:row>97</xdr:row>
      <xdr:rowOff>20777</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5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37304</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32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126581</xdr:rowOff>
    </xdr:from>
    <xdr:to>
      <xdr:col>36</xdr:col>
      <xdr:colOff>165100</xdr:colOff>
      <xdr:row>97</xdr:row>
      <xdr:rowOff>56731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5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47858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67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126403</xdr:rowOff>
    </xdr:from>
    <xdr:to>
      <xdr:col>55</xdr:col>
      <xdr:colOff>50800</xdr:colOff>
      <xdr:row>98</xdr:row>
      <xdr:rowOff>56553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7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104830</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104623</xdr:rowOff>
    </xdr:from>
    <xdr:to>
      <xdr:col>50</xdr:col>
      <xdr:colOff>165100</xdr:colOff>
      <xdr:row>98</xdr:row>
      <xdr:rowOff>34773</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73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25900</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82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84265</xdr:rowOff>
    </xdr:from>
    <xdr:to>
      <xdr:col>46</xdr:col>
      <xdr:colOff>38100</xdr:colOff>
      <xdr:row>98</xdr:row>
      <xdr:rowOff>14415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71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5542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80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127164</xdr:rowOff>
    </xdr:from>
    <xdr:to>
      <xdr:col>41</xdr:col>
      <xdr:colOff>101600</xdr:colOff>
      <xdr:row>97</xdr:row>
      <xdr:rowOff>57314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586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48441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679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101918</xdr:rowOff>
    </xdr:from>
    <xdr:to>
      <xdr:col>36</xdr:col>
      <xdr:colOff>165100</xdr:colOff>
      <xdr:row>97</xdr:row>
      <xdr:rowOff>32068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56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48595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336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38169</xdr:rowOff>
    </xdr:from>
    <xdr:to>
      <xdr:col>85</xdr:col>
      <xdr:colOff>126364</xdr:colOff>
      <xdr:row>39</xdr:row>
      <xdr:rowOff>98878</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53119"/>
          <a:ext cx="1269" cy="1432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114839</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801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156296</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2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38169</xdr:rowOff>
    </xdr:from>
    <xdr:to>
      <xdr:col>86</xdr:col>
      <xdr:colOff>25400</xdr:colOff>
      <xdr:row>31</xdr:row>
      <xdr:rowOff>38169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53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32290</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5473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9413</xdr:rowOff>
    </xdr:from>
    <xdr:to>
      <xdr:col>85</xdr:col>
      <xdr:colOff>177800</xdr:colOff>
      <xdr:row>39</xdr:row>
      <xdr:rowOff>111013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69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121231</xdr:rowOff>
    </xdr:from>
    <xdr:to>
      <xdr:col>81</xdr:col>
      <xdr:colOff>101600</xdr:colOff>
      <xdr:row>39</xdr:row>
      <xdr:rowOff>51381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636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67908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411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132400</xdr:rowOff>
    </xdr:from>
    <xdr:to>
      <xdr:col>76</xdr:col>
      <xdr:colOff>165100</xdr:colOff>
      <xdr:row>39</xdr:row>
      <xdr:rowOff>62550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6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79076</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4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105718</xdr:rowOff>
    </xdr:from>
    <xdr:to>
      <xdr:col>72</xdr:col>
      <xdr:colOff>38100</xdr:colOff>
      <xdr:row>39</xdr:row>
      <xdr:rowOff>35868</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62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52395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9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94745</xdr:rowOff>
    </xdr:from>
    <xdr:to>
      <xdr:col>67</xdr:col>
      <xdr:colOff>101600</xdr:colOff>
      <xdr:row>39</xdr:row>
      <xdr:rowOff>24895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0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41423</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38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159289</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674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24257</xdr:rowOff>
    </xdr:from>
    <xdr:to>
      <xdr:col>85</xdr:col>
      <xdr:colOff>126364</xdr:colOff>
      <xdr:row>77</xdr:row>
      <xdr:rowOff>147434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25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151261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35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147434</xdr:rowOff>
    </xdr:from>
    <xdr:to>
      <xdr:col>86</xdr:col>
      <xdr:colOff>25400</xdr:colOff>
      <xdr:row>77</xdr:row>
      <xdr:rowOff>147434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34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142384</xdr:rowOff>
    </xdr:from>
    <xdr:ext cx="534377"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24257</xdr:rowOff>
    </xdr:from>
    <xdr:to>
      <xdr:col>86</xdr:col>
      <xdr:colOff>25400</xdr:colOff>
      <xdr:row>70</xdr:row>
      <xdr:rowOff>24257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160331</xdr:rowOff>
    </xdr:from>
    <xdr:to>
      <xdr:col>85</xdr:col>
      <xdr:colOff>127000</xdr:colOff>
      <xdr:row>74</xdr:row>
      <xdr:rowOff>162331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2847631"/>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13054</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87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34627</xdr:rowOff>
    </xdr:from>
    <xdr:to>
      <xdr:col>85</xdr:col>
      <xdr:colOff>177800</xdr:colOff>
      <xdr:row>75</xdr:row>
      <xdr:rowOff>136227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289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162331</xdr:rowOff>
    </xdr:from>
    <xdr:to>
      <xdr:col>81</xdr:col>
      <xdr:colOff>50800</xdr:colOff>
      <xdr:row>75</xdr:row>
      <xdr:rowOff>16828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2849631"/>
          <a:ext cx="889000" cy="2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13824</xdr:rowOff>
    </xdr:from>
    <xdr:to>
      <xdr:col>81</xdr:col>
      <xdr:colOff>101600</xdr:colOff>
      <xdr:row>75</xdr:row>
      <xdr:rowOff>115424</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287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106551</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6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16828</xdr:rowOff>
    </xdr:from>
    <xdr:to>
      <xdr:col>76</xdr:col>
      <xdr:colOff>114300</xdr:colOff>
      <xdr:row>75</xdr:row>
      <xdr:rowOff>83007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2875578"/>
          <a:ext cx="88900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1156</xdr:rowOff>
    </xdr:from>
    <xdr:to>
      <xdr:col>76</xdr:col>
      <xdr:colOff>165100</xdr:colOff>
      <xdr:row>75</xdr:row>
      <xdr:rowOff>102756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28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93883</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5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83007</xdr:rowOff>
    </xdr:from>
    <xdr:to>
      <xdr:col>71</xdr:col>
      <xdr:colOff>177800</xdr:colOff>
      <xdr:row>75</xdr:row>
      <xdr:rowOff>149720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2941757"/>
          <a:ext cx="889000" cy="6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30969</xdr:rowOff>
    </xdr:from>
    <xdr:to>
      <xdr:col>72</xdr:col>
      <xdr:colOff>38100</xdr:colOff>
      <xdr:row>75</xdr:row>
      <xdr:rowOff>132569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288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149096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66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84709</xdr:rowOff>
    </xdr:from>
    <xdr:to>
      <xdr:col>67</xdr:col>
      <xdr:colOff>101600</xdr:colOff>
      <xdr:row>76</xdr:row>
      <xdr:rowOff>14858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2943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31386</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7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109531</xdr:rowOff>
    </xdr:from>
    <xdr:to>
      <xdr:col>85</xdr:col>
      <xdr:colOff>177800</xdr:colOff>
      <xdr:row>75</xdr:row>
      <xdr:rowOff>39681</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279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132408</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648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111531</xdr:rowOff>
    </xdr:from>
    <xdr:to>
      <xdr:col>81</xdr:col>
      <xdr:colOff>101600</xdr:colOff>
      <xdr:row>75</xdr:row>
      <xdr:rowOff>41681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279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58208</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57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137478</xdr:rowOff>
    </xdr:from>
    <xdr:to>
      <xdr:col>76</xdr:col>
      <xdr:colOff>165100</xdr:colOff>
      <xdr:row>75</xdr:row>
      <xdr:rowOff>67628</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282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84155</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60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32207</xdr:rowOff>
    </xdr:from>
    <xdr:to>
      <xdr:col>72</xdr:col>
      <xdr:colOff>38100</xdr:colOff>
      <xdr:row>75</xdr:row>
      <xdr:rowOff>133807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289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124934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98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98920</xdr:rowOff>
    </xdr:from>
    <xdr:to>
      <xdr:col>67</xdr:col>
      <xdr:colOff>101600</xdr:colOff>
      <xdr:row>76</xdr:row>
      <xdr:rowOff>29071</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295767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20197</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05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a:extLst>
            <a:ext uri="{FF2B5EF4-FFF2-40B4-BE49-F238E27FC236}">
              <a16:creationId xmlns:a16="http://schemas.microsoft.com/office/drawing/2014/main" id="{00000000-0008-0000-06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17924</xdr:rowOff>
    </xdr:from>
    <xdr:to>
      <xdr:col>85</xdr:col>
      <xdr:colOff>126364</xdr:colOff>
      <xdr:row>98</xdr:row>
      <xdr:rowOff>137784</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6317595" y="15619874"/>
          <a:ext cx="1269" cy="1320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141611</xdr:rowOff>
    </xdr:from>
    <xdr:ext cx="378565" cy="259045"/>
    <xdr:sp macro="" textlink="">
      <xdr:nvSpPr>
        <xdr:cNvPr id="676" name="積立金最小値テキスト">
          <a:extLst>
            <a:ext uri="{FF2B5EF4-FFF2-40B4-BE49-F238E27FC236}">
              <a16:creationId xmlns:a16="http://schemas.microsoft.com/office/drawing/2014/main" id="{00000000-0008-0000-0600-0000A4020000}"/>
            </a:ext>
          </a:extLst>
        </xdr:cNvPr>
        <xdr:cNvSpPr txBox="1"/>
      </xdr:nvSpPr>
      <xdr:spPr>
        <a:xfrm>
          <a:off x="16370300" y="16943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137784</xdr:rowOff>
    </xdr:from>
    <xdr:to>
      <xdr:col>86</xdr:col>
      <xdr:colOff>25400</xdr:colOff>
      <xdr:row>98</xdr:row>
      <xdr:rowOff>137784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693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136051</xdr:rowOff>
    </xdr:from>
    <xdr:ext cx="599010" cy="259045"/>
    <xdr:sp macro="" textlink="">
      <xdr:nvSpPr>
        <xdr:cNvPr id="678" name="積立金最大値テキスト">
          <a:extLst>
            <a:ext uri="{FF2B5EF4-FFF2-40B4-BE49-F238E27FC236}">
              <a16:creationId xmlns:a16="http://schemas.microsoft.com/office/drawing/2014/main" id="{00000000-0008-0000-0600-0000A6020000}"/>
            </a:ext>
          </a:extLst>
        </xdr:cNvPr>
        <xdr:cNvSpPr txBox="1"/>
      </xdr:nvSpPr>
      <xdr:spPr>
        <a:xfrm>
          <a:off x="16370300" y="1539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17924</xdr:rowOff>
    </xdr:from>
    <xdr:to>
      <xdr:col>86</xdr:col>
      <xdr:colOff>25400</xdr:colOff>
      <xdr:row>91</xdr:row>
      <xdr:rowOff>17924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5619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168339</xdr:rowOff>
    </xdr:from>
    <xdr:to>
      <xdr:col>85</xdr:col>
      <xdr:colOff>127000</xdr:colOff>
      <xdr:row>98</xdr:row>
      <xdr:rowOff>50940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5481300" y="16798989"/>
          <a:ext cx="838200" cy="54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155439</xdr:rowOff>
    </xdr:from>
    <xdr:ext cx="534377" cy="259045"/>
    <xdr:sp macro="" textlink="">
      <xdr:nvSpPr>
        <xdr:cNvPr id="681" name="積立金平均値テキスト">
          <a:extLst>
            <a:ext uri="{FF2B5EF4-FFF2-40B4-BE49-F238E27FC236}">
              <a16:creationId xmlns:a16="http://schemas.microsoft.com/office/drawing/2014/main" id="{00000000-0008-0000-0600-0000A9020000}"/>
            </a:ext>
          </a:extLst>
        </xdr:cNvPr>
        <xdr:cNvSpPr txBox="1"/>
      </xdr:nvSpPr>
      <xdr:spPr>
        <a:xfrm>
          <a:off x="16370300" y="166146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132562</xdr:rowOff>
    </xdr:from>
    <xdr:to>
      <xdr:col>85</xdr:col>
      <xdr:colOff>177800</xdr:colOff>
      <xdr:row>98</xdr:row>
      <xdr:rowOff>62712</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6268700" y="1676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103037</xdr:rowOff>
    </xdr:from>
    <xdr:to>
      <xdr:col>81</xdr:col>
      <xdr:colOff>50800</xdr:colOff>
      <xdr:row>97</xdr:row>
      <xdr:rowOff>168339</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4592300" y="16733687"/>
          <a:ext cx="889000" cy="65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118366</xdr:rowOff>
    </xdr:from>
    <xdr:to>
      <xdr:col>81</xdr:col>
      <xdr:colOff>101600</xdr:colOff>
      <xdr:row>98</xdr:row>
      <xdr:rowOff>48516</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5430500" y="16749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39643</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14111" y="1684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103037</xdr:rowOff>
    </xdr:from>
    <xdr:to>
      <xdr:col>76</xdr:col>
      <xdr:colOff>114300</xdr:colOff>
      <xdr:row>97</xdr:row>
      <xdr:rowOff>121174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3703300" y="16733687"/>
          <a:ext cx="889000" cy="1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126065</xdr:rowOff>
    </xdr:from>
    <xdr:to>
      <xdr:col>76</xdr:col>
      <xdr:colOff>165100</xdr:colOff>
      <xdr:row>98</xdr:row>
      <xdr:rowOff>56215</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4541500" y="1675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47342</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325111" y="1684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121174</xdr:rowOff>
    </xdr:from>
    <xdr:to>
      <xdr:col>71</xdr:col>
      <xdr:colOff>177800</xdr:colOff>
      <xdr:row>98</xdr:row>
      <xdr:rowOff>6353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2814300" y="16751824"/>
          <a:ext cx="889000" cy="5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125513</xdr:rowOff>
    </xdr:from>
    <xdr:to>
      <xdr:col>72</xdr:col>
      <xdr:colOff>38100</xdr:colOff>
      <xdr:row>98</xdr:row>
      <xdr:rowOff>55663</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3652500" y="1675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46790</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436111" y="1684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12159</xdr:rowOff>
    </xdr:from>
    <xdr:to>
      <xdr:col>67</xdr:col>
      <xdr:colOff>101600</xdr:colOff>
      <xdr:row>98</xdr:row>
      <xdr:rowOff>113759</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2763500" y="1681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104886</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547111" y="16906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140</xdr:rowOff>
    </xdr:from>
    <xdr:to>
      <xdr:col>85</xdr:col>
      <xdr:colOff>177800</xdr:colOff>
      <xdr:row>98</xdr:row>
      <xdr:rowOff>101740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6268700" y="168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110990</xdr:rowOff>
    </xdr:from>
    <xdr:ext cx="534377" cy="259045"/>
    <xdr:sp macro="" textlink="">
      <xdr:nvSpPr>
        <xdr:cNvPr id="700" name="積立金該当値テキスト">
          <a:extLst>
            <a:ext uri="{FF2B5EF4-FFF2-40B4-BE49-F238E27FC236}">
              <a16:creationId xmlns:a16="http://schemas.microsoft.com/office/drawing/2014/main" id="{00000000-0008-0000-0600-0000BC020000}"/>
            </a:ext>
          </a:extLst>
        </xdr:cNvPr>
        <xdr:cNvSpPr txBox="1"/>
      </xdr:nvSpPr>
      <xdr:spPr>
        <a:xfrm>
          <a:off x="16370300" y="1674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117539</xdr:rowOff>
    </xdr:from>
    <xdr:to>
      <xdr:col>81</xdr:col>
      <xdr:colOff>101600</xdr:colOff>
      <xdr:row>98</xdr:row>
      <xdr:rowOff>47689</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5430500" y="1674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64216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14111" y="16523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52237</xdr:rowOff>
    </xdr:from>
    <xdr:to>
      <xdr:col>76</xdr:col>
      <xdr:colOff>165100</xdr:colOff>
      <xdr:row>97</xdr:row>
      <xdr:rowOff>153837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4541500" y="1668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170364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325111" y="1645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70374</xdr:rowOff>
    </xdr:from>
    <xdr:to>
      <xdr:col>72</xdr:col>
      <xdr:colOff>38100</xdr:colOff>
      <xdr:row>98</xdr:row>
      <xdr:rowOff>524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3652500" y="1670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17051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436111" y="16476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127003</xdr:rowOff>
    </xdr:from>
    <xdr:to>
      <xdr:col>67</xdr:col>
      <xdr:colOff>101600</xdr:colOff>
      <xdr:row>98</xdr:row>
      <xdr:rowOff>57153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2763500" y="1675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73680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547111" y="1653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92989</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236489"/>
          <a:ext cx="1269" cy="1494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39666</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01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92989</xdr:rowOff>
    </xdr:from>
    <xdr:to>
      <xdr:col>116</xdr:col>
      <xdr:colOff>152400</xdr:colOff>
      <xdr:row>30</xdr:row>
      <xdr:rowOff>92989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23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145610</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317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122733</xdr:rowOff>
    </xdr:from>
    <xdr:to>
      <xdr:col>116</xdr:col>
      <xdr:colOff>114300</xdr:colOff>
      <xdr:row>38</xdr:row>
      <xdr:rowOff>52883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466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24359</xdr:rowOff>
    </xdr:from>
    <xdr:to>
      <xdr:col>112</xdr:col>
      <xdr:colOff>38100</xdr:colOff>
      <xdr:row>38</xdr:row>
      <xdr:rowOff>125959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39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142486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14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29007</xdr:rowOff>
    </xdr:from>
    <xdr:to>
      <xdr:col>107</xdr:col>
      <xdr:colOff>101600</xdr:colOff>
      <xdr:row>38</xdr:row>
      <xdr:rowOff>130607</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147134</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20701</xdr:rowOff>
    </xdr:from>
    <xdr:to>
      <xdr:col>102</xdr:col>
      <xdr:colOff>165100</xdr:colOff>
      <xdr:row>38</xdr:row>
      <xdr:rowOff>122301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35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138828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11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162738</xdr:rowOff>
    </xdr:from>
    <xdr:to>
      <xdr:col>98</xdr:col>
      <xdr:colOff>38100</xdr:colOff>
      <xdr:row>38</xdr:row>
      <xdr:rowOff>92888</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109415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121412</xdr:rowOff>
    </xdr:from>
    <xdr:to>
      <xdr:col>116</xdr:col>
      <xdr:colOff>62864</xdr:colOff>
      <xdr:row>59</xdr:row>
      <xdr:rowOff>98878</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693912"/>
          <a:ext cx="1269" cy="1520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68089</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46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121412</xdr:rowOff>
    </xdr:from>
    <xdr:to>
      <xdr:col>116</xdr:col>
      <xdr:colOff>152400</xdr:colOff>
      <xdr:row>50</xdr:row>
      <xdr:rowOff>121412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693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169689</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770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146812</xdr:rowOff>
    </xdr:from>
    <xdr:to>
      <xdr:col>116</xdr:col>
      <xdr:colOff>114300</xdr:colOff>
      <xdr:row>58</xdr:row>
      <xdr:rowOff>76962</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9919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28593</xdr:rowOff>
    </xdr:from>
    <xdr:to>
      <xdr:col>112</xdr:col>
      <xdr:colOff>38100</xdr:colOff>
      <xdr:row>57</xdr:row>
      <xdr:rowOff>130193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980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146720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57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111869</xdr:rowOff>
    </xdr:from>
    <xdr:to>
      <xdr:col>107</xdr:col>
      <xdr:colOff>101600</xdr:colOff>
      <xdr:row>58</xdr:row>
      <xdr:rowOff>42019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988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58546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65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100330</xdr:rowOff>
    </xdr:from>
    <xdr:to>
      <xdr:col>102</xdr:col>
      <xdr:colOff>165100</xdr:colOff>
      <xdr:row>58</xdr:row>
      <xdr:rowOff>30480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47007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64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100003</xdr:rowOff>
    </xdr:from>
    <xdr:to>
      <xdr:col>98</xdr:col>
      <xdr:colOff>38100</xdr:colOff>
      <xdr:row>58</xdr:row>
      <xdr:rowOff>30153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9872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46680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647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134455</xdr:rowOff>
    </xdr:from>
    <xdr:ext cx="249299"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78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45403</xdr:rowOff>
    </xdr:from>
    <xdr:to>
      <xdr:col>116</xdr:col>
      <xdr:colOff>62864</xdr:colOff>
      <xdr:row>78</xdr:row>
      <xdr:rowOff>132088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8353"/>
          <a:ext cx="1269" cy="128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135915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132088</xdr:rowOff>
    </xdr:from>
    <xdr:to>
      <xdr:col>116</xdr:col>
      <xdr:colOff>152400</xdr:colOff>
      <xdr:row>78</xdr:row>
      <xdr:rowOff>132088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5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163530</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45403</xdr:rowOff>
    </xdr:from>
    <xdr:to>
      <xdr:col>116</xdr:col>
      <xdr:colOff>152400</xdr:colOff>
      <xdr:row>71</xdr:row>
      <xdr:rowOff>45403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28852</xdr:rowOff>
    </xdr:from>
    <xdr:to>
      <xdr:col>116</xdr:col>
      <xdr:colOff>63500</xdr:colOff>
      <xdr:row>75</xdr:row>
      <xdr:rowOff>63279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887602"/>
          <a:ext cx="838200" cy="3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50297</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804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71870</xdr:rowOff>
    </xdr:from>
    <xdr:to>
      <xdr:col>116</xdr:col>
      <xdr:colOff>114300</xdr:colOff>
      <xdr:row>77</xdr:row>
      <xdr:rowOff>2020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10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63279</xdr:rowOff>
    </xdr:from>
    <xdr:to>
      <xdr:col>111</xdr:col>
      <xdr:colOff>177800</xdr:colOff>
      <xdr:row>75</xdr:row>
      <xdr:rowOff>107421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922029"/>
          <a:ext cx="889000" cy="44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123670</xdr:rowOff>
    </xdr:from>
    <xdr:to>
      <xdr:col>112</xdr:col>
      <xdr:colOff>38100</xdr:colOff>
      <xdr:row>76</xdr:row>
      <xdr:rowOff>53820</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44947</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0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107421</xdr:rowOff>
    </xdr:from>
    <xdr:to>
      <xdr:col>107</xdr:col>
      <xdr:colOff>50800</xdr:colOff>
      <xdr:row>75</xdr:row>
      <xdr:rowOff>140020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966171"/>
          <a:ext cx="889000" cy="3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133111</xdr:rowOff>
    </xdr:from>
    <xdr:to>
      <xdr:col>107</xdr:col>
      <xdr:colOff>101600</xdr:colOff>
      <xdr:row>76</xdr:row>
      <xdr:rowOff>63261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9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54388</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084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140020</xdr:rowOff>
    </xdr:from>
    <xdr:to>
      <xdr:col>102</xdr:col>
      <xdr:colOff>114300</xdr:colOff>
      <xdr:row>76</xdr:row>
      <xdr:rowOff>20690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2998770"/>
          <a:ext cx="889000" cy="5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166030</xdr:rowOff>
    </xdr:from>
    <xdr:to>
      <xdr:col>102</xdr:col>
      <xdr:colOff>165100</xdr:colOff>
      <xdr:row>76</xdr:row>
      <xdr:rowOff>96180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87307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1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6787</xdr:rowOff>
    </xdr:from>
    <xdr:to>
      <xdr:col>98</xdr:col>
      <xdr:colOff>38100</xdr:colOff>
      <xdr:row>76</xdr:row>
      <xdr:rowOff>108387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3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99514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149502</xdr:rowOff>
    </xdr:from>
    <xdr:to>
      <xdr:col>116</xdr:col>
      <xdr:colOff>114300</xdr:colOff>
      <xdr:row>75</xdr:row>
      <xdr:rowOff>79652</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3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929</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8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12479</xdr:rowOff>
    </xdr:from>
    <xdr:to>
      <xdr:col>112</xdr:col>
      <xdr:colOff>38100</xdr:colOff>
      <xdr:row>75</xdr:row>
      <xdr:rowOff>114079</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7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130606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64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56621</xdr:rowOff>
    </xdr:from>
    <xdr:to>
      <xdr:col>107</xdr:col>
      <xdr:colOff>101600</xdr:colOff>
      <xdr:row>75</xdr:row>
      <xdr:rowOff>158221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1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3298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90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89220</xdr:rowOff>
    </xdr:from>
    <xdr:to>
      <xdr:col>102</xdr:col>
      <xdr:colOff>165100</xdr:colOff>
      <xdr:row>76</xdr:row>
      <xdr:rowOff>19369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94797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35897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72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141341</xdr:rowOff>
    </xdr:from>
    <xdr:to>
      <xdr:col>98</xdr:col>
      <xdr:colOff>38100</xdr:colOff>
      <xdr:row>76</xdr:row>
      <xdr:rowOff>71490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000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88018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27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454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千円で前年度比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千円の減となっている。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歳出のうち最も大きな割合を占めている人件費では、人事院勧告による給与水準の増等により住民一人当たり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92,251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円で前年度比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7,085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円の増となっている。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次に大きな割合を占める扶助費では、物価高騰に伴う低所得世帯支援事業や障害者自立支援給付事業等により増加しており、住民一人当たり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84,208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円で前年度比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6,562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円の増となっている。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歳出のうち大幅に減ったものとして、物件費では、ふるさと納税推進事業の事業費減少やデジタル田園都市国家構想推進交付金事業の皆減により住民一人当たり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80,050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円で前年度比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10,580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円の減となっている。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また、積立金では、ふるさと応援基金への積立が少なかったことにより住民一人当たり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1,6547</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円で前年度比</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14,689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円の減となっている。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お、類似団体と比較すると、普通建設事業費は低く推移しているが、築３０年以上経過した施設が全体の８割を超えている状況であるため、今後は維持補修費や普通建設事業費のうち更新整備が増加することが考えられる。</a:t>
          </a:r>
          <a:endParaRPr lang="ja-JP" altLang="ja-JP" sz="1200">
            <a:effectLst/>
            <a:latin typeface="ＭＳ ゴシック" panose="020B0609070205080204" pitchFamily="49" charset="-128"/>
            <a:ea typeface="ＭＳ ゴシック" panose="020B0609070205080204" pitchFamily="49" charset="-128"/>
          </a:endParaRPr>
        </a:p>
        <a:p>
          <a:endParaRPr kumimoji="1" lang="ja-JP" altLang="en-US" sz="1200">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岐阜県養老町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25,971
25,135
72.29
12,890,600
11,798,325
1,075,343
7,177,606
9,309,634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8.6
27.5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170398</xdr:rowOff>
    </xdr:from>
    <xdr:to>
      <xdr:col>24</xdr:col>
      <xdr:colOff>62865</xdr:colOff>
      <xdr:row>38</xdr:row>
      <xdr:rowOff>78958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3898"/>
          <a:ext cx="127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82785</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59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78958</xdr:rowOff>
    </xdr:from>
    <xdr:to>
      <xdr:col>24</xdr:col>
      <xdr:colOff>152400</xdr:colOff>
      <xdr:row>38</xdr:row>
      <xdr:rowOff>78958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59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117075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9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170398</xdr:rowOff>
    </xdr:from>
    <xdr:to>
      <xdr:col>24</xdr:col>
      <xdr:colOff>152400</xdr:colOff>
      <xdr:row>30</xdr:row>
      <xdr:rowOff>170398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3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129903</xdr:rowOff>
    </xdr:from>
    <xdr:to>
      <xdr:col>24</xdr:col>
      <xdr:colOff>63500</xdr:colOff>
      <xdr:row>36</xdr:row>
      <xdr:rowOff>154396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30210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65404</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8947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42527</xdr:rowOff>
    </xdr:from>
    <xdr:to>
      <xdr:col>24</xdr:col>
      <xdr:colOff>114300</xdr:colOff>
      <xdr:row>35</xdr:row>
      <xdr:rowOff>144127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04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56424</xdr:rowOff>
    </xdr:from>
    <xdr:to>
      <xdr:col>19</xdr:col>
      <xdr:colOff>177800</xdr:colOff>
      <xdr:row>36</xdr:row>
      <xdr:rowOff>154396</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22862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66366</xdr:rowOff>
    </xdr:from>
    <xdr:to>
      <xdr:col>20</xdr:col>
      <xdr:colOff>38100</xdr:colOff>
      <xdr:row>35</xdr:row>
      <xdr:rowOff>167966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067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13043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84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40096</xdr:rowOff>
    </xdr:from>
    <xdr:to>
      <xdr:col>15</xdr:col>
      <xdr:colOff>50800</xdr:colOff>
      <xdr:row>36</xdr:row>
      <xdr:rowOff>56424</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621229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103596</xdr:rowOff>
    </xdr:from>
    <xdr:to>
      <xdr:col>15</xdr:col>
      <xdr:colOff>101600</xdr:colOff>
      <xdr:row>36</xdr:row>
      <xdr:rowOff>33746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0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50273</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13970</xdr:rowOff>
    </xdr:from>
    <xdr:to>
      <xdr:col>10</xdr:col>
      <xdr:colOff>114300</xdr:colOff>
      <xdr:row>36</xdr:row>
      <xdr:rowOff>40096</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618617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97391</xdr:rowOff>
    </xdr:from>
    <xdr:to>
      <xdr:col>10</xdr:col>
      <xdr:colOff>165100</xdr:colOff>
      <xdr:row>36</xdr:row>
      <xdr:rowOff>27541</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9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44068</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873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112087</xdr:rowOff>
    </xdr:from>
    <xdr:to>
      <xdr:col>6</xdr:col>
      <xdr:colOff>38100</xdr:colOff>
      <xdr:row>36</xdr:row>
      <xdr:rowOff>42237</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12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58764</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88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79103</xdr:rowOff>
    </xdr:from>
    <xdr:to>
      <xdr:col>24</xdr:col>
      <xdr:colOff>114300</xdr:colOff>
      <xdr:row>37</xdr:row>
      <xdr:rowOff>9253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25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57530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22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103596</xdr:rowOff>
    </xdr:from>
    <xdr:to>
      <xdr:col>20</xdr:col>
      <xdr:colOff>38100</xdr:colOff>
      <xdr:row>37</xdr:row>
      <xdr:rowOff>33746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27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24873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36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5624</xdr:rowOff>
    </xdr:from>
    <xdr:to>
      <xdr:col>15</xdr:col>
      <xdr:colOff>101600</xdr:colOff>
      <xdr:row>36</xdr:row>
      <xdr:rowOff>107224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17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98351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27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160746</xdr:rowOff>
    </xdr:from>
    <xdr:to>
      <xdr:col>10</xdr:col>
      <xdr:colOff>165100</xdr:colOff>
      <xdr:row>36</xdr:row>
      <xdr:rowOff>90896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161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82023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254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134620</xdr:rowOff>
    </xdr:from>
    <xdr:to>
      <xdr:col>6</xdr:col>
      <xdr:colOff>38100</xdr:colOff>
      <xdr:row>36</xdr:row>
      <xdr:rowOff>64770</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13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55897</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79156</xdr:rowOff>
    </xdr:from>
    <xdr:to>
      <xdr:col>24</xdr:col>
      <xdr:colOff>62865</xdr:colOff>
      <xdr:row>58</xdr:row>
      <xdr:rowOff>41868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51656"/>
          <a:ext cx="1270" cy="1334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45695</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9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41868</xdr:rowOff>
    </xdr:from>
    <xdr:to>
      <xdr:col>24</xdr:col>
      <xdr:colOff>152400</xdr:colOff>
      <xdr:row>58</xdr:row>
      <xdr:rowOff>41868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5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25833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26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626,485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79156</xdr:rowOff>
    </xdr:from>
    <xdr:to>
      <xdr:col>24</xdr:col>
      <xdr:colOff>152400</xdr:colOff>
      <xdr:row>50</xdr:row>
      <xdr:rowOff>79156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51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99679</xdr:rowOff>
    </xdr:from>
    <xdr:to>
      <xdr:col>24</xdr:col>
      <xdr:colOff>63500</xdr:colOff>
      <xdr:row>57</xdr:row>
      <xdr:rowOff>132920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872329"/>
          <a:ext cx="838200" cy="3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53486</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4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30609</xdr:rowOff>
    </xdr:from>
    <xdr:to>
      <xdr:col>24</xdr:col>
      <xdr:colOff>114300</xdr:colOff>
      <xdr:row>57</xdr:row>
      <xdr:rowOff>132209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0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65129</xdr:rowOff>
    </xdr:from>
    <xdr:to>
      <xdr:col>19</xdr:col>
      <xdr:colOff>177800</xdr:colOff>
      <xdr:row>57</xdr:row>
      <xdr:rowOff>99679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37779"/>
          <a:ext cx="889000" cy="3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31373</xdr:rowOff>
    </xdr:from>
    <xdr:to>
      <xdr:col>20</xdr:col>
      <xdr:colOff>38100</xdr:colOff>
      <xdr:row>57</xdr:row>
      <xdr:rowOff>132973</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149500</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79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54659</xdr:rowOff>
    </xdr:from>
    <xdr:to>
      <xdr:col>15</xdr:col>
      <xdr:colOff>50800</xdr:colOff>
      <xdr:row>57</xdr:row>
      <xdr:rowOff>65129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27309"/>
          <a:ext cx="889000" cy="1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58693</xdr:rowOff>
    </xdr:from>
    <xdr:to>
      <xdr:col>15</xdr:col>
      <xdr:colOff>101600</xdr:colOff>
      <xdr:row>57</xdr:row>
      <xdr:rowOff>160293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31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151420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92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56897</xdr:rowOff>
    </xdr:from>
    <xdr:to>
      <xdr:col>10</xdr:col>
      <xdr:colOff>114300</xdr:colOff>
      <xdr:row>57</xdr:row>
      <xdr:rowOff>54659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58097"/>
          <a:ext cx="889000" cy="16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65846</xdr:rowOff>
    </xdr:from>
    <xdr:to>
      <xdr:col>10</xdr:col>
      <xdr:colOff>165100</xdr:colOff>
      <xdr:row>57</xdr:row>
      <xdr:rowOff>167446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158573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3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49899</xdr:rowOff>
    </xdr:from>
    <xdr:to>
      <xdr:col>6</xdr:col>
      <xdr:colOff>38100</xdr:colOff>
      <xdr:row>56</xdr:row>
      <xdr:rowOff>151499</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5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142626</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4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82120</xdr:rowOff>
    </xdr:from>
    <xdr:to>
      <xdr:col>24</xdr:col>
      <xdr:colOff>114300</xdr:colOff>
      <xdr:row>58</xdr:row>
      <xdr:rowOff>12270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5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9037</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1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48879</xdr:rowOff>
    </xdr:from>
    <xdr:to>
      <xdr:col>20</xdr:col>
      <xdr:colOff>38100</xdr:colOff>
      <xdr:row>57</xdr:row>
      <xdr:rowOff>150479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2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141606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1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14329</xdr:rowOff>
    </xdr:from>
    <xdr:to>
      <xdr:col>15</xdr:col>
      <xdr:colOff>101600</xdr:colOff>
      <xdr:row>57</xdr:row>
      <xdr:rowOff>115929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86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132456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56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3859</xdr:rowOff>
    </xdr:from>
    <xdr:to>
      <xdr:col>10</xdr:col>
      <xdr:colOff>165100</xdr:colOff>
      <xdr:row>57</xdr:row>
      <xdr:rowOff>105459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7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121986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5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6097</xdr:rowOff>
    </xdr:from>
    <xdr:to>
      <xdr:col>6</xdr:col>
      <xdr:colOff>38100</xdr:colOff>
      <xdr:row>56</xdr:row>
      <xdr:rowOff>107697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07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124224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82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46496</xdr:rowOff>
    </xdr:from>
    <xdr:to>
      <xdr:col>24</xdr:col>
      <xdr:colOff>62865</xdr:colOff>
      <xdr:row>78</xdr:row>
      <xdr:rowOff>8516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219446"/>
          <a:ext cx="1270" cy="1162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12343</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385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8516</xdr:rowOff>
    </xdr:from>
    <xdr:to>
      <xdr:col>24</xdr:col>
      <xdr:colOff>152400</xdr:colOff>
      <xdr:row>78</xdr:row>
      <xdr:rowOff>8516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381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164623</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94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250,812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46496</xdr:rowOff>
    </xdr:from>
    <xdr:to>
      <xdr:col>24</xdr:col>
      <xdr:colOff>152400</xdr:colOff>
      <xdr:row>71</xdr:row>
      <xdr:rowOff>46496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219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160623</xdr:rowOff>
    </xdr:from>
    <xdr:to>
      <xdr:col>24</xdr:col>
      <xdr:colOff>63500</xdr:colOff>
      <xdr:row>77</xdr:row>
      <xdr:rowOff>131829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190823"/>
          <a:ext cx="838200" cy="14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85020</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94377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62143</xdr:rowOff>
    </xdr:from>
    <xdr:to>
      <xdr:col>24</xdr:col>
      <xdr:colOff>114300</xdr:colOff>
      <xdr:row>76</xdr:row>
      <xdr:rowOff>163743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092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131829</xdr:rowOff>
    </xdr:from>
    <xdr:to>
      <xdr:col>19</xdr:col>
      <xdr:colOff>177800</xdr:colOff>
      <xdr:row>78</xdr:row>
      <xdr:rowOff>70727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33479"/>
          <a:ext cx="889000" cy="11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12340</xdr:rowOff>
    </xdr:from>
    <xdr:to>
      <xdr:col>20</xdr:col>
      <xdr:colOff>38100</xdr:colOff>
      <xdr:row>77</xdr:row>
      <xdr:rowOff>113940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1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130467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8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100837</xdr:rowOff>
    </xdr:from>
    <xdr:to>
      <xdr:col>15</xdr:col>
      <xdr:colOff>50800</xdr:colOff>
      <xdr:row>78</xdr:row>
      <xdr:rowOff>70727</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02487"/>
          <a:ext cx="889000" cy="14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95345</xdr:rowOff>
    </xdr:from>
    <xdr:to>
      <xdr:col>15</xdr:col>
      <xdr:colOff>101600</xdr:colOff>
      <xdr:row>78</xdr:row>
      <xdr:rowOff>25495</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9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42022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7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100837</xdr:rowOff>
    </xdr:from>
    <xdr:to>
      <xdr:col>10</xdr:col>
      <xdr:colOff>114300</xdr:colOff>
      <xdr:row>79</xdr:row>
      <xdr:rowOff>9888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02487"/>
          <a:ext cx="889000" cy="25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153453</xdr:rowOff>
    </xdr:from>
    <xdr:to>
      <xdr:col>10</xdr:col>
      <xdr:colOff>165100</xdr:colOff>
      <xdr:row>77</xdr:row>
      <xdr:rowOff>83603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8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100130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5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76643</xdr:rowOff>
    </xdr:from>
    <xdr:to>
      <xdr:col>6</xdr:col>
      <xdr:colOff>38100</xdr:colOff>
      <xdr:row>79</xdr:row>
      <xdr:rowOff>6793</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44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23320</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22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109823</xdr:rowOff>
    </xdr:from>
    <xdr:to>
      <xdr:col>24</xdr:col>
      <xdr:colOff>114300</xdr:colOff>
      <xdr:row>77</xdr:row>
      <xdr:rowOff>39973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1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88250</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1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81029</xdr:rowOff>
    </xdr:from>
    <xdr:to>
      <xdr:col>20</xdr:col>
      <xdr:colOff>38100</xdr:colOff>
      <xdr:row>78</xdr:row>
      <xdr:rowOff>11179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28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2306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375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19927</xdr:rowOff>
    </xdr:from>
    <xdr:to>
      <xdr:col>15</xdr:col>
      <xdr:colOff>101600</xdr:colOff>
      <xdr:row>78</xdr:row>
      <xdr:rowOff>121527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9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112654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85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50037</xdr:rowOff>
    </xdr:from>
    <xdr:to>
      <xdr:col>10</xdr:col>
      <xdr:colOff>165100</xdr:colOff>
      <xdr:row>77</xdr:row>
      <xdr:rowOff>151637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5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142764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44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130538</xdr:rowOff>
    </xdr:from>
    <xdr:to>
      <xdr:col>6</xdr:col>
      <xdr:colOff>38100</xdr:colOff>
      <xdr:row>79</xdr:row>
      <xdr:rowOff>60688</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50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51815</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596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132254</xdr:rowOff>
    </xdr:from>
    <xdr:to>
      <xdr:col>24</xdr:col>
      <xdr:colOff>62865</xdr:colOff>
      <xdr:row>98</xdr:row>
      <xdr:rowOff>124188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562754"/>
          <a:ext cx="1270" cy="1363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128015</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930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124188</xdr:rowOff>
    </xdr:from>
    <xdr:to>
      <xdr:col>24</xdr:col>
      <xdr:colOff>152400</xdr:colOff>
      <xdr:row>98</xdr:row>
      <xdr:rowOff>124188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926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78931</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33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66,228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132254</xdr:rowOff>
    </xdr:from>
    <xdr:to>
      <xdr:col>24</xdr:col>
      <xdr:colOff>152400</xdr:colOff>
      <xdr:row>90</xdr:row>
      <xdr:rowOff>132254</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56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79480</xdr:rowOff>
    </xdr:from>
    <xdr:to>
      <xdr:col>24</xdr:col>
      <xdr:colOff>63500</xdr:colOff>
      <xdr:row>94</xdr:row>
      <xdr:rowOff>122718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195780"/>
          <a:ext cx="838200" cy="4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139597</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27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161170</xdr:rowOff>
    </xdr:from>
    <xdr:to>
      <xdr:col>24</xdr:col>
      <xdr:colOff>114300</xdr:colOff>
      <xdr:row>96</xdr:row>
      <xdr:rowOff>91320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44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38626</xdr:rowOff>
    </xdr:from>
    <xdr:to>
      <xdr:col>19</xdr:col>
      <xdr:colOff>177800</xdr:colOff>
      <xdr:row>94</xdr:row>
      <xdr:rowOff>122718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5983476"/>
          <a:ext cx="889000" cy="255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128383</xdr:rowOff>
    </xdr:from>
    <xdr:to>
      <xdr:col>20</xdr:col>
      <xdr:colOff>38100</xdr:colOff>
      <xdr:row>96</xdr:row>
      <xdr:rowOff>58533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416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49660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508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38626</xdr:rowOff>
    </xdr:from>
    <xdr:to>
      <xdr:col>15</xdr:col>
      <xdr:colOff>50800</xdr:colOff>
      <xdr:row>93</xdr:row>
      <xdr:rowOff>50253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5983476"/>
          <a:ext cx="889000" cy="1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59182</xdr:rowOff>
    </xdr:from>
    <xdr:to>
      <xdr:col>15</xdr:col>
      <xdr:colOff>101600</xdr:colOff>
      <xdr:row>95</xdr:row>
      <xdr:rowOff>160782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346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151909</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439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50253</xdr:rowOff>
    </xdr:from>
    <xdr:to>
      <xdr:col>10</xdr:col>
      <xdr:colOff>114300</xdr:colOff>
      <xdr:row>95</xdr:row>
      <xdr:rowOff>92804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5995103"/>
          <a:ext cx="889000" cy="385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49581</xdr:rowOff>
    </xdr:from>
    <xdr:to>
      <xdr:col>10</xdr:col>
      <xdr:colOff>165100</xdr:colOff>
      <xdr:row>95</xdr:row>
      <xdr:rowOff>151181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37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142308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168256</xdr:rowOff>
    </xdr:from>
    <xdr:to>
      <xdr:col>6</xdr:col>
      <xdr:colOff>38100</xdr:colOff>
      <xdr:row>96</xdr:row>
      <xdr:rowOff>98406</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45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89533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4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28680</xdr:rowOff>
    </xdr:from>
    <xdr:to>
      <xdr:col>24</xdr:col>
      <xdr:colOff>114300</xdr:colOff>
      <xdr:row>94</xdr:row>
      <xdr:rowOff>130280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14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51557</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599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71918</xdr:rowOff>
    </xdr:from>
    <xdr:to>
      <xdr:col>20</xdr:col>
      <xdr:colOff>38100</xdr:colOff>
      <xdr:row>95</xdr:row>
      <xdr:rowOff>2068</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18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18595</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596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159276</xdr:rowOff>
    </xdr:from>
    <xdr:to>
      <xdr:col>15</xdr:col>
      <xdr:colOff>101600</xdr:colOff>
      <xdr:row>93</xdr:row>
      <xdr:rowOff>89426</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593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105953</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70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170903</xdr:rowOff>
    </xdr:from>
    <xdr:to>
      <xdr:col>10</xdr:col>
      <xdr:colOff>165100</xdr:colOff>
      <xdr:row>93</xdr:row>
      <xdr:rowOff>101053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594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91</xdr:row>
      <xdr:rowOff>117580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42004</xdr:rowOff>
    </xdr:from>
    <xdr:to>
      <xdr:col>6</xdr:col>
      <xdr:colOff>38100</xdr:colOff>
      <xdr:row>95</xdr:row>
      <xdr:rowOff>143604</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32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160131</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10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43688</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7188"/>
          <a:ext cx="1270" cy="1543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161815</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2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43688</xdr:rowOff>
    </xdr:from>
    <xdr:to>
      <xdr:col>55</xdr:col>
      <xdr:colOff>88900</xdr:colOff>
      <xdr:row>30</xdr:row>
      <xdr:rowOff>43688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42926</xdr:rowOff>
    </xdr:from>
    <xdr:to>
      <xdr:col>55</xdr:col>
      <xdr:colOff>0</xdr:colOff>
      <xdr:row>39</xdr:row>
      <xdr:rowOff>42926</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72947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74820</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470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51943</xdr:rowOff>
    </xdr:from>
    <xdr:to>
      <xdr:col>55</xdr:col>
      <xdr:colOff>50800</xdr:colOff>
      <xdr:row>37</xdr:row>
      <xdr:rowOff>153543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5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42926</xdr:rowOff>
    </xdr:from>
    <xdr:to>
      <xdr:col>50</xdr:col>
      <xdr:colOff>114300</xdr:colOff>
      <xdr:row>39</xdr:row>
      <xdr:rowOff>43307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729476"/>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71374</xdr:rowOff>
    </xdr:from>
    <xdr:to>
      <xdr:col>50</xdr:col>
      <xdr:colOff>165100</xdr:colOff>
      <xdr:row>38</xdr:row>
      <xdr:rowOff>1524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1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18051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0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43307</xdr:rowOff>
    </xdr:from>
    <xdr:to>
      <xdr:col>45</xdr:col>
      <xdr:colOff>177800</xdr:colOff>
      <xdr:row>39</xdr:row>
      <xdr:rowOff>43307</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729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41402</xdr:rowOff>
    </xdr:from>
    <xdr:to>
      <xdr:col>41</xdr:col>
      <xdr:colOff>50800</xdr:colOff>
      <xdr:row>39</xdr:row>
      <xdr:rowOff>43307</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727952"/>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65659</xdr:rowOff>
    </xdr:from>
    <xdr:to>
      <xdr:col>41</xdr:col>
      <xdr:colOff>101600</xdr:colOff>
      <xdr:row>37</xdr:row>
      <xdr:rowOff>167260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09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12336</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1845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68326</xdr:rowOff>
    </xdr:from>
    <xdr:to>
      <xdr:col>36</xdr:col>
      <xdr:colOff>165100</xdr:colOff>
      <xdr:row>37</xdr:row>
      <xdr:rowOff>169926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15003</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8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163576</xdr:rowOff>
    </xdr:from>
    <xdr:to>
      <xdr:col>55</xdr:col>
      <xdr:colOff>50800</xdr:colOff>
      <xdr:row>39</xdr:row>
      <xdr:rowOff>93726</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78503</xdr:rowOff>
    </xdr:from>
    <xdr:ext cx="249299"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5936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163576</xdr:rowOff>
    </xdr:from>
    <xdr:to>
      <xdr:col>50</xdr:col>
      <xdr:colOff>165100</xdr:colOff>
      <xdr:row>39</xdr:row>
      <xdr:rowOff>93726</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67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84853</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514650" y="67714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163957</xdr:rowOff>
    </xdr:from>
    <xdr:to>
      <xdr:col>46</xdr:col>
      <xdr:colOff>38100</xdr:colOff>
      <xdr:row>39</xdr:row>
      <xdr:rowOff>94107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85234</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625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163957</xdr:rowOff>
    </xdr:from>
    <xdr:to>
      <xdr:col>41</xdr:col>
      <xdr:colOff>101600</xdr:colOff>
      <xdr:row>39</xdr:row>
      <xdr:rowOff>94107</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679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85234</xdr:rowOff>
    </xdr:from>
    <xdr:ext cx="249299"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736650" y="67717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162052</xdr:rowOff>
    </xdr:from>
    <xdr:to>
      <xdr:col>36</xdr:col>
      <xdr:colOff>165100</xdr:colOff>
      <xdr:row>39</xdr:row>
      <xdr:rowOff>92202</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83329</xdr:rowOff>
    </xdr:from>
    <xdr:ext cx="249299"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847650" y="6769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6959</xdr:rowOff>
    </xdr:from>
    <xdr:to>
      <xdr:col>54</xdr:col>
      <xdr:colOff>189865</xdr:colOff>
      <xdr:row>59</xdr:row>
      <xdr:rowOff>82</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50909"/>
          <a:ext cx="1270" cy="136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3909</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19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82</xdr:rowOff>
    </xdr:from>
    <xdr:to>
      <xdr:col>55</xdr:col>
      <xdr:colOff>88900</xdr:colOff>
      <xdr:row>59</xdr:row>
      <xdr:rowOff>82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15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125086</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6959</xdr:rowOff>
    </xdr:from>
    <xdr:to>
      <xdr:col>55</xdr:col>
      <xdr:colOff>88900</xdr:colOff>
      <xdr:row>51</xdr:row>
      <xdr:rowOff>6959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93332</xdr:rowOff>
    </xdr:from>
    <xdr:to>
      <xdr:col>55</xdr:col>
      <xdr:colOff>0</xdr:colOff>
      <xdr:row>57</xdr:row>
      <xdr:rowOff>13703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9694532"/>
          <a:ext cx="8382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147585</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748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169158</xdr:rowOff>
    </xdr:from>
    <xdr:to>
      <xdr:col>55</xdr:col>
      <xdr:colOff>50800</xdr:colOff>
      <xdr:row>57</xdr:row>
      <xdr:rowOff>99308</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70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13703</xdr:rowOff>
    </xdr:from>
    <xdr:to>
      <xdr:col>50</xdr:col>
      <xdr:colOff>114300</xdr:colOff>
      <xdr:row>57</xdr:row>
      <xdr:rowOff>111449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786353"/>
          <a:ext cx="889000" cy="97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145250</xdr:rowOff>
    </xdr:from>
    <xdr:to>
      <xdr:col>50</xdr:col>
      <xdr:colOff>165100</xdr:colOff>
      <xdr:row>57</xdr:row>
      <xdr:rowOff>75400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4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66527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839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111449</xdr:rowOff>
    </xdr:from>
    <xdr:to>
      <xdr:col>45</xdr:col>
      <xdr:colOff>177800</xdr:colOff>
      <xdr:row>57</xdr:row>
      <xdr:rowOff>124746</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884099"/>
          <a:ext cx="889000" cy="1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155689</xdr:rowOff>
    </xdr:from>
    <xdr:to>
      <xdr:col>46</xdr:col>
      <xdr:colOff>38100</xdr:colOff>
      <xdr:row>57</xdr:row>
      <xdr:rowOff>85839</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5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102366</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5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16866</xdr:rowOff>
    </xdr:from>
    <xdr:to>
      <xdr:col>41</xdr:col>
      <xdr:colOff>50800</xdr:colOff>
      <xdr:row>57</xdr:row>
      <xdr:rowOff>124746</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8932266"/>
          <a:ext cx="889000" cy="965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159556</xdr:rowOff>
    </xdr:from>
    <xdr:to>
      <xdr:col>41</xdr:col>
      <xdr:colOff>101600</xdr:colOff>
      <xdr:row>57</xdr:row>
      <xdr:rowOff>89706</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60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106233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53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24302</xdr:rowOff>
    </xdr:from>
    <xdr:to>
      <xdr:col>36</xdr:col>
      <xdr:colOff>165100</xdr:colOff>
      <xdr:row>57</xdr:row>
      <xdr:rowOff>125902</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96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117029</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89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42532</xdr:rowOff>
    </xdr:from>
    <xdr:to>
      <xdr:col>55</xdr:col>
      <xdr:colOff>50800</xdr:colOff>
      <xdr:row>56</xdr:row>
      <xdr:rowOff>144132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43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65409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4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134353</xdr:rowOff>
    </xdr:from>
    <xdr:to>
      <xdr:col>50</xdr:col>
      <xdr:colOff>165100</xdr:colOff>
      <xdr:row>57</xdr:row>
      <xdr:rowOff>64503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73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81030</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51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60649</xdr:rowOff>
    </xdr:from>
    <xdr:to>
      <xdr:col>46</xdr:col>
      <xdr:colOff>38100</xdr:colOff>
      <xdr:row>57</xdr:row>
      <xdr:rowOff>162249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83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153376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9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73946</xdr:rowOff>
    </xdr:from>
    <xdr:to>
      <xdr:col>41</xdr:col>
      <xdr:colOff>101600</xdr:colOff>
      <xdr:row>58</xdr:row>
      <xdr:rowOff>4096</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8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166673</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93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137516</xdr:rowOff>
    </xdr:from>
    <xdr:to>
      <xdr:col>36</xdr:col>
      <xdr:colOff>165100</xdr:colOff>
      <xdr:row>52</xdr:row>
      <xdr:rowOff>67666</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888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84193</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8656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91603</xdr:rowOff>
    </xdr:from>
    <xdr:to>
      <xdr:col>54</xdr:col>
      <xdr:colOff>189865</xdr:colOff>
      <xdr:row>78</xdr:row>
      <xdr:rowOff>126944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4553"/>
          <a:ext cx="1270" cy="123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130771</xdr:rowOff>
    </xdr:from>
    <xdr:ext cx="378565"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126944</xdr:rowOff>
    </xdr:from>
    <xdr:to>
      <xdr:col>55</xdr:col>
      <xdr:colOff>88900</xdr:colOff>
      <xdr:row>78</xdr:row>
      <xdr:rowOff>126944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38280</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3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54,604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91603</xdr:rowOff>
    </xdr:from>
    <xdr:to>
      <xdr:col>55</xdr:col>
      <xdr:colOff>88900</xdr:colOff>
      <xdr:row>71</xdr:row>
      <xdr:rowOff>91603</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4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15501</xdr:rowOff>
    </xdr:from>
    <xdr:to>
      <xdr:col>55</xdr:col>
      <xdr:colOff>0</xdr:colOff>
      <xdr:row>77</xdr:row>
      <xdr:rowOff>108655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045701"/>
          <a:ext cx="838200" cy="264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135574</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943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112697</xdr:rowOff>
    </xdr:from>
    <xdr:to>
      <xdr:col>55</xdr:col>
      <xdr:colOff>50800</xdr:colOff>
      <xdr:row>77</xdr:row>
      <xdr:rowOff>42847</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15501</xdr:rowOff>
    </xdr:from>
    <xdr:to>
      <xdr:col>50</xdr:col>
      <xdr:colOff>114300</xdr:colOff>
      <xdr:row>76</xdr:row>
      <xdr:rowOff>44466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045701"/>
          <a:ext cx="889000" cy="2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67915</xdr:rowOff>
    </xdr:from>
    <xdr:to>
      <xdr:col>50</xdr:col>
      <xdr:colOff>165100</xdr:colOff>
      <xdr:row>76</xdr:row>
      <xdr:rowOff>169515</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9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160642</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1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44466</xdr:rowOff>
    </xdr:from>
    <xdr:to>
      <xdr:col>45</xdr:col>
      <xdr:colOff>177800</xdr:colOff>
      <xdr:row>76</xdr:row>
      <xdr:rowOff>116863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074666"/>
          <a:ext cx="889000" cy="7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90021</xdr:rowOff>
    </xdr:from>
    <xdr:to>
      <xdr:col>46</xdr:col>
      <xdr:colOff>38100</xdr:colOff>
      <xdr:row>77</xdr:row>
      <xdr:rowOff>20171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2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11298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21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116863</xdr:rowOff>
    </xdr:from>
    <xdr:to>
      <xdr:col>41</xdr:col>
      <xdr:colOff>50800</xdr:colOff>
      <xdr:row>77</xdr:row>
      <xdr:rowOff>155062</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6972300" y="13147063"/>
          <a:ext cx="889000" cy="209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129111</xdr:rowOff>
    </xdr:from>
    <xdr:to>
      <xdr:col>41</xdr:col>
      <xdr:colOff>101600</xdr:colOff>
      <xdr:row>77</xdr:row>
      <xdr:rowOff>59261</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50388</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25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125544</xdr:rowOff>
    </xdr:from>
    <xdr:to>
      <xdr:col>36</xdr:col>
      <xdr:colOff>165100</xdr:colOff>
      <xdr:row>77</xdr:row>
      <xdr:rowOff>55694</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55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72221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930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57855</xdr:rowOff>
    </xdr:from>
    <xdr:to>
      <xdr:col>55</xdr:col>
      <xdr:colOff>50800</xdr:colOff>
      <xdr:row>77</xdr:row>
      <xdr:rowOff>159455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25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36282</xdr:rowOff>
    </xdr:from>
    <xdr:ext cx="469744"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37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136151</xdr:rowOff>
    </xdr:from>
    <xdr:to>
      <xdr:col>50</xdr:col>
      <xdr:colOff>165100</xdr:colOff>
      <xdr:row>76</xdr:row>
      <xdr:rowOff>66301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9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82828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7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165116</xdr:rowOff>
    </xdr:from>
    <xdr:to>
      <xdr:col>46</xdr:col>
      <xdr:colOff>38100</xdr:colOff>
      <xdr:row>76</xdr:row>
      <xdr:rowOff>95266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0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111793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7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66063</xdr:rowOff>
    </xdr:from>
    <xdr:to>
      <xdr:col>41</xdr:col>
      <xdr:colOff>101600</xdr:colOff>
      <xdr:row>76</xdr:row>
      <xdr:rowOff>167663</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09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12740</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87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104262</xdr:rowOff>
    </xdr:from>
    <xdr:to>
      <xdr:col>36</xdr:col>
      <xdr:colOff>165100</xdr:colOff>
      <xdr:row>78</xdr:row>
      <xdr:rowOff>34412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30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25539</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428" y="13398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134195</xdr:rowOff>
    </xdr:from>
    <xdr:to>
      <xdr:col>54</xdr:col>
      <xdr:colOff>189865</xdr:colOff>
      <xdr:row>99</xdr:row>
      <xdr:rowOff>2750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564695"/>
          <a:ext cx="1270" cy="141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6577</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8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2750</xdr:rowOff>
    </xdr:from>
    <xdr:to>
      <xdr:col>55</xdr:col>
      <xdr:colOff>88900</xdr:colOff>
      <xdr:row>99</xdr:row>
      <xdr:rowOff>2750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7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80872</xdr:rowOff>
    </xdr:from>
    <xdr:ext cx="534377"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33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134195</xdr:rowOff>
    </xdr:from>
    <xdr:to>
      <xdr:col>55</xdr:col>
      <xdr:colOff>88900</xdr:colOff>
      <xdr:row>90</xdr:row>
      <xdr:rowOff>134195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564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47746</xdr:rowOff>
    </xdr:from>
    <xdr:to>
      <xdr:col>55</xdr:col>
      <xdr:colOff>0</xdr:colOff>
      <xdr:row>98</xdr:row>
      <xdr:rowOff>78511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849846"/>
          <a:ext cx="838200" cy="3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27348</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150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4471</xdr:rowOff>
    </xdr:from>
    <xdr:to>
      <xdr:col>55</xdr:col>
      <xdr:colOff>50800</xdr:colOff>
      <xdr:row>96</xdr:row>
      <xdr:rowOff>106071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6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78511</xdr:rowOff>
    </xdr:from>
    <xdr:to>
      <xdr:col>50</xdr:col>
      <xdr:colOff>114300</xdr:colOff>
      <xdr:row>98</xdr:row>
      <xdr:rowOff>102115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8750300" y="16880611"/>
          <a:ext cx="889000" cy="2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61621</xdr:rowOff>
    </xdr:from>
    <xdr:to>
      <xdr:col>50</xdr:col>
      <xdr:colOff>165100</xdr:colOff>
      <xdr:row>96</xdr:row>
      <xdr:rowOff>163221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2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8298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96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102115</xdr:rowOff>
    </xdr:from>
    <xdr:to>
      <xdr:col>45</xdr:col>
      <xdr:colOff>177800</xdr:colOff>
      <xdr:row>98</xdr:row>
      <xdr:rowOff>131490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7861300" y="16904215"/>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85510</xdr:rowOff>
    </xdr:from>
    <xdr:to>
      <xdr:col>46</xdr:col>
      <xdr:colOff>38100</xdr:colOff>
      <xdr:row>97</xdr:row>
      <xdr:rowOff>15660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32187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31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90590</xdr:rowOff>
    </xdr:from>
    <xdr:to>
      <xdr:col>41</xdr:col>
      <xdr:colOff>50800</xdr:colOff>
      <xdr:row>98</xdr:row>
      <xdr:rowOff>131490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892690"/>
          <a:ext cx="889000" cy="4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81851</xdr:rowOff>
    </xdr:from>
    <xdr:to>
      <xdr:col>41</xdr:col>
      <xdr:colOff>101600</xdr:colOff>
      <xdr:row>97</xdr:row>
      <xdr:rowOff>12001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41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28528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31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94959</xdr:rowOff>
    </xdr:from>
    <xdr:to>
      <xdr:col>36</xdr:col>
      <xdr:colOff>165100</xdr:colOff>
      <xdr:row>97</xdr:row>
      <xdr:rowOff>25109</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54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41636</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32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168396</xdr:rowOff>
    </xdr:from>
    <xdr:to>
      <xdr:col>55</xdr:col>
      <xdr:colOff>50800</xdr:colOff>
      <xdr:row>98</xdr:row>
      <xdr:rowOff>98546</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79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83323</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1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27711</xdr:rowOff>
    </xdr:from>
    <xdr:to>
      <xdr:col>50</xdr:col>
      <xdr:colOff>165100</xdr:colOff>
      <xdr:row>98</xdr:row>
      <xdr:rowOff>129311</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2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120438</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9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51315</xdr:rowOff>
    </xdr:from>
    <xdr:to>
      <xdr:col>46</xdr:col>
      <xdr:colOff>38100</xdr:colOff>
      <xdr:row>98</xdr:row>
      <xdr:rowOff>152915</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5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144042</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94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80690</xdr:rowOff>
    </xdr:from>
    <xdr:to>
      <xdr:col>41</xdr:col>
      <xdr:colOff>101600</xdr:colOff>
      <xdr:row>99</xdr:row>
      <xdr:rowOff>10840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8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1967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97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39790</xdr:rowOff>
    </xdr:from>
    <xdr:to>
      <xdr:col>36</xdr:col>
      <xdr:colOff>165100</xdr:colOff>
      <xdr:row>98</xdr:row>
      <xdr:rowOff>141390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132517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934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26391</xdr:rowOff>
    </xdr:from>
    <xdr:to>
      <xdr:col>85</xdr:col>
      <xdr:colOff>126364</xdr:colOff>
      <xdr:row>38</xdr:row>
      <xdr:rowOff>89179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341341"/>
          <a:ext cx="1269" cy="1262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93006</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6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89179</xdr:rowOff>
    </xdr:from>
    <xdr:to>
      <xdr:col>86</xdr:col>
      <xdr:colOff>25400</xdr:colOff>
      <xdr:row>38</xdr:row>
      <xdr:rowOff>89179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604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144518</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116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46,474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26391</xdr:rowOff>
    </xdr:from>
    <xdr:to>
      <xdr:col>86</xdr:col>
      <xdr:colOff>25400</xdr:colOff>
      <xdr:row>31</xdr:row>
      <xdr:rowOff>26391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341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163893</xdr:rowOff>
    </xdr:from>
    <xdr:to>
      <xdr:col>85</xdr:col>
      <xdr:colOff>127000</xdr:colOff>
      <xdr:row>36</xdr:row>
      <xdr:rowOff>4331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164643"/>
          <a:ext cx="8382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150309</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22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432</xdr:rowOff>
    </xdr:from>
    <xdr:to>
      <xdr:col>85</xdr:col>
      <xdr:colOff>177800</xdr:colOff>
      <xdr:row>37</xdr:row>
      <xdr:rowOff>102032</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34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163893</xdr:rowOff>
    </xdr:from>
    <xdr:to>
      <xdr:col>81</xdr:col>
      <xdr:colOff>50800</xdr:colOff>
      <xdr:row>36</xdr:row>
      <xdr:rowOff>60757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164643"/>
          <a:ext cx="889000" cy="68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155766</xdr:rowOff>
    </xdr:from>
    <xdr:to>
      <xdr:col>81</xdr:col>
      <xdr:colOff>101600</xdr:colOff>
      <xdr:row>37</xdr:row>
      <xdr:rowOff>85916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2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77043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2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138405</xdr:rowOff>
    </xdr:from>
    <xdr:to>
      <xdr:col>76</xdr:col>
      <xdr:colOff>114300</xdr:colOff>
      <xdr:row>36</xdr:row>
      <xdr:rowOff>60757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6139155"/>
          <a:ext cx="889000" cy="93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161747</xdr:rowOff>
    </xdr:from>
    <xdr:to>
      <xdr:col>76</xdr:col>
      <xdr:colOff>165100</xdr:colOff>
      <xdr:row>37</xdr:row>
      <xdr:rowOff>91897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333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83024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426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125336</xdr:rowOff>
    </xdr:from>
    <xdr:to>
      <xdr:col>71</xdr:col>
      <xdr:colOff>177800</xdr:colOff>
      <xdr:row>35</xdr:row>
      <xdr:rowOff>138405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5783186"/>
          <a:ext cx="889000" cy="35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2032</xdr:rowOff>
    </xdr:from>
    <xdr:to>
      <xdr:col>72</xdr:col>
      <xdr:colOff>38100</xdr:colOff>
      <xdr:row>37</xdr:row>
      <xdr:rowOff>103632</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94759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43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113970</xdr:rowOff>
    </xdr:from>
    <xdr:to>
      <xdr:col>67</xdr:col>
      <xdr:colOff>101600</xdr:colOff>
      <xdr:row>37</xdr:row>
      <xdr:rowOff>44120</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8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35247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7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124981</xdr:rowOff>
    </xdr:from>
    <xdr:to>
      <xdr:col>85</xdr:col>
      <xdr:colOff>177800</xdr:colOff>
      <xdr:row>36</xdr:row>
      <xdr:rowOff>55131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125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147858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97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113093</xdr:rowOff>
    </xdr:from>
    <xdr:to>
      <xdr:col>81</xdr:col>
      <xdr:colOff>101600</xdr:colOff>
      <xdr:row>36</xdr:row>
      <xdr:rowOff>43243</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11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59770</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889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9957</xdr:rowOff>
    </xdr:from>
    <xdr:to>
      <xdr:col>76</xdr:col>
      <xdr:colOff>165100</xdr:colOff>
      <xdr:row>36</xdr:row>
      <xdr:rowOff>111557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18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128084</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957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87605</xdr:rowOff>
    </xdr:from>
    <xdr:to>
      <xdr:col>72</xdr:col>
      <xdr:colOff>38100</xdr:colOff>
      <xdr:row>36</xdr:row>
      <xdr:rowOff>17755</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088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34282</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86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74536</xdr:rowOff>
    </xdr:from>
    <xdr:to>
      <xdr:col>67</xdr:col>
      <xdr:colOff>101600</xdr:colOff>
      <xdr:row>34</xdr:row>
      <xdr:rowOff>4686</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73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21213</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50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33542</xdr:rowOff>
    </xdr:from>
    <xdr:to>
      <xdr:col>85</xdr:col>
      <xdr:colOff>126364</xdr:colOff>
      <xdr:row>59</xdr:row>
      <xdr:rowOff>17235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7492"/>
          <a:ext cx="1269" cy="1355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21062</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1013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17235</xdr:rowOff>
    </xdr:from>
    <xdr:to>
      <xdr:col>86</xdr:col>
      <xdr:colOff>25400</xdr:colOff>
      <xdr:row>59</xdr:row>
      <xdr:rowOff>17235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10132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151669</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162,002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33542</xdr:rowOff>
    </xdr:from>
    <xdr:to>
      <xdr:col>86</xdr:col>
      <xdr:colOff>25400</xdr:colOff>
      <xdr:row>51</xdr:row>
      <xdr:rowOff>33542</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1528</xdr:rowOff>
    </xdr:from>
    <xdr:to>
      <xdr:col>85</xdr:col>
      <xdr:colOff>127000</xdr:colOff>
      <xdr:row>59</xdr:row>
      <xdr:rowOff>2769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10117078"/>
          <a:ext cx="838200" cy="1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82190</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6833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59313</xdr:rowOff>
    </xdr:from>
    <xdr:to>
      <xdr:col>85</xdr:col>
      <xdr:colOff>177800</xdr:colOff>
      <xdr:row>57</xdr:row>
      <xdr:rowOff>160913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831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1528</xdr:rowOff>
    </xdr:from>
    <xdr:to>
      <xdr:col>81</xdr:col>
      <xdr:colOff>50800</xdr:colOff>
      <xdr:row>59</xdr:row>
      <xdr:rowOff>7232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10117078"/>
          <a:ext cx="889000" cy="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62436</xdr:rowOff>
    </xdr:from>
    <xdr:to>
      <xdr:col>81</xdr:col>
      <xdr:colOff>101600</xdr:colOff>
      <xdr:row>57</xdr:row>
      <xdr:rowOff>164036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83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9113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1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7232</xdr:rowOff>
    </xdr:from>
    <xdr:to>
      <xdr:col>76</xdr:col>
      <xdr:colOff>114300</xdr:colOff>
      <xdr:row>59</xdr:row>
      <xdr:rowOff>56337</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10122782"/>
          <a:ext cx="889000" cy="49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140291</xdr:rowOff>
    </xdr:from>
    <xdr:to>
      <xdr:col>76</xdr:col>
      <xdr:colOff>165100</xdr:colOff>
      <xdr:row>58</xdr:row>
      <xdr:rowOff>70441</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91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86968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8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125995</xdr:rowOff>
    </xdr:from>
    <xdr:to>
      <xdr:col>71</xdr:col>
      <xdr:colOff>177800</xdr:colOff>
      <xdr:row>59</xdr:row>
      <xdr:rowOff>56337</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10070095"/>
          <a:ext cx="889000" cy="10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114329</xdr:rowOff>
    </xdr:from>
    <xdr:to>
      <xdr:col>72</xdr:col>
      <xdr:colOff>38100</xdr:colOff>
      <xdr:row>58</xdr:row>
      <xdr:rowOff>44479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88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61006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662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103661</xdr:rowOff>
    </xdr:from>
    <xdr:to>
      <xdr:col>67</xdr:col>
      <xdr:colOff>101600</xdr:colOff>
      <xdr:row>58</xdr:row>
      <xdr:rowOff>33811</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876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50338</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5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123419</xdr:rowOff>
    </xdr:from>
    <xdr:to>
      <xdr:col>85</xdr:col>
      <xdr:colOff>177800</xdr:colOff>
      <xdr:row>59</xdr:row>
      <xdr:rowOff>53569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100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38346</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9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122178</xdr:rowOff>
    </xdr:from>
    <xdr:to>
      <xdr:col>81</xdr:col>
      <xdr:colOff>101600</xdr:colOff>
      <xdr:row>59</xdr:row>
      <xdr:rowOff>52328</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1006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43455</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10159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127882</xdr:rowOff>
    </xdr:from>
    <xdr:to>
      <xdr:col>76</xdr:col>
      <xdr:colOff>165100</xdr:colOff>
      <xdr:row>59</xdr:row>
      <xdr:rowOff>58032</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100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49159</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101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59</xdr:row>
      <xdr:rowOff>5537</xdr:rowOff>
    </xdr:from>
    <xdr:to>
      <xdr:col>72</xdr:col>
      <xdr:colOff>38100</xdr:colOff>
      <xdr:row>59</xdr:row>
      <xdr:rowOff>107137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10121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98264</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1021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75195</xdr:rowOff>
    </xdr:from>
    <xdr:to>
      <xdr:col>67</xdr:col>
      <xdr:colOff>101600</xdr:colOff>
      <xdr:row>59</xdr:row>
      <xdr:rowOff>5345</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100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167922</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1011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38169</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211119"/>
          <a:ext cx="1269" cy="1432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114840</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59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156296</xdr:rowOff>
    </xdr:from>
    <xdr:ext cx="534377"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9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43,859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38169</xdr:rowOff>
    </xdr:from>
    <xdr:to>
      <xdr:col>86</xdr:col>
      <xdr:colOff>25400</xdr:colOff>
      <xdr:row>71</xdr:row>
      <xdr:rowOff>38169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211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32289</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40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9412</xdr:rowOff>
    </xdr:from>
    <xdr:to>
      <xdr:col>85</xdr:col>
      <xdr:colOff>177800</xdr:colOff>
      <xdr:row>79</xdr:row>
      <xdr:rowOff>111012</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5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121230</xdr:rowOff>
    </xdr:from>
    <xdr:to>
      <xdr:col>81</xdr:col>
      <xdr:colOff>101600</xdr:colOff>
      <xdr:row>79</xdr:row>
      <xdr:rowOff>51380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49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67907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269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132400</xdr:rowOff>
    </xdr:from>
    <xdr:to>
      <xdr:col>76</xdr:col>
      <xdr:colOff>165100</xdr:colOff>
      <xdr:row>79</xdr:row>
      <xdr:rowOff>62550</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79077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8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105719</xdr:rowOff>
    </xdr:from>
    <xdr:to>
      <xdr:col>72</xdr:col>
      <xdr:colOff>38100</xdr:colOff>
      <xdr:row>79</xdr:row>
      <xdr:rowOff>35869</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47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52396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68428" y="13254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94746</xdr:rowOff>
    </xdr:from>
    <xdr:to>
      <xdr:col>67</xdr:col>
      <xdr:colOff>101600</xdr:colOff>
      <xdr:row>79</xdr:row>
      <xdr:rowOff>24896</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467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41423</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243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159290</xdr:rowOff>
    </xdr:from>
    <xdr:ext cx="249299"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5323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a:extLst>
            <a:ext uri="{FF2B5EF4-FFF2-40B4-BE49-F238E27FC236}">
              <a16:creationId xmlns:a16="http://schemas.microsoft.com/office/drawing/2014/main" id="{00000000-0008-0000-0700-0000B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24257</xdr:rowOff>
    </xdr:from>
    <xdr:to>
      <xdr:col>85</xdr:col>
      <xdr:colOff>126364</xdr:colOff>
      <xdr:row>97</xdr:row>
      <xdr:rowOff>147434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6317595" y="15454757"/>
          <a:ext cx="1269" cy="1323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151261</xdr:rowOff>
    </xdr:from>
    <xdr:ext cx="534377" cy="259045"/>
    <xdr:sp macro="" textlink="">
      <xdr:nvSpPr>
        <xdr:cNvPr id="695" name="公債費最小値テキスト">
          <a:extLst>
            <a:ext uri="{FF2B5EF4-FFF2-40B4-BE49-F238E27FC236}">
              <a16:creationId xmlns:a16="http://schemas.microsoft.com/office/drawing/2014/main" id="{00000000-0008-0000-0700-0000B7020000}"/>
            </a:ext>
          </a:extLst>
        </xdr:cNvPr>
        <xdr:cNvSpPr txBox="1"/>
      </xdr:nvSpPr>
      <xdr:spPr>
        <a:xfrm>
          <a:off x="16370300" y="167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147434</xdr:rowOff>
    </xdr:from>
    <xdr:to>
      <xdr:col>86</xdr:col>
      <xdr:colOff>25400</xdr:colOff>
      <xdr:row>97</xdr:row>
      <xdr:rowOff>147434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6778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142384</xdr:rowOff>
    </xdr:from>
    <xdr:ext cx="534377" cy="259045"/>
    <xdr:sp macro="" textlink="">
      <xdr:nvSpPr>
        <xdr:cNvPr id="697" name="公債費最大値テキスト">
          <a:extLst>
            <a:ext uri="{FF2B5EF4-FFF2-40B4-BE49-F238E27FC236}">
              <a16:creationId xmlns:a16="http://schemas.microsoft.com/office/drawing/2014/main" id="{00000000-0008-0000-0700-0000B9020000}"/>
            </a:ext>
          </a:extLst>
        </xdr:cNvPr>
        <xdr:cNvSpPr txBox="1"/>
      </xdr:nvSpPr>
      <xdr:spPr>
        <a:xfrm>
          <a:off x="16370300" y="1522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82,060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24257</xdr:rowOff>
    </xdr:from>
    <xdr:to>
      <xdr:col>86</xdr:col>
      <xdr:colOff>25400</xdr:colOff>
      <xdr:row>90</xdr:row>
      <xdr:rowOff>24257</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545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160331</xdr:rowOff>
    </xdr:from>
    <xdr:to>
      <xdr:col>85</xdr:col>
      <xdr:colOff>127000</xdr:colOff>
      <xdr:row>94</xdr:row>
      <xdr:rowOff>162331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5481300" y="16276631"/>
          <a:ext cx="838200" cy="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13053</xdr:rowOff>
    </xdr:from>
    <xdr:ext cx="534377" cy="259045"/>
    <xdr:sp macro="" textlink="">
      <xdr:nvSpPr>
        <xdr:cNvPr id="700" name="公債費平均値テキスト">
          <a:extLst>
            <a:ext uri="{FF2B5EF4-FFF2-40B4-BE49-F238E27FC236}">
              <a16:creationId xmlns:a16="http://schemas.microsoft.com/office/drawing/2014/main" id="{00000000-0008-0000-0700-0000BC020000}"/>
            </a:ext>
          </a:extLst>
        </xdr:cNvPr>
        <xdr:cNvSpPr txBox="1"/>
      </xdr:nvSpPr>
      <xdr:spPr>
        <a:xfrm>
          <a:off x="16370300" y="16300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34626</xdr:rowOff>
    </xdr:from>
    <xdr:to>
      <xdr:col>85</xdr:col>
      <xdr:colOff>177800</xdr:colOff>
      <xdr:row>95</xdr:row>
      <xdr:rowOff>136226</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6268700" y="16322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162331</xdr:rowOff>
    </xdr:from>
    <xdr:to>
      <xdr:col>81</xdr:col>
      <xdr:colOff>50800</xdr:colOff>
      <xdr:row>95</xdr:row>
      <xdr:rowOff>16827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4592300" y="16278631"/>
          <a:ext cx="889000" cy="25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13805</xdr:rowOff>
    </xdr:from>
    <xdr:to>
      <xdr:col>81</xdr:col>
      <xdr:colOff>101600</xdr:colOff>
      <xdr:row>95</xdr:row>
      <xdr:rowOff>115405</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5430500" y="163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106532</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14111" y="1639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16827</xdr:rowOff>
    </xdr:from>
    <xdr:to>
      <xdr:col>76</xdr:col>
      <xdr:colOff>114300</xdr:colOff>
      <xdr:row>95</xdr:row>
      <xdr:rowOff>83007</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3703300" y="16304577"/>
          <a:ext cx="889000" cy="66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1155</xdr:rowOff>
    </xdr:from>
    <xdr:to>
      <xdr:col>76</xdr:col>
      <xdr:colOff>165100</xdr:colOff>
      <xdr:row>95</xdr:row>
      <xdr:rowOff>102755</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4541500" y="162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93882</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83007</xdr:rowOff>
    </xdr:from>
    <xdr:to>
      <xdr:col>71</xdr:col>
      <xdr:colOff>177800</xdr:colOff>
      <xdr:row>95</xdr:row>
      <xdr:rowOff>149720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flipV="1">
          <a:off x="12814300" y="16370757"/>
          <a:ext cx="889000" cy="6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30702</xdr:rowOff>
    </xdr:from>
    <xdr:to>
      <xdr:col>72</xdr:col>
      <xdr:colOff>38100</xdr:colOff>
      <xdr:row>95</xdr:row>
      <xdr:rowOff>132302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3652500" y="1631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148829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093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84710</xdr:rowOff>
    </xdr:from>
    <xdr:to>
      <xdr:col>67</xdr:col>
      <xdr:colOff>101600</xdr:colOff>
      <xdr:row>96</xdr:row>
      <xdr:rowOff>14860</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2763500" y="163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31387</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147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109531</xdr:rowOff>
    </xdr:from>
    <xdr:to>
      <xdr:col>85</xdr:col>
      <xdr:colOff>177800</xdr:colOff>
      <xdr:row>95</xdr:row>
      <xdr:rowOff>39681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6268700" y="1622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132408</xdr:rowOff>
    </xdr:from>
    <xdr:ext cx="534377" cy="259045"/>
    <xdr:sp macro="" textlink="">
      <xdr:nvSpPr>
        <xdr:cNvPr id="719" name="公債費該当値テキスト">
          <a:extLst>
            <a:ext uri="{FF2B5EF4-FFF2-40B4-BE49-F238E27FC236}">
              <a16:creationId xmlns:a16="http://schemas.microsoft.com/office/drawing/2014/main" id="{00000000-0008-0000-0700-0000CF020000}"/>
            </a:ext>
          </a:extLst>
        </xdr:cNvPr>
        <xdr:cNvSpPr txBox="1"/>
      </xdr:nvSpPr>
      <xdr:spPr>
        <a:xfrm>
          <a:off x="16370300" y="16077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111531</xdr:rowOff>
    </xdr:from>
    <xdr:to>
      <xdr:col>81</xdr:col>
      <xdr:colOff>101600</xdr:colOff>
      <xdr:row>95</xdr:row>
      <xdr:rowOff>41681</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5430500" y="1622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58208</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14111" y="16003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137477</xdr:rowOff>
    </xdr:from>
    <xdr:to>
      <xdr:col>76</xdr:col>
      <xdr:colOff>165100</xdr:colOff>
      <xdr:row>95</xdr:row>
      <xdr:rowOff>67627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4541500" y="1625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84154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4325111" y="16029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32207</xdr:rowOff>
    </xdr:from>
    <xdr:to>
      <xdr:col>72</xdr:col>
      <xdr:colOff>38100</xdr:colOff>
      <xdr:row>95</xdr:row>
      <xdr:rowOff>133807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3652500" y="1631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124934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3436111" y="1641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98920</xdr:rowOff>
    </xdr:from>
    <xdr:to>
      <xdr:col>67</xdr:col>
      <xdr:colOff>101600</xdr:colOff>
      <xdr:row>96</xdr:row>
      <xdr:rowOff>29070</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2763500" y="163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20197</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2547111" y="1647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40031</xdr:rowOff>
    </xdr:from>
    <xdr:to>
      <xdr:col>116</xdr:col>
      <xdr:colOff>62864</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183531"/>
          <a:ext cx="1269" cy="1471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161409</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676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158158</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40031</xdr:rowOff>
    </xdr:from>
    <xdr:to>
      <xdr:col>116</xdr:col>
      <xdr:colOff>152400</xdr:colOff>
      <xdr:row>30</xdr:row>
      <xdr:rowOff>40031</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78858</xdr:rowOff>
    </xdr:from>
    <xdr:ext cx="313932"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225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55982</xdr:rowOff>
    </xdr:from>
    <xdr:to>
      <xdr:col>116</xdr:col>
      <xdr:colOff>114300</xdr:colOff>
      <xdr:row>38</xdr:row>
      <xdr:rowOff>157582</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7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87985</xdr:rowOff>
    </xdr:from>
    <xdr:to>
      <xdr:col>112</xdr:col>
      <xdr:colOff>38100</xdr:colOff>
      <xdr:row>39</xdr:row>
      <xdr:rowOff>18135</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0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34663</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37831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87071</xdr:rowOff>
    </xdr:from>
    <xdr:to>
      <xdr:col>102</xdr:col>
      <xdr:colOff>165100</xdr:colOff>
      <xdr:row>39</xdr:row>
      <xdr:rowOff>17221</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0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33748</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3773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34409</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495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総務費では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ふるさと納税寄附金が減少し、それに伴いふるさと納税推進事業及びふるさと応援基金積立金があわせて</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7,459</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千円減少したこと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に伴い、一人当たり費用が大きく減少している</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latin typeface="ＭＳ Ｐゴシック" panose="020B0600070205080204" pitchFamily="50" charset="-128"/>
              <a:ea typeface="ＭＳ Ｐゴシック" panose="020B0600070205080204" pitchFamily="50" charset="-128"/>
            </a:rPr>
            <a:t>　民生費については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低所得世帯支援事業</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による給付の実施、</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後期高齢者医療事務費</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障害者自立支援給付事業</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の給付費の増加と、</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病児・病後児保育施設への建設補助などにより</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一人当たり費用が増加した</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また、農林水産業費については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県営ため池防災対策事業に対する町負担金</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が増加したことに加え、</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新食肉基幹市場建設に係る用地取得関係事業に伴う費用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が増加したことにより、昨対比だけでなく類似団体と比べても一人当たり費用が多くなっている。商工費については</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「養老</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Pay</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」を活用した</a:t>
          </a:r>
          <a:r>
            <a:rPr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Smart Town YORO Project</a:t>
          </a:r>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の推進を図るため実施したデジタル田園都市国家構想推進交付金事業が終了したことに加え、養老公園観光拠点整備プロジェクトの事業費が減少したこと</a:t>
          </a:r>
          <a:r>
            <a:rPr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により減少している。土木費については、公共下水事業への負担金・補助金の増加及び中央公園野球場改修事業により昨対比で増加した。</a:t>
          </a:r>
          <a:endParaRPr lang="ja-JP"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財政調整基金残高と実質収支額が減少しているにもかかわらず実質単年度収支がプラスになったのは、令和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年度に比べ、特定目的基金への積立を大幅に減らしたためと考えられる。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岐阜県養老町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連結実質赤字比率は近年算出されておらず、令和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おいても引き続き全ての会計において黒字が続いている状態である。今後は、社会保障費の増加による歳出の肥大化及び人口減少による税収等の減少が予想されることから、引き続き受益者負担の適正化や徴収対策の徹底等により財源を確保するとともに、経費の削減を行い安定的な財政運営に努め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10.122.1.200\&#21508;&#35506;&#20849;&#26377;\02&#20225;&#30011;&#36001;&#25919;&#35506;\&#9632;&#36001;&#25919;\2.&#36001;&#25919;&#38306;&#20418;\&#36001;&#25919;&#38306;&#20418;&#29031;&#20250;\07&#36001;&#25919;&#38306;&#20418;&#35519;&#26619;\&#9632;&#12304;&#36001;&#25919;&#29366;&#27841;&#36039;&#26009;&#38598;&#12305;R6\2026.3.3%20&#12304;&#27491;&#24335;&#20381;&#38972;&#12305;R6&#36001;&#25919;&#29366;&#27841;&#36039;&#26009;&#38598;&#12398;&#20316;&#25104;&#12395;&#12388;&#12356;&#12390;\&#8251;&#24615;&#36074;&#21029;&#12539;&#22522;&#37329;&#37096;&#20998;&#12398;&#12415;&#12304;&#36001;&#25919;&#29366;&#27841;&#36039;&#26009;&#38598;&#12305;_213411_&#39178;&#32769;&#30010;_2024.xlsx" TargetMode="External"/><Relationship Id="rId1" Type="http://schemas.openxmlformats.org/officeDocument/2006/relationships/externalLinkPath" Target="/02&#20225;&#30011;&#36001;&#25919;&#35506;/&#9632;&#36001;&#25919;/2.&#36001;&#25919;&#38306;&#20418;/&#36001;&#25919;&#38306;&#20418;&#29031;&#20250;/07&#36001;&#25919;&#38306;&#20418;&#35519;&#26619;/&#9632;&#12304;&#36001;&#25919;&#29366;&#27841;&#36039;&#26009;&#38598;&#12305;R6/2026.3.3%20&#12304;&#27491;&#24335;&#20381;&#38972;&#12305;R6&#36001;&#25919;&#29366;&#27841;&#36039;&#26009;&#38598;&#12398;&#20316;&#25104;&#12395;&#12388;&#12356;&#12390;/&#8251;&#24615;&#36074;&#21029;&#12539;&#22522;&#37329;&#37096;&#20998;&#12398;&#12415;&#12304;&#36001;&#25919;&#29366;&#27841;&#36039;&#26009;&#38598;&#12305;_213411_&#39178;&#32769;&#30010;_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71">
          <cell r="B71" t="str">
            <v>R04</v>
          </cell>
          <cell r="C71" t="str">
            <v>R05</v>
          </cell>
          <cell r="D71" t="str">
            <v>R06</v>
          </cell>
        </row>
        <row r="72">
          <cell r="A72" t="str">
            <v>財政調整基金</v>
          </cell>
          <cell r="B72">
            <v>968</v>
          </cell>
          <cell r="C72">
            <v>823</v>
          </cell>
          <cell r="D72">
            <v>824</v>
          </cell>
        </row>
        <row r="73">
          <cell r="A73" t="str">
            <v>減債基金</v>
          </cell>
          <cell r="B73">
            <v>194</v>
          </cell>
          <cell r="C73">
            <v>230</v>
          </cell>
          <cell r="D73">
            <v>276</v>
          </cell>
        </row>
        <row r="74">
          <cell r="A74" t="str">
            <v>その他特定目的基金</v>
          </cell>
          <cell r="B74">
            <v>2905</v>
          </cell>
          <cell r="C74">
            <v>3287</v>
          </cell>
          <cell r="D74">
            <v>3441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12890600</v>
      </c>
      <c r="BO4" s="358"/>
      <c r="BP4" s="358"/>
      <c r="BQ4" s="358"/>
      <c r="BR4" s="358"/>
      <c r="BS4" s="358"/>
      <c r="BT4" s="358"/>
      <c r="BU4" s="359"/>
      <c r="BV4" s="357">
        <v>13218221</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15</v>
      </c>
      <c r="CU4" s="364"/>
      <c r="CV4" s="364"/>
      <c r="CW4" s="364"/>
      <c r="CX4" s="364"/>
      <c r="CY4" s="364"/>
      <c r="CZ4" s="364"/>
      <c r="DA4" s="365"/>
      <c r="DB4" s="363">
        <v>15.1</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11798325</v>
      </c>
      <c r="BO5" s="395"/>
      <c r="BP5" s="395"/>
      <c r="BQ5" s="395"/>
      <c r="BR5" s="395"/>
      <c r="BS5" s="395"/>
      <c r="BT5" s="395"/>
      <c r="BU5" s="396"/>
      <c r="BV5" s="394">
        <v>12137051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91</v>
      </c>
      <c r="CU5" s="392"/>
      <c r="CV5" s="392"/>
      <c r="CW5" s="392"/>
      <c r="CX5" s="392"/>
      <c r="CY5" s="392"/>
      <c r="CZ5" s="392"/>
      <c r="DA5" s="393"/>
      <c r="DB5" s="391">
        <v>87.7</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1092275</v>
      </c>
      <c r="BO6" s="395"/>
      <c r="BP6" s="395"/>
      <c r="BQ6" s="395"/>
      <c r="BR6" s="395"/>
      <c r="BS6" s="395"/>
      <c r="BT6" s="395"/>
      <c r="BU6" s="396"/>
      <c r="BV6" s="394">
        <v>1081170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91.3</v>
      </c>
      <c r="CU6" s="432"/>
      <c r="CV6" s="432"/>
      <c r="CW6" s="432"/>
      <c r="CX6" s="432"/>
      <c r="CY6" s="432"/>
      <c r="CZ6" s="432"/>
      <c r="DA6" s="433"/>
      <c r="DB6" s="431">
        <v>88.4</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16932</v>
      </c>
      <c r="BO7" s="395"/>
      <c r="BP7" s="395"/>
      <c r="BQ7" s="395"/>
      <c r="BR7" s="395"/>
      <c r="BS7" s="395"/>
      <c r="BT7" s="395"/>
      <c r="BU7" s="396"/>
      <c r="BV7" s="394">
        <v>19467</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7177606</v>
      </c>
      <c r="CU7" s="395"/>
      <c r="CV7" s="395"/>
      <c r="CW7" s="395"/>
      <c r="CX7" s="395"/>
      <c r="CY7" s="395"/>
      <c r="CZ7" s="395"/>
      <c r="DA7" s="396"/>
      <c r="DB7" s="394">
        <v>7027966</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1075343</v>
      </c>
      <c r="BO8" s="395"/>
      <c r="BP8" s="395"/>
      <c r="BQ8" s="395"/>
      <c r="BR8" s="395"/>
      <c r="BS8" s="395"/>
      <c r="BT8" s="395"/>
      <c r="BU8" s="396"/>
      <c r="BV8" s="394">
        <v>1061703</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0.59</v>
      </c>
      <c r="CU8" s="435"/>
      <c r="CV8" s="435"/>
      <c r="CW8" s="435"/>
      <c r="CX8" s="435"/>
      <c r="CY8" s="435"/>
      <c r="CZ8" s="435"/>
      <c r="DA8" s="436"/>
      <c r="DB8" s="434">
        <v>0.57999999999999996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26882</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13640</v>
      </c>
      <c r="BO9" s="395"/>
      <c r="BP9" s="395"/>
      <c r="BQ9" s="395"/>
      <c r="BR9" s="395"/>
      <c r="BS9" s="395"/>
      <c r="BT9" s="395"/>
      <c r="BU9" s="396"/>
      <c r="BV9" s="394">
        <v>-3466</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10.5</v>
      </c>
      <c r="CU9" s="392"/>
      <c r="CV9" s="392"/>
      <c r="CW9" s="392"/>
      <c r="CX9" s="392"/>
      <c r="CY9" s="392"/>
      <c r="CZ9" s="392"/>
      <c r="DA9" s="393"/>
      <c r="DB9" s="391">
        <v>10.199999999999999</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29029</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473</v>
      </c>
      <c r="BO10" s="395"/>
      <c r="BP10" s="395"/>
      <c r="BQ10" s="395"/>
      <c r="BR10" s="395"/>
      <c r="BS10" s="395"/>
      <c r="BT10" s="395"/>
      <c r="BU10" s="396"/>
      <c r="BV10" s="394">
        <v>5476</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25971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150000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25135</v>
      </c>
      <c r="S13" s="479"/>
      <c r="T13" s="479"/>
      <c r="U13" s="479"/>
      <c r="V13" s="480"/>
      <c r="W13" s="410" t="s">
        <v>131</v>
      </c>
      <c r="X13" s="411"/>
      <c r="Y13" s="411"/>
      <c r="Z13" s="411"/>
      <c r="AA13" s="411"/>
      <c r="AB13" s="401"/>
      <c r="AC13" s="445">
        <v>433</v>
      </c>
      <c r="AD13" s="446"/>
      <c r="AE13" s="446"/>
      <c r="AF13" s="446"/>
      <c r="AG13" s="488"/>
      <c r="AH13" s="445">
        <v>499</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14113</v>
      </c>
      <c r="BO13" s="395"/>
      <c r="BP13" s="395"/>
      <c r="BQ13" s="395"/>
      <c r="BR13" s="395"/>
      <c r="BS13" s="395"/>
      <c r="BT13" s="395"/>
      <c r="BU13" s="396"/>
      <c r="BV13" s="394">
        <v>-147990</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8.6</v>
      </c>
      <c r="CU13" s="392"/>
      <c r="CV13" s="392"/>
      <c r="CW13" s="392"/>
      <c r="CX13" s="392"/>
      <c r="CY13" s="392"/>
      <c r="CZ13" s="392"/>
      <c r="DA13" s="393"/>
      <c r="DB13" s="391">
        <v>8.1999999999999993</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26397</v>
      </c>
      <c r="S14" s="479"/>
      <c r="T14" s="479"/>
      <c r="U14" s="479"/>
      <c r="V14" s="480"/>
      <c r="W14" s="384"/>
      <c r="X14" s="385"/>
      <c r="Y14" s="385"/>
      <c r="Z14" s="385"/>
      <c r="AA14" s="385"/>
      <c r="AB14" s="374"/>
      <c r="AC14" s="481">
        <v>3.3</v>
      </c>
      <c r="AD14" s="482"/>
      <c r="AE14" s="482"/>
      <c r="AF14" s="482"/>
      <c r="AG14" s="483"/>
      <c r="AH14" s="481">
        <v>3.5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27.5</v>
      </c>
      <c r="CU14" s="493"/>
      <c r="CV14" s="493"/>
      <c r="CW14" s="493"/>
      <c r="CX14" s="493"/>
      <c r="CY14" s="493"/>
      <c r="CZ14" s="493"/>
      <c r="DA14" s="494"/>
      <c r="DB14" s="492">
        <v>32.6</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25678</v>
      </c>
      <c r="S15" s="479"/>
      <c r="T15" s="479"/>
      <c r="U15" s="479"/>
      <c r="V15" s="480"/>
      <c r="W15" s="410" t="s">
        <v>137</v>
      </c>
      <c r="X15" s="411"/>
      <c r="Y15" s="411"/>
      <c r="Z15" s="411"/>
      <c r="AA15" s="411"/>
      <c r="AB15" s="401"/>
      <c r="AC15" s="445">
        <v>4819</v>
      </c>
      <c r="AD15" s="446"/>
      <c r="AE15" s="446"/>
      <c r="AF15" s="446"/>
      <c r="AG15" s="488"/>
      <c r="AH15" s="445">
        <v>5549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3571513</v>
      </c>
      <c r="BO15" s="358"/>
      <c r="BP15" s="358"/>
      <c r="BQ15" s="358"/>
      <c r="BR15" s="358"/>
      <c r="BS15" s="358"/>
      <c r="BT15" s="358"/>
      <c r="BU15" s="359"/>
      <c r="BV15" s="357">
        <v>3559591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37.1</v>
      </c>
      <c r="AD16" s="482"/>
      <c r="AE16" s="482"/>
      <c r="AF16" s="482"/>
      <c r="AG16" s="483"/>
      <c r="AH16" s="481">
        <v>38.5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6198858</v>
      </c>
      <c r="BO16" s="395"/>
      <c r="BP16" s="395"/>
      <c r="BQ16" s="395"/>
      <c r="BR16" s="395"/>
      <c r="BS16" s="395"/>
      <c r="BT16" s="395"/>
      <c r="BU16" s="396"/>
      <c r="BV16" s="394">
        <v>6059992</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7743</v>
      </c>
      <c r="AD17" s="446"/>
      <c r="AE17" s="446"/>
      <c r="AF17" s="446"/>
      <c r="AG17" s="488"/>
      <c r="AH17" s="445">
        <v>8377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4486891</v>
      </c>
      <c r="BO17" s="395"/>
      <c r="BP17" s="395"/>
      <c r="BQ17" s="395"/>
      <c r="BR17" s="395"/>
      <c r="BS17" s="395"/>
      <c r="BT17" s="395"/>
      <c r="BU17" s="396"/>
      <c r="BV17" s="394">
        <v>4467402</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72.290000000000006</v>
      </c>
      <c r="M18" s="518"/>
      <c r="N18" s="518"/>
      <c r="O18" s="518"/>
      <c r="P18" s="518"/>
      <c r="Q18" s="518"/>
      <c r="R18" s="519"/>
      <c r="S18" s="519"/>
      <c r="T18" s="519"/>
      <c r="U18" s="519"/>
      <c r="V18" s="520"/>
      <c r="W18" s="412"/>
      <c r="X18" s="413"/>
      <c r="Y18" s="413"/>
      <c r="Z18" s="413"/>
      <c r="AA18" s="413"/>
      <c r="AB18" s="404"/>
      <c r="AC18" s="521">
        <v>59.6</v>
      </c>
      <c r="AD18" s="522"/>
      <c r="AE18" s="522"/>
      <c r="AF18" s="522"/>
      <c r="AG18" s="523"/>
      <c r="AH18" s="521">
        <v>58.1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6641971</v>
      </c>
      <c r="BO18" s="395"/>
      <c r="BP18" s="395"/>
      <c r="BQ18" s="395"/>
      <c r="BR18" s="395"/>
      <c r="BS18" s="395"/>
      <c r="BT18" s="395"/>
      <c r="BU18" s="396"/>
      <c r="BV18" s="394">
        <v>6210898</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372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9657450</v>
      </c>
      <c r="BO19" s="395"/>
      <c r="BP19" s="395"/>
      <c r="BQ19" s="395"/>
      <c r="BR19" s="395"/>
      <c r="BS19" s="395"/>
      <c r="BT19" s="395"/>
      <c r="BU19" s="396"/>
      <c r="BV19" s="394">
        <v>9995591</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9405</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9309634</v>
      </c>
      <c r="BO22" s="358"/>
      <c r="BP22" s="358"/>
      <c r="BQ22" s="358"/>
      <c r="BR22" s="358"/>
      <c r="BS22" s="358"/>
      <c r="BT22" s="358"/>
      <c r="BU22" s="359"/>
      <c r="BV22" s="357">
        <v>9958553</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7199358</v>
      </c>
      <c r="BO23" s="395"/>
      <c r="BP23" s="395"/>
      <c r="BQ23" s="395"/>
      <c r="BR23" s="395"/>
      <c r="BS23" s="395"/>
      <c r="BT23" s="395"/>
      <c r="BU23" s="396"/>
      <c r="BV23" s="394">
        <v>7728695</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7440</v>
      </c>
      <c r="R24" s="446"/>
      <c r="S24" s="446"/>
      <c r="T24" s="446"/>
      <c r="U24" s="446"/>
      <c r="V24" s="488"/>
      <c r="W24" s="540"/>
      <c r="X24" s="541"/>
      <c r="Y24" s="542"/>
      <c r="Z24" s="444" t="s">
        <v>162</v>
      </c>
      <c r="AA24" s="424"/>
      <c r="AB24" s="424"/>
      <c r="AC24" s="424"/>
      <c r="AD24" s="424"/>
      <c r="AE24" s="424"/>
      <c r="AF24" s="424"/>
      <c r="AG24" s="425"/>
      <c r="AH24" s="445">
        <v>252</v>
      </c>
      <c r="AI24" s="446"/>
      <c r="AJ24" s="446"/>
      <c r="AK24" s="446"/>
      <c r="AL24" s="488"/>
      <c r="AM24" s="445">
        <v>721224</v>
      </c>
      <c r="AN24" s="446"/>
      <c r="AO24" s="446"/>
      <c r="AP24" s="446"/>
      <c r="AQ24" s="446"/>
      <c r="AR24" s="488"/>
      <c r="AS24" s="445">
        <v>2862</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4832862</v>
      </c>
      <c r="BO24" s="395"/>
      <c r="BP24" s="395"/>
      <c r="BQ24" s="395"/>
      <c r="BR24" s="395"/>
      <c r="BS24" s="395"/>
      <c r="BT24" s="395"/>
      <c r="BU24" s="396"/>
      <c r="BV24" s="394">
        <v>5063244</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6370</v>
      </c>
      <c r="R25" s="446"/>
      <c r="S25" s="446"/>
      <c r="T25" s="446"/>
      <c r="U25" s="446"/>
      <c r="V25" s="488"/>
      <c r="W25" s="540"/>
      <c r="X25" s="541"/>
      <c r="Y25" s="542"/>
      <c r="Z25" s="444" t="s">
        <v>165</v>
      </c>
      <c r="AA25" s="424"/>
      <c r="AB25" s="424"/>
      <c r="AC25" s="424"/>
      <c r="AD25" s="424"/>
      <c r="AE25" s="424"/>
      <c r="AF25" s="424"/>
      <c r="AG25" s="425"/>
      <c r="AH25" s="445">
        <v>64</v>
      </c>
      <c r="AI25" s="446"/>
      <c r="AJ25" s="446"/>
      <c r="AK25" s="446"/>
      <c r="AL25" s="488"/>
      <c r="AM25" s="445">
        <v>180160</v>
      </c>
      <c r="AN25" s="446"/>
      <c r="AO25" s="446"/>
      <c r="AP25" s="446"/>
      <c r="AQ25" s="446"/>
      <c r="AR25" s="488"/>
      <c r="AS25" s="445">
        <v>2815</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116900</v>
      </c>
      <c r="BO25" s="358"/>
      <c r="BP25" s="358"/>
      <c r="BQ25" s="358"/>
      <c r="BR25" s="358"/>
      <c r="BS25" s="358"/>
      <c r="BT25" s="358"/>
      <c r="BU25" s="359"/>
      <c r="BV25" s="357">
        <v>128446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5400</v>
      </c>
      <c r="R26" s="446"/>
      <c r="S26" s="446"/>
      <c r="T26" s="446"/>
      <c r="U26" s="446"/>
      <c r="V26" s="488"/>
      <c r="W26" s="540"/>
      <c r="X26" s="541"/>
      <c r="Y26" s="542"/>
      <c r="Z26" s="444" t="s">
        <v>168</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3200</v>
      </c>
      <c r="R27" s="446"/>
      <c r="S27" s="446"/>
      <c r="T27" s="446"/>
      <c r="U27" s="446"/>
      <c r="V27" s="488"/>
      <c r="W27" s="540"/>
      <c r="X27" s="541"/>
      <c r="Y27" s="542"/>
      <c r="Z27" s="444" t="s">
        <v>171</v>
      </c>
      <c r="AA27" s="424"/>
      <c r="AB27" s="424"/>
      <c r="AC27" s="424"/>
      <c r="AD27" s="424"/>
      <c r="AE27" s="424"/>
      <c r="AF27" s="424"/>
      <c r="AG27" s="425"/>
      <c r="AH27" s="445" t="s">
        <v>122</v>
      </c>
      <c r="AI27" s="446"/>
      <c r="AJ27" s="446"/>
      <c r="AK27" s="446"/>
      <c r="AL27" s="488"/>
      <c r="AM27" s="445" t="s">
        <v>122</v>
      </c>
      <c r="AN27" s="446"/>
      <c r="AO27" s="446"/>
      <c r="AP27" s="446"/>
      <c r="AQ27" s="446"/>
      <c r="AR27" s="488"/>
      <c r="AS27" s="445" t="s">
        <v>122</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566785</v>
      </c>
      <c r="BO27" s="514"/>
      <c r="BP27" s="514"/>
      <c r="BQ27" s="514"/>
      <c r="BR27" s="514"/>
      <c r="BS27" s="514"/>
      <c r="BT27" s="514"/>
      <c r="BU27" s="515"/>
      <c r="BV27" s="513">
        <v>563458</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2850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823867</v>
      </c>
      <c r="BO28" s="358"/>
      <c r="BP28" s="358"/>
      <c r="BQ28" s="358"/>
      <c r="BR28" s="358"/>
      <c r="BS28" s="358"/>
      <c r="BT28" s="358"/>
      <c r="BU28" s="359"/>
      <c r="BV28" s="357">
        <v>823394</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9</v>
      </c>
      <c r="M29" s="446"/>
      <c r="N29" s="446"/>
      <c r="O29" s="446"/>
      <c r="P29" s="488"/>
      <c r="Q29" s="445">
        <v>2650</v>
      </c>
      <c r="R29" s="446"/>
      <c r="S29" s="446"/>
      <c r="T29" s="446"/>
      <c r="U29" s="446"/>
      <c r="V29" s="488"/>
      <c r="W29" s="543"/>
      <c r="X29" s="544"/>
      <c r="Y29" s="545"/>
      <c r="Z29" s="444" t="s">
        <v>177</v>
      </c>
      <c r="AA29" s="424"/>
      <c r="AB29" s="424"/>
      <c r="AC29" s="424"/>
      <c r="AD29" s="424"/>
      <c r="AE29" s="424"/>
      <c r="AF29" s="424"/>
      <c r="AG29" s="425"/>
      <c r="AH29" s="445">
        <v>252</v>
      </c>
      <c r="AI29" s="446"/>
      <c r="AJ29" s="446"/>
      <c r="AK29" s="446"/>
      <c r="AL29" s="488"/>
      <c r="AM29" s="445">
        <v>721224</v>
      </c>
      <c r="AN29" s="446"/>
      <c r="AO29" s="446"/>
      <c r="AP29" s="446"/>
      <c r="AQ29" s="446"/>
      <c r="AR29" s="488"/>
      <c r="AS29" s="445">
        <v>2862</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276328</v>
      </c>
      <c r="BO29" s="395"/>
      <c r="BP29" s="395"/>
      <c r="BQ29" s="395"/>
      <c r="BR29" s="395"/>
      <c r="BS29" s="395"/>
      <c r="BT29" s="395"/>
      <c r="BU29" s="396"/>
      <c r="BV29" s="394">
        <v>229582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3441371</v>
      </c>
      <c r="BO30" s="514"/>
      <c r="BP30" s="514"/>
      <c r="BQ30" s="514"/>
      <c r="BR30" s="514"/>
      <c r="BS30" s="514"/>
      <c r="BT30" s="514"/>
      <c r="BU30" s="515"/>
      <c r="BV30" s="513">
        <v>3287188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上水道事業会計</v>
      </c>
      <c r="AP34" s="585"/>
      <c r="AQ34" s="585"/>
      <c r="AR34" s="585"/>
      <c r="AS34" s="585"/>
      <c r="AT34" s="585"/>
      <c r="AU34" s="585"/>
      <c r="AV34" s="585"/>
      <c r="AW34" s="585"/>
      <c r="AX34" s="585"/>
      <c r="AY34" s="585"/>
      <c r="AZ34" s="585"/>
      <c r="BA34" s="585"/>
      <c r="BB34" s="585"/>
      <c r="BC34" s="585"/>
      <c r="BD34" s="163"/>
      <c r="BE34" s="584">
        <f>IF(BG34="","",MAX(C34:D43,U34:V43,AM34:AN43)+1)</f>
        <v>9</v>
      </c>
      <c r="BF34" s="584"/>
      <c r="BG34" s="585" t="str">
        <f>IF('各会計、関係団体の財政状況及び健全化判断比率'!B34="","",'各会計、関係団体の財政状況及び健全化判断比率'!B34)</f>
        <v>簡易水道特別会計</v>
      </c>
      <c r="BH34" s="585"/>
      <c r="BI34" s="585"/>
      <c r="BJ34" s="585"/>
      <c r="BK34" s="585"/>
      <c r="BL34" s="585"/>
      <c r="BM34" s="585"/>
      <c r="BN34" s="585"/>
      <c r="BO34" s="585"/>
      <c r="BP34" s="585"/>
      <c r="BQ34" s="585"/>
      <c r="BR34" s="585"/>
      <c r="BS34" s="585"/>
      <c r="BT34" s="585"/>
      <c r="BU34" s="585"/>
      <c r="BV34" s="163"/>
      <c r="BW34" s="584">
        <f>IF(BY34="","",MAX(C34:D43,U34:V43,AM34:AN43,BE34:BF43)+1)</f>
        <v>11</v>
      </c>
      <c r="BX34" s="584"/>
      <c r="BY34" s="585" t="str">
        <f>IF('各会計、関係団体の財政状況及び健全化判断比率'!B68="","",'各会計、関係団体の財政状況及び健全化判断比率'!B68)</f>
        <v>南濃衛生施設利用事務組合</v>
      </c>
      <c r="BZ34" s="585"/>
      <c r="CA34" s="585"/>
      <c r="CB34" s="585"/>
      <c r="CC34" s="585"/>
      <c r="CD34" s="585"/>
      <c r="CE34" s="585"/>
      <c r="CF34" s="585"/>
      <c r="CG34" s="585"/>
      <c r="CH34" s="585"/>
      <c r="CI34" s="585"/>
      <c r="CJ34" s="585"/>
      <c r="CK34" s="585"/>
      <c r="CL34" s="585"/>
      <c r="CM34" s="585"/>
      <c r="CN34" s="163"/>
      <c r="CO34" s="584">
        <f>IF(CQ34="","",MAX(C34:D43,U34:V43,AM34:AN43,BE34:BF43,BW34:BX43)+1)</f>
        <v>17</v>
      </c>
      <c r="CP34" s="584"/>
      <c r="CQ34" s="585" t="str">
        <f>IF('各会計、関係団体の財政状況及び健全化判断比率'!BS7="","",'各会計、関係団体の財政状況及び健全化判断比率'!BS7)</f>
        <v>養老町スポーツ連盟</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x14ac:dyDescent="0.15">
      <c r="A35" s="163"/>
      <c r="B35" s="190"/>
      <c r="C35" s="584">
        <f>IF(E35="","",C34+1)</f>
        <v>2</v>
      </c>
      <c r="D35" s="584"/>
      <c r="E35" s="585" t="str">
        <f>IF('各会計、関係団体の財政状況及び健全化判断比率'!B8="","",'各会計、関係団体の財政状況及び健全化判断比率'!B8)</f>
        <v>住宅新築資金等貸付特別会計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f t="shared" ref="BE35:BE43" si="1">IF(BG35="","",BE34+1)</f>
        <v>10</v>
      </c>
      <c r="BF35" s="584"/>
      <c r="BG35" s="585" t="str">
        <f>IF('各会計、関係団体の財政状況及び健全化判断比率'!B35="","",'各会計、関係団体の財政状況及び健全化判断比率'!B35)</f>
        <v>食肉事業センター特別会計</v>
      </c>
      <c r="BH35" s="585"/>
      <c r="BI35" s="585"/>
      <c r="BJ35" s="585"/>
      <c r="BK35" s="585"/>
      <c r="BL35" s="585"/>
      <c r="BM35" s="585"/>
      <c r="BN35" s="585"/>
      <c r="BO35" s="585"/>
      <c r="BP35" s="585"/>
      <c r="BQ35" s="585"/>
      <c r="BR35" s="585"/>
      <c r="BS35" s="585"/>
      <c r="BT35" s="585"/>
      <c r="BU35" s="585"/>
      <c r="BV35" s="163"/>
      <c r="BW35" s="584">
        <f t="shared" ref="BW35:BW43" si="2">IF(BY35="","",BW34+1)</f>
        <v>12</v>
      </c>
      <c r="BX35" s="584"/>
      <c r="BY35" s="585" t="str">
        <f>IF('各会計、関係団体の財政状況及び健全化判断比率'!B69="","",'各会計、関係団体の財政状況及び健全化判断比率'!B69)</f>
        <v>西南濃粗大廃棄物処理組合</v>
      </c>
      <c r="BZ35" s="585"/>
      <c r="CA35" s="585"/>
      <c r="CB35" s="585"/>
      <c r="CC35" s="585"/>
      <c r="CD35" s="585"/>
      <c r="CE35" s="585"/>
      <c r="CF35" s="585"/>
      <c r="CG35" s="585"/>
      <c r="CH35" s="585"/>
      <c r="CI35" s="585"/>
      <c r="CJ35" s="585"/>
      <c r="CK35" s="585"/>
      <c r="CL35" s="585"/>
      <c r="CM35" s="585"/>
      <c r="CN35" s="163"/>
      <c r="CO35" s="584">
        <f t="shared" ref="CO35:CO43" si="3">IF(CQ35="","",CO34+1)</f>
        <v>18</v>
      </c>
      <c r="CP35" s="584"/>
      <c r="CQ35" s="585" t="str">
        <f>IF('各会計、関係団体の財政状況及び健全化判断比率'!BS8="","",'各会計、関係団体の財政状況及び健全化判断比率'!BS8)</f>
        <v>養老町土地開発公社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介護サービス事業特別会計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13</v>
      </c>
      <c r="BX36" s="584"/>
      <c r="BY36" s="585" t="str">
        <f>IF('各会計、関係団体の財政状況及び健全化判断比率'!B70="","",'各会計、関係団体の財政状況及び健全化判断比率'!B70)</f>
        <v>岐阜県後期高齢者医療連合（一般会計分）</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14</v>
      </c>
      <c r="BX37" s="584"/>
      <c r="BY37" s="585" t="str">
        <f>IF('各会計、関係団体の財政状況及び健全化判断比率'!B71="","",'各会計、関係団体の財政状況及び健全化判断比率'!B71)</f>
        <v>岐阜県後期高齢者医療連合（特別会計分）</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15</v>
      </c>
      <c r="BX38" s="584"/>
      <c r="BY38" s="585" t="str">
        <f>IF('各会計、関係団体の財政状況及び健全化判断比率'!B72="","",'各会計、関係団体の財政状況及び健全化判断比率'!B72)</f>
        <v>岐阜県市町村会館組合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16</v>
      </c>
      <c r="BX39" s="584"/>
      <c r="BY39" s="585" t="str">
        <f>IF('各会計、関係団体の財政状況及び健全化判断比率'!B73="","",'各会計、関係団体の財政状況及び健全化判断比率'!B73)</f>
        <v>岐阜県市町村職員退職手当組合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D7mPWb4q/9RLiyDxi480j7dvey4/EQRGQ3ZGdf4ff+HrTCmHmUmNnqh/A2KTg2kPDhKklystJqL3d5+8diRoGQ==" saltValue="BZTJGG9Y44PVpKutR2SRT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AP37" sqref="AP37"/>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6" t="s">
        <v>536</v>
      </c>
      <c r="D34" s="1136"/>
      <c r="E34" s="1137"/>
      <c r="F34" s="32">
        <v>9.44</v>
      </c>
      <c r="G34" s="33">
        <v>14.9</v>
      </c>
      <c r="H34" s="33">
        <v>14.13</v>
      </c>
      <c r="I34" s="33">
        <v>14.06</v>
      </c>
      <c r="J34" s="34">
        <v>13.94</v>
      </c>
      <c r="K34" s="22"/>
      <c r="L34" s="22"/>
      <c r="M34" s="22"/>
      <c r="N34" s="22"/>
      <c r="O34" s="22"/>
      <c r="P34" s="22"/>
    </row>
    <row r="35" spans="1:16" ht="39" customHeight="1" x14ac:dyDescent="0.15">
      <c r="A35" s="22"/>
      <c r="B35" s="35"/>
      <c r="C35" s="1132" t="s">
        <v>537</v>
      </c>
      <c r="D35" s="1132"/>
      <c r="E35" s="1133"/>
      <c r="F35" s="36">
        <v>7.68</v>
      </c>
      <c r="G35" s="37">
        <v>6</v>
      </c>
      <c r="H35" s="37">
        <v>4.97</v>
      </c>
      <c r="I35" s="37">
        <v>8.1999999999999993</v>
      </c>
      <c r="J35" s="38">
        <v>9.77</v>
      </c>
      <c r="K35" s="22"/>
      <c r="L35" s="22"/>
      <c r="M35" s="22"/>
      <c r="N35" s="22"/>
      <c r="O35" s="22"/>
      <c r="P35" s="22"/>
    </row>
    <row r="36" spans="1:16" ht="39" customHeight="1" x14ac:dyDescent="0.15">
      <c r="A36" s="22"/>
      <c r="B36" s="35"/>
      <c r="C36" s="1132" t="s">
        <v>538</v>
      </c>
      <c r="D36" s="1132"/>
      <c r="E36" s="1133"/>
      <c r="F36" s="36">
        <v>8.6999999999999993</v>
      </c>
      <c r="G36" s="37">
        <v>8.93</v>
      </c>
      <c r="H36" s="37">
        <v>9.1199999999999992</v>
      </c>
      <c r="I36" s="37">
        <v>9.3000000000000007</v>
      </c>
      <c r="J36" s="38">
        <v>9.02</v>
      </c>
      <c r="K36" s="22"/>
      <c r="L36" s="22"/>
      <c r="M36" s="22"/>
      <c r="N36" s="22"/>
      <c r="O36" s="22"/>
      <c r="P36" s="22"/>
    </row>
    <row r="37" spans="1:16" ht="39" customHeight="1" x14ac:dyDescent="0.15">
      <c r="A37" s="22"/>
      <c r="B37" s="35"/>
      <c r="C37" s="1132" t="s">
        <v>539</v>
      </c>
      <c r="D37" s="1132"/>
      <c r="E37" s="1133"/>
      <c r="F37" s="36">
        <v>2.79</v>
      </c>
      <c r="G37" s="37">
        <v>3.89</v>
      </c>
      <c r="H37" s="37">
        <v>4.83</v>
      </c>
      <c r="I37" s="37">
        <v>3.94</v>
      </c>
      <c r="J37" s="38">
        <v>2.87</v>
      </c>
      <c r="K37" s="22"/>
      <c r="L37" s="22"/>
      <c r="M37" s="22"/>
      <c r="N37" s="22"/>
      <c r="O37" s="22"/>
      <c r="P37" s="22"/>
    </row>
    <row r="38" spans="1:16" ht="39" customHeight="1" x14ac:dyDescent="0.15">
      <c r="A38" s="22"/>
      <c r="B38" s="35"/>
      <c r="C38" s="1132" t="s">
        <v>540</v>
      </c>
      <c r="D38" s="1132"/>
      <c r="E38" s="1133"/>
      <c r="F38" s="36">
        <v>0.98</v>
      </c>
      <c r="G38" s="37">
        <v>0.95</v>
      </c>
      <c r="H38" s="37">
        <v>1.02</v>
      </c>
      <c r="I38" s="37">
        <v>1.04</v>
      </c>
      <c r="J38" s="38">
        <v>1.04</v>
      </c>
      <c r="K38" s="22"/>
      <c r="L38" s="22"/>
      <c r="M38" s="22"/>
      <c r="N38" s="22"/>
      <c r="O38" s="22"/>
      <c r="P38" s="22"/>
    </row>
    <row r="39" spans="1:16" ht="39" customHeight="1" x14ac:dyDescent="0.15">
      <c r="A39" s="22"/>
      <c r="B39" s="35"/>
      <c r="C39" s="1132" t="s">
        <v>541</v>
      </c>
      <c r="D39" s="1132"/>
      <c r="E39" s="1133"/>
      <c r="F39" s="36">
        <v>0.43</v>
      </c>
      <c r="G39" s="37">
        <v>0.47</v>
      </c>
      <c r="H39" s="37">
        <v>0.55000000000000004</v>
      </c>
      <c r="I39" s="37">
        <v>0.74</v>
      </c>
      <c r="J39" s="38">
        <v>0.82</v>
      </c>
      <c r="K39" s="22"/>
      <c r="L39" s="22"/>
      <c r="M39" s="22"/>
      <c r="N39" s="22"/>
      <c r="O39" s="22"/>
      <c r="P39" s="22"/>
    </row>
    <row r="40" spans="1:16" ht="39" customHeight="1" x14ac:dyDescent="0.15">
      <c r="A40" s="22"/>
      <c r="B40" s="35"/>
      <c r="C40" s="1132" t="s">
        <v>542</v>
      </c>
      <c r="D40" s="1132"/>
      <c r="E40" s="1133"/>
      <c r="F40" s="36" t="s">
        <v>491</v>
      </c>
      <c r="G40" s="37" t="s">
        <v>491</v>
      </c>
      <c r="H40" s="37" t="s">
        <v>491</v>
      </c>
      <c r="I40" s="37" t="s">
        <v>491</v>
      </c>
      <c r="J40" s="38">
        <v>0.61</v>
      </c>
      <c r="K40" s="22"/>
      <c r="L40" s="22"/>
      <c r="M40" s="22"/>
      <c r="N40" s="22"/>
      <c r="O40" s="22"/>
      <c r="P40" s="22"/>
    </row>
    <row r="41" spans="1:16" ht="39" customHeight="1" x14ac:dyDescent="0.15">
      <c r="A41" s="22"/>
      <c r="B41" s="35"/>
      <c r="C41" s="1132" t="s">
        <v>543</v>
      </c>
      <c r="D41" s="1132"/>
      <c r="E41" s="1133"/>
      <c r="F41" s="36">
        <v>0.02</v>
      </c>
      <c r="G41" s="37">
        <v>0.02</v>
      </c>
      <c r="H41" s="37">
        <v>0.04</v>
      </c>
      <c r="I41" s="37">
        <v>7.0000000000000007E-2</v>
      </c>
      <c r="J41" s="38">
        <v>0.11</v>
      </c>
      <c r="K41" s="22"/>
      <c r="L41" s="22"/>
      <c r="M41" s="22"/>
      <c r="N41" s="22"/>
      <c r="O41" s="22"/>
      <c r="P41" s="22"/>
    </row>
    <row r="42" spans="1:16" ht="39" customHeight="1" x14ac:dyDescent="0.15">
      <c r="A42" s="22"/>
      <c r="B42" s="39"/>
      <c r="C42" s="1132" t="s">
        <v>544</v>
      </c>
      <c r="D42" s="1132"/>
      <c r="E42" s="1133"/>
      <c r="F42" s="36" t="s">
        <v>491</v>
      </c>
      <c r="G42" s="37" t="s">
        <v>491</v>
      </c>
      <c r="H42" s="37" t="s">
        <v>491</v>
      </c>
      <c r="I42" s="37" t="s">
        <v>491</v>
      </c>
      <c r="J42" s="38" t="s">
        <v>491</v>
      </c>
      <c r="K42" s="22"/>
      <c r="L42" s="22"/>
      <c r="M42" s="22"/>
      <c r="N42" s="22"/>
      <c r="O42" s="22"/>
      <c r="P42" s="22"/>
    </row>
    <row r="43" spans="1:16" ht="39" customHeight="1" thickBot="1" x14ac:dyDescent="0.2">
      <c r="A43" s="22"/>
      <c r="B43" s="40"/>
      <c r="C43" s="1134" t="s">
        <v>545</v>
      </c>
      <c r="D43" s="1134"/>
      <c r="E43" s="1135"/>
      <c r="F43" s="41">
        <v>0.39</v>
      </c>
      <c r="G43" s="42">
        <v>0.83</v>
      </c>
      <c r="H43" s="42">
        <v>0.39</v>
      </c>
      <c r="I43" s="42">
        <v>0.65</v>
      </c>
      <c r="J43" s="43">
        <v>0.11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bcuVPvvi6LdlSD6moWmnuLL4vYq1FNVIRrgjbhhjwt+CgMfX2+uE6UWlBVmmsiFuXKLL8WJVeyru1qVLZBbDBA==" saltValue="FIi2k+MsoBk1w+0lu9uo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sqref="A1:A1048576"/>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854</v>
      </c>
      <c r="L45" s="58">
        <v>930</v>
      </c>
      <c r="M45" s="58">
        <v>1000</v>
      </c>
      <c r="N45" s="58">
        <v>1025</v>
      </c>
      <c r="O45" s="59">
        <v>1011</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491</v>
      </c>
      <c r="L46" s="62" t="s">
        <v>491</v>
      </c>
      <c r="M46" s="62" t="s">
        <v>491</v>
      </c>
      <c r="N46" s="62" t="s">
        <v>491</v>
      </c>
      <c r="O46" s="63" t="s">
        <v>491</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491</v>
      </c>
      <c r="L47" s="62" t="s">
        <v>491</v>
      </c>
      <c r="M47" s="62" t="s">
        <v>491</v>
      </c>
      <c r="N47" s="62" t="s">
        <v>491</v>
      </c>
      <c r="O47" s="63" t="s">
        <v>491</v>
      </c>
      <c r="P47" s="46"/>
      <c r="Q47" s="46"/>
      <c r="R47" s="46"/>
      <c r="S47" s="46"/>
      <c r="T47" s="46"/>
      <c r="U47" s="46"/>
    </row>
    <row r="48" spans="1:21" ht="30.75" customHeight="1" x14ac:dyDescent="0.15">
      <c r="A48" s="46"/>
      <c r="B48" s="1140"/>
      <c r="C48" s="1141"/>
      <c r="D48" s="60"/>
      <c r="E48" s="1146" t="s">
        <v>13</v>
      </c>
      <c r="F48" s="1146"/>
      <c r="G48" s="1146"/>
      <c r="H48" s="1146"/>
      <c r="I48" s="1146"/>
      <c r="J48" s="1147"/>
      <c r="K48" s="61">
        <v>186</v>
      </c>
      <c r="L48" s="62">
        <v>183</v>
      </c>
      <c r="M48" s="62">
        <v>173</v>
      </c>
      <c r="N48" s="62">
        <v>181</v>
      </c>
      <c r="O48" s="63">
        <v>181</v>
      </c>
      <c r="P48" s="46"/>
      <c r="Q48" s="46"/>
      <c r="R48" s="46"/>
      <c r="S48" s="46"/>
      <c r="T48" s="46"/>
      <c r="U48" s="46"/>
    </row>
    <row r="49" spans="1:21" ht="30.75" customHeight="1" x14ac:dyDescent="0.15">
      <c r="A49" s="46"/>
      <c r="B49" s="1140"/>
      <c r="C49" s="1141"/>
      <c r="D49" s="60"/>
      <c r="E49" s="1146" t="s">
        <v>14</v>
      </c>
      <c r="F49" s="1146"/>
      <c r="G49" s="1146"/>
      <c r="H49" s="1146"/>
      <c r="I49" s="1146"/>
      <c r="J49" s="1147"/>
      <c r="K49" s="61">
        <v>147</v>
      </c>
      <c r="L49" s="62">
        <v>127</v>
      </c>
      <c r="M49" s="62">
        <v>116</v>
      </c>
      <c r="N49" s="62">
        <v>15</v>
      </c>
      <c r="O49" s="63">
        <v>31</v>
      </c>
      <c r="P49" s="46"/>
      <c r="Q49" s="46"/>
      <c r="R49" s="46"/>
      <c r="S49" s="46"/>
      <c r="T49" s="46"/>
      <c r="U49" s="46"/>
    </row>
    <row r="50" spans="1:21" ht="30.75" customHeight="1" x14ac:dyDescent="0.15">
      <c r="A50" s="46"/>
      <c r="B50" s="1140"/>
      <c r="C50" s="1141"/>
      <c r="D50" s="60"/>
      <c r="E50" s="1146" t="s">
        <v>15</v>
      </c>
      <c r="F50" s="1146"/>
      <c r="G50" s="1146"/>
      <c r="H50" s="1146"/>
      <c r="I50" s="1146"/>
      <c r="J50" s="1147"/>
      <c r="K50" s="61" t="s">
        <v>491</v>
      </c>
      <c r="L50" s="62" t="s">
        <v>491</v>
      </c>
      <c r="M50" s="62" t="s">
        <v>491</v>
      </c>
      <c r="N50" s="62" t="s">
        <v>491</v>
      </c>
      <c r="O50" s="63" t="s">
        <v>491</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491</v>
      </c>
      <c r="L51" s="62" t="s">
        <v>491</v>
      </c>
      <c r="M51" s="62" t="s">
        <v>491</v>
      </c>
      <c r="N51" s="62" t="s">
        <v>491</v>
      </c>
      <c r="O51" s="63" t="s">
        <v>491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734</v>
      </c>
      <c r="L52" s="62">
        <v>755</v>
      </c>
      <c r="M52" s="62">
        <v>729</v>
      </c>
      <c r="N52" s="62">
        <v>696</v>
      </c>
      <c r="O52" s="63">
        <v>652</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453</v>
      </c>
      <c r="L53" s="67">
        <v>485</v>
      </c>
      <c r="M53" s="67">
        <v>560</v>
      </c>
      <c r="N53" s="67">
        <v>525</v>
      </c>
      <c r="O53" s="68">
        <v>571</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491</v>
      </c>
      <c r="L58" s="82" t="s">
        <v>491</v>
      </c>
      <c r="M58" s="82" t="s">
        <v>491</v>
      </c>
      <c r="N58" s="82" t="s">
        <v>491</v>
      </c>
      <c r="O58" s="83" t="s">
        <v>491</v>
      </c>
    </row>
    <row r="59" spans="1:21" ht="31.5" customHeight="1" x14ac:dyDescent="0.15">
      <c r="B59" s="1156"/>
      <c r="C59" s="1157"/>
      <c r="D59" s="1163" t="s">
        <v>26</v>
      </c>
      <c r="E59" s="1164"/>
      <c r="F59" s="1164"/>
      <c r="G59" s="1164"/>
      <c r="H59" s="1164"/>
      <c r="I59" s="1164"/>
      <c r="J59" s="1165"/>
      <c r="K59" s="84" t="s">
        <v>491</v>
      </c>
      <c r="L59" s="85" t="s">
        <v>491</v>
      </c>
      <c r="M59" s="85" t="s">
        <v>491</v>
      </c>
      <c r="N59" s="85" t="s">
        <v>491</v>
      </c>
      <c r="O59" s="86" t="s">
        <v>491</v>
      </c>
    </row>
    <row r="60" spans="1:21" ht="31.5" customHeight="1" thickBot="1" x14ac:dyDescent="0.2">
      <c r="B60" s="1158"/>
      <c r="C60" s="1159"/>
      <c r="D60" s="1166" t="s">
        <v>27</v>
      </c>
      <c r="E60" s="1167"/>
      <c r="F60" s="1167"/>
      <c r="G60" s="1167"/>
      <c r="H60" s="1167"/>
      <c r="I60" s="1167"/>
      <c r="J60" s="1168"/>
      <c r="K60" s="87" t="s">
        <v>491</v>
      </c>
      <c r="L60" s="88" t="s">
        <v>491</v>
      </c>
      <c r="M60" s="88" t="s">
        <v>491</v>
      </c>
      <c r="N60" s="88" t="s">
        <v>491</v>
      </c>
      <c r="O60" s="89" t="s">
        <v>491</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SFPSXIhF/eIHNZvKKrzwQXnNUd8X6p7jE/E8dOyM80ottWAUsvzuvGkxNh6+/t7roXqDTkq4vXDPXKadKvgmdw==" saltValue="5Gw+0QH/esS4YzjtWAqTT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AP37" sqref="AP37"/>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69" t="s">
        <v>30</v>
      </c>
      <c r="C41" s="1170"/>
      <c r="D41" s="103"/>
      <c r="E41" s="1175" t="s">
        <v>31</v>
      </c>
      <c r="F41" s="1175"/>
      <c r="G41" s="1175"/>
      <c r="H41" s="1176"/>
      <c r="I41" s="330">
        <v>11195</v>
      </c>
      <c r="J41" s="331">
        <v>11252</v>
      </c>
      <c r="K41" s="331">
        <v>10616</v>
      </c>
      <c r="L41" s="331">
        <v>9959</v>
      </c>
      <c r="M41" s="332">
        <v>9310</v>
      </c>
    </row>
    <row r="42" spans="2:13" ht="27.75" customHeight="1" x14ac:dyDescent="0.15">
      <c r="B42" s="1171"/>
      <c r="C42" s="1172"/>
      <c r="D42" s="104"/>
      <c r="E42" s="1177" t="s">
        <v>32</v>
      </c>
      <c r="F42" s="1177"/>
      <c r="G42" s="1177"/>
      <c r="H42" s="1178"/>
      <c r="I42" s="333" t="s">
        <v>491</v>
      </c>
      <c r="J42" s="334" t="s">
        <v>491</v>
      </c>
      <c r="K42" s="334" t="s">
        <v>491</v>
      </c>
      <c r="L42" s="334" t="s">
        <v>491</v>
      </c>
      <c r="M42" s="335" t="s">
        <v>491</v>
      </c>
    </row>
    <row r="43" spans="2:13" ht="27.75" customHeight="1" x14ac:dyDescent="0.15">
      <c r="B43" s="1171"/>
      <c r="C43" s="1172"/>
      <c r="D43" s="104"/>
      <c r="E43" s="1177" t="s">
        <v>33</v>
      </c>
      <c r="F43" s="1177"/>
      <c r="G43" s="1177"/>
      <c r="H43" s="1178"/>
      <c r="I43" s="333">
        <v>1904</v>
      </c>
      <c r="J43" s="334">
        <v>1631</v>
      </c>
      <c r="K43" s="334">
        <v>1334</v>
      </c>
      <c r="L43" s="334">
        <v>1181</v>
      </c>
      <c r="M43" s="335">
        <v>1030</v>
      </c>
    </row>
    <row r="44" spans="2:13" ht="27.75" customHeight="1" x14ac:dyDescent="0.15">
      <c r="B44" s="1171"/>
      <c r="C44" s="1172"/>
      <c r="D44" s="104"/>
      <c r="E44" s="1177" t="s">
        <v>34</v>
      </c>
      <c r="F44" s="1177"/>
      <c r="G44" s="1177"/>
      <c r="H44" s="1178"/>
      <c r="I44" s="333">
        <v>510</v>
      </c>
      <c r="J44" s="334">
        <v>717</v>
      </c>
      <c r="K44" s="334">
        <v>1449</v>
      </c>
      <c r="L44" s="334">
        <v>1940</v>
      </c>
      <c r="M44" s="335">
        <v>2056</v>
      </c>
    </row>
    <row r="45" spans="2:13" ht="27.75" customHeight="1" x14ac:dyDescent="0.15">
      <c r="B45" s="1171"/>
      <c r="C45" s="1172"/>
      <c r="D45" s="104"/>
      <c r="E45" s="1177" t="s">
        <v>35</v>
      </c>
      <c r="F45" s="1177"/>
      <c r="G45" s="1177"/>
      <c r="H45" s="1178"/>
      <c r="I45" s="333">
        <v>2219</v>
      </c>
      <c r="J45" s="334">
        <v>2162</v>
      </c>
      <c r="K45" s="334">
        <v>2150</v>
      </c>
      <c r="L45" s="334">
        <v>2118</v>
      </c>
      <c r="M45" s="335">
        <v>2157</v>
      </c>
    </row>
    <row r="46" spans="2:13" ht="27.75" customHeight="1" x14ac:dyDescent="0.15">
      <c r="B46" s="1171"/>
      <c r="C46" s="1172"/>
      <c r="D46" s="105"/>
      <c r="E46" s="1177" t="s">
        <v>36</v>
      </c>
      <c r="F46" s="1177"/>
      <c r="G46" s="1177"/>
      <c r="H46" s="1178"/>
      <c r="I46" s="333" t="s">
        <v>491</v>
      </c>
      <c r="J46" s="334" t="s">
        <v>491</v>
      </c>
      <c r="K46" s="334" t="s">
        <v>491</v>
      </c>
      <c r="L46" s="334" t="s">
        <v>491</v>
      </c>
      <c r="M46" s="335" t="s">
        <v>491</v>
      </c>
    </row>
    <row r="47" spans="2:13" ht="27.75" customHeight="1" x14ac:dyDescent="0.15">
      <c r="B47" s="1171"/>
      <c r="C47" s="1172"/>
      <c r="D47" s="106"/>
      <c r="E47" s="1179" t="s">
        <v>37</v>
      </c>
      <c r="F47" s="1180"/>
      <c r="G47" s="1180"/>
      <c r="H47" s="1181"/>
      <c r="I47" s="333" t="s">
        <v>491</v>
      </c>
      <c r="J47" s="334" t="s">
        <v>491</v>
      </c>
      <c r="K47" s="334" t="s">
        <v>491</v>
      </c>
      <c r="L47" s="334" t="s">
        <v>491</v>
      </c>
      <c r="M47" s="335" t="s">
        <v>491</v>
      </c>
    </row>
    <row r="48" spans="2:13" ht="27.75" customHeight="1" x14ac:dyDescent="0.15">
      <c r="B48" s="1171"/>
      <c r="C48" s="1172"/>
      <c r="D48" s="104"/>
      <c r="E48" s="1177" t="s">
        <v>38</v>
      </c>
      <c r="F48" s="1177"/>
      <c r="G48" s="1177"/>
      <c r="H48" s="1178"/>
      <c r="I48" s="333" t="s">
        <v>491</v>
      </c>
      <c r="J48" s="334" t="s">
        <v>491</v>
      </c>
      <c r="K48" s="334" t="s">
        <v>491</v>
      </c>
      <c r="L48" s="334" t="s">
        <v>491</v>
      </c>
      <c r="M48" s="335" t="s">
        <v>491</v>
      </c>
    </row>
    <row r="49" spans="2:13" ht="27.75" customHeight="1" x14ac:dyDescent="0.15">
      <c r="B49" s="1173"/>
      <c r="C49" s="1174"/>
      <c r="D49" s="104"/>
      <c r="E49" s="1177" t="s">
        <v>39</v>
      </c>
      <c r="F49" s="1177"/>
      <c r="G49" s="1177"/>
      <c r="H49" s="1178"/>
      <c r="I49" s="333" t="s">
        <v>491</v>
      </c>
      <c r="J49" s="334" t="s">
        <v>491</v>
      </c>
      <c r="K49" s="334" t="s">
        <v>491</v>
      </c>
      <c r="L49" s="334" t="s">
        <v>491</v>
      </c>
      <c r="M49" s="335" t="s">
        <v>491</v>
      </c>
    </row>
    <row r="50" spans="2:13" ht="27.75" customHeight="1" x14ac:dyDescent="0.15">
      <c r="B50" s="1182" t="s">
        <v>40</v>
      </c>
      <c r="C50" s="1183"/>
      <c r="D50" s="107"/>
      <c r="E50" s="1177" t="s">
        <v>41</v>
      </c>
      <c r="F50" s="1177"/>
      <c r="G50" s="1177"/>
      <c r="H50" s="1178"/>
      <c r="I50" s="333">
        <v>3102</v>
      </c>
      <c r="J50" s="334">
        <v>4201</v>
      </c>
      <c r="K50" s="334">
        <v>5077</v>
      </c>
      <c r="L50" s="334">
        <v>5476</v>
      </c>
      <c r="M50" s="335">
        <v>5729</v>
      </c>
    </row>
    <row r="51" spans="2:13" ht="27.75" customHeight="1" x14ac:dyDescent="0.15">
      <c r="B51" s="1171"/>
      <c r="C51" s="1172"/>
      <c r="D51" s="104"/>
      <c r="E51" s="1177" t="s">
        <v>42</v>
      </c>
      <c r="F51" s="1177"/>
      <c r="G51" s="1177"/>
      <c r="H51" s="1178"/>
      <c r="I51" s="333">
        <v>81</v>
      </c>
      <c r="J51" s="334">
        <v>17</v>
      </c>
      <c r="K51" s="334" t="s">
        <v>491</v>
      </c>
      <c r="L51" s="334" t="s">
        <v>491</v>
      </c>
      <c r="M51" s="335" t="s">
        <v>491</v>
      </c>
    </row>
    <row r="52" spans="2:13" ht="27.75" customHeight="1" x14ac:dyDescent="0.15">
      <c r="B52" s="1173"/>
      <c r="C52" s="1174"/>
      <c r="D52" s="104"/>
      <c r="E52" s="1177" t="s">
        <v>43</v>
      </c>
      <c r="F52" s="1177"/>
      <c r="G52" s="1177"/>
      <c r="H52" s="1178"/>
      <c r="I52" s="333">
        <v>8214</v>
      </c>
      <c r="J52" s="334">
        <v>8174</v>
      </c>
      <c r="K52" s="334">
        <v>8090</v>
      </c>
      <c r="L52" s="334">
        <v>7653</v>
      </c>
      <c r="M52" s="335">
        <v>7024</v>
      </c>
    </row>
    <row r="53" spans="2:13" ht="27.75" customHeight="1" thickBot="1" x14ac:dyDescent="0.2">
      <c r="B53" s="1184" t="s">
        <v>19</v>
      </c>
      <c r="C53" s="1185"/>
      <c r="D53" s="108"/>
      <c r="E53" s="1186" t="s">
        <v>44</v>
      </c>
      <c r="F53" s="1186"/>
      <c r="G53" s="1186"/>
      <c r="H53" s="1187"/>
      <c r="I53" s="336">
        <v>4431</v>
      </c>
      <c r="J53" s="337">
        <v>3369</v>
      </c>
      <c r="K53" s="337">
        <v>2382</v>
      </c>
      <c r="L53" s="337">
        <v>2069</v>
      </c>
      <c r="M53" s="338">
        <v>1799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D/AJszJDR0jthHjZNmzs2lhvSSuNWzor0TvDd9m652Hy1h/TJp/rEeOTnFWMTaL2avB+IAs5EtWqtGBznnocA==" saltValue="4vTEk56JwF5G6x59rP06I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AD97D-3BAB-4D6E-AB73-B3C07620C641}">
  <sheetPr>
    <pageSetUpPr fitToPage="1"/>
  </sheetPr>
  <dimension ref="B1:W64"/>
  <sheetViews>
    <sheetView showGridLines="0" zoomScale="70" zoomScaleNormal="70" zoomScaleSheetLayoutView="100" workbookViewId="0">
      <selection activeCell="H61" sqref="H61:H6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6" t="s">
        <v>46</v>
      </c>
      <c r="D55" s="1196"/>
      <c r="E55" s="1197"/>
      <c r="F55" s="339">
        <v>968</v>
      </c>
      <c r="G55" s="339">
        <v>823</v>
      </c>
      <c r="H55" s="340">
        <v>824</v>
      </c>
    </row>
    <row r="56" spans="2:8" ht="52.5" customHeight="1" x14ac:dyDescent="0.15">
      <c r="B56" s="120"/>
      <c r="C56" s="1198" t="s">
        <v>47</v>
      </c>
      <c r="D56" s="1198"/>
      <c r="E56" s="1199"/>
      <c r="F56" s="341">
        <v>194</v>
      </c>
      <c r="G56" s="341">
        <v>230</v>
      </c>
      <c r="H56" s="342">
        <v>276</v>
      </c>
    </row>
    <row r="57" spans="2:8" ht="53.25" customHeight="1" x14ac:dyDescent="0.15">
      <c r="B57" s="120"/>
      <c r="C57" s="1200" t="s">
        <v>48</v>
      </c>
      <c r="D57" s="1200"/>
      <c r="E57" s="1201"/>
      <c r="F57" s="343">
        <v>2905</v>
      </c>
      <c r="G57" s="343">
        <v>3287</v>
      </c>
      <c r="H57" s="344">
        <v>3441</v>
      </c>
    </row>
    <row r="58" spans="2:8" ht="45.75" customHeight="1" x14ac:dyDescent="0.15">
      <c r="B58" s="121"/>
      <c r="C58" s="1188" t="s">
        <v>560</v>
      </c>
      <c r="D58" s="1189"/>
      <c r="E58" s="1190"/>
      <c r="F58" s="345">
        <v>2405</v>
      </c>
      <c r="G58" s="345">
        <v>2759</v>
      </c>
      <c r="H58" s="346">
        <v>2887</v>
      </c>
    </row>
    <row r="59" spans="2:8" ht="45.75" customHeight="1" x14ac:dyDescent="0.15">
      <c r="B59" s="121"/>
      <c r="C59" s="1188" t="s">
        <v>561</v>
      </c>
      <c r="D59" s="1189"/>
      <c r="E59" s="1190"/>
      <c r="F59" s="345">
        <v>297</v>
      </c>
      <c r="G59" s="345">
        <v>298</v>
      </c>
      <c r="H59" s="346">
        <v>298</v>
      </c>
    </row>
    <row r="60" spans="2:8" ht="45.75" customHeight="1" x14ac:dyDescent="0.15">
      <c r="B60" s="121"/>
      <c r="C60" s="1188" t="s">
        <v>562</v>
      </c>
      <c r="D60" s="1189"/>
      <c r="E60" s="1190"/>
      <c r="F60" s="345">
        <v>88</v>
      </c>
      <c r="G60" s="345">
        <v>115</v>
      </c>
      <c r="H60" s="346">
        <v>141</v>
      </c>
    </row>
    <row r="61" spans="2:8" ht="45.75" customHeight="1" x14ac:dyDescent="0.15">
      <c r="B61" s="121"/>
      <c r="C61" s="1188" t="s">
        <v>563</v>
      </c>
      <c r="D61" s="1189"/>
      <c r="E61" s="1190"/>
      <c r="F61" s="345">
        <v>55</v>
      </c>
      <c r="G61" s="345">
        <v>55</v>
      </c>
      <c r="H61" s="346">
        <v>55</v>
      </c>
    </row>
    <row r="62" spans="2:8" ht="45.75" customHeight="1" thickBot="1" x14ac:dyDescent="0.2">
      <c r="B62" s="122"/>
      <c r="C62" s="1191" t="s">
        <v>564</v>
      </c>
      <c r="D62" s="1192"/>
      <c r="E62" s="1193"/>
      <c r="F62" s="347">
        <v>44</v>
      </c>
      <c r="G62" s="347">
        <v>45</v>
      </c>
      <c r="H62" s="348">
        <v>45</v>
      </c>
    </row>
    <row r="63" spans="2:8" ht="52.5" customHeight="1" thickBot="1" x14ac:dyDescent="0.2">
      <c r="B63" s="123"/>
      <c r="C63" s="1194" t="s">
        <v>49</v>
      </c>
      <c r="D63" s="1194"/>
      <c r="E63" s="1195"/>
      <c r="F63" s="349">
        <v>4067</v>
      </c>
      <c r="G63" s="349">
        <v>4340</v>
      </c>
      <c r="H63" s="350">
        <v>4542</v>
      </c>
    </row>
    <row r="64" spans="2:8" x14ac:dyDescent="0.15"/>
  </sheetData>
  <sheetProtection algorithmName="SHA-512" hashValue="vRaYxduD0RVmeGwgoVlhFCow5pJvwtGN2IZKT2IgizbPat8p4b/FMmF26w37KsQdVoy1RP6KpGyRvnKc1OU1+w==" saltValue="sVUEIduWuQfqrpsA3IQAH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88639</v>
      </c>
      <c r="E3" s="142"/>
      <c r="F3" s="143">
        <v>53895</v>
      </c>
      <c r="G3" s="144"/>
      <c r="H3" s="145"/>
    </row>
    <row r="4" spans="1:8" x14ac:dyDescent="0.15">
      <c r="A4" s="146"/>
      <c r="B4" s="147"/>
      <c r="C4" s="148"/>
      <c r="D4" s="149">
        <v>27605</v>
      </c>
      <c r="E4" s="150"/>
      <c r="F4" s="151">
        <v>31224</v>
      </c>
      <c r="G4" s="152"/>
      <c r="H4" s="153"/>
    </row>
    <row r="5" spans="1:8" x14ac:dyDescent="0.15">
      <c r="A5" s="134" t="s">
        <v>523</v>
      </c>
      <c r="B5" s="139"/>
      <c r="C5" s="140"/>
      <c r="D5" s="141">
        <v>36845</v>
      </c>
      <c r="E5" s="142"/>
      <c r="F5" s="143">
        <v>56181</v>
      </c>
      <c r="G5" s="144"/>
      <c r="H5" s="145"/>
    </row>
    <row r="6" spans="1:8" x14ac:dyDescent="0.15">
      <c r="A6" s="146"/>
      <c r="B6" s="147"/>
      <c r="C6" s="148"/>
      <c r="D6" s="149">
        <v>24893</v>
      </c>
      <c r="E6" s="150"/>
      <c r="F6" s="151">
        <v>32039</v>
      </c>
      <c r="G6" s="152"/>
      <c r="H6" s="153"/>
    </row>
    <row r="7" spans="1:8" x14ac:dyDescent="0.15">
      <c r="A7" s="134" t="s">
        <v>524</v>
      </c>
      <c r="B7" s="139"/>
      <c r="C7" s="140"/>
      <c r="D7" s="141">
        <v>25880</v>
      </c>
      <c r="E7" s="142"/>
      <c r="F7" s="143">
        <v>47730</v>
      </c>
      <c r="G7" s="144"/>
      <c r="H7" s="145"/>
    </row>
    <row r="8" spans="1:8" x14ac:dyDescent="0.15">
      <c r="A8" s="146"/>
      <c r="B8" s="147"/>
      <c r="C8" s="148"/>
      <c r="D8" s="149">
        <v>16927</v>
      </c>
      <c r="E8" s="150"/>
      <c r="F8" s="151">
        <v>26378</v>
      </c>
      <c r="G8" s="152"/>
      <c r="H8" s="153"/>
    </row>
    <row r="9" spans="1:8" x14ac:dyDescent="0.15">
      <c r="A9" s="134" t="s">
        <v>525</v>
      </c>
      <c r="B9" s="139"/>
      <c r="C9" s="140"/>
      <c r="D9" s="141">
        <v>24859</v>
      </c>
      <c r="E9" s="142"/>
      <c r="F9" s="143">
        <v>61921</v>
      </c>
      <c r="G9" s="144"/>
      <c r="H9" s="145"/>
    </row>
    <row r="10" spans="1:8" x14ac:dyDescent="0.15">
      <c r="A10" s="146"/>
      <c r="B10" s="147"/>
      <c r="C10" s="148"/>
      <c r="D10" s="149">
        <v>13645</v>
      </c>
      <c r="E10" s="150"/>
      <c r="F10" s="151">
        <v>34719</v>
      </c>
      <c r="G10" s="152"/>
      <c r="H10" s="153"/>
    </row>
    <row r="11" spans="1:8" x14ac:dyDescent="0.15">
      <c r="A11" s="134" t="s">
        <v>526</v>
      </c>
      <c r="B11" s="139"/>
      <c r="C11" s="140"/>
      <c r="D11" s="141">
        <v>26842</v>
      </c>
      <c r="E11" s="142"/>
      <c r="F11" s="143">
        <v>62764</v>
      </c>
      <c r="G11" s="144"/>
      <c r="H11" s="145"/>
    </row>
    <row r="12" spans="1:8" x14ac:dyDescent="0.15">
      <c r="A12" s="146"/>
      <c r="B12" s="147"/>
      <c r="C12" s="154"/>
      <c r="D12" s="149">
        <v>15934</v>
      </c>
      <c r="E12" s="150"/>
      <c r="F12" s="151">
        <v>36476</v>
      </c>
      <c r="G12" s="152"/>
      <c r="H12" s="153"/>
    </row>
    <row r="13" spans="1:8" x14ac:dyDescent="0.15">
      <c r="A13" s="134"/>
      <c r="B13" s="139"/>
      <c r="C13" s="140"/>
      <c r="D13" s="141">
        <v>40613</v>
      </c>
      <c r="E13" s="142"/>
      <c r="F13" s="143">
        <v>56498</v>
      </c>
      <c r="G13" s="155"/>
      <c r="H13" s="145"/>
    </row>
    <row r="14" spans="1:8" x14ac:dyDescent="0.15">
      <c r="A14" s="146"/>
      <c r="B14" s="147"/>
      <c r="C14" s="148"/>
      <c r="D14" s="149">
        <v>19801</v>
      </c>
      <c r="E14" s="150"/>
      <c r="F14" s="151">
        <v>32167</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10.43</v>
      </c>
      <c r="C19" s="156">
        <f>ROUND(VALUE(SUBSTITUTE(実質収支比率等に係る経年分析!G$48,"▲","-")),2)</f>
        <v>15.86</v>
      </c>
      <c r="D19" s="156">
        <f>ROUND(VALUE(SUBSTITUTE(実質収支比率等に係る経年分析!H$48,"▲","-")),2)</f>
        <v>15.16</v>
      </c>
      <c r="E19" s="156">
        <f>ROUND(VALUE(SUBSTITUTE(実質収支比率等に係る経年分析!I$48,"▲","-")),2)</f>
        <v>15.11</v>
      </c>
      <c r="F19" s="156">
        <f>ROUND(VALUE(SUBSTITUTE(実質収支比率等に係る経年分析!J$48,"▲","-")),2)</f>
        <v>14.98</v>
      </c>
    </row>
    <row r="20" spans="1:11" x14ac:dyDescent="0.15">
      <c r="A20" s="156" t="s">
        <v>53</v>
      </c>
      <c r="B20" s="156">
        <f>ROUND(VALUE(SUBSTITUTE(実質収支比率等に係る経年分析!F$47,"▲","-")),2)</f>
        <v>13.84</v>
      </c>
      <c r="C20" s="156">
        <f>ROUND(VALUE(SUBSTITUTE(実質収支比率等に係る経年分析!G$47,"▲","-")),2)</f>
        <v>13.2</v>
      </c>
      <c r="D20" s="156">
        <f>ROUND(VALUE(SUBSTITUTE(実質収支比率等に係る経年分析!H$47,"▲","-")),2)</f>
        <v>13.77</v>
      </c>
      <c r="E20" s="156">
        <f>ROUND(VALUE(SUBSTITUTE(実質収支比率等に係る経年分析!I$47,"▲","-")),2)</f>
        <v>11.72</v>
      </c>
      <c r="F20" s="156">
        <f>ROUND(VALUE(SUBSTITUTE(実質収支比率等に係る経年分析!J$47,"▲","-")),2)</f>
        <v>11.48</v>
      </c>
    </row>
    <row r="21" spans="1:11" x14ac:dyDescent="0.15">
      <c r="A21" s="156" t="s">
        <v>54</v>
      </c>
      <c r="B21" s="156">
        <f>IF(ISNUMBER(VALUE(SUBSTITUTE(実質収支比率等に係る経年分析!F$49,"▲","-"))),ROUND(VALUE(SUBSTITUTE(実質収支比率等に係る経年分析!F$49,"▲","-")),2),NA())</f>
        <v>4.75</v>
      </c>
      <c r="C21" s="156">
        <f>IF(ISNUMBER(VALUE(SUBSTITUTE(実質収支比率等に係る経年分析!G$49,"▲","-"))),ROUND(VALUE(SUBSTITUTE(実質収支比率等に係る経年分析!G$49,"▲","-")),2),NA())</f>
        <v>5.91</v>
      </c>
      <c r="D21" s="156">
        <f>IF(ISNUMBER(VALUE(SUBSTITUTE(実質収支比率等に係る経年分析!H$49,"▲","-"))),ROUND(VALUE(SUBSTITUTE(実質収支比率等に係る経年分析!H$49,"▲","-")),2),NA())</f>
        <v>-1.21</v>
      </c>
      <c r="E21" s="156">
        <f>IF(ISNUMBER(VALUE(SUBSTITUTE(実質収支比率等に係る経年分析!I$49,"▲","-"))),ROUND(VALUE(SUBSTITUTE(実質収支比率等に係る経年分析!I$49,"▲","-")),2),NA())</f>
        <v>-2.11</v>
      </c>
      <c r="F21" s="156">
        <f>IF(ISNUMBER(VALUE(SUBSTITUTE(実質収支比率等に係る経年分析!J$49,"▲","-"))),ROUND(VALUE(SUBSTITUTE(実質収支比率等に係る経年分析!J$49,"▲","-")),2),NA())</f>
        <v>0.2</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0.39</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0.83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0.39</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0.65</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0.11</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0.02</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0.02</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0.04</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7.0000000000000007E-2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0.11</v>
      </c>
    </row>
    <row r="30" spans="1:11" x14ac:dyDescent="0.15">
      <c r="A30" s="157" t="str">
        <f>IF(連結実質赤字比率に係る赤字・黒字の構成分析!C$40="",NA(),連結実質赤字比率に係る赤字・黒字の構成分析!C$40)</f>
        <v>下水道事業会計</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0.61</v>
      </c>
    </row>
    <row r="31" spans="1:11" x14ac:dyDescent="0.15">
      <c r="A31" s="157" t="str">
        <f>IF(連結実質赤字比率に係る赤字・黒字の構成分析!C$39="",NA(),連結実質赤字比率に係る赤字・黒字の構成分析!C$39)</f>
        <v>簡易水道特別会計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0.43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0.47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0.55000000000000004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0.74</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0.82</v>
      </c>
    </row>
    <row r="32" spans="1:11" x14ac:dyDescent="0.15">
      <c r="A32" s="157" t="str">
        <f>IF(連結実質赤字比率に係る赤字・黒字の構成分析!C$38="",NA(),連結実質赤字比率に係る赤字・黒字の構成分析!C$38)</f>
        <v>住宅新築資金等貸付特別会計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0.98</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0.95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1.02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1.04</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1.04</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2.79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3.89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4.83</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3.94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2.87</v>
      </c>
    </row>
    <row r="34" spans="1:16" x14ac:dyDescent="0.15">
      <c r="A34" s="157" t="str">
        <f>IF(連結実質赤字比率に係る赤字・黒字の構成分析!C$36="",NA(),連結実質赤字比率に係る赤字・黒字の構成分析!C$36)</f>
        <v>国民健康保険特別会計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8.6999999999999993</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8.93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9.1199999999999992</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9.3000000000000007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9.02</v>
      </c>
    </row>
    <row r="35" spans="1:16" x14ac:dyDescent="0.15">
      <c r="A35" s="157" t="str">
        <f>IF(連結実質赤字比率に係る赤字・黒字の構成分析!C$35="",NA(),連結実質赤字比率に係る赤字・黒字の構成分析!C$35)</f>
        <v>上水道事業会計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7.68</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4.97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8.1999999999999993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9.77</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9.44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14.9</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14.13</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14.06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13.94</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734</v>
      </c>
      <c r="E42" s="158"/>
      <c r="F42" s="158"/>
      <c r="G42" s="158">
        <f>'実質公債費比率（分子）の構造'!L$52</f>
        <v>755</v>
      </c>
      <c r="H42" s="158"/>
      <c r="I42" s="158"/>
      <c r="J42" s="158">
        <f>'実質公債費比率（分子）の構造'!M$52</f>
        <v>729</v>
      </c>
      <c r="K42" s="158"/>
      <c r="L42" s="158"/>
      <c r="M42" s="158">
        <f>'実質公債費比率（分子）の構造'!N$52</f>
        <v>696</v>
      </c>
      <c r="N42" s="158"/>
      <c r="O42" s="158"/>
      <c r="P42" s="158">
        <f>'実質公債費比率（分子）の構造'!O$52</f>
        <v>652</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15">
      <c r="A45" s="158" t="s">
        <v>63</v>
      </c>
      <c r="B45" s="158">
        <f>'実質公債費比率（分子）の構造'!K$49</f>
        <v>147</v>
      </c>
      <c r="C45" s="158"/>
      <c r="D45" s="158"/>
      <c r="E45" s="158">
        <f>'実質公債費比率（分子）の構造'!L$49</f>
        <v>127</v>
      </c>
      <c r="F45" s="158"/>
      <c r="G45" s="158"/>
      <c r="H45" s="158">
        <f>'実質公債費比率（分子）の構造'!M$49</f>
        <v>116</v>
      </c>
      <c r="I45" s="158"/>
      <c r="J45" s="158"/>
      <c r="K45" s="158">
        <f>'実質公債費比率（分子）の構造'!N$49</f>
        <v>15</v>
      </c>
      <c r="L45" s="158"/>
      <c r="M45" s="158"/>
      <c r="N45" s="158">
        <f>'実質公債費比率（分子）の構造'!O$49</f>
        <v>31</v>
      </c>
      <c r="O45" s="158"/>
      <c r="P45" s="158"/>
    </row>
    <row r="46" spans="1:16" x14ac:dyDescent="0.15">
      <c r="A46" s="158" t="s">
        <v>64</v>
      </c>
      <c r="B46" s="158">
        <f>'実質公債費比率（分子）の構造'!K$48</f>
        <v>186</v>
      </c>
      <c r="C46" s="158"/>
      <c r="D46" s="158"/>
      <c r="E46" s="158">
        <f>'実質公債費比率（分子）の構造'!L$48</f>
        <v>183</v>
      </c>
      <c r="F46" s="158"/>
      <c r="G46" s="158"/>
      <c r="H46" s="158">
        <f>'実質公債費比率（分子）の構造'!M$48</f>
        <v>173</v>
      </c>
      <c r="I46" s="158"/>
      <c r="J46" s="158"/>
      <c r="K46" s="158">
        <f>'実質公債費比率（分子）の構造'!N$48</f>
        <v>181</v>
      </c>
      <c r="L46" s="158"/>
      <c r="M46" s="158"/>
      <c r="N46" s="158">
        <f>'実質公債費比率（分子）の構造'!O$48</f>
        <v>181</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854</v>
      </c>
      <c r="C49" s="158"/>
      <c r="D49" s="158"/>
      <c r="E49" s="158">
        <f>'実質公債費比率（分子）の構造'!L$45</f>
        <v>930</v>
      </c>
      <c r="F49" s="158"/>
      <c r="G49" s="158"/>
      <c r="H49" s="158">
        <f>'実質公債費比率（分子）の構造'!M$45</f>
        <v>1000</v>
      </c>
      <c r="I49" s="158"/>
      <c r="J49" s="158"/>
      <c r="K49" s="158">
        <f>'実質公債費比率（分子）の構造'!N$45</f>
        <v>1025</v>
      </c>
      <c r="L49" s="158"/>
      <c r="M49" s="158"/>
      <c r="N49" s="158">
        <f>'実質公債費比率（分子）の構造'!O$45</f>
        <v>1011</v>
      </c>
      <c r="O49" s="158"/>
      <c r="P49" s="158"/>
    </row>
    <row r="50" spans="1:16" x14ac:dyDescent="0.15">
      <c r="A50" s="158" t="s">
        <v>67</v>
      </c>
      <c r="B50" s="158" t="e">
        <f>NA()</f>
        <v>#N/A</v>
      </c>
      <c r="C50" s="158">
        <f>IF(ISNUMBER('実質公債費比率（分子）の構造'!K$53),'実質公債費比率（分子）の構造'!K$53,NA())</f>
        <v>453</v>
      </c>
      <c r="D50" s="158" t="e">
        <f>NA()</f>
        <v>#N/A</v>
      </c>
      <c r="E50" s="158" t="e">
        <f>NA()</f>
        <v>#N/A</v>
      </c>
      <c r="F50" s="158">
        <f>IF(ISNUMBER('実質公債費比率（分子）の構造'!L$53),'実質公債費比率（分子）の構造'!L$53,NA())</f>
        <v>485</v>
      </c>
      <c r="G50" s="158" t="e">
        <f>NA()</f>
        <v>#N/A</v>
      </c>
      <c r="H50" s="158" t="e">
        <f>NA()</f>
        <v>#N/A</v>
      </c>
      <c r="I50" s="158">
        <f>IF(ISNUMBER('実質公債費比率（分子）の構造'!M$53),'実質公債費比率（分子）の構造'!M$53,NA())</f>
        <v>560</v>
      </c>
      <c r="J50" s="158" t="e">
        <f>NA()</f>
        <v>#N/A</v>
      </c>
      <c r="K50" s="158" t="e">
        <f>NA()</f>
        <v>#N/A</v>
      </c>
      <c r="L50" s="158">
        <f>IF(ISNUMBER('実質公債費比率（分子）の構造'!N$53),'実質公債費比率（分子）の構造'!N$53,NA())</f>
        <v>525</v>
      </c>
      <c r="M50" s="158" t="e">
        <f>NA()</f>
        <v>#N/A</v>
      </c>
      <c r="N50" s="158" t="e">
        <f>NA()</f>
        <v>#N/A</v>
      </c>
      <c r="O50" s="158">
        <f>IF(ISNUMBER('実質公債費比率（分子）の構造'!O$53),'実質公債費比率（分子）の構造'!O$53,NA())</f>
        <v>571</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8214</v>
      </c>
      <c r="E56" s="157"/>
      <c r="F56" s="157"/>
      <c r="G56" s="157">
        <f>'将来負担比率（分子）の構造'!J$52</f>
        <v>8174</v>
      </c>
      <c r="H56" s="157"/>
      <c r="I56" s="157"/>
      <c r="J56" s="157">
        <f>'将来負担比率（分子）の構造'!K$52</f>
        <v>8090</v>
      </c>
      <c r="K56" s="157"/>
      <c r="L56" s="157"/>
      <c r="M56" s="157">
        <f>'将来負担比率（分子）の構造'!L$52</f>
        <v>7653</v>
      </c>
      <c r="N56" s="157"/>
      <c r="O56" s="157"/>
      <c r="P56" s="157">
        <f>'将来負担比率（分子）の構造'!M$52</f>
        <v>7024</v>
      </c>
    </row>
    <row r="57" spans="1:16" x14ac:dyDescent="0.15">
      <c r="A57" s="157" t="s">
        <v>42</v>
      </c>
      <c r="B57" s="157"/>
      <c r="C57" s="157"/>
      <c r="D57" s="157">
        <f>'将来負担比率（分子）の構造'!I$51</f>
        <v>81</v>
      </c>
      <c r="E57" s="157"/>
      <c r="F57" s="157"/>
      <c r="G57" s="157">
        <f>'将来負担比率（分子）の構造'!J$51</f>
        <v>17</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3102</v>
      </c>
      <c r="E58" s="157"/>
      <c r="F58" s="157"/>
      <c r="G58" s="157">
        <f>'将来負担比率（分子）の構造'!J$50</f>
        <v>4201</v>
      </c>
      <c r="H58" s="157"/>
      <c r="I58" s="157"/>
      <c r="J58" s="157">
        <f>'将来負担比率（分子）の構造'!K$50</f>
        <v>5077</v>
      </c>
      <c r="K58" s="157"/>
      <c r="L58" s="157"/>
      <c r="M58" s="157">
        <f>'将来負担比率（分子）の構造'!L$50</f>
        <v>5476</v>
      </c>
      <c r="N58" s="157"/>
      <c r="O58" s="157"/>
      <c r="P58" s="157">
        <f>'将来負担比率（分子）の構造'!M$50</f>
        <v>5729</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2219</v>
      </c>
      <c r="C62" s="157"/>
      <c r="D62" s="157"/>
      <c r="E62" s="157">
        <f>'将来負担比率（分子）の構造'!J$45</f>
        <v>2162</v>
      </c>
      <c r="F62" s="157"/>
      <c r="G62" s="157"/>
      <c r="H62" s="157">
        <f>'将来負担比率（分子）の構造'!K$45</f>
        <v>2150</v>
      </c>
      <c r="I62" s="157"/>
      <c r="J62" s="157"/>
      <c r="K62" s="157">
        <f>'将来負担比率（分子）の構造'!L$45</f>
        <v>2118</v>
      </c>
      <c r="L62" s="157"/>
      <c r="M62" s="157"/>
      <c r="N62" s="157">
        <f>'将来負担比率（分子）の構造'!M$45</f>
        <v>2157</v>
      </c>
      <c r="O62" s="157"/>
      <c r="P62" s="157"/>
    </row>
    <row r="63" spans="1:16" x14ac:dyDescent="0.15">
      <c r="A63" s="157" t="s">
        <v>34</v>
      </c>
      <c r="B63" s="157">
        <f>'将来負担比率（分子）の構造'!I$44</f>
        <v>510</v>
      </c>
      <c r="C63" s="157"/>
      <c r="D63" s="157"/>
      <c r="E63" s="157">
        <f>'将来負担比率（分子）の構造'!J$44</f>
        <v>717</v>
      </c>
      <c r="F63" s="157"/>
      <c r="G63" s="157"/>
      <c r="H63" s="157">
        <f>'将来負担比率（分子）の構造'!K$44</f>
        <v>1449</v>
      </c>
      <c r="I63" s="157"/>
      <c r="J63" s="157"/>
      <c r="K63" s="157">
        <f>'将来負担比率（分子）の構造'!L$44</f>
        <v>1940</v>
      </c>
      <c r="L63" s="157"/>
      <c r="M63" s="157"/>
      <c r="N63" s="157">
        <f>'将来負担比率（分子）の構造'!M$44</f>
        <v>2056</v>
      </c>
      <c r="O63" s="157"/>
      <c r="P63" s="157"/>
    </row>
    <row r="64" spans="1:16" x14ac:dyDescent="0.15">
      <c r="A64" s="157" t="s">
        <v>33</v>
      </c>
      <c r="B64" s="157">
        <f>'将来負担比率（分子）の構造'!I$43</f>
        <v>1904</v>
      </c>
      <c r="C64" s="157"/>
      <c r="D64" s="157"/>
      <c r="E64" s="157">
        <f>'将来負担比率（分子）の構造'!J$43</f>
        <v>1631</v>
      </c>
      <c r="F64" s="157"/>
      <c r="G64" s="157"/>
      <c r="H64" s="157">
        <f>'将来負担比率（分子）の構造'!K$43</f>
        <v>1334</v>
      </c>
      <c r="I64" s="157"/>
      <c r="J64" s="157"/>
      <c r="K64" s="157">
        <f>'将来負担比率（分子）の構造'!L$43</f>
        <v>1181</v>
      </c>
      <c r="L64" s="157"/>
      <c r="M64" s="157"/>
      <c r="N64" s="157">
        <f>'将来負担比率（分子）の構造'!M$43</f>
        <v>1030</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11195</v>
      </c>
      <c r="C66" s="157"/>
      <c r="D66" s="157"/>
      <c r="E66" s="157">
        <f>'将来負担比率（分子）の構造'!J$41</f>
        <v>11252</v>
      </c>
      <c r="F66" s="157"/>
      <c r="G66" s="157"/>
      <c r="H66" s="157">
        <f>'将来負担比率（分子）の構造'!K$41</f>
        <v>10616</v>
      </c>
      <c r="I66" s="157"/>
      <c r="J66" s="157"/>
      <c r="K66" s="157">
        <f>'将来負担比率（分子）の構造'!L$41</f>
        <v>9959</v>
      </c>
      <c r="L66" s="157"/>
      <c r="M66" s="157"/>
      <c r="N66" s="157">
        <f>'将来負担比率（分子）の構造'!M$41</f>
        <v>9310</v>
      </c>
      <c r="O66" s="157"/>
      <c r="P66" s="157"/>
    </row>
    <row r="67" spans="1:16" x14ac:dyDescent="0.15">
      <c r="A67" s="157" t="s">
        <v>71</v>
      </c>
      <c r="B67" s="157" t="e">
        <f>NA()</f>
        <v>#N/A</v>
      </c>
      <c r="C67" s="157">
        <f>IF(ISNUMBER('将来負担比率（分子）の構造'!I$53), IF('将来負担比率（分子）の構造'!I$53 &lt; 0, 0, '将来負担比率（分子）の構造'!I$53), NA())</f>
        <v>4431</v>
      </c>
      <c r="D67" s="157" t="e">
        <f>NA()</f>
        <v>#N/A</v>
      </c>
      <c r="E67" s="157" t="e">
        <f>NA()</f>
        <v>#N/A</v>
      </c>
      <c r="F67" s="157">
        <f>IF(ISNUMBER('将来負担比率（分子）の構造'!J$53), IF('将来負担比率（分子）の構造'!J$53 &lt; 0, 0, '将来負担比率（分子）の構造'!J$53), NA())</f>
        <v>3369</v>
      </c>
      <c r="G67" s="157" t="e">
        <f>NA()</f>
        <v>#N/A</v>
      </c>
      <c r="H67" s="157" t="e">
        <f>NA()</f>
        <v>#N/A</v>
      </c>
      <c r="I67" s="157">
        <f>IF(ISNUMBER('将来負担比率（分子）の構造'!K$53), IF('将来負担比率（分子）の構造'!K$53 &lt; 0, 0, '将来負担比率（分子）の構造'!K$53), NA())</f>
        <v>2382</v>
      </c>
      <c r="J67" s="157" t="e">
        <f>NA()</f>
        <v>#N/A</v>
      </c>
      <c r="K67" s="157" t="e">
        <f>NA()</f>
        <v>#N/A</v>
      </c>
      <c r="L67" s="157">
        <f>IF(ISNUMBER('将来負担比率（分子）の構造'!L$53), IF('将来負担比率（分子）の構造'!L$53 &lt; 0, 0, '将来負担比率（分子）の構造'!L$53), NA())</f>
        <v>2069</v>
      </c>
      <c r="M67" s="157" t="e">
        <f>NA()</f>
        <v>#N/A</v>
      </c>
      <c r="N67" s="157" t="e">
        <f>NA()</f>
        <v>#N/A</v>
      </c>
      <c r="O67" s="157">
        <f>IF(ISNUMBER('将来負担比率（分子）の構造'!M$53), IF('将来負担比率（分子）の構造'!M$53 &lt; 0, 0, '将来負担比率（分子）の構造'!M$53), NA())</f>
        <v>1799</v>
      </c>
      <c r="P67" s="157" t="e">
        <f>NA()</f>
        <v>#N/A</v>
      </c>
    </row>
    <row r="70" spans="1:16" x14ac:dyDescent="0.15">
      <c r="A70" s="159" t="s">
        <v>72</v>
      </c>
      <c r="B70" s="159"/>
      <c r="C70" s="159"/>
      <c r="D70" s="159"/>
      <c r="E70" s="159"/>
      <c r="F70" s="159"/>
    </row>
    <row r="71" spans="1:16" x14ac:dyDescent="0.15">
      <c r="A71" s="160"/>
      <c r="B71" s="160" t="e">
        <f>#REF!</f>
        <v>#REF!</v>
      </c>
      <c r="C71" s="160" t="e">
        <f>#REF!</f>
        <v>#REF!</v>
      </c>
      <c r="D71" s="160" t="e">
        <f>#REF!</f>
        <v>#REF!</v>
      </c>
    </row>
    <row r="72" spans="1:16" x14ac:dyDescent="0.15">
      <c r="A72" s="160" t="s">
        <v>73</v>
      </c>
      <c r="B72" s="161" t="e">
        <f>#REF!</f>
        <v>#REF!</v>
      </c>
      <c r="C72" s="161" t="e">
        <f>#REF!</f>
        <v>#REF!</v>
      </c>
      <c r="D72" s="161" t="e">
        <f>#REF!</f>
        <v>#REF!</v>
      </c>
    </row>
    <row r="73" spans="1:16" x14ac:dyDescent="0.15">
      <c r="A73" s="160" t="s">
        <v>74</v>
      </c>
      <c r="B73" s="161" t="e">
        <f>#REF!</f>
        <v>#REF!</v>
      </c>
      <c r="C73" s="161" t="e">
        <f>#REF!</f>
        <v>#REF!</v>
      </c>
      <c r="D73" s="161" t="e">
        <f>#REF!</f>
        <v>#REF!</v>
      </c>
    </row>
    <row r="74" spans="1:16" x14ac:dyDescent="0.15">
      <c r="A74" s="160" t="s">
        <v>75</v>
      </c>
      <c r="B74" s="161" t="e">
        <f>#REF!</f>
        <v>#REF!</v>
      </c>
      <c r="C74" s="161" t="e">
        <f>#REF!</f>
        <v>#REF!</v>
      </c>
      <c r="D74" s="161" t="e">
        <f>#REF!</f>
        <v>#REF!</v>
      </c>
    </row>
  </sheetData>
  <sheetProtection algorithmName="SHA-512" hashValue="c5qC5CG15Wa4ZtlXe4yM07vPvsICrR6twJ7I2AKEKegjb5mjtQ2aJTJlsHnqio1tKorySO9IozfJIAYAC6AgXA==" saltValue="fFp6wLRJLlr8/2or4inKE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election activeCell="B1" sqref="B1"/>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3406690</v>
      </c>
      <c r="S5" s="600"/>
      <c r="T5" s="600"/>
      <c r="U5" s="600"/>
      <c r="V5" s="600"/>
      <c r="W5" s="600"/>
      <c r="X5" s="600"/>
      <c r="Y5" s="601"/>
      <c r="Z5" s="602">
        <v>26.4</v>
      </c>
      <c r="AA5" s="602"/>
      <c r="AB5" s="602"/>
      <c r="AC5" s="602"/>
      <c r="AD5" s="603">
        <v>3406690</v>
      </c>
      <c r="AE5" s="603"/>
      <c r="AF5" s="603"/>
      <c r="AG5" s="603"/>
      <c r="AH5" s="603"/>
      <c r="AI5" s="603"/>
      <c r="AJ5" s="603"/>
      <c r="AK5" s="603"/>
      <c r="AL5" s="604">
        <v>46.9</v>
      </c>
      <c r="AM5" s="605"/>
      <c r="AN5" s="605"/>
      <c r="AO5" s="606"/>
      <c r="AP5" s="596" t="s">
        <v>216</v>
      </c>
      <c r="AQ5" s="597"/>
      <c r="AR5" s="597"/>
      <c r="AS5" s="597"/>
      <c r="AT5" s="597"/>
      <c r="AU5" s="597"/>
      <c r="AV5" s="597"/>
      <c r="AW5" s="597"/>
      <c r="AX5" s="597"/>
      <c r="AY5" s="597"/>
      <c r="AZ5" s="597"/>
      <c r="BA5" s="597"/>
      <c r="BB5" s="597"/>
      <c r="BC5" s="597"/>
      <c r="BD5" s="597"/>
      <c r="BE5" s="597"/>
      <c r="BF5" s="598"/>
      <c r="BG5" s="610">
        <v>3404281</v>
      </c>
      <c r="BH5" s="611"/>
      <c r="BI5" s="611"/>
      <c r="BJ5" s="611"/>
      <c r="BK5" s="611"/>
      <c r="BL5" s="611"/>
      <c r="BM5" s="611"/>
      <c r="BN5" s="612"/>
      <c r="BO5" s="613">
        <v>99.9</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182993</v>
      </c>
      <c r="S6" s="611"/>
      <c r="T6" s="611"/>
      <c r="U6" s="611"/>
      <c r="V6" s="611"/>
      <c r="W6" s="611"/>
      <c r="X6" s="611"/>
      <c r="Y6" s="612"/>
      <c r="Z6" s="613">
        <v>1.4</v>
      </c>
      <c r="AA6" s="613"/>
      <c r="AB6" s="613"/>
      <c r="AC6" s="613"/>
      <c r="AD6" s="614">
        <v>182993</v>
      </c>
      <c r="AE6" s="614"/>
      <c r="AF6" s="614"/>
      <c r="AG6" s="614"/>
      <c r="AH6" s="614"/>
      <c r="AI6" s="614"/>
      <c r="AJ6" s="614"/>
      <c r="AK6" s="614"/>
      <c r="AL6" s="615">
        <v>2.5</v>
      </c>
      <c r="AM6" s="616"/>
      <c r="AN6" s="616"/>
      <c r="AO6" s="617"/>
      <c r="AP6" s="607" t="s">
        <v>221</v>
      </c>
      <c r="AQ6" s="608"/>
      <c r="AR6" s="608"/>
      <c r="AS6" s="608"/>
      <c r="AT6" s="608"/>
      <c r="AU6" s="608"/>
      <c r="AV6" s="608"/>
      <c r="AW6" s="608"/>
      <c r="AX6" s="608"/>
      <c r="AY6" s="608"/>
      <c r="AZ6" s="608"/>
      <c r="BA6" s="608"/>
      <c r="BB6" s="608"/>
      <c r="BC6" s="608"/>
      <c r="BD6" s="608"/>
      <c r="BE6" s="608"/>
      <c r="BF6" s="609"/>
      <c r="BG6" s="610">
        <v>3404281</v>
      </c>
      <c r="BH6" s="611"/>
      <c r="BI6" s="611"/>
      <c r="BJ6" s="611"/>
      <c r="BK6" s="611"/>
      <c r="BL6" s="611"/>
      <c r="BM6" s="611"/>
      <c r="BN6" s="612"/>
      <c r="BO6" s="613">
        <v>99.9</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90378</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90320</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1488</v>
      </c>
      <c r="S7" s="611"/>
      <c r="T7" s="611"/>
      <c r="U7" s="611"/>
      <c r="V7" s="611"/>
      <c r="W7" s="611"/>
      <c r="X7" s="611"/>
      <c r="Y7" s="612"/>
      <c r="Z7" s="613">
        <v>0</v>
      </c>
      <c r="AA7" s="613"/>
      <c r="AB7" s="613"/>
      <c r="AC7" s="613"/>
      <c r="AD7" s="614">
        <v>1488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1370388</v>
      </c>
      <c r="BH7" s="611"/>
      <c r="BI7" s="611"/>
      <c r="BJ7" s="611"/>
      <c r="BK7" s="611"/>
      <c r="BL7" s="611"/>
      <c r="BM7" s="611"/>
      <c r="BN7" s="612"/>
      <c r="BO7" s="613">
        <v>40.200000000000003</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2024848</v>
      </c>
      <c r="CS7" s="611"/>
      <c r="CT7" s="611"/>
      <c r="CU7" s="611"/>
      <c r="CV7" s="611"/>
      <c r="CW7" s="611"/>
      <c r="CX7" s="611"/>
      <c r="CY7" s="612"/>
      <c r="CZ7" s="613">
        <v>17.2</v>
      </c>
      <c r="DA7" s="613"/>
      <c r="DB7" s="613"/>
      <c r="DC7" s="613"/>
      <c r="DD7" s="619">
        <v>72031</v>
      </c>
      <c r="DE7" s="611"/>
      <c r="DF7" s="611"/>
      <c r="DG7" s="611"/>
      <c r="DH7" s="611"/>
      <c r="DI7" s="611"/>
      <c r="DJ7" s="611"/>
      <c r="DK7" s="611"/>
      <c r="DL7" s="611"/>
      <c r="DM7" s="611"/>
      <c r="DN7" s="611"/>
      <c r="DO7" s="611"/>
      <c r="DP7" s="612"/>
      <c r="DQ7" s="619">
        <v>1724029</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31655</v>
      </c>
      <c r="S8" s="611"/>
      <c r="T8" s="611"/>
      <c r="U8" s="611"/>
      <c r="V8" s="611"/>
      <c r="W8" s="611"/>
      <c r="X8" s="611"/>
      <c r="Y8" s="612"/>
      <c r="Z8" s="613">
        <v>0.2</v>
      </c>
      <c r="AA8" s="613"/>
      <c r="AB8" s="613"/>
      <c r="AC8" s="613"/>
      <c r="AD8" s="614">
        <v>31655</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42736</v>
      </c>
      <c r="BH8" s="611"/>
      <c r="BI8" s="611"/>
      <c r="BJ8" s="611"/>
      <c r="BK8" s="611"/>
      <c r="BL8" s="611"/>
      <c r="BM8" s="611"/>
      <c r="BN8" s="612"/>
      <c r="BO8" s="613">
        <v>1.3</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4196336</v>
      </c>
      <c r="CS8" s="611"/>
      <c r="CT8" s="611"/>
      <c r="CU8" s="611"/>
      <c r="CV8" s="611"/>
      <c r="CW8" s="611"/>
      <c r="CX8" s="611"/>
      <c r="CY8" s="612"/>
      <c r="CZ8" s="613">
        <v>35.6</v>
      </c>
      <c r="DA8" s="613"/>
      <c r="DB8" s="613"/>
      <c r="DC8" s="613"/>
      <c r="DD8" s="619">
        <v>65048</v>
      </c>
      <c r="DE8" s="611"/>
      <c r="DF8" s="611"/>
      <c r="DG8" s="611"/>
      <c r="DH8" s="611"/>
      <c r="DI8" s="611"/>
      <c r="DJ8" s="611"/>
      <c r="DK8" s="611"/>
      <c r="DL8" s="611"/>
      <c r="DM8" s="611"/>
      <c r="DN8" s="611"/>
      <c r="DO8" s="611"/>
      <c r="DP8" s="612"/>
      <c r="DQ8" s="619">
        <v>2443506</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40567</v>
      </c>
      <c r="S9" s="611"/>
      <c r="T9" s="611"/>
      <c r="U9" s="611"/>
      <c r="V9" s="611"/>
      <c r="W9" s="611"/>
      <c r="X9" s="611"/>
      <c r="Y9" s="612"/>
      <c r="Z9" s="613">
        <v>0.3</v>
      </c>
      <c r="AA9" s="613"/>
      <c r="AB9" s="613"/>
      <c r="AC9" s="613"/>
      <c r="AD9" s="614">
        <v>40567</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1143563</v>
      </c>
      <c r="BH9" s="611"/>
      <c r="BI9" s="611"/>
      <c r="BJ9" s="611"/>
      <c r="BK9" s="611"/>
      <c r="BL9" s="611"/>
      <c r="BM9" s="611"/>
      <c r="BN9" s="612"/>
      <c r="BO9" s="613">
        <v>33.6</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1216574</v>
      </c>
      <c r="CS9" s="611"/>
      <c r="CT9" s="611"/>
      <c r="CU9" s="611"/>
      <c r="CV9" s="611"/>
      <c r="CW9" s="611"/>
      <c r="CX9" s="611"/>
      <c r="CY9" s="612"/>
      <c r="CZ9" s="613">
        <v>10.3</v>
      </c>
      <c r="DA9" s="613"/>
      <c r="DB9" s="613"/>
      <c r="DC9" s="613"/>
      <c r="DD9" s="619">
        <v>73692</v>
      </c>
      <c r="DE9" s="611"/>
      <c r="DF9" s="611"/>
      <c r="DG9" s="611"/>
      <c r="DH9" s="611"/>
      <c r="DI9" s="611"/>
      <c r="DJ9" s="611"/>
      <c r="DK9" s="611"/>
      <c r="DL9" s="611"/>
      <c r="DM9" s="611"/>
      <c r="DN9" s="611"/>
      <c r="DO9" s="611"/>
      <c r="DP9" s="612"/>
      <c r="DQ9" s="619">
        <v>992123</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69110</v>
      </c>
      <c r="BH10" s="611"/>
      <c r="BI10" s="611"/>
      <c r="BJ10" s="611"/>
      <c r="BK10" s="611"/>
      <c r="BL10" s="611"/>
      <c r="BM10" s="611"/>
      <c r="BN10" s="612"/>
      <c r="BO10" s="613">
        <v>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97</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97</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691357</v>
      </c>
      <c r="S11" s="611"/>
      <c r="T11" s="611"/>
      <c r="U11" s="611"/>
      <c r="V11" s="611"/>
      <c r="W11" s="611"/>
      <c r="X11" s="611"/>
      <c r="Y11" s="612"/>
      <c r="Z11" s="615">
        <v>5.4</v>
      </c>
      <c r="AA11" s="616"/>
      <c r="AB11" s="616"/>
      <c r="AC11" s="622"/>
      <c r="AD11" s="619">
        <v>691357</v>
      </c>
      <c r="AE11" s="611"/>
      <c r="AF11" s="611"/>
      <c r="AG11" s="611"/>
      <c r="AH11" s="611"/>
      <c r="AI11" s="611"/>
      <c r="AJ11" s="611"/>
      <c r="AK11" s="612"/>
      <c r="AL11" s="615">
        <v>9.5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114979</v>
      </c>
      <c r="BH11" s="611"/>
      <c r="BI11" s="611"/>
      <c r="BJ11" s="611"/>
      <c r="BK11" s="611"/>
      <c r="BL11" s="611"/>
      <c r="BM11" s="611"/>
      <c r="BN11" s="612"/>
      <c r="BO11" s="613">
        <v>3.4</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634575</v>
      </c>
      <c r="CS11" s="611"/>
      <c r="CT11" s="611"/>
      <c r="CU11" s="611"/>
      <c r="CV11" s="611"/>
      <c r="CW11" s="611"/>
      <c r="CX11" s="611"/>
      <c r="CY11" s="612"/>
      <c r="CZ11" s="613">
        <v>5.4</v>
      </c>
      <c r="DA11" s="613"/>
      <c r="DB11" s="613"/>
      <c r="DC11" s="613"/>
      <c r="DD11" s="619">
        <v>110658</v>
      </c>
      <c r="DE11" s="611"/>
      <c r="DF11" s="611"/>
      <c r="DG11" s="611"/>
      <c r="DH11" s="611"/>
      <c r="DI11" s="611"/>
      <c r="DJ11" s="611"/>
      <c r="DK11" s="611"/>
      <c r="DL11" s="611"/>
      <c r="DM11" s="611"/>
      <c r="DN11" s="611"/>
      <c r="DO11" s="611"/>
      <c r="DP11" s="612"/>
      <c r="DQ11" s="619">
        <v>303841</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1738437</v>
      </c>
      <c r="BH12" s="611"/>
      <c r="BI12" s="611"/>
      <c r="BJ12" s="611"/>
      <c r="BK12" s="611"/>
      <c r="BL12" s="611"/>
      <c r="BM12" s="611"/>
      <c r="BN12" s="612"/>
      <c r="BO12" s="613">
        <v>51</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230043</v>
      </c>
      <c r="CS12" s="611"/>
      <c r="CT12" s="611"/>
      <c r="CU12" s="611"/>
      <c r="CV12" s="611"/>
      <c r="CW12" s="611"/>
      <c r="CX12" s="611"/>
      <c r="CY12" s="612"/>
      <c r="CZ12" s="613">
        <v>1.9</v>
      </c>
      <c r="DA12" s="613"/>
      <c r="DB12" s="613"/>
      <c r="DC12" s="613"/>
      <c r="DD12" s="619">
        <v>9248</v>
      </c>
      <c r="DE12" s="611"/>
      <c r="DF12" s="611"/>
      <c r="DG12" s="611"/>
      <c r="DH12" s="611"/>
      <c r="DI12" s="611"/>
      <c r="DJ12" s="611"/>
      <c r="DK12" s="611"/>
      <c r="DL12" s="611"/>
      <c r="DM12" s="611"/>
      <c r="DN12" s="611"/>
      <c r="DO12" s="611"/>
      <c r="DP12" s="612"/>
      <c r="DQ12" s="619">
        <v>201889</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v>1707</v>
      </c>
      <c r="S13" s="611"/>
      <c r="T13" s="611"/>
      <c r="U13" s="611"/>
      <c r="V13" s="611"/>
      <c r="W13" s="611"/>
      <c r="X13" s="611"/>
      <c r="Y13" s="612"/>
      <c r="Z13" s="613">
        <v>0</v>
      </c>
      <c r="AA13" s="613"/>
      <c r="AB13" s="613"/>
      <c r="AC13" s="613"/>
      <c r="AD13" s="614">
        <v>1707</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1738303</v>
      </c>
      <c r="BH13" s="611"/>
      <c r="BI13" s="611"/>
      <c r="BJ13" s="611"/>
      <c r="BK13" s="611"/>
      <c r="BL13" s="611"/>
      <c r="BM13" s="611"/>
      <c r="BN13" s="612"/>
      <c r="BO13" s="613">
        <v>51</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748665</v>
      </c>
      <c r="CS13" s="611"/>
      <c r="CT13" s="611"/>
      <c r="CU13" s="611"/>
      <c r="CV13" s="611"/>
      <c r="CW13" s="611"/>
      <c r="CX13" s="611"/>
      <c r="CY13" s="612"/>
      <c r="CZ13" s="613">
        <v>6.3</v>
      </c>
      <c r="DA13" s="613"/>
      <c r="DB13" s="613"/>
      <c r="DC13" s="613"/>
      <c r="DD13" s="619">
        <v>248807</v>
      </c>
      <c r="DE13" s="611"/>
      <c r="DF13" s="611"/>
      <c r="DG13" s="611"/>
      <c r="DH13" s="611"/>
      <c r="DI13" s="611"/>
      <c r="DJ13" s="611"/>
      <c r="DK13" s="611"/>
      <c r="DL13" s="611"/>
      <c r="DM13" s="611"/>
      <c r="DN13" s="611"/>
      <c r="DO13" s="611"/>
      <c r="DP13" s="612"/>
      <c r="DQ13" s="619">
        <v>485217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110838</v>
      </c>
      <c r="BH14" s="611"/>
      <c r="BI14" s="611"/>
      <c r="BJ14" s="611"/>
      <c r="BK14" s="611"/>
      <c r="BL14" s="611"/>
      <c r="BM14" s="611"/>
      <c r="BN14" s="612"/>
      <c r="BO14" s="613">
        <v>3.3</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637677</v>
      </c>
      <c r="CS14" s="611"/>
      <c r="CT14" s="611"/>
      <c r="CU14" s="611"/>
      <c r="CV14" s="611"/>
      <c r="CW14" s="611"/>
      <c r="CX14" s="611"/>
      <c r="CY14" s="612"/>
      <c r="CZ14" s="613">
        <v>5.4</v>
      </c>
      <c r="DA14" s="613"/>
      <c r="DB14" s="613"/>
      <c r="DC14" s="613"/>
      <c r="DD14" s="619">
        <v>42630</v>
      </c>
      <c r="DE14" s="611"/>
      <c r="DF14" s="611"/>
      <c r="DG14" s="611"/>
      <c r="DH14" s="611"/>
      <c r="DI14" s="611"/>
      <c r="DJ14" s="611"/>
      <c r="DK14" s="611"/>
      <c r="DL14" s="611"/>
      <c r="DM14" s="611"/>
      <c r="DN14" s="611"/>
      <c r="DO14" s="611"/>
      <c r="DP14" s="612"/>
      <c r="DQ14" s="619">
        <v>463124</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28995</v>
      </c>
      <c r="S15" s="611"/>
      <c r="T15" s="611"/>
      <c r="U15" s="611"/>
      <c r="V15" s="611"/>
      <c r="W15" s="611"/>
      <c r="X15" s="611"/>
      <c r="Y15" s="612"/>
      <c r="Z15" s="613">
        <v>0.2</v>
      </c>
      <c r="AA15" s="613"/>
      <c r="AB15" s="613"/>
      <c r="AC15" s="613"/>
      <c r="AD15" s="614">
        <v>28995</v>
      </c>
      <c r="AE15" s="614"/>
      <c r="AF15" s="614"/>
      <c r="AG15" s="614"/>
      <c r="AH15" s="614"/>
      <c r="AI15" s="614"/>
      <c r="AJ15" s="614"/>
      <c r="AK15" s="614"/>
      <c r="AL15" s="615">
        <v>0.4</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184618</v>
      </c>
      <c r="BH15" s="611"/>
      <c r="BI15" s="611"/>
      <c r="BJ15" s="611"/>
      <c r="BK15" s="611"/>
      <c r="BL15" s="611"/>
      <c r="BM15" s="611"/>
      <c r="BN15" s="612"/>
      <c r="BO15" s="613">
        <v>5.4</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1008426</v>
      </c>
      <c r="CS15" s="611"/>
      <c r="CT15" s="611"/>
      <c r="CU15" s="611"/>
      <c r="CV15" s="611"/>
      <c r="CW15" s="611"/>
      <c r="CX15" s="611"/>
      <c r="CY15" s="612"/>
      <c r="CZ15" s="613">
        <v>8.5</v>
      </c>
      <c r="DA15" s="613"/>
      <c r="DB15" s="613"/>
      <c r="DC15" s="613"/>
      <c r="DD15" s="619">
        <v>75008</v>
      </c>
      <c r="DE15" s="611"/>
      <c r="DF15" s="611"/>
      <c r="DG15" s="611"/>
      <c r="DH15" s="611"/>
      <c r="DI15" s="611"/>
      <c r="DJ15" s="611"/>
      <c r="DK15" s="611"/>
      <c r="DL15" s="611"/>
      <c r="DM15" s="611"/>
      <c r="DN15" s="611"/>
      <c r="DO15" s="611"/>
      <c r="DP15" s="612"/>
      <c r="DQ15" s="619">
        <v>850323</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58562</v>
      </c>
      <c r="S16" s="611"/>
      <c r="T16" s="611"/>
      <c r="U16" s="611"/>
      <c r="V16" s="611"/>
      <c r="W16" s="611"/>
      <c r="X16" s="611"/>
      <c r="Y16" s="612"/>
      <c r="Z16" s="613">
        <v>0.5</v>
      </c>
      <c r="AA16" s="613"/>
      <c r="AB16" s="613"/>
      <c r="AC16" s="613"/>
      <c r="AD16" s="614">
        <v>58562</v>
      </c>
      <c r="AE16" s="614"/>
      <c r="AF16" s="614"/>
      <c r="AG16" s="614"/>
      <c r="AH16" s="614"/>
      <c r="AI16" s="614"/>
      <c r="AJ16" s="614"/>
      <c r="AK16" s="614"/>
      <c r="AL16" s="615">
        <v>0.8</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137635</v>
      </c>
      <c r="S17" s="611"/>
      <c r="T17" s="611"/>
      <c r="U17" s="611"/>
      <c r="V17" s="611"/>
      <c r="W17" s="611"/>
      <c r="X17" s="611"/>
      <c r="Y17" s="612"/>
      <c r="Z17" s="613">
        <v>1.1000000000000001</v>
      </c>
      <c r="AA17" s="613"/>
      <c r="AB17" s="613"/>
      <c r="AC17" s="613"/>
      <c r="AD17" s="614">
        <v>137635</v>
      </c>
      <c r="AE17" s="614"/>
      <c r="AF17" s="614"/>
      <c r="AG17" s="614"/>
      <c r="AH17" s="614"/>
      <c r="AI17" s="614"/>
      <c r="AJ17" s="614"/>
      <c r="AK17" s="614"/>
      <c r="AL17" s="615">
        <v>1.9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1010706</v>
      </c>
      <c r="CS17" s="611"/>
      <c r="CT17" s="611"/>
      <c r="CU17" s="611"/>
      <c r="CV17" s="611"/>
      <c r="CW17" s="611"/>
      <c r="CX17" s="611"/>
      <c r="CY17" s="612"/>
      <c r="CZ17" s="613">
        <v>8.6</v>
      </c>
      <c r="DA17" s="613"/>
      <c r="DB17" s="613"/>
      <c r="DC17" s="613"/>
      <c r="DD17" s="619" t="s">
        <v>122</v>
      </c>
      <c r="DE17" s="611"/>
      <c r="DF17" s="611"/>
      <c r="DG17" s="611"/>
      <c r="DH17" s="611"/>
      <c r="DI17" s="611"/>
      <c r="DJ17" s="611"/>
      <c r="DK17" s="611"/>
      <c r="DL17" s="611"/>
      <c r="DM17" s="611"/>
      <c r="DN17" s="611"/>
      <c r="DO17" s="611"/>
      <c r="DP17" s="612"/>
      <c r="DQ17" s="619">
        <v>1010706</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14863</v>
      </c>
      <c r="S18" s="611"/>
      <c r="T18" s="611"/>
      <c r="U18" s="611"/>
      <c r="V18" s="611"/>
      <c r="W18" s="611"/>
      <c r="X18" s="611"/>
      <c r="Y18" s="612"/>
      <c r="Z18" s="613">
        <v>0.1</v>
      </c>
      <c r="AA18" s="613"/>
      <c r="AB18" s="613"/>
      <c r="AC18" s="613"/>
      <c r="AD18" s="614">
        <v>14863</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115358</v>
      </c>
      <c r="S19" s="611"/>
      <c r="T19" s="611"/>
      <c r="U19" s="611"/>
      <c r="V19" s="611"/>
      <c r="W19" s="611"/>
      <c r="X19" s="611"/>
      <c r="Y19" s="612"/>
      <c r="Z19" s="613">
        <v>0.9</v>
      </c>
      <c r="AA19" s="613"/>
      <c r="AB19" s="613"/>
      <c r="AC19" s="613"/>
      <c r="AD19" s="614">
        <v>115358</v>
      </c>
      <c r="AE19" s="614"/>
      <c r="AF19" s="614"/>
      <c r="AG19" s="614"/>
      <c r="AH19" s="614"/>
      <c r="AI19" s="614"/>
      <c r="AJ19" s="614"/>
      <c r="AK19" s="614"/>
      <c r="AL19" s="615">
        <v>1.6</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2409</v>
      </c>
      <c r="BH19" s="611"/>
      <c r="BI19" s="611"/>
      <c r="BJ19" s="611"/>
      <c r="BK19" s="611"/>
      <c r="BL19" s="611"/>
      <c r="BM19" s="611"/>
      <c r="BN19" s="612"/>
      <c r="BO19" s="613">
        <v>0.1</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7414</v>
      </c>
      <c r="S20" s="611"/>
      <c r="T20" s="611"/>
      <c r="U20" s="611"/>
      <c r="V20" s="611"/>
      <c r="W20" s="611"/>
      <c r="X20" s="611"/>
      <c r="Y20" s="612"/>
      <c r="Z20" s="613">
        <v>0.1</v>
      </c>
      <c r="AA20" s="613"/>
      <c r="AB20" s="613"/>
      <c r="AC20" s="613"/>
      <c r="AD20" s="614">
        <v>7414</v>
      </c>
      <c r="AE20" s="614"/>
      <c r="AF20" s="614"/>
      <c r="AG20" s="614"/>
      <c r="AH20" s="614"/>
      <c r="AI20" s="614"/>
      <c r="AJ20" s="614"/>
      <c r="AK20" s="614"/>
      <c r="AL20" s="615">
        <v>0.1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2409</v>
      </c>
      <c r="BH20" s="611"/>
      <c r="BI20" s="611"/>
      <c r="BJ20" s="611"/>
      <c r="BK20" s="611"/>
      <c r="BL20" s="611"/>
      <c r="BM20" s="611"/>
      <c r="BN20" s="612"/>
      <c r="BO20" s="613">
        <v>0.1</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11798325</v>
      </c>
      <c r="CS20" s="611"/>
      <c r="CT20" s="611"/>
      <c r="CU20" s="611"/>
      <c r="CV20" s="611"/>
      <c r="CW20" s="611"/>
      <c r="CX20" s="611"/>
      <c r="CY20" s="612"/>
      <c r="CZ20" s="613">
        <v>100</v>
      </c>
      <c r="DA20" s="613"/>
      <c r="DB20" s="613"/>
      <c r="DC20" s="613"/>
      <c r="DD20" s="619">
        <v>697122</v>
      </c>
      <c r="DE20" s="611"/>
      <c r="DF20" s="611"/>
      <c r="DG20" s="611"/>
      <c r="DH20" s="611"/>
      <c r="DI20" s="611"/>
      <c r="DJ20" s="611"/>
      <c r="DK20" s="611"/>
      <c r="DL20" s="611"/>
      <c r="DM20" s="611"/>
      <c r="DN20" s="611"/>
      <c r="DO20" s="611"/>
      <c r="DP20" s="612"/>
      <c r="DQ20" s="619">
        <v>8565175</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2848132</v>
      </c>
      <c r="S21" s="611"/>
      <c r="T21" s="611"/>
      <c r="U21" s="611"/>
      <c r="V21" s="611"/>
      <c r="W21" s="611"/>
      <c r="X21" s="611"/>
      <c r="Y21" s="612"/>
      <c r="Z21" s="613">
        <v>22.1</v>
      </c>
      <c r="AA21" s="613"/>
      <c r="AB21" s="613"/>
      <c r="AC21" s="613"/>
      <c r="AD21" s="614">
        <v>2662269</v>
      </c>
      <c r="AE21" s="614"/>
      <c r="AF21" s="614"/>
      <c r="AG21" s="614"/>
      <c r="AH21" s="614"/>
      <c r="AI21" s="614"/>
      <c r="AJ21" s="614"/>
      <c r="AK21" s="614"/>
      <c r="AL21" s="615">
        <v>36.6</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2409</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3"/>
      <c r="CE21" s="634"/>
      <c r="CF21" s="634"/>
      <c r="CG21" s="634"/>
      <c r="CH21" s="634"/>
      <c r="CI21" s="634"/>
      <c r="CJ21" s="634"/>
      <c r="CK21" s="634"/>
      <c r="CL21" s="634"/>
      <c r="CM21" s="634"/>
      <c r="CN21" s="634"/>
      <c r="CO21" s="634"/>
      <c r="CP21" s="634"/>
      <c r="CQ21" s="635"/>
      <c r="CR21" s="636"/>
      <c r="CS21" s="629"/>
      <c r="CT21" s="629"/>
      <c r="CU21" s="629"/>
      <c r="CV21" s="629"/>
      <c r="CW21" s="629"/>
      <c r="CX21" s="629"/>
      <c r="CY21" s="637"/>
      <c r="CZ21" s="638"/>
      <c r="DA21" s="638"/>
      <c r="DB21" s="638"/>
      <c r="DC21" s="638"/>
      <c r="DD21" s="628"/>
      <c r="DE21" s="629"/>
      <c r="DF21" s="629"/>
      <c r="DG21" s="629"/>
      <c r="DH21" s="629"/>
      <c r="DI21" s="629"/>
      <c r="DJ21" s="629"/>
      <c r="DK21" s="629"/>
      <c r="DL21" s="629"/>
      <c r="DM21" s="629"/>
      <c r="DN21" s="629"/>
      <c r="DO21" s="629"/>
      <c r="DP21" s="637"/>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2662269</v>
      </c>
      <c r="S22" s="611"/>
      <c r="T22" s="611"/>
      <c r="U22" s="611"/>
      <c r="V22" s="611"/>
      <c r="W22" s="611"/>
      <c r="X22" s="611"/>
      <c r="Y22" s="612"/>
      <c r="Z22" s="613">
        <v>20.7</v>
      </c>
      <c r="AA22" s="613"/>
      <c r="AB22" s="613"/>
      <c r="AC22" s="613"/>
      <c r="AD22" s="614">
        <v>2662269</v>
      </c>
      <c r="AE22" s="614"/>
      <c r="AF22" s="614"/>
      <c r="AG22" s="614"/>
      <c r="AH22" s="614"/>
      <c r="AI22" s="614"/>
      <c r="AJ22" s="614"/>
      <c r="AK22" s="614"/>
      <c r="AL22" s="615">
        <v>36.6</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185863</v>
      </c>
      <c r="S23" s="611"/>
      <c r="T23" s="611"/>
      <c r="U23" s="611"/>
      <c r="V23" s="611"/>
      <c r="W23" s="611"/>
      <c r="X23" s="611"/>
      <c r="Y23" s="612"/>
      <c r="Z23" s="613">
        <v>1.4</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9" t="s">
        <v>275</v>
      </c>
      <c r="DM23" s="640"/>
      <c r="DN23" s="640"/>
      <c r="DO23" s="640"/>
      <c r="DP23" s="640"/>
      <c r="DQ23" s="640"/>
      <c r="DR23" s="640"/>
      <c r="DS23" s="640"/>
      <c r="DT23" s="640"/>
      <c r="DU23" s="640"/>
      <c r="DV23" s="641"/>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5593521</v>
      </c>
      <c r="CS24" s="600"/>
      <c r="CT24" s="600"/>
      <c r="CU24" s="600"/>
      <c r="CV24" s="600"/>
      <c r="CW24" s="600"/>
      <c r="CX24" s="600"/>
      <c r="CY24" s="601"/>
      <c r="CZ24" s="604">
        <v>47.4</v>
      </c>
      <c r="DA24" s="605"/>
      <c r="DB24" s="605"/>
      <c r="DC24" s="621"/>
      <c r="DD24" s="642">
        <v>3941871</v>
      </c>
      <c r="DE24" s="600"/>
      <c r="DF24" s="600"/>
      <c r="DG24" s="600"/>
      <c r="DH24" s="600"/>
      <c r="DI24" s="600"/>
      <c r="DJ24" s="600"/>
      <c r="DK24" s="601"/>
      <c r="DL24" s="642">
        <v>3575787</v>
      </c>
      <c r="DM24" s="600"/>
      <c r="DN24" s="600"/>
      <c r="DO24" s="600"/>
      <c r="DP24" s="600"/>
      <c r="DQ24" s="600"/>
      <c r="DR24" s="600"/>
      <c r="DS24" s="600"/>
      <c r="DT24" s="600"/>
      <c r="DU24" s="600"/>
      <c r="DV24" s="601"/>
      <c r="DW24" s="604">
        <v>49</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7429781</v>
      </c>
      <c r="S25" s="611"/>
      <c r="T25" s="611"/>
      <c r="U25" s="611"/>
      <c r="V25" s="611"/>
      <c r="W25" s="611"/>
      <c r="X25" s="611"/>
      <c r="Y25" s="612"/>
      <c r="Z25" s="613">
        <v>57.6</v>
      </c>
      <c r="AA25" s="613"/>
      <c r="AB25" s="613"/>
      <c r="AC25" s="613"/>
      <c r="AD25" s="614">
        <v>7243918</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2395855</v>
      </c>
      <c r="CS25" s="631"/>
      <c r="CT25" s="631"/>
      <c r="CU25" s="631"/>
      <c r="CV25" s="631"/>
      <c r="CW25" s="631"/>
      <c r="CX25" s="631"/>
      <c r="CY25" s="632"/>
      <c r="CZ25" s="615">
        <v>20.3</v>
      </c>
      <c r="DA25" s="643"/>
      <c r="DB25" s="643"/>
      <c r="DC25" s="645"/>
      <c r="DD25" s="619">
        <v>2055893</v>
      </c>
      <c r="DE25" s="631"/>
      <c r="DF25" s="631"/>
      <c r="DG25" s="631"/>
      <c r="DH25" s="631"/>
      <c r="DI25" s="631"/>
      <c r="DJ25" s="631"/>
      <c r="DK25" s="632"/>
      <c r="DL25" s="619">
        <v>2014279</v>
      </c>
      <c r="DM25" s="631"/>
      <c r="DN25" s="631"/>
      <c r="DO25" s="631"/>
      <c r="DP25" s="631"/>
      <c r="DQ25" s="631"/>
      <c r="DR25" s="631"/>
      <c r="DS25" s="631"/>
      <c r="DT25" s="631"/>
      <c r="DU25" s="631"/>
      <c r="DV25" s="632"/>
      <c r="DW25" s="615">
        <v>27.6</v>
      </c>
      <c r="DX25" s="643"/>
      <c r="DY25" s="643"/>
      <c r="DZ25" s="643"/>
      <c r="EA25" s="643"/>
      <c r="EB25" s="643"/>
      <c r="EC25" s="644"/>
    </row>
    <row r="26" spans="2:133" ht="11.25" customHeight="1" x14ac:dyDescent="0.15">
      <c r="B26" s="607" t="s">
        <v>283</v>
      </c>
      <c r="C26" s="608"/>
      <c r="D26" s="608"/>
      <c r="E26" s="608"/>
      <c r="F26" s="608"/>
      <c r="G26" s="608"/>
      <c r="H26" s="608"/>
      <c r="I26" s="608"/>
      <c r="J26" s="608"/>
      <c r="K26" s="608"/>
      <c r="L26" s="608"/>
      <c r="M26" s="608"/>
      <c r="N26" s="608"/>
      <c r="O26" s="608"/>
      <c r="P26" s="608"/>
      <c r="Q26" s="609"/>
      <c r="R26" s="610">
        <v>1869</v>
      </c>
      <c r="S26" s="611"/>
      <c r="T26" s="611"/>
      <c r="U26" s="611"/>
      <c r="V26" s="611"/>
      <c r="W26" s="611"/>
      <c r="X26" s="611"/>
      <c r="Y26" s="612"/>
      <c r="Z26" s="613">
        <v>0</v>
      </c>
      <c r="AA26" s="613"/>
      <c r="AB26" s="613"/>
      <c r="AC26" s="613"/>
      <c r="AD26" s="614">
        <v>1869</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1430655</v>
      </c>
      <c r="CS26" s="611"/>
      <c r="CT26" s="611"/>
      <c r="CU26" s="611"/>
      <c r="CV26" s="611"/>
      <c r="CW26" s="611"/>
      <c r="CX26" s="611"/>
      <c r="CY26" s="612"/>
      <c r="CZ26" s="615">
        <v>12.1</v>
      </c>
      <c r="DA26" s="643"/>
      <c r="DB26" s="643"/>
      <c r="DC26" s="645"/>
      <c r="DD26" s="619">
        <v>1090693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3"/>
      <c r="DY26" s="643"/>
      <c r="DZ26" s="643"/>
      <c r="EA26" s="643"/>
      <c r="EB26" s="643"/>
      <c r="EC26" s="644"/>
    </row>
    <row r="27" spans="2:133" ht="11.25" customHeight="1" x14ac:dyDescent="0.15">
      <c r="B27" s="607" t="s">
        <v>286</v>
      </c>
      <c r="C27" s="608"/>
      <c r="D27" s="608"/>
      <c r="E27" s="608"/>
      <c r="F27" s="608"/>
      <c r="G27" s="608"/>
      <c r="H27" s="608"/>
      <c r="I27" s="608"/>
      <c r="J27" s="608"/>
      <c r="K27" s="608"/>
      <c r="L27" s="608"/>
      <c r="M27" s="608"/>
      <c r="N27" s="608"/>
      <c r="O27" s="608"/>
      <c r="P27" s="608"/>
      <c r="Q27" s="609"/>
      <c r="R27" s="610">
        <v>222328</v>
      </c>
      <c r="S27" s="611"/>
      <c r="T27" s="611"/>
      <c r="U27" s="611"/>
      <c r="V27" s="611"/>
      <c r="W27" s="611"/>
      <c r="X27" s="611"/>
      <c r="Y27" s="612"/>
      <c r="Z27" s="613">
        <v>1.7</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3406690</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2186960</v>
      </c>
      <c r="CS27" s="631"/>
      <c r="CT27" s="631"/>
      <c r="CU27" s="631"/>
      <c r="CV27" s="631"/>
      <c r="CW27" s="631"/>
      <c r="CX27" s="631"/>
      <c r="CY27" s="632"/>
      <c r="CZ27" s="615">
        <v>18.5</v>
      </c>
      <c r="DA27" s="643"/>
      <c r="DB27" s="643"/>
      <c r="DC27" s="645"/>
      <c r="DD27" s="619">
        <v>875272</v>
      </c>
      <c r="DE27" s="631"/>
      <c r="DF27" s="631"/>
      <c r="DG27" s="631"/>
      <c r="DH27" s="631"/>
      <c r="DI27" s="631"/>
      <c r="DJ27" s="631"/>
      <c r="DK27" s="632"/>
      <c r="DL27" s="619">
        <v>550802</v>
      </c>
      <c r="DM27" s="631"/>
      <c r="DN27" s="631"/>
      <c r="DO27" s="631"/>
      <c r="DP27" s="631"/>
      <c r="DQ27" s="631"/>
      <c r="DR27" s="631"/>
      <c r="DS27" s="631"/>
      <c r="DT27" s="631"/>
      <c r="DU27" s="631"/>
      <c r="DV27" s="632"/>
      <c r="DW27" s="615">
        <v>7.5</v>
      </c>
      <c r="DX27" s="643"/>
      <c r="DY27" s="643"/>
      <c r="DZ27" s="643"/>
      <c r="EA27" s="643"/>
      <c r="EB27" s="643"/>
      <c r="EC27" s="644"/>
    </row>
    <row r="28" spans="2:133" ht="11.25" customHeight="1" x14ac:dyDescent="0.15">
      <c r="B28" s="607" t="s">
        <v>289</v>
      </c>
      <c r="C28" s="608"/>
      <c r="D28" s="608"/>
      <c r="E28" s="608"/>
      <c r="F28" s="608"/>
      <c r="G28" s="608"/>
      <c r="H28" s="608"/>
      <c r="I28" s="608"/>
      <c r="J28" s="608"/>
      <c r="K28" s="608"/>
      <c r="L28" s="608"/>
      <c r="M28" s="608"/>
      <c r="N28" s="608"/>
      <c r="O28" s="608"/>
      <c r="P28" s="608"/>
      <c r="Q28" s="609"/>
      <c r="R28" s="610">
        <v>166647</v>
      </c>
      <c r="S28" s="611"/>
      <c r="T28" s="611"/>
      <c r="U28" s="611"/>
      <c r="V28" s="611"/>
      <c r="W28" s="611"/>
      <c r="X28" s="611"/>
      <c r="Y28" s="612"/>
      <c r="Z28" s="613">
        <v>1.3</v>
      </c>
      <c r="AA28" s="613"/>
      <c r="AB28" s="613"/>
      <c r="AC28" s="613"/>
      <c r="AD28" s="614">
        <v>24315</v>
      </c>
      <c r="AE28" s="614"/>
      <c r="AF28" s="614"/>
      <c r="AG28" s="614"/>
      <c r="AH28" s="614"/>
      <c r="AI28" s="614"/>
      <c r="AJ28" s="614"/>
      <c r="AK28" s="614"/>
      <c r="AL28" s="615">
        <v>0.3</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1010706</v>
      </c>
      <c r="CS28" s="611"/>
      <c r="CT28" s="611"/>
      <c r="CU28" s="611"/>
      <c r="CV28" s="611"/>
      <c r="CW28" s="611"/>
      <c r="CX28" s="611"/>
      <c r="CY28" s="612"/>
      <c r="CZ28" s="615">
        <v>8.6</v>
      </c>
      <c r="DA28" s="643"/>
      <c r="DB28" s="643"/>
      <c r="DC28" s="645"/>
      <c r="DD28" s="619">
        <v>1010706</v>
      </c>
      <c r="DE28" s="611"/>
      <c r="DF28" s="611"/>
      <c r="DG28" s="611"/>
      <c r="DH28" s="611"/>
      <c r="DI28" s="611"/>
      <c r="DJ28" s="611"/>
      <c r="DK28" s="612"/>
      <c r="DL28" s="619">
        <v>1010706</v>
      </c>
      <c r="DM28" s="611"/>
      <c r="DN28" s="611"/>
      <c r="DO28" s="611"/>
      <c r="DP28" s="611"/>
      <c r="DQ28" s="611"/>
      <c r="DR28" s="611"/>
      <c r="DS28" s="611"/>
      <c r="DT28" s="611"/>
      <c r="DU28" s="611"/>
      <c r="DV28" s="612"/>
      <c r="DW28" s="615">
        <v>13.8</v>
      </c>
      <c r="DX28" s="643"/>
      <c r="DY28" s="643"/>
      <c r="DZ28" s="643"/>
      <c r="EA28" s="643"/>
      <c r="EB28" s="643"/>
      <c r="EC28" s="644"/>
    </row>
    <row r="29" spans="2:133" ht="11.25" customHeight="1" x14ac:dyDescent="0.15">
      <c r="B29" s="607" t="s">
        <v>291</v>
      </c>
      <c r="C29" s="608"/>
      <c r="D29" s="608"/>
      <c r="E29" s="608"/>
      <c r="F29" s="608"/>
      <c r="G29" s="608"/>
      <c r="H29" s="608"/>
      <c r="I29" s="608"/>
      <c r="J29" s="608"/>
      <c r="K29" s="608"/>
      <c r="L29" s="608"/>
      <c r="M29" s="608"/>
      <c r="N29" s="608"/>
      <c r="O29" s="608"/>
      <c r="P29" s="608"/>
      <c r="Q29" s="609"/>
      <c r="R29" s="610">
        <v>44781</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3"/>
      <c r="AQ29" s="634"/>
      <c r="AR29" s="634"/>
      <c r="AS29" s="634"/>
      <c r="AT29" s="634"/>
      <c r="AU29" s="634"/>
      <c r="AV29" s="634"/>
      <c r="AW29" s="634"/>
      <c r="AX29" s="634"/>
      <c r="AY29" s="634"/>
      <c r="AZ29" s="634"/>
      <c r="BA29" s="634"/>
      <c r="BB29" s="634"/>
      <c r="BC29" s="634"/>
      <c r="BD29" s="634"/>
      <c r="BE29" s="634"/>
      <c r="BF29" s="635"/>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1010706</v>
      </c>
      <c r="CS29" s="631"/>
      <c r="CT29" s="631"/>
      <c r="CU29" s="631"/>
      <c r="CV29" s="631"/>
      <c r="CW29" s="631"/>
      <c r="CX29" s="631"/>
      <c r="CY29" s="632"/>
      <c r="CZ29" s="615">
        <v>8.6</v>
      </c>
      <c r="DA29" s="643"/>
      <c r="DB29" s="643"/>
      <c r="DC29" s="645"/>
      <c r="DD29" s="619">
        <v>1010706</v>
      </c>
      <c r="DE29" s="631"/>
      <c r="DF29" s="631"/>
      <c r="DG29" s="631"/>
      <c r="DH29" s="631"/>
      <c r="DI29" s="631"/>
      <c r="DJ29" s="631"/>
      <c r="DK29" s="632"/>
      <c r="DL29" s="619">
        <v>1010706</v>
      </c>
      <c r="DM29" s="631"/>
      <c r="DN29" s="631"/>
      <c r="DO29" s="631"/>
      <c r="DP29" s="631"/>
      <c r="DQ29" s="631"/>
      <c r="DR29" s="631"/>
      <c r="DS29" s="631"/>
      <c r="DT29" s="631"/>
      <c r="DU29" s="631"/>
      <c r="DV29" s="632"/>
      <c r="DW29" s="615">
        <v>13.8</v>
      </c>
      <c r="DX29" s="643"/>
      <c r="DY29" s="643"/>
      <c r="DZ29" s="643"/>
      <c r="EA29" s="643"/>
      <c r="EB29" s="643"/>
      <c r="EC29" s="644"/>
    </row>
    <row r="30" spans="2:133" ht="11.25" customHeight="1" x14ac:dyDescent="0.15">
      <c r="B30" s="607" t="s">
        <v>293</v>
      </c>
      <c r="C30" s="608"/>
      <c r="D30" s="608"/>
      <c r="E30" s="608"/>
      <c r="F30" s="608"/>
      <c r="G30" s="608"/>
      <c r="H30" s="608"/>
      <c r="I30" s="608"/>
      <c r="J30" s="608"/>
      <c r="K30" s="608"/>
      <c r="L30" s="608"/>
      <c r="M30" s="608"/>
      <c r="N30" s="608"/>
      <c r="O30" s="608"/>
      <c r="P30" s="608"/>
      <c r="Q30" s="609"/>
      <c r="R30" s="610">
        <v>1470510</v>
      </c>
      <c r="S30" s="611"/>
      <c r="T30" s="611"/>
      <c r="U30" s="611"/>
      <c r="V30" s="611"/>
      <c r="W30" s="611"/>
      <c r="X30" s="611"/>
      <c r="Y30" s="612"/>
      <c r="Z30" s="613">
        <v>11.4</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976865</v>
      </c>
      <c r="CS30" s="611"/>
      <c r="CT30" s="611"/>
      <c r="CU30" s="611"/>
      <c r="CV30" s="611"/>
      <c r="CW30" s="611"/>
      <c r="CX30" s="611"/>
      <c r="CY30" s="612"/>
      <c r="CZ30" s="615">
        <v>8.3000000000000007</v>
      </c>
      <c r="DA30" s="643"/>
      <c r="DB30" s="643"/>
      <c r="DC30" s="645"/>
      <c r="DD30" s="619">
        <v>976865</v>
      </c>
      <c r="DE30" s="611"/>
      <c r="DF30" s="611"/>
      <c r="DG30" s="611"/>
      <c r="DH30" s="611"/>
      <c r="DI30" s="611"/>
      <c r="DJ30" s="611"/>
      <c r="DK30" s="612"/>
      <c r="DL30" s="619">
        <v>976865</v>
      </c>
      <c r="DM30" s="611"/>
      <c r="DN30" s="611"/>
      <c r="DO30" s="611"/>
      <c r="DP30" s="611"/>
      <c r="DQ30" s="611"/>
      <c r="DR30" s="611"/>
      <c r="DS30" s="611"/>
      <c r="DT30" s="611"/>
      <c r="DU30" s="611"/>
      <c r="DV30" s="612"/>
      <c r="DW30" s="615">
        <v>13.4</v>
      </c>
      <c r="DX30" s="643"/>
      <c r="DY30" s="643"/>
      <c r="DZ30" s="643"/>
      <c r="EA30" s="643"/>
      <c r="EB30" s="643"/>
      <c r="EC30" s="644"/>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99.2</v>
      </c>
      <c r="BH31" s="654"/>
      <c r="BI31" s="654"/>
      <c r="BJ31" s="654"/>
      <c r="BK31" s="654"/>
      <c r="BL31" s="654"/>
      <c r="BM31" s="605">
        <v>96</v>
      </c>
      <c r="BN31" s="654"/>
      <c r="BO31" s="654"/>
      <c r="BP31" s="654"/>
      <c r="BQ31" s="655"/>
      <c r="BR31" s="657">
        <v>99.2</v>
      </c>
      <c r="BS31" s="654"/>
      <c r="BT31" s="654"/>
      <c r="BU31" s="654"/>
      <c r="BV31" s="654"/>
      <c r="BW31" s="654"/>
      <c r="BX31" s="605">
        <v>95.2</v>
      </c>
      <c r="BY31" s="654"/>
      <c r="BZ31" s="654"/>
      <c r="CA31" s="654"/>
      <c r="CB31" s="655"/>
      <c r="CD31" s="650"/>
      <c r="CE31" s="651"/>
      <c r="CF31" s="607" t="s">
        <v>300</v>
      </c>
      <c r="CG31" s="608"/>
      <c r="CH31" s="608"/>
      <c r="CI31" s="608"/>
      <c r="CJ31" s="608"/>
      <c r="CK31" s="608"/>
      <c r="CL31" s="608"/>
      <c r="CM31" s="608"/>
      <c r="CN31" s="608"/>
      <c r="CO31" s="608"/>
      <c r="CP31" s="608"/>
      <c r="CQ31" s="609"/>
      <c r="CR31" s="610">
        <v>33841</v>
      </c>
      <c r="CS31" s="631"/>
      <c r="CT31" s="631"/>
      <c r="CU31" s="631"/>
      <c r="CV31" s="631"/>
      <c r="CW31" s="631"/>
      <c r="CX31" s="631"/>
      <c r="CY31" s="632"/>
      <c r="CZ31" s="615">
        <v>0.3</v>
      </c>
      <c r="DA31" s="643"/>
      <c r="DB31" s="643"/>
      <c r="DC31" s="645"/>
      <c r="DD31" s="619">
        <v>33841</v>
      </c>
      <c r="DE31" s="631"/>
      <c r="DF31" s="631"/>
      <c r="DG31" s="631"/>
      <c r="DH31" s="631"/>
      <c r="DI31" s="631"/>
      <c r="DJ31" s="631"/>
      <c r="DK31" s="632"/>
      <c r="DL31" s="619">
        <v>33841</v>
      </c>
      <c r="DM31" s="631"/>
      <c r="DN31" s="631"/>
      <c r="DO31" s="631"/>
      <c r="DP31" s="631"/>
      <c r="DQ31" s="631"/>
      <c r="DR31" s="631"/>
      <c r="DS31" s="631"/>
      <c r="DT31" s="631"/>
      <c r="DU31" s="631"/>
      <c r="DV31" s="632"/>
      <c r="DW31" s="615">
        <v>0.5</v>
      </c>
      <c r="DX31" s="643"/>
      <c r="DY31" s="643"/>
      <c r="DZ31" s="643"/>
      <c r="EA31" s="643"/>
      <c r="EB31" s="643"/>
      <c r="EC31" s="644"/>
    </row>
    <row r="32" spans="2:133" ht="11.25" customHeight="1" x14ac:dyDescent="0.15">
      <c r="B32" s="607" t="s">
        <v>301</v>
      </c>
      <c r="C32" s="608"/>
      <c r="D32" s="608"/>
      <c r="E32" s="608"/>
      <c r="F32" s="608"/>
      <c r="G32" s="608"/>
      <c r="H32" s="608"/>
      <c r="I32" s="608"/>
      <c r="J32" s="608"/>
      <c r="K32" s="608"/>
      <c r="L32" s="608"/>
      <c r="M32" s="608"/>
      <c r="N32" s="608"/>
      <c r="O32" s="608"/>
      <c r="P32" s="608"/>
      <c r="Q32" s="609"/>
      <c r="R32" s="610">
        <v>934116</v>
      </c>
      <c r="S32" s="611"/>
      <c r="T32" s="611"/>
      <c r="U32" s="611"/>
      <c r="V32" s="611"/>
      <c r="W32" s="611"/>
      <c r="X32" s="611"/>
      <c r="Y32" s="612"/>
      <c r="Z32" s="613">
        <v>7.2</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99.4</v>
      </c>
      <c r="BH32" s="631"/>
      <c r="BI32" s="631"/>
      <c r="BJ32" s="631"/>
      <c r="BK32" s="631"/>
      <c r="BL32" s="631"/>
      <c r="BM32" s="616">
        <v>96.5</v>
      </c>
      <c r="BN32" s="631"/>
      <c r="BO32" s="631"/>
      <c r="BP32" s="631"/>
      <c r="BQ32" s="656"/>
      <c r="BR32" s="667">
        <v>99.3</v>
      </c>
      <c r="BS32" s="631"/>
      <c r="BT32" s="631"/>
      <c r="BU32" s="631"/>
      <c r="BV32" s="631"/>
      <c r="BW32" s="631"/>
      <c r="BX32" s="616">
        <v>96.5</v>
      </c>
      <c r="BY32" s="631"/>
      <c r="BZ32" s="631"/>
      <c r="CA32" s="631"/>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3"/>
      <c r="DB32" s="643"/>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3"/>
      <c r="DY32" s="643"/>
      <c r="DZ32" s="643"/>
      <c r="EA32" s="643"/>
      <c r="EB32" s="643"/>
      <c r="EC32" s="644"/>
    </row>
    <row r="33" spans="2:133" ht="11.25" customHeight="1" x14ac:dyDescent="0.15">
      <c r="B33" s="607" t="s">
        <v>305</v>
      </c>
      <c r="C33" s="608"/>
      <c r="D33" s="608"/>
      <c r="E33" s="608"/>
      <c r="F33" s="608"/>
      <c r="G33" s="608"/>
      <c r="H33" s="608"/>
      <c r="I33" s="608"/>
      <c r="J33" s="608"/>
      <c r="K33" s="608"/>
      <c r="L33" s="608"/>
      <c r="M33" s="608"/>
      <c r="N33" s="608"/>
      <c r="O33" s="608"/>
      <c r="P33" s="608"/>
      <c r="Q33" s="609"/>
      <c r="R33" s="610">
        <v>21672</v>
      </c>
      <c r="S33" s="611"/>
      <c r="T33" s="611"/>
      <c r="U33" s="611"/>
      <c r="V33" s="611"/>
      <c r="W33" s="611"/>
      <c r="X33" s="611"/>
      <c r="Y33" s="612"/>
      <c r="Z33" s="613">
        <v>0.2</v>
      </c>
      <c r="AA33" s="613"/>
      <c r="AB33" s="613"/>
      <c r="AC33" s="613"/>
      <c r="AD33" s="614" t="s">
        <v>122</v>
      </c>
      <c r="AE33" s="614"/>
      <c r="AF33" s="614"/>
      <c r="AG33" s="614"/>
      <c r="AH33" s="614"/>
      <c r="AI33" s="614"/>
      <c r="AJ33" s="614"/>
      <c r="AK33" s="614"/>
      <c r="AL33" s="615" t="s">
        <v>122</v>
      </c>
      <c r="AM33" s="616"/>
      <c r="AN33" s="616"/>
      <c r="AO33" s="617"/>
      <c r="AP33" s="662"/>
      <c r="AQ33" s="663"/>
      <c r="AR33" s="663"/>
      <c r="AS33" s="663"/>
      <c r="AT33" s="666"/>
      <c r="AU33" s="201"/>
      <c r="AV33" s="201"/>
      <c r="AW33" s="201"/>
      <c r="AX33" s="633" t="s">
        <v>306</v>
      </c>
      <c r="AY33" s="634"/>
      <c r="AZ33" s="634"/>
      <c r="BA33" s="634"/>
      <c r="BB33" s="634"/>
      <c r="BC33" s="634"/>
      <c r="BD33" s="634"/>
      <c r="BE33" s="634"/>
      <c r="BF33" s="635"/>
      <c r="BG33" s="668">
        <v>99</v>
      </c>
      <c r="BH33" s="669"/>
      <c r="BI33" s="669"/>
      <c r="BJ33" s="669"/>
      <c r="BK33" s="669"/>
      <c r="BL33" s="669"/>
      <c r="BM33" s="670">
        <v>95.2</v>
      </c>
      <c r="BN33" s="669"/>
      <c r="BO33" s="669"/>
      <c r="BP33" s="669"/>
      <c r="BQ33" s="671"/>
      <c r="BR33" s="668">
        <v>98.9</v>
      </c>
      <c r="BS33" s="669"/>
      <c r="BT33" s="669"/>
      <c r="BU33" s="669"/>
      <c r="BV33" s="669"/>
      <c r="BW33" s="669"/>
      <c r="BX33" s="670">
        <v>93.7</v>
      </c>
      <c r="BY33" s="669"/>
      <c r="BZ33" s="669"/>
      <c r="CA33" s="669"/>
      <c r="CB33" s="671"/>
      <c r="CD33" s="607" t="s">
        <v>307</v>
      </c>
      <c r="CE33" s="608"/>
      <c r="CF33" s="608"/>
      <c r="CG33" s="608"/>
      <c r="CH33" s="608"/>
      <c r="CI33" s="608"/>
      <c r="CJ33" s="608"/>
      <c r="CK33" s="608"/>
      <c r="CL33" s="608"/>
      <c r="CM33" s="608"/>
      <c r="CN33" s="608"/>
      <c r="CO33" s="608"/>
      <c r="CP33" s="608"/>
      <c r="CQ33" s="609"/>
      <c r="CR33" s="610">
        <v>5507682</v>
      </c>
      <c r="CS33" s="631"/>
      <c r="CT33" s="631"/>
      <c r="CU33" s="631"/>
      <c r="CV33" s="631"/>
      <c r="CW33" s="631"/>
      <c r="CX33" s="631"/>
      <c r="CY33" s="632"/>
      <c r="CZ33" s="615">
        <v>46.7</v>
      </c>
      <c r="DA33" s="643"/>
      <c r="DB33" s="643"/>
      <c r="DC33" s="645"/>
      <c r="DD33" s="619">
        <v>4416534</v>
      </c>
      <c r="DE33" s="631"/>
      <c r="DF33" s="631"/>
      <c r="DG33" s="631"/>
      <c r="DH33" s="631"/>
      <c r="DI33" s="631"/>
      <c r="DJ33" s="631"/>
      <c r="DK33" s="632"/>
      <c r="DL33" s="619">
        <v>3066184</v>
      </c>
      <c r="DM33" s="631"/>
      <c r="DN33" s="631"/>
      <c r="DO33" s="631"/>
      <c r="DP33" s="631"/>
      <c r="DQ33" s="631"/>
      <c r="DR33" s="631"/>
      <c r="DS33" s="631"/>
      <c r="DT33" s="631"/>
      <c r="DU33" s="631"/>
      <c r="DV33" s="632"/>
      <c r="DW33" s="615">
        <v>42</v>
      </c>
      <c r="DX33" s="643"/>
      <c r="DY33" s="643"/>
      <c r="DZ33" s="643"/>
      <c r="EA33" s="643"/>
      <c r="EB33" s="643"/>
      <c r="EC33" s="644"/>
    </row>
    <row r="34" spans="2:133" ht="11.25" customHeight="1" x14ac:dyDescent="0.15">
      <c r="B34" s="607" t="s">
        <v>308</v>
      </c>
      <c r="C34" s="608"/>
      <c r="D34" s="608"/>
      <c r="E34" s="608"/>
      <c r="F34" s="608"/>
      <c r="G34" s="608"/>
      <c r="H34" s="608"/>
      <c r="I34" s="608"/>
      <c r="J34" s="608"/>
      <c r="K34" s="608"/>
      <c r="L34" s="608"/>
      <c r="M34" s="608"/>
      <c r="N34" s="608"/>
      <c r="O34" s="608"/>
      <c r="P34" s="608"/>
      <c r="Q34" s="609"/>
      <c r="R34" s="610">
        <v>686295</v>
      </c>
      <c r="S34" s="611"/>
      <c r="T34" s="611"/>
      <c r="U34" s="611"/>
      <c r="V34" s="611"/>
      <c r="W34" s="611"/>
      <c r="X34" s="611"/>
      <c r="Y34" s="612"/>
      <c r="Z34" s="613">
        <v>5.3</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2078978</v>
      </c>
      <c r="CS34" s="611"/>
      <c r="CT34" s="611"/>
      <c r="CU34" s="611"/>
      <c r="CV34" s="611"/>
      <c r="CW34" s="611"/>
      <c r="CX34" s="611"/>
      <c r="CY34" s="612"/>
      <c r="CZ34" s="615">
        <v>17.600000000000001</v>
      </c>
      <c r="DA34" s="643"/>
      <c r="DB34" s="643"/>
      <c r="DC34" s="645"/>
      <c r="DD34" s="619">
        <v>1416452</v>
      </c>
      <c r="DE34" s="611"/>
      <c r="DF34" s="611"/>
      <c r="DG34" s="611"/>
      <c r="DH34" s="611"/>
      <c r="DI34" s="611"/>
      <c r="DJ34" s="611"/>
      <c r="DK34" s="612"/>
      <c r="DL34" s="619">
        <v>1008210</v>
      </c>
      <c r="DM34" s="611"/>
      <c r="DN34" s="611"/>
      <c r="DO34" s="611"/>
      <c r="DP34" s="611"/>
      <c r="DQ34" s="611"/>
      <c r="DR34" s="611"/>
      <c r="DS34" s="611"/>
      <c r="DT34" s="611"/>
      <c r="DU34" s="611"/>
      <c r="DV34" s="612"/>
      <c r="DW34" s="615">
        <v>13.8</v>
      </c>
      <c r="DX34" s="643"/>
      <c r="DY34" s="643"/>
      <c r="DZ34" s="643"/>
      <c r="EA34" s="643"/>
      <c r="EB34" s="643"/>
      <c r="EC34" s="644"/>
    </row>
    <row r="35" spans="2:133" ht="11.25" customHeight="1" x14ac:dyDescent="0.15">
      <c r="B35" s="607" t="s">
        <v>310</v>
      </c>
      <c r="C35" s="608"/>
      <c r="D35" s="608"/>
      <c r="E35" s="608"/>
      <c r="F35" s="608"/>
      <c r="G35" s="608"/>
      <c r="H35" s="608"/>
      <c r="I35" s="608"/>
      <c r="J35" s="608"/>
      <c r="K35" s="608"/>
      <c r="L35" s="608"/>
      <c r="M35" s="608"/>
      <c r="N35" s="608"/>
      <c r="O35" s="608"/>
      <c r="P35" s="608"/>
      <c r="Q35" s="609"/>
      <c r="R35" s="610">
        <v>334086</v>
      </c>
      <c r="S35" s="611"/>
      <c r="T35" s="611"/>
      <c r="U35" s="611"/>
      <c r="V35" s="611"/>
      <c r="W35" s="611"/>
      <c r="X35" s="611"/>
      <c r="Y35" s="612"/>
      <c r="Z35" s="613">
        <v>2.6</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66299</v>
      </c>
      <c r="CS35" s="631"/>
      <c r="CT35" s="631"/>
      <c r="CU35" s="631"/>
      <c r="CV35" s="631"/>
      <c r="CW35" s="631"/>
      <c r="CX35" s="631"/>
      <c r="CY35" s="632"/>
      <c r="CZ35" s="615">
        <v>0.6</v>
      </c>
      <c r="DA35" s="643"/>
      <c r="DB35" s="643"/>
      <c r="DC35" s="645"/>
      <c r="DD35" s="619">
        <v>40914</v>
      </c>
      <c r="DE35" s="631"/>
      <c r="DF35" s="631"/>
      <c r="DG35" s="631"/>
      <c r="DH35" s="631"/>
      <c r="DI35" s="631"/>
      <c r="DJ35" s="631"/>
      <c r="DK35" s="632"/>
      <c r="DL35" s="619">
        <v>40914</v>
      </c>
      <c r="DM35" s="631"/>
      <c r="DN35" s="631"/>
      <c r="DO35" s="631"/>
      <c r="DP35" s="631"/>
      <c r="DQ35" s="631"/>
      <c r="DR35" s="631"/>
      <c r="DS35" s="631"/>
      <c r="DT35" s="631"/>
      <c r="DU35" s="631"/>
      <c r="DV35" s="632"/>
      <c r="DW35" s="615">
        <v>0.6</v>
      </c>
      <c r="DX35" s="643"/>
      <c r="DY35" s="643"/>
      <c r="DZ35" s="643"/>
      <c r="EA35" s="643"/>
      <c r="EB35" s="643"/>
      <c r="EC35" s="644"/>
    </row>
    <row r="36" spans="2:133" ht="11.25" customHeight="1" x14ac:dyDescent="0.15">
      <c r="B36" s="607" t="s">
        <v>314</v>
      </c>
      <c r="C36" s="608"/>
      <c r="D36" s="608"/>
      <c r="E36" s="608"/>
      <c r="F36" s="608"/>
      <c r="G36" s="608"/>
      <c r="H36" s="608"/>
      <c r="I36" s="608"/>
      <c r="J36" s="608"/>
      <c r="K36" s="608"/>
      <c r="L36" s="608"/>
      <c r="M36" s="608"/>
      <c r="N36" s="608"/>
      <c r="O36" s="608"/>
      <c r="P36" s="608"/>
      <c r="Q36" s="609"/>
      <c r="R36" s="610">
        <v>1081170</v>
      </c>
      <c r="S36" s="611"/>
      <c r="T36" s="611"/>
      <c r="U36" s="611"/>
      <c r="V36" s="611"/>
      <c r="W36" s="611"/>
      <c r="X36" s="611"/>
      <c r="Y36" s="612"/>
      <c r="Z36" s="613">
        <v>8.4</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1531427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647824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1628510</v>
      </c>
      <c r="CS36" s="611"/>
      <c r="CT36" s="611"/>
      <c r="CU36" s="611"/>
      <c r="CV36" s="611"/>
      <c r="CW36" s="611"/>
      <c r="CX36" s="611"/>
      <c r="CY36" s="612"/>
      <c r="CZ36" s="615">
        <v>13.8</v>
      </c>
      <c r="DA36" s="643"/>
      <c r="DB36" s="643"/>
      <c r="DC36" s="645"/>
      <c r="DD36" s="619">
        <v>1474871</v>
      </c>
      <c r="DE36" s="611"/>
      <c r="DF36" s="611"/>
      <c r="DG36" s="611"/>
      <c r="DH36" s="611"/>
      <c r="DI36" s="611"/>
      <c r="DJ36" s="611"/>
      <c r="DK36" s="612"/>
      <c r="DL36" s="619">
        <v>1087981</v>
      </c>
      <c r="DM36" s="611"/>
      <c r="DN36" s="611"/>
      <c r="DO36" s="611"/>
      <c r="DP36" s="611"/>
      <c r="DQ36" s="611"/>
      <c r="DR36" s="611"/>
      <c r="DS36" s="611"/>
      <c r="DT36" s="611"/>
      <c r="DU36" s="611"/>
      <c r="DV36" s="612"/>
      <c r="DW36" s="615">
        <v>14.9</v>
      </c>
      <c r="DX36" s="643"/>
      <c r="DY36" s="643"/>
      <c r="DZ36" s="643"/>
      <c r="EA36" s="643"/>
      <c r="EB36" s="643"/>
      <c r="EC36" s="644"/>
    </row>
    <row r="37" spans="2:133" ht="11.25" customHeight="1" x14ac:dyDescent="0.15">
      <c r="B37" s="607" t="s">
        <v>318</v>
      </c>
      <c r="C37" s="608"/>
      <c r="D37" s="608"/>
      <c r="E37" s="608"/>
      <c r="F37" s="608"/>
      <c r="G37" s="608"/>
      <c r="H37" s="608"/>
      <c r="I37" s="608"/>
      <c r="J37" s="608"/>
      <c r="K37" s="608"/>
      <c r="L37" s="608"/>
      <c r="M37" s="608"/>
      <c r="N37" s="608"/>
      <c r="O37" s="608"/>
      <c r="P37" s="608"/>
      <c r="Q37" s="609"/>
      <c r="R37" s="610">
        <v>169399</v>
      </c>
      <c r="S37" s="611"/>
      <c r="T37" s="611"/>
      <c r="U37" s="611"/>
      <c r="V37" s="611"/>
      <c r="W37" s="611"/>
      <c r="X37" s="611"/>
      <c r="Y37" s="612"/>
      <c r="Z37" s="613">
        <v>1.3</v>
      </c>
      <c r="AA37" s="613"/>
      <c r="AB37" s="613"/>
      <c r="AC37" s="613"/>
      <c r="AD37" s="614">
        <v>1092</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300734</v>
      </c>
      <c r="BA37" s="611"/>
      <c r="BB37" s="611"/>
      <c r="BC37" s="611"/>
      <c r="BD37" s="631"/>
      <c r="BE37" s="631"/>
      <c r="BF37" s="656"/>
      <c r="BG37" s="607" t="s">
        <v>320</v>
      </c>
      <c r="BH37" s="608"/>
      <c r="BI37" s="608"/>
      <c r="BJ37" s="608"/>
      <c r="BK37" s="608"/>
      <c r="BL37" s="608"/>
      <c r="BM37" s="608"/>
      <c r="BN37" s="608"/>
      <c r="BO37" s="608"/>
      <c r="BP37" s="608"/>
      <c r="BQ37" s="608"/>
      <c r="BR37" s="608"/>
      <c r="BS37" s="608"/>
      <c r="BT37" s="608"/>
      <c r="BU37" s="609"/>
      <c r="BV37" s="610">
        <v>624785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566299</v>
      </c>
      <c r="CS37" s="631"/>
      <c r="CT37" s="631"/>
      <c r="CU37" s="631"/>
      <c r="CV37" s="631"/>
      <c r="CW37" s="631"/>
      <c r="CX37" s="631"/>
      <c r="CY37" s="632"/>
      <c r="CZ37" s="615">
        <v>4.8</v>
      </c>
      <c r="DA37" s="643"/>
      <c r="DB37" s="643"/>
      <c r="DC37" s="645"/>
      <c r="DD37" s="619">
        <v>565683</v>
      </c>
      <c r="DE37" s="631"/>
      <c r="DF37" s="631"/>
      <c r="DG37" s="631"/>
      <c r="DH37" s="631"/>
      <c r="DI37" s="631"/>
      <c r="DJ37" s="631"/>
      <c r="DK37" s="632"/>
      <c r="DL37" s="619">
        <v>565683</v>
      </c>
      <c r="DM37" s="631"/>
      <c r="DN37" s="631"/>
      <c r="DO37" s="631"/>
      <c r="DP37" s="631"/>
      <c r="DQ37" s="631"/>
      <c r="DR37" s="631"/>
      <c r="DS37" s="631"/>
      <c r="DT37" s="631"/>
      <c r="DU37" s="631"/>
      <c r="DV37" s="632"/>
      <c r="DW37" s="615">
        <v>7.7</v>
      </c>
      <c r="DX37" s="643"/>
      <c r="DY37" s="643"/>
      <c r="DZ37" s="643"/>
      <c r="EA37" s="643"/>
      <c r="EB37" s="643"/>
      <c r="EC37" s="644"/>
    </row>
    <row r="38" spans="2:133" ht="11.25" customHeight="1" x14ac:dyDescent="0.15">
      <c r="B38" s="607" t="s">
        <v>322</v>
      </c>
      <c r="C38" s="608"/>
      <c r="D38" s="608"/>
      <c r="E38" s="608"/>
      <c r="F38" s="608"/>
      <c r="G38" s="608"/>
      <c r="H38" s="608"/>
      <c r="I38" s="608"/>
      <c r="J38" s="608"/>
      <c r="K38" s="608"/>
      <c r="L38" s="608"/>
      <c r="M38" s="608"/>
      <c r="N38" s="608"/>
      <c r="O38" s="608"/>
      <c r="P38" s="608"/>
      <c r="Q38" s="609"/>
      <c r="R38" s="610">
        <v>327946</v>
      </c>
      <c r="S38" s="611"/>
      <c r="T38" s="611"/>
      <c r="U38" s="611"/>
      <c r="V38" s="611"/>
      <c r="W38" s="611"/>
      <c r="X38" s="611"/>
      <c r="Y38" s="612"/>
      <c r="Z38" s="613">
        <v>2.5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73266</v>
      </c>
      <c r="BA38" s="611"/>
      <c r="BB38" s="611"/>
      <c r="BC38" s="611"/>
      <c r="BD38" s="631"/>
      <c r="BE38" s="631"/>
      <c r="BF38" s="656"/>
      <c r="BG38" s="607" t="s">
        <v>324</v>
      </c>
      <c r="BH38" s="608"/>
      <c r="BI38" s="608"/>
      <c r="BJ38" s="608"/>
      <c r="BK38" s="608"/>
      <c r="BL38" s="608"/>
      <c r="BM38" s="608"/>
      <c r="BN38" s="608"/>
      <c r="BO38" s="608"/>
      <c r="BP38" s="608"/>
      <c r="BQ38" s="608"/>
      <c r="BR38" s="608"/>
      <c r="BS38" s="608"/>
      <c r="BT38" s="608"/>
      <c r="BU38" s="609"/>
      <c r="BV38" s="610">
        <v>3286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1229699</v>
      </c>
      <c r="CS38" s="611"/>
      <c r="CT38" s="611"/>
      <c r="CU38" s="611"/>
      <c r="CV38" s="611"/>
      <c r="CW38" s="611"/>
      <c r="CX38" s="611"/>
      <c r="CY38" s="612"/>
      <c r="CZ38" s="615">
        <v>10.4</v>
      </c>
      <c r="DA38" s="643"/>
      <c r="DB38" s="643"/>
      <c r="DC38" s="645"/>
      <c r="DD38" s="619">
        <v>1017641</v>
      </c>
      <c r="DE38" s="611"/>
      <c r="DF38" s="611"/>
      <c r="DG38" s="611"/>
      <c r="DH38" s="611"/>
      <c r="DI38" s="611"/>
      <c r="DJ38" s="611"/>
      <c r="DK38" s="612"/>
      <c r="DL38" s="619">
        <v>929079</v>
      </c>
      <c r="DM38" s="611"/>
      <c r="DN38" s="611"/>
      <c r="DO38" s="611"/>
      <c r="DP38" s="611"/>
      <c r="DQ38" s="611"/>
      <c r="DR38" s="611"/>
      <c r="DS38" s="611"/>
      <c r="DT38" s="611"/>
      <c r="DU38" s="611"/>
      <c r="DV38" s="612"/>
      <c r="DW38" s="615">
        <v>12.7</v>
      </c>
      <c r="DX38" s="643"/>
      <c r="DY38" s="643"/>
      <c r="DZ38" s="643"/>
      <c r="EA38" s="643"/>
      <c r="EB38" s="643"/>
      <c r="EC38" s="644"/>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994</v>
      </c>
      <c r="BA39" s="611"/>
      <c r="BB39" s="611"/>
      <c r="BC39" s="611"/>
      <c r="BD39" s="631"/>
      <c r="BE39" s="631"/>
      <c r="BF39" s="656"/>
      <c r="BG39" s="607" t="s">
        <v>328</v>
      </c>
      <c r="BH39" s="608"/>
      <c r="BI39" s="608"/>
      <c r="BJ39" s="608"/>
      <c r="BK39" s="608"/>
      <c r="BL39" s="608"/>
      <c r="BM39" s="608"/>
      <c r="BN39" s="608"/>
      <c r="BO39" s="608"/>
      <c r="BP39" s="608"/>
      <c r="BQ39" s="608"/>
      <c r="BR39" s="608"/>
      <c r="BS39" s="608"/>
      <c r="BT39" s="608"/>
      <c r="BU39" s="609"/>
      <c r="BV39" s="610">
        <v>5047</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504196</v>
      </c>
      <c r="CS39" s="631"/>
      <c r="CT39" s="631"/>
      <c r="CU39" s="631"/>
      <c r="CV39" s="631"/>
      <c r="CW39" s="631"/>
      <c r="CX39" s="631"/>
      <c r="CY39" s="632"/>
      <c r="CZ39" s="615">
        <v>4.3</v>
      </c>
      <c r="DA39" s="643"/>
      <c r="DB39" s="643"/>
      <c r="DC39" s="645"/>
      <c r="DD39" s="619">
        <v>466656</v>
      </c>
      <c r="DE39" s="631"/>
      <c r="DF39" s="631"/>
      <c r="DG39" s="631"/>
      <c r="DH39" s="631"/>
      <c r="DI39" s="631"/>
      <c r="DJ39" s="631"/>
      <c r="DK39" s="632"/>
      <c r="DL39" s="619" t="s">
        <v>122</v>
      </c>
      <c r="DM39" s="631"/>
      <c r="DN39" s="631"/>
      <c r="DO39" s="631"/>
      <c r="DP39" s="631"/>
      <c r="DQ39" s="631"/>
      <c r="DR39" s="631"/>
      <c r="DS39" s="631"/>
      <c r="DT39" s="631"/>
      <c r="DU39" s="631"/>
      <c r="DV39" s="632"/>
      <c r="DW39" s="615" t="s">
        <v>122</v>
      </c>
      <c r="DX39" s="643"/>
      <c r="DY39" s="643"/>
      <c r="DZ39" s="643"/>
      <c r="EA39" s="643"/>
      <c r="EB39" s="643"/>
      <c r="EC39" s="644"/>
    </row>
    <row r="40" spans="2:133" ht="11.25" customHeight="1" x14ac:dyDescent="0.15">
      <c r="B40" s="607" t="s">
        <v>330</v>
      </c>
      <c r="C40" s="608"/>
      <c r="D40" s="608"/>
      <c r="E40" s="608"/>
      <c r="F40" s="608"/>
      <c r="G40" s="608"/>
      <c r="H40" s="608"/>
      <c r="I40" s="608"/>
      <c r="J40" s="608"/>
      <c r="K40" s="608"/>
      <c r="L40" s="608"/>
      <c r="M40" s="608"/>
      <c r="N40" s="608"/>
      <c r="O40" s="608"/>
      <c r="P40" s="608"/>
      <c r="Q40" s="609"/>
      <c r="R40" s="610">
        <v>28446</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31"/>
      <c r="BE40" s="631"/>
      <c r="BF40" s="656"/>
      <c r="BG40" s="660" t="s">
        <v>332</v>
      </c>
      <c r="BH40" s="661"/>
      <c r="BI40" s="661"/>
      <c r="BJ40" s="661"/>
      <c r="BK40" s="661"/>
      <c r="BL40" s="202"/>
      <c r="BM40" s="608" t="s">
        <v>333</v>
      </c>
      <c r="BN40" s="608"/>
      <c r="BO40" s="608"/>
      <c r="BP40" s="608"/>
      <c r="BQ40" s="608"/>
      <c r="BR40" s="608"/>
      <c r="BS40" s="608"/>
      <c r="BT40" s="608"/>
      <c r="BU40" s="609"/>
      <c r="BV40" s="610">
        <v>114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122</v>
      </c>
      <c r="CS40" s="611"/>
      <c r="CT40" s="611"/>
      <c r="CU40" s="611"/>
      <c r="CV40" s="611"/>
      <c r="CW40" s="611"/>
      <c r="CX40" s="611"/>
      <c r="CY40" s="612"/>
      <c r="CZ40" s="615" t="s">
        <v>122</v>
      </c>
      <c r="DA40" s="643"/>
      <c r="DB40" s="643"/>
      <c r="DC40" s="645"/>
      <c r="DD40" s="619" t="s">
        <v>122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3"/>
      <c r="DY40" s="643"/>
      <c r="DZ40" s="643"/>
      <c r="EA40" s="643"/>
      <c r="EB40" s="643"/>
      <c r="EC40" s="644"/>
    </row>
    <row r="41" spans="2:133" ht="11.25" customHeight="1" x14ac:dyDescent="0.15">
      <c r="B41" s="633" t="s">
        <v>335</v>
      </c>
      <c r="C41" s="634"/>
      <c r="D41" s="634"/>
      <c r="E41" s="634"/>
      <c r="F41" s="634"/>
      <c r="G41" s="634"/>
      <c r="H41" s="634"/>
      <c r="I41" s="634"/>
      <c r="J41" s="634"/>
      <c r="K41" s="634"/>
      <c r="L41" s="634"/>
      <c r="M41" s="634"/>
      <c r="N41" s="634"/>
      <c r="O41" s="634"/>
      <c r="P41" s="634"/>
      <c r="Q41" s="635"/>
      <c r="R41" s="682">
        <v>12890600</v>
      </c>
      <c r="S41" s="683"/>
      <c r="T41" s="683"/>
      <c r="U41" s="683"/>
      <c r="V41" s="683"/>
      <c r="W41" s="683"/>
      <c r="X41" s="683"/>
      <c r="Y41" s="687"/>
      <c r="Z41" s="688">
        <v>100</v>
      </c>
      <c r="AA41" s="688"/>
      <c r="AB41" s="688"/>
      <c r="AC41" s="688"/>
      <c r="AD41" s="689">
        <v>7271194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227250</v>
      </c>
      <c r="BA41" s="611"/>
      <c r="BB41" s="611"/>
      <c r="BC41" s="611"/>
      <c r="BD41" s="631"/>
      <c r="BE41" s="631"/>
      <c r="BF41" s="656"/>
      <c r="BG41" s="660"/>
      <c r="BH41" s="661"/>
      <c r="BI41" s="661"/>
      <c r="BJ41" s="661"/>
      <c r="BK41" s="661"/>
      <c r="BL41" s="202"/>
      <c r="BM41" s="608" t="s">
        <v>337</v>
      </c>
      <c r="BN41" s="608"/>
      <c r="BO41" s="608"/>
      <c r="BP41" s="608"/>
      <c r="BQ41" s="608"/>
      <c r="BR41" s="608"/>
      <c r="BS41" s="608"/>
      <c r="BT41" s="608"/>
      <c r="BU41" s="609"/>
      <c r="BV41" s="610">
        <v>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31"/>
      <c r="CT41" s="631"/>
      <c r="CU41" s="631"/>
      <c r="CV41" s="631"/>
      <c r="CW41" s="631"/>
      <c r="CX41" s="631"/>
      <c r="CY41" s="632"/>
      <c r="CZ41" s="615" t="s">
        <v>122</v>
      </c>
      <c r="DA41" s="643"/>
      <c r="DB41" s="643"/>
      <c r="DC41" s="645"/>
      <c r="DD41" s="619" t="s">
        <v>122</v>
      </c>
      <c r="DE41" s="631"/>
      <c r="DF41" s="631"/>
      <c r="DG41" s="631"/>
      <c r="DH41" s="631"/>
      <c r="DI41" s="631"/>
      <c r="DJ41" s="631"/>
      <c r="DK41" s="632"/>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929183</v>
      </c>
      <c r="BA42" s="683"/>
      <c r="BB42" s="683"/>
      <c r="BC42" s="683"/>
      <c r="BD42" s="669"/>
      <c r="BE42" s="669"/>
      <c r="BF42" s="671"/>
      <c r="BG42" s="662"/>
      <c r="BH42" s="663"/>
      <c r="BI42" s="663"/>
      <c r="BJ42" s="663"/>
      <c r="BK42" s="663"/>
      <c r="BL42" s="203"/>
      <c r="BM42" s="634" t="s">
        <v>340</v>
      </c>
      <c r="BN42" s="634"/>
      <c r="BO42" s="634"/>
      <c r="BP42" s="634"/>
      <c r="BQ42" s="634"/>
      <c r="BR42" s="634"/>
      <c r="BS42" s="634"/>
      <c r="BT42" s="634"/>
      <c r="BU42" s="635"/>
      <c r="BV42" s="682">
        <v>451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697122</v>
      </c>
      <c r="CS42" s="631"/>
      <c r="CT42" s="631"/>
      <c r="CU42" s="631"/>
      <c r="CV42" s="631"/>
      <c r="CW42" s="631"/>
      <c r="CX42" s="631"/>
      <c r="CY42" s="632"/>
      <c r="CZ42" s="615">
        <v>5.9</v>
      </c>
      <c r="DA42" s="643"/>
      <c r="DB42" s="643"/>
      <c r="DC42" s="645"/>
      <c r="DD42" s="619">
        <v>206770</v>
      </c>
      <c r="DE42" s="631"/>
      <c r="DF42" s="631"/>
      <c r="DG42" s="631"/>
      <c r="DH42" s="631"/>
      <c r="DI42" s="631"/>
      <c r="DJ42" s="631"/>
      <c r="DK42" s="632"/>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10698</v>
      </c>
      <c r="CS43" s="631"/>
      <c r="CT43" s="631"/>
      <c r="CU43" s="631"/>
      <c r="CV43" s="631"/>
      <c r="CW43" s="631"/>
      <c r="CX43" s="631"/>
      <c r="CY43" s="632"/>
      <c r="CZ43" s="615">
        <v>0.1</v>
      </c>
      <c r="DA43" s="643"/>
      <c r="DB43" s="643"/>
      <c r="DC43" s="645"/>
      <c r="DD43" s="619">
        <v>10698</v>
      </c>
      <c r="DE43" s="631"/>
      <c r="DF43" s="631"/>
      <c r="DG43" s="631"/>
      <c r="DH43" s="631"/>
      <c r="DI43" s="631"/>
      <c r="DJ43" s="631"/>
      <c r="DK43" s="632"/>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697122</v>
      </c>
      <c r="CS44" s="611"/>
      <c r="CT44" s="611"/>
      <c r="CU44" s="611"/>
      <c r="CV44" s="611"/>
      <c r="CW44" s="611"/>
      <c r="CX44" s="611"/>
      <c r="CY44" s="612"/>
      <c r="CZ44" s="615">
        <v>5.9</v>
      </c>
      <c r="DA44" s="616"/>
      <c r="DB44" s="616"/>
      <c r="DC44" s="622"/>
      <c r="DD44" s="619">
        <v>206770</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193598</v>
      </c>
      <c r="CS45" s="631"/>
      <c r="CT45" s="631"/>
      <c r="CU45" s="631"/>
      <c r="CV45" s="631"/>
      <c r="CW45" s="631"/>
      <c r="CX45" s="631"/>
      <c r="CY45" s="632"/>
      <c r="CZ45" s="615">
        <v>1.6</v>
      </c>
      <c r="DA45" s="643"/>
      <c r="DB45" s="643"/>
      <c r="DC45" s="645"/>
      <c r="DD45" s="619">
        <v>24043</v>
      </c>
      <c r="DE45" s="631"/>
      <c r="DF45" s="631"/>
      <c r="DG45" s="631"/>
      <c r="DH45" s="631"/>
      <c r="DI45" s="631"/>
      <c r="DJ45" s="631"/>
      <c r="DK45" s="632"/>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413827</v>
      </c>
      <c r="CS46" s="611"/>
      <c r="CT46" s="611"/>
      <c r="CU46" s="611"/>
      <c r="CV46" s="611"/>
      <c r="CW46" s="611"/>
      <c r="CX46" s="611"/>
      <c r="CY46" s="612"/>
      <c r="CZ46" s="615">
        <v>3.5</v>
      </c>
      <c r="DA46" s="616"/>
      <c r="DB46" s="616"/>
      <c r="DC46" s="622"/>
      <c r="DD46" s="619">
        <v>165030</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t="s">
        <v>122</v>
      </c>
      <c r="CS47" s="631"/>
      <c r="CT47" s="631"/>
      <c r="CU47" s="631"/>
      <c r="CV47" s="631"/>
      <c r="CW47" s="631"/>
      <c r="CX47" s="631"/>
      <c r="CY47" s="632"/>
      <c r="CZ47" s="615" t="s">
        <v>122</v>
      </c>
      <c r="DA47" s="643"/>
      <c r="DB47" s="643"/>
      <c r="DC47" s="645"/>
      <c r="DD47" s="619" t="s">
        <v>122</v>
      </c>
      <c r="DE47" s="631"/>
      <c r="DF47" s="631"/>
      <c r="DG47" s="631"/>
      <c r="DH47" s="631"/>
      <c r="DI47" s="631"/>
      <c r="DJ47" s="631"/>
      <c r="DK47" s="632"/>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3" t="s">
        <v>351</v>
      </c>
      <c r="CE49" s="634"/>
      <c r="CF49" s="634"/>
      <c r="CG49" s="634"/>
      <c r="CH49" s="634"/>
      <c r="CI49" s="634"/>
      <c r="CJ49" s="634"/>
      <c r="CK49" s="634"/>
      <c r="CL49" s="634"/>
      <c r="CM49" s="634"/>
      <c r="CN49" s="634"/>
      <c r="CO49" s="634"/>
      <c r="CP49" s="634"/>
      <c r="CQ49" s="635"/>
      <c r="CR49" s="682">
        <v>11798325</v>
      </c>
      <c r="CS49" s="669"/>
      <c r="CT49" s="669"/>
      <c r="CU49" s="669"/>
      <c r="CV49" s="669"/>
      <c r="CW49" s="669"/>
      <c r="CX49" s="669"/>
      <c r="CY49" s="698"/>
      <c r="CZ49" s="690">
        <v>100</v>
      </c>
      <c r="DA49" s="699"/>
      <c r="DB49" s="699"/>
      <c r="DC49" s="700"/>
      <c r="DD49" s="701">
        <v>8565175</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tfjkV5gRjIVd8X7vhTdZaX8y+2CCM49ABYDsiL7tsvVZtOn7FKh78wpn8nMUnEJ9dzAzDUyF0h1Xl7haQfXluw==" saltValue="MzjvpW1QXNQGaD9h59O4t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topLeftCell="A22" zoomScale="70" zoomScaleNormal="70" zoomScaleSheetLayoutView="70" workbookViewId="0">
      <selection activeCell="AK34" sqref="AK34:AO34"/>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12815</v>
      </c>
      <c r="R7" s="740"/>
      <c r="S7" s="740"/>
      <c r="T7" s="740"/>
      <c r="U7" s="740"/>
      <c r="V7" s="740">
        <v>11797</v>
      </c>
      <c r="W7" s="740"/>
      <c r="X7" s="740"/>
      <c r="Y7" s="740"/>
      <c r="Z7" s="740"/>
      <c r="AA7" s="740">
        <v>1018</v>
      </c>
      <c r="AB7" s="740"/>
      <c r="AC7" s="740"/>
      <c r="AD7" s="740"/>
      <c r="AE7" s="741"/>
      <c r="AF7" s="742">
        <v>1001</v>
      </c>
      <c r="AG7" s="743"/>
      <c r="AH7" s="743"/>
      <c r="AI7" s="743"/>
      <c r="AJ7" s="744"/>
      <c r="AK7" s="745">
        <v>303</v>
      </c>
      <c r="AL7" s="746"/>
      <c r="AM7" s="746"/>
      <c r="AN7" s="746"/>
      <c r="AO7" s="746"/>
      <c r="AP7" s="746">
        <v>9310</v>
      </c>
      <c r="AQ7" s="746"/>
      <c r="AR7" s="746"/>
      <c r="AS7" s="746"/>
      <c r="AT7" s="746"/>
      <c r="AU7" s="747" t="s">
        <v>551</v>
      </c>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558</v>
      </c>
      <c r="BT7" s="734"/>
      <c r="BU7" s="734"/>
      <c r="BV7" s="734"/>
      <c r="BW7" s="734"/>
      <c r="BX7" s="734"/>
      <c r="BY7" s="734"/>
      <c r="BZ7" s="734"/>
      <c r="CA7" s="734"/>
      <c r="CB7" s="734"/>
      <c r="CC7" s="734"/>
      <c r="CD7" s="734"/>
      <c r="CE7" s="734"/>
      <c r="CF7" s="734"/>
      <c r="CG7" s="749"/>
      <c r="CH7" s="730">
        <v>-1.2</v>
      </c>
      <c r="CI7" s="731"/>
      <c r="CJ7" s="731"/>
      <c r="CK7" s="731"/>
      <c r="CL7" s="732"/>
      <c r="CM7" s="730">
        <v>109</v>
      </c>
      <c r="CN7" s="731"/>
      <c r="CO7" s="731"/>
      <c r="CP7" s="731"/>
      <c r="CQ7" s="732"/>
      <c r="CR7" s="730">
        <v>105</v>
      </c>
      <c r="CS7" s="731"/>
      <c r="CT7" s="731"/>
      <c r="CU7" s="731"/>
      <c r="CV7" s="732"/>
      <c r="CW7" s="730">
        <v>8</v>
      </c>
      <c r="CX7" s="731"/>
      <c r="CY7" s="731"/>
      <c r="CZ7" s="731"/>
      <c r="DA7" s="732"/>
      <c r="DB7" s="730" t="s">
        <v>491</v>
      </c>
      <c r="DC7" s="731"/>
      <c r="DD7" s="731"/>
      <c r="DE7" s="731"/>
      <c r="DF7" s="732"/>
      <c r="DG7" s="730" t="s">
        <v>491</v>
      </c>
      <c r="DH7" s="731"/>
      <c r="DI7" s="731"/>
      <c r="DJ7" s="731"/>
      <c r="DK7" s="732"/>
      <c r="DL7" s="730" t="s">
        <v>491</v>
      </c>
      <c r="DM7" s="731"/>
      <c r="DN7" s="731"/>
      <c r="DO7" s="731"/>
      <c r="DP7" s="732"/>
      <c r="DQ7" s="730" t="s">
        <v>491</v>
      </c>
      <c r="DR7" s="731"/>
      <c r="DS7" s="731"/>
      <c r="DT7" s="731"/>
      <c r="DU7" s="732"/>
      <c r="DV7" s="733"/>
      <c r="DW7" s="734"/>
      <c r="DX7" s="734"/>
      <c r="DY7" s="734"/>
      <c r="DZ7" s="735"/>
      <c r="EA7" s="217"/>
    </row>
    <row r="8" spans="1:131" s="218" customFormat="1" ht="26.25" customHeight="1" x14ac:dyDescent="0.15">
      <c r="A8" s="221">
        <v>2</v>
      </c>
      <c r="B8" s="767" t="s">
        <v>375</v>
      </c>
      <c r="C8" s="768"/>
      <c r="D8" s="768"/>
      <c r="E8" s="768"/>
      <c r="F8" s="768"/>
      <c r="G8" s="768"/>
      <c r="H8" s="768"/>
      <c r="I8" s="768"/>
      <c r="J8" s="768"/>
      <c r="K8" s="768"/>
      <c r="L8" s="768"/>
      <c r="M8" s="768"/>
      <c r="N8" s="768"/>
      <c r="O8" s="768"/>
      <c r="P8" s="769"/>
      <c r="Q8" s="770">
        <v>75</v>
      </c>
      <c r="R8" s="771"/>
      <c r="S8" s="771"/>
      <c r="T8" s="771"/>
      <c r="U8" s="771"/>
      <c r="V8" s="771">
        <v>0</v>
      </c>
      <c r="W8" s="771"/>
      <c r="X8" s="771"/>
      <c r="Y8" s="771"/>
      <c r="Z8" s="771"/>
      <c r="AA8" s="771">
        <v>75</v>
      </c>
      <c r="AB8" s="771"/>
      <c r="AC8" s="771"/>
      <c r="AD8" s="771"/>
      <c r="AE8" s="772"/>
      <c r="AF8" s="773">
        <v>75</v>
      </c>
      <c r="AG8" s="774"/>
      <c r="AH8" s="774"/>
      <c r="AI8" s="774"/>
      <c r="AJ8" s="775"/>
      <c r="AK8" s="756">
        <v>0</v>
      </c>
      <c r="AL8" s="757"/>
      <c r="AM8" s="757"/>
      <c r="AN8" s="757"/>
      <c r="AO8" s="757"/>
      <c r="AP8" s="757">
        <v>0</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559</v>
      </c>
      <c r="BT8" s="761"/>
      <c r="BU8" s="761"/>
      <c r="BV8" s="761"/>
      <c r="BW8" s="761"/>
      <c r="BX8" s="761"/>
      <c r="BY8" s="761"/>
      <c r="BZ8" s="761"/>
      <c r="CA8" s="761"/>
      <c r="CB8" s="761"/>
      <c r="CC8" s="761"/>
      <c r="CD8" s="761"/>
      <c r="CE8" s="761"/>
      <c r="CF8" s="761"/>
      <c r="CG8" s="762"/>
      <c r="CH8" s="763">
        <v>0</v>
      </c>
      <c r="CI8" s="764"/>
      <c r="CJ8" s="764"/>
      <c r="CK8" s="764"/>
      <c r="CL8" s="765"/>
      <c r="CM8" s="763">
        <v>79</v>
      </c>
      <c r="CN8" s="764"/>
      <c r="CO8" s="764"/>
      <c r="CP8" s="764"/>
      <c r="CQ8" s="765"/>
      <c r="CR8" s="763">
        <v>5</v>
      </c>
      <c r="CS8" s="764"/>
      <c r="CT8" s="764"/>
      <c r="CU8" s="764"/>
      <c r="CV8" s="765"/>
      <c r="CW8" s="763">
        <v>0</v>
      </c>
      <c r="CX8" s="764"/>
      <c r="CY8" s="764"/>
      <c r="CZ8" s="764"/>
      <c r="DA8" s="765"/>
      <c r="DB8" s="763" t="s">
        <v>491</v>
      </c>
      <c r="DC8" s="764"/>
      <c r="DD8" s="764"/>
      <c r="DE8" s="764"/>
      <c r="DF8" s="765"/>
      <c r="DG8" s="763" t="s">
        <v>491</v>
      </c>
      <c r="DH8" s="764"/>
      <c r="DI8" s="764"/>
      <c r="DJ8" s="764"/>
      <c r="DK8" s="765"/>
      <c r="DL8" s="763" t="s">
        <v>491</v>
      </c>
      <c r="DM8" s="764"/>
      <c r="DN8" s="764"/>
      <c r="DO8" s="764"/>
      <c r="DP8" s="765"/>
      <c r="DQ8" s="763" t="s">
        <v>491</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377</v>
      </c>
      <c r="B23" s="776" t="s">
        <v>378</v>
      </c>
      <c r="C23" s="777"/>
      <c r="D23" s="777"/>
      <c r="E23" s="777"/>
      <c r="F23" s="777"/>
      <c r="G23" s="777"/>
      <c r="H23" s="777"/>
      <c r="I23" s="777"/>
      <c r="J23" s="777"/>
      <c r="K23" s="777"/>
      <c r="L23" s="777"/>
      <c r="M23" s="777"/>
      <c r="N23" s="777"/>
      <c r="O23" s="777"/>
      <c r="P23" s="778"/>
      <c r="Q23" s="779">
        <v>12890</v>
      </c>
      <c r="R23" s="780"/>
      <c r="S23" s="780"/>
      <c r="T23" s="780"/>
      <c r="U23" s="780"/>
      <c r="V23" s="780">
        <v>11798</v>
      </c>
      <c r="W23" s="780"/>
      <c r="X23" s="780"/>
      <c r="Y23" s="780"/>
      <c r="Z23" s="780"/>
      <c r="AA23" s="780">
        <v>1092</v>
      </c>
      <c r="AB23" s="780"/>
      <c r="AC23" s="780"/>
      <c r="AD23" s="780"/>
      <c r="AE23" s="781"/>
      <c r="AF23" s="782">
        <v>1075</v>
      </c>
      <c r="AG23" s="780"/>
      <c r="AH23" s="780"/>
      <c r="AI23" s="780"/>
      <c r="AJ23" s="783"/>
      <c r="AK23" s="784"/>
      <c r="AL23" s="785"/>
      <c r="AM23" s="785"/>
      <c r="AN23" s="785"/>
      <c r="AO23" s="785"/>
      <c r="AP23" s="780">
        <v>9310</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389</v>
      </c>
      <c r="C28" s="737"/>
      <c r="D28" s="737"/>
      <c r="E28" s="737"/>
      <c r="F28" s="737"/>
      <c r="G28" s="737"/>
      <c r="H28" s="737"/>
      <c r="I28" s="737"/>
      <c r="J28" s="737"/>
      <c r="K28" s="737"/>
      <c r="L28" s="737"/>
      <c r="M28" s="737"/>
      <c r="N28" s="737"/>
      <c r="O28" s="737"/>
      <c r="P28" s="738"/>
      <c r="Q28" s="809">
        <v>3814</v>
      </c>
      <c r="R28" s="810"/>
      <c r="S28" s="810"/>
      <c r="T28" s="810"/>
      <c r="U28" s="810"/>
      <c r="V28" s="810">
        <v>3167</v>
      </c>
      <c r="W28" s="810"/>
      <c r="X28" s="810"/>
      <c r="Y28" s="810"/>
      <c r="Z28" s="810"/>
      <c r="AA28" s="810">
        <v>648</v>
      </c>
      <c r="AB28" s="810"/>
      <c r="AC28" s="810"/>
      <c r="AD28" s="810"/>
      <c r="AE28" s="811"/>
      <c r="AF28" s="812">
        <v>648</v>
      </c>
      <c r="AG28" s="810"/>
      <c r="AH28" s="810"/>
      <c r="AI28" s="810"/>
      <c r="AJ28" s="813"/>
      <c r="AK28" s="814">
        <v>227</v>
      </c>
      <c r="AL28" s="815"/>
      <c r="AM28" s="815"/>
      <c r="AN28" s="815"/>
      <c r="AO28" s="815"/>
      <c r="AP28" s="815" t="s">
        <v>491</v>
      </c>
      <c r="AQ28" s="815"/>
      <c r="AR28" s="815"/>
      <c r="AS28" s="815"/>
      <c r="AT28" s="815"/>
      <c r="AU28" s="815" t="s">
        <v>491</v>
      </c>
      <c r="AV28" s="815"/>
      <c r="AW28" s="815"/>
      <c r="AX28" s="815"/>
      <c r="AY28" s="815"/>
      <c r="AZ28" s="816" t="s">
        <v>491</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390</v>
      </c>
      <c r="C29" s="768"/>
      <c r="D29" s="768"/>
      <c r="E29" s="768"/>
      <c r="F29" s="768"/>
      <c r="G29" s="768"/>
      <c r="H29" s="768"/>
      <c r="I29" s="768"/>
      <c r="J29" s="768"/>
      <c r="K29" s="768"/>
      <c r="L29" s="768"/>
      <c r="M29" s="768"/>
      <c r="N29" s="768"/>
      <c r="O29" s="768"/>
      <c r="P29" s="769"/>
      <c r="Q29" s="770">
        <v>3227</v>
      </c>
      <c r="R29" s="771"/>
      <c r="S29" s="771"/>
      <c r="T29" s="771"/>
      <c r="U29" s="771"/>
      <c r="V29" s="771">
        <v>3021</v>
      </c>
      <c r="W29" s="771"/>
      <c r="X29" s="771"/>
      <c r="Y29" s="771"/>
      <c r="Z29" s="771"/>
      <c r="AA29" s="771">
        <v>206</v>
      </c>
      <c r="AB29" s="771"/>
      <c r="AC29" s="771"/>
      <c r="AD29" s="771"/>
      <c r="AE29" s="772"/>
      <c r="AF29" s="773">
        <v>206</v>
      </c>
      <c r="AG29" s="774"/>
      <c r="AH29" s="774"/>
      <c r="AI29" s="774"/>
      <c r="AJ29" s="775"/>
      <c r="AK29" s="821">
        <v>440</v>
      </c>
      <c r="AL29" s="817"/>
      <c r="AM29" s="817"/>
      <c r="AN29" s="817"/>
      <c r="AO29" s="817"/>
      <c r="AP29" s="817" t="s">
        <v>491</v>
      </c>
      <c r="AQ29" s="817"/>
      <c r="AR29" s="817"/>
      <c r="AS29" s="817"/>
      <c r="AT29" s="817"/>
      <c r="AU29" s="817" t="s">
        <v>491</v>
      </c>
      <c r="AV29" s="817"/>
      <c r="AW29" s="817"/>
      <c r="AX29" s="817"/>
      <c r="AY29" s="817"/>
      <c r="AZ29" s="818" t="s">
        <v>491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391</v>
      </c>
      <c r="C30" s="768"/>
      <c r="D30" s="768"/>
      <c r="E30" s="768"/>
      <c r="F30" s="768"/>
      <c r="G30" s="768"/>
      <c r="H30" s="768"/>
      <c r="I30" s="768"/>
      <c r="J30" s="768"/>
      <c r="K30" s="768"/>
      <c r="L30" s="768"/>
      <c r="M30" s="768"/>
      <c r="N30" s="768"/>
      <c r="O30" s="768"/>
      <c r="P30" s="769"/>
      <c r="Q30" s="770">
        <v>20</v>
      </c>
      <c r="R30" s="771"/>
      <c r="S30" s="771"/>
      <c r="T30" s="771"/>
      <c r="U30" s="771"/>
      <c r="V30" s="771">
        <v>18</v>
      </c>
      <c r="W30" s="771"/>
      <c r="X30" s="771"/>
      <c r="Y30" s="771"/>
      <c r="Z30" s="771"/>
      <c r="AA30" s="771">
        <v>2</v>
      </c>
      <c r="AB30" s="771"/>
      <c r="AC30" s="771"/>
      <c r="AD30" s="771"/>
      <c r="AE30" s="772"/>
      <c r="AF30" s="773">
        <v>2</v>
      </c>
      <c r="AG30" s="774"/>
      <c r="AH30" s="774"/>
      <c r="AI30" s="774"/>
      <c r="AJ30" s="775"/>
      <c r="AK30" s="821">
        <v>1</v>
      </c>
      <c r="AL30" s="817"/>
      <c r="AM30" s="817"/>
      <c r="AN30" s="817"/>
      <c r="AO30" s="817"/>
      <c r="AP30" s="817" t="s">
        <v>491</v>
      </c>
      <c r="AQ30" s="817"/>
      <c r="AR30" s="817"/>
      <c r="AS30" s="817"/>
      <c r="AT30" s="817"/>
      <c r="AU30" s="817" t="s">
        <v>491</v>
      </c>
      <c r="AV30" s="817"/>
      <c r="AW30" s="817"/>
      <c r="AX30" s="817"/>
      <c r="AY30" s="817"/>
      <c r="AZ30" s="818" t="s">
        <v>491</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392</v>
      </c>
      <c r="C31" s="768"/>
      <c r="D31" s="768"/>
      <c r="E31" s="768"/>
      <c r="F31" s="768"/>
      <c r="G31" s="768"/>
      <c r="H31" s="768"/>
      <c r="I31" s="768"/>
      <c r="J31" s="768"/>
      <c r="K31" s="768"/>
      <c r="L31" s="768"/>
      <c r="M31" s="768"/>
      <c r="N31" s="768"/>
      <c r="O31" s="768"/>
      <c r="P31" s="769"/>
      <c r="Q31" s="770">
        <v>502</v>
      </c>
      <c r="R31" s="771"/>
      <c r="S31" s="771"/>
      <c r="T31" s="771"/>
      <c r="U31" s="771"/>
      <c r="V31" s="771">
        <v>493</v>
      </c>
      <c r="W31" s="771"/>
      <c r="X31" s="771"/>
      <c r="Y31" s="771"/>
      <c r="Z31" s="771"/>
      <c r="AA31" s="771">
        <v>8</v>
      </c>
      <c r="AB31" s="771"/>
      <c r="AC31" s="771"/>
      <c r="AD31" s="771"/>
      <c r="AE31" s="772"/>
      <c r="AF31" s="773">
        <v>8</v>
      </c>
      <c r="AG31" s="774"/>
      <c r="AH31" s="774"/>
      <c r="AI31" s="774"/>
      <c r="AJ31" s="775"/>
      <c r="AK31" s="821">
        <v>138</v>
      </c>
      <c r="AL31" s="817"/>
      <c r="AM31" s="817"/>
      <c r="AN31" s="817"/>
      <c r="AO31" s="817"/>
      <c r="AP31" s="817" t="s">
        <v>491</v>
      </c>
      <c r="AQ31" s="817"/>
      <c r="AR31" s="817"/>
      <c r="AS31" s="817"/>
      <c r="AT31" s="817"/>
      <c r="AU31" s="817" t="s">
        <v>491</v>
      </c>
      <c r="AV31" s="817"/>
      <c r="AW31" s="817"/>
      <c r="AX31" s="817"/>
      <c r="AY31" s="817"/>
      <c r="AZ31" s="818" t="s">
        <v>491</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411</v>
      </c>
      <c r="R32" s="771"/>
      <c r="S32" s="771"/>
      <c r="T32" s="771"/>
      <c r="U32" s="771"/>
      <c r="V32" s="771">
        <v>409</v>
      </c>
      <c r="W32" s="771"/>
      <c r="X32" s="771"/>
      <c r="Y32" s="771"/>
      <c r="Z32" s="771"/>
      <c r="AA32" s="771">
        <v>2</v>
      </c>
      <c r="AB32" s="771"/>
      <c r="AC32" s="771"/>
      <c r="AD32" s="771"/>
      <c r="AE32" s="772"/>
      <c r="AF32" s="773">
        <v>701</v>
      </c>
      <c r="AG32" s="774"/>
      <c r="AH32" s="774"/>
      <c r="AI32" s="774"/>
      <c r="AJ32" s="775"/>
      <c r="AK32" s="821">
        <v>1</v>
      </c>
      <c r="AL32" s="817"/>
      <c r="AM32" s="817"/>
      <c r="AN32" s="817"/>
      <c r="AO32" s="817"/>
      <c r="AP32" s="817">
        <v>1528</v>
      </c>
      <c r="AQ32" s="817"/>
      <c r="AR32" s="817"/>
      <c r="AS32" s="817"/>
      <c r="AT32" s="817"/>
      <c r="AU32" s="817">
        <v>8</v>
      </c>
      <c r="AV32" s="817"/>
      <c r="AW32" s="817"/>
      <c r="AX32" s="817"/>
      <c r="AY32" s="817"/>
      <c r="AZ32" s="818" t="s">
        <v>491</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395</v>
      </c>
      <c r="C33" s="768"/>
      <c r="D33" s="768"/>
      <c r="E33" s="768"/>
      <c r="F33" s="768"/>
      <c r="G33" s="768"/>
      <c r="H33" s="768"/>
      <c r="I33" s="768"/>
      <c r="J33" s="768"/>
      <c r="K33" s="768"/>
      <c r="L33" s="768"/>
      <c r="M33" s="768"/>
      <c r="N33" s="768"/>
      <c r="O33" s="768"/>
      <c r="P33" s="769"/>
      <c r="Q33" s="770">
        <v>430</v>
      </c>
      <c r="R33" s="771"/>
      <c r="S33" s="771"/>
      <c r="T33" s="771"/>
      <c r="U33" s="771"/>
      <c r="V33" s="771">
        <v>355</v>
      </c>
      <c r="W33" s="771"/>
      <c r="X33" s="771"/>
      <c r="Y33" s="771"/>
      <c r="Z33" s="771"/>
      <c r="AA33" s="771">
        <v>75</v>
      </c>
      <c r="AB33" s="771"/>
      <c r="AC33" s="771"/>
      <c r="AD33" s="771"/>
      <c r="AE33" s="772"/>
      <c r="AF33" s="773">
        <v>44</v>
      </c>
      <c r="AG33" s="774"/>
      <c r="AH33" s="774"/>
      <c r="AI33" s="774"/>
      <c r="AJ33" s="775"/>
      <c r="AK33" s="821">
        <v>301</v>
      </c>
      <c r="AL33" s="817"/>
      <c r="AM33" s="817"/>
      <c r="AN33" s="817"/>
      <c r="AO33" s="817"/>
      <c r="AP33" s="817">
        <v>1312</v>
      </c>
      <c r="AQ33" s="817"/>
      <c r="AR33" s="817"/>
      <c r="AS33" s="817"/>
      <c r="AT33" s="817"/>
      <c r="AU33" s="817">
        <v>1022</v>
      </c>
      <c r="AV33" s="817"/>
      <c r="AW33" s="817"/>
      <c r="AX33" s="817"/>
      <c r="AY33" s="817"/>
      <c r="AZ33" s="818" t="s">
        <v>491</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t="s">
        <v>396</v>
      </c>
      <c r="C34" s="768"/>
      <c r="D34" s="768"/>
      <c r="E34" s="768"/>
      <c r="F34" s="768"/>
      <c r="G34" s="768"/>
      <c r="H34" s="768"/>
      <c r="I34" s="768"/>
      <c r="J34" s="768"/>
      <c r="K34" s="768"/>
      <c r="L34" s="768"/>
      <c r="M34" s="768"/>
      <c r="N34" s="768"/>
      <c r="O34" s="768"/>
      <c r="P34" s="769"/>
      <c r="Q34" s="770">
        <v>72</v>
      </c>
      <c r="R34" s="771"/>
      <c r="S34" s="771"/>
      <c r="T34" s="771"/>
      <c r="U34" s="771"/>
      <c r="V34" s="771">
        <v>13</v>
      </c>
      <c r="W34" s="771"/>
      <c r="X34" s="771"/>
      <c r="Y34" s="771"/>
      <c r="Z34" s="771"/>
      <c r="AA34" s="771">
        <v>59</v>
      </c>
      <c r="AB34" s="771"/>
      <c r="AC34" s="771"/>
      <c r="AD34" s="771"/>
      <c r="AE34" s="772"/>
      <c r="AF34" s="773">
        <v>59</v>
      </c>
      <c r="AG34" s="774"/>
      <c r="AH34" s="774"/>
      <c r="AI34" s="774"/>
      <c r="AJ34" s="775"/>
      <c r="AK34" s="821" t="s">
        <v>491</v>
      </c>
      <c r="AL34" s="817"/>
      <c r="AM34" s="817"/>
      <c r="AN34" s="817"/>
      <c r="AO34" s="817"/>
      <c r="AP34" s="817" t="s">
        <v>491</v>
      </c>
      <c r="AQ34" s="817"/>
      <c r="AR34" s="817"/>
      <c r="AS34" s="817"/>
      <c r="AT34" s="817"/>
      <c r="AU34" s="817" t="s">
        <v>491</v>
      </c>
      <c r="AV34" s="817"/>
      <c r="AW34" s="817"/>
      <c r="AX34" s="817"/>
      <c r="AY34" s="817"/>
      <c r="AZ34" s="818" t="s">
        <v>491</v>
      </c>
      <c r="BA34" s="818"/>
      <c r="BB34" s="818"/>
      <c r="BC34" s="818"/>
      <c r="BD34" s="818"/>
      <c r="BE34" s="819" t="s">
        <v>397</v>
      </c>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t="s">
        <v>398</v>
      </c>
      <c r="C35" s="768"/>
      <c r="D35" s="768"/>
      <c r="E35" s="768"/>
      <c r="F35" s="768"/>
      <c r="G35" s="768"/>
      <c r="H35" s="768"/>
      <c r="I35" s="768"/>
      <c r="J35" s="768"/>
      <c r="K35" s="768"/>
      <c r="L35" s="768"/>
      <c r="M35" s="768"/>
      <c r="N35" s="768"/>
      <c r="O35" s="768"/>
      <c r="P35" s="769"/>
      <c r="Q35" s="770">
        <v>147</v>
      </c>
      <c r="R35" s="771"/>
      <c r="S35" s="771"/>
      <c r="T35" s="771"/>
      <c r="U35" s="771"/>
      <c r="V35" s="771">
        <v>141</v>
      </c>
      <c r="W35" s="771"/>
      <c r="X35" s="771"/>
      <c r="Y35" s="771"/>
      <c r="Z35" s="771"/>
      <c r="AA35" s="771">
        <v>6</v>
      </c>
      <c r="AB35" s="771"/>
      <c r="AC35" s="771"/>
      <c r="AD35" s="771"/>
      <c r="AE35" s="772"/>
      <c r="AF35" s="773">
        <v>6</v>
      </c>
      <c r="AG35" s="774"/>
      <c r="AH35" s="774"/>
      <c r="AI35" s="774"/>
      <c r="AJ35" s="775"/>
      <c r="AK35" s="821">
        <v>73</v>
      </c>
      <c r="AL35" s="817"/>
      <c r="AM35" s="817"/>
      <c r="AN35" s="817"/>
      <c r="AO35" s="817"/>
      <c r="AP35" s="817" t="s">
        <v>491</v>
      </c>
      <c r="AQ35" s="817"/>
      <c r="AR35" s="817"/>
      <c r="AS35" s="817"/>
      <c r="AT35" s="817"/>
      <c r="AU35" s="817" t="s">
        <v>491</v>
      </c>
      <c r="AV35" s="817"/>
      <c r="AW35" s="817"/>
      <c r="AX35" s="817"/>
      <c r="AY35" s="817"/>
      <c r="AZ35" s="818" t="s">
        <v>491</v>
      </c>
      <c r="BA35" s="818"/>
      <c r="BB35" s="818"/>
      <c r="BC35" s="818"/>
      <c r="BD35" s="818"/>
      <c r="BE35" s="819" t="s">
        <v>397</v>
      </c>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399</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377</v>
      </c>
      <c r="B63" s="776" t="s">
        <v>400</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1675</v>
      </c>
      <c r="AG63" s="831"/>
      <c r="AH63" s="831"/>
      <c r="AI63" s="831"/>
      <c r="AJ63" s="832"/>
      <c r="AK63" s="833"/>
      <c r="AL63" s="828"/>
      <c r="AM63" s="828"/>
      <c r="AN63" s="828"/>
      <c r="AO63" s="828"/>
      <c r="AP63" s="831">
        <v>2840</v>
      </c>
      <c r="AQ63" s="831"/>
      <c r="AR63" s="831"/>
      <c r="AS63" s="831"/>
      <c r="AT63" s="831"/>
      <c r="AU63" s="831">
        <v>1030</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402</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403</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552</v>
      </c>
      <c r="C68" s="857"/>
      <c r="D68" s="857"/>
      <c r="E68" s="857"/>
      <c r="F68" s="857"/>
      <c r="G68" s="857"/>
      <c r="H68" s="857"/>
      <c r="I68" s="857"/>
      <c r="J68" s="857"/>
      <c r="K68" s="857"/>
      <c r="L68" s="857"/>
      <c r="M68" s="857"/>
      <c r="N68" s="857"/>
      <c r="O68" s="857"/>
      <c r="P68" s="858"/>
      <c r="Q68" s="859">
        <v>1539</v>
      </c>
      <c r="R68" s="853"/>
      <c r="S68" s="853"/>
      <c r="T68" s="853"/>
      <c r="U68" s="853"/>
      <c r="V68" s="853">
        <v>1248</v>
      </c>
      <c r="W68" s="853"/>
      <c r="X68" s="853"/>
      <c r="Y68" s="853"/>
      <c r="Z68" s="853"/>
      <c r="AA68" s="853">
        <v>291</v>
      </c>
      <c r="AB68" s="853"/>
      <c r="AC68" s="853"/>
      <c r="AD68" s="853"/>
      <c r="AE68" s="853"/>
      <c r="AF68" s="853">
        <v>291</v>
      </c>
      <c r="AG68" s="853"/>
      <c r="AH68" s="853"/>
      <c r="AI68" s="853"/>
      <c r="AJ68" s="853"/>
      <c r="AK68" s="853">
        <v>99</v>
      </c>
      <c r="AL68" s="853"/>
      <c r="AM68" s="853"/>
      <c r="AN68" s="853"/>
      <c r="AO68" s="853"/>
      <c r="AP68" s="853">
        <v>2483</v>
      </c>
      <c r="AQ68" s="853"/>
      <c r="AR68" s="853"/>
      <c r="AS68" s="853"/>
      <c r="AT68" s="853"/>
      <c r="AU68" s="853">
        <v>2056</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553</v>
      </c>
      <c r="C69" s="861"/>
      <c r="D69" s="861"/>
      <c r="E69" s="861"/>
      <c r="F69" s="861"/>
      <c r="G69" s="861"/>
      <c r="H69" s="861"/>
      <c r="I69" s="861"/>
      <c r="J69" s="861"/>
      <c r="K69" s="861"/>
      <c r="L69" s="861"/>
      <c r="M69" s="861"/>
      <c r="N69" s="861"/>
      <c r="O69" s="861"/>
      <c r="P69" s="862"/>
      <c r="Q69" s="863">
        <v>632</v>
      </c>
      <c r="R69" s="817"/>
      <c r="S69" s="817"/>
      <c r="T69" s="817"/>
      <c r="U69" s="817"/>
      <c r="V69" s="817">
        <v>515</v>
      </c>
      <c r="W69" s="817"/>
      <c r="X69" s="817"/>
      <c r="Y69" s="817"/>
      <c r="Z69" s="817"/>
      <c r="AA69" s="817">
        <v>117</v>
      </c>
      <c r="AB69" s="817"/>
      <c r="AC69" s="817"/>
      <c r="AD69" s="817"/>
      <c r="AE69" s="817"/>
      <c r="AF69" s="817">
        <v>117</v>
      </c>
      <c r="AG69" s="817"/>
      <c r="AH69" s="817"/>
      <c r="AI69" s="817"/>
      <c r="AJ69" s="817"/>
      <c r="AK69" s="817" t="s">
        <v>491</v>
      </c>
      <c r="AL69" s="817"/>
      <c r="AM69" s="817"/>
      <c r="AN69" s="817"/>
      <c r="AO69" s="817"/>
      <c r="AP69" s="817" t="s">
        <v>491</v>
      </c>
      <c r="AQ69" s="817"/>
      <c r="AR69" s="817"/>
      <c r="AS69" s="817"/>
      <c r="AT69" s="817"/>
      <c r="AU69" s="817" t="s">
        <v>491</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554</v>
      </c>
      <c r="C70" s="861"/>
      <c r="D70" s="861"/>
      <c r="E70" s="861"/>
      <c r="F70" s="861"/>
      <c r="G70" s="861"/>
      <c r="H70" s="861"/>
      <c r="I70" s="861"/>
      <c r="J70" s="861"/>
      <c r="K70" s="861"/>
      <c r="L70" s="861"/>
      <c r="M70" s="861"/>
      <c r="N70" s="861"/>
      <c r="O70" s="861"/>
      <c r="P70" s="862"/>
      <c r="Q70" s="863">
        <v>310</v>
      </c>
      <c r="R70" s="817"/>
      <c r="S70" s="817"/>
      <c r="T70" s="817"/>
      <c r="U70" s="817"/>
      <c r="V70" s="817">
        <v>281</v>
      </c>
      <c r="W70" s="817"/>
      <c r="X70" s="817"/>
      <c r="Y70" s="817"/>
      <c r="Z70" s="817"/>
      <c r="AA70" s="817">
        <v>29</v>
      </c>
      <c r="AB70" s="817"/>
      <c r="AC70" s="817"/>
      <c r="AD70" s="817"/>
      <c r="AE70" s="817"/>
      <c r="AF70" s="817">
        <v>29</v>
      </c>
      <c r="AG70" s="817"/>
      <c r="AH70" s="817"/>
      <c r="AI70" s="817"/>
      <c r="AJ70" s="817"/>
      <c r="AK70" s="817" t="s">
        <v>491</v>
      </c>
      <c r="AL70" s="817"/>
      <c r="AM70" s="817"/>
      <c r="AN70" s="817"/>
      <c r="AO70" s="817"/>
      <c r="AP70" s="817" t="s">
        <v>491</v>
      </c>
      <c r="AQ70" s="817"/>
      <c r="AR70" s="817"/>
      <c r="AS70" s="817"/>
      <c r="AT70" s="817"/>
      <c r="AU70" s="817" t="s">
        <v>491</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555</v>
      </c>
      <c r="C71" s="861"/>
      <c r="D71" s="861"/>
      <c r="E71" s="861"/>
      <c r="F71" s="861"/>
      <c r="G71" s="861"/>
      <c r="H71" s="861"/>
      <c r="I71" s="861"/>
      <c r="J71" s="861"/>
      <c r="K71" s="861"/>
      <c r="L71" s="861"/>
      <c r="M71" s="861"/>
      <c r="N71" s="861"/>
      <c r="O71" s="861"/>
      <c r="P71" s="862"/>
      <c r="Q71" s="863">
        <v>304568</v>
      </c>
      <c r="R71" s="817"/>
      <c r="S71" s="817"/>
      <c r="T71" s="817"/>
      <c r="U71" s="817"/>
      <c r="V71" s="817">
        <v>293091</v>
      </c>
      <c r="W71" s="817"/>
      <c r="X71" s="817"/>
      <c r="Y71" s="817"/>
      <c r="Z71" s="817"/>
      <c r="AA71" s="817">
        <v>11478</v>
      </c>
      <c r="AB71" s="817"/>
      <c r="AC71" s="817"/>
      <c r="AD71" s="817"/>
      <c r="AE71" s="817"/>
      <c r="AF71" s="817">
        <v>11478</v>
      </c>
      <c r="AG71" s="817"/>
      <c r="AH71" s="817"/>
      <c r="AI71" s="817"/>
      <c r="AJ71" s="817"/>
      <c r="AK71" s="817" t="s">
        <v>491</v>
      </c>
      <c r="AL71" s="817"/>
      <c r="AM71" s="817"/>
      <c r="AN71" s="817"/>
      <c r="AO71" s="817"/>
      <c r="AP71" s="817" t="s">
        <v>491</v>
      </c>
      <c r="AQ71" s="817"/>
      <c r="AR71" s="817"/>
      <c r="AS71" s="817"/>
      <c r="AT71" s="817"/>
      <c r="AU71" s="817" t="s">
        <v>491</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556</v>
      </c>
      <c r="C72" s="861"/>
      <c r="D72" s="861"/>
      <c r="E72" s="861"/>
      <c r="F72" s="861"/>
      <c r="G72" s="861"/>
      <c r="H72" s="861"/>
      <c r="I72" s="861"/>
      <c r="J72" s="861"/>
      <c r="K72" s="861"/>
      <c r="L72" s="861"/>
      <c r="M72" s="861"/>
      <c r="N72" s="861"/>
      <c r="O72" s="861"/>
      <c r="P72" s="862"/>
      <c r="Q72" s="863">
        <v>65</v>
      </c>
      <c r="R72" s="817"/>
      <c r="S72" s="817"/>
      <c r="T72" s="817"/>
      <c r="U72" s="817"/>
      <c r="V72" s="817">
        <v>60</v>
      </c>
      <c r="W72" s="817"/>
      <c r="X72" s="817"/>
      <c r="Y72" s="817"/>
      <c r="Z72" s="817"/>
      <c r="AA72" s="817">
        <v>5</v>
      </c>
      <c r="AB72" s="817"/>
      <c r="AC72" s="817"/>
      <c r="AD72" s="817"/>
      <c r="AE72" s="817"/>
      <c r="AF72" s="817">
        <v>5</v>
      </c>
      <c r="AG72" s="817"/>
      <c r="AH72" s="817"/>
      <c r="AI72" s="817"/>
      <c r="AJ72" s="817"/>
      <c r="AK72" s="817" t="s">
        <v>491</v>
      </c>
      <c r="AL72" s="817"/>
      <c r="AM72" s="817"/>
      <c r="AN72" s="817"/>
      <c r="AO72" s="817"/>
      <c r="AP72" s="817" t="s">
        <v>491</v>
      </c>
      <c r="AQ72" s="817"/>
      <c r="AR72" s="817"/>
      <c r="AS72" s="817"/>
      <c r="AT72" s="817"/>
      <c r="AU72" s="817" t="s">
        <v>491</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557</v>
      </c>
      <c r="C73" s="861"/>
      <c r="D73" s="861"/>
      <c r="E73" s="861"/>
      <c r="F73" s="861"/>
      <c r="G73" s="861"/>
      <c r="H73" s="861"/>
      <c r="I73" s="861"/>
      <c r="J73" s="861"/>
      <c r="K73" s="861"/>
      <c r="L73" s="861"/>
      <c r="M73" s="861"/>
      <c r="N73" s="861"/>
      <c r="O73" s="861"/>
      <c r="P73" s="862"/>
      <c r="Q73" s="863">
        <v>7912</v>
      </c>
      <c r="R73" s="817"/>
      <c r="S73" s="817"/>
      <c r="T73" s="817"/>
      <c r="U73" s="817"/>
      <c r="V73" s="817">
        <v>7612</v>
      </c>
      <c r="W73" s="817"/>
      <c r="X73" s="817"/>
      <c r="Y73" s="817"/>
      <c r="Z73" s="817"/>
      <c r="AA73" s="817">
        <v>300</v>
      </c>
      <c r="AB73" s="817"/>
      <c r="AC73" s="817"/>
      <c r="AD73" s="817"/>
      <c r="AE73" s="817"/>
      <c r="AF73" s="817">
        <v>300</v>
      </c>
      <c r="AG73" s="817"/>
      <c r="AH73" s="817"/>
      <c r="AI73" s="817"/>
      <c r="AJ73" s="817"/>
      <c r="AK73" s="817" t="s">
        <v>491</v>
      </c>
      <c r="AL73" s="817"/>
      <c r="AM73" s="817"/>
      <c r="AN73" s="817"/>
      <c r="AO73" s="817"/>
      <c r="AP73" s="817" t="s">
        <v>491</v>
      </c>
      <c r="AQ73" s="817"/>
      <c r="AR73" s="817"/>
      <c r="AS73" s="817"/>
      <c r="AT73" s="817"/>
      <c r="AU73" s="817" t="s">
        <v>491</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377</v>
      </c>
      <c r="B88" s="776" t="s">
        <v>404</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12220</v>
      </c>
      <c r="AG88" s="831"/>
      <c r="AH88" s="831"/>
      <c r="AI88" s="831"/>
      <c r="AJ88" s="831"/>
      <c r="AK88" s="828"/>
      <c r="AL88" s="828"/>
      <c r="AM88" s="828"/>
      <c r="AN88" s="828"/>
      <c r="AO88" s="828"/>
      <c r="AP88" s="831">
        <v>2483</v>
      </c>
      <c r="AQ88" s="831"/>
      <c r="AR88" s="831"/>
      <c r="AS88" s="831"/>
      <c r="AT88" s="831"/>
      <c r="AU88" s="831">
        <v>2056</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405</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406</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407</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410</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411</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412</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413</v>
      </c>
      <c r="AB109" s="880"/>
      <c r="AC109" s="880"/>
      <c r="AD109" s="880"/>
      <c r="AE109" s="881"/>
      <c r="AF109" s="879" t="s">
        <v>414</v>
      </c>
      <c r="AG109" s="880"/>
      <c r="AH109" s="880"/>
      <c r="AI109" s="880"/>
      <c r="AJ109" s="881"/>
      <c r="AK109" s="879" t="s">
        <v>294</v>
      </c>
      <c r="AL109" s="880"/>
      <c r="AM109" s="880"/>
      <c r="AN109" s="880"/>
      <c r="AO109" s="881"/>
      <c r="AP109" s="879" t="s">
        <v>415</v>
      </c>
      <c r="AQ109" s="880"/>
      <c r="AR109" s="880"/>
      <c r="AS109" s="880"/>
      <c r="AT109" s="882"/>
      <c r="AU109" s="899" t="s">
        <v>412</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413</v>
      </c>
      <c r="BR109" s="880"/>
      <c r="BS109" s="880"/>
      <c r="BT109" s="880"/>
      <c r="BU109" s="881"/>
      <c r="BV109" s="879" t="s">
        <v>414</v>
      </c>
      <c r="BW109" s="880"/>
      <c r="BX109" s="880"/>
      <c r="BY109" s="880"/>
      <c r="BZ109" s="881"/>
      <c r="CA109" s="879" t="s">
        <v>294</v>
      </c>
      <c r="CB109" s="880"/>
      <c r="CC109" s="880"/>
      <c r="CD109" s="880"/>
      <c r="CE109" s="881"/>
      <c r="CF109" s="900" t="s">
        <v>415</v>
      </c>
      <c r="CG109" s="900"/>
      <c r="CH109" s="900"/>
      <c r="CI109" s="900"/>
      <c r="CJ109" s="900"/>
      <c r="CK109" s="879" t="s">
        <v>416</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413</v>
      </c>
      <c r="DH109" s="880"/>
      <c r="DI109" s="880"/>
      <c r="DJ109" s="880"/>
      <c r="DK109" s="881"/>
      <c r="DL109" s="879" t="s">
        <v>414</v>
      </c>
      <c r="DM109" s="880"/>
      <c r="DN109" s="880"/>
      <c r="DO109" s="880"/>
      <c r="DP109" s="881"/>
      <c r="DQ109" s="879" t="s">
        <v>294</v>
      </c>
      <c r="DR109" s="880"/>
      <c r="DS109" s="880"/>
      <c r="DT109" s="880"/>
      <c r="DU109" s="881"/>
      <c r="DV109" s="879" t="s">
        <v>415</v>
      </c>
      <c r="DW109" s="880"/>
      <c r="DX109" s="880"/>
      <c r="DY109" s="880"/>
      <c r="DZ109" s="882"/>
    </row>
    <row r="110" spans="1:131" s="212" customFormat="1" ht="26.25" customHeight="1" x14ac:dyDescent="0.15">
      <c r="A110" s="883" t="s">
        <v>417</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999990</v>
      </c>
      <c r="AB110" s="887"/>
      <c r="AC110" s="887"/>
      <c r="AD110" s="887"/>
      <c r="AE110" s="888"/>
      <c r="AF110" s="889">
        <v>1024530</v>
      </c>
      <c r="AG110" s="887"/>
      <c r="AH110" s="887"/>
      <c r="AI110" s="887"/>
      <c r="AJ110" s="888"/>
      <c r="AK110" s="889">
        <v>1010706</v>
      </c>
      <c r="AL110" s="887"/>
      <c r="AM110" s="887"/>
      <c r="AN110" s="887"/>
      <c r="AO110" s="888"/>
      <c r="AP110" s="890">
        <v>15.5</v>
      </c>
      <c r="AQ110" s="891"/>
      <c r="AR110" s="891"/>
      <c r="AS110" s="891"/>
      <c r="AT110" s="892"/>
      <c r="AU110" s="893" t="s">
        <v>69</v>
      </c>
      <c r="AV110" s="894"/>
      <c r="AW110" s="894"/>
      <c r="AX110" s="894"/>
      <c r="AY110" s="894"/>
      <c r="AZ110" s="916" t="s">
        <v>418</v>
      </c>
      <c r="BA110" s="884"/>
      <c r="BB110" s="884"/>
      <c r="BC110" s="884"/>
      <c r="BD110" s="884"/>
      <c r="BE110" s="884"/>
      <c r="BF110" s="884"/>
      <c r="BG110" s="884"/>
      <c r="BH110" s="884"/>
      <c r="BI110" s="884"/>
      <c r="BJ110" s="884"/>
      <c r="BK110" s="884"/>
      <c r="BL110" s="884"/>
      <c r="BM110" s="884"/>
      <c r="BN110" s="884"/>
      <c r="BO110" s="884"/>
      <c r="BP110" s="885"/>
      <c r="BQ110" s="917">
        <v>10616307</v>
      </c>
      <c r="BR110" s="918"/>
      <c r="BS110" s="918"/>
      <c r="BT110" s="918"/>
      <c r="BU110" s="918"/>
      <c r="BV110" s="918">
        <v>9958553</v>
      </c>
      <c r="BW110" s="918"/>
      <c r="BX110" s="918"/>
      <c r="BY110" s="918"/>
      <c r="BZ110" s="918"/>
      <c r="CA110" s="918">
        <v>9309634</v>
      </c>
      <c r="CB110" s="918"/>
      <c r="CC110" s="918"/>
      <c r="CD110" s="918"/>
      <c r="CE110" s="918"/>
      <c r="CF110" s="931">
        <v>142.69999999999999</v>
      </c>
      <c r="CG110" s="932"/>
      <c r="CH110" s="932"/>
      <c r="CI110" s="932"/>
      <c r="CJ110" s="932"/>
      <c r="CK110" s="933" t="s">
        <v>419</v>
      </c>
      <c r="CL110" s="934"/>
      <c r="CM110" s="916" t="s">
        <v>420</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421</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422</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423</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424</v>
      </c>
      <c r="B112" s="940"/>
      <c r="C112" s="910" t="s">
        <v>425</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426</v>
      </c>
      <c r="BA112" s="910"/>
      <c r="BB112" s="910"/>
      <c r="BC112" s="910"/>
      <c r="BD112" s="910"/>
      <c r="BE112" s="910"/>
      <c r="BF112" s="910"/>
      <c r="BG112" s="910"/>
      <c r="BH112" s="910"/>
      <c r="BI112" s="910"/>
      <c r="BJ112" s="910"/>
      <c r="BK112" s="910"/>
      <c r="BL112" s="910"/>
      <c r="BM112" s="910"/>
      <c r="BN112" s="910"/>
      <c r="BO112" s="910"/>
      <c r="BP112" s="911"/>
      <c r="BQ112" s="912">
        <v>1333719</v>
      </c>
      <c r="BR112" s="913"/>
      <c r="BS112" s="913"/>
      <c r="BT112" s="913"/>
      <c r="BU112" s="913"/>
      <c r="BV112" s="913">
        <v>1181408</v>
      </c>
      <c r="BW112" s="913"/>
      <c r="BX112" s="913"/>
      <c r="BY112" s="913"/>
      <c r="BZ112" s="913"/>
      <c r="CA112" s="913">
        <v>1029804</v>
      </c>
      <c r="CB112" s="913"/>
      <c r="CC112" s="913"/>
      <c r="CD112" s="913"/>
      <c r="CE112" s="913"/>
      <c r="CF112" s="907">
        <v>15.8</v>
      </c>
      <c r="CG112" s="908"/>
      <c r="CH112" s="908"/>
      <c r="CI112" s="908"/>
      <c r="CJ112" s="908"/>
      <c r="CK112" s="935"/>
      <c r="CL112" s="936"/>
      <c r="CM112" s="909" t="s">
        <v>427</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428</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173383</v>
      </c>
      <c r="AB113" s="925"/>
      <c r="AC113" s="925"/>
      <c r="AD113" s="925"/>
      <c r="AE113" s="926"/>
      <c r="AF113" s="927">
        <v>181308</v>
      </c>
      <c r="AG113" s="925"/>
      <c r="AH113" s="925"/>
      <c r="AI113" s="925"/>
      <c r="AJ113" s="926"/>
      <c r="AK113" s="927">
        <v>180901</v>
      </c>
      <c r="AL113" s="925"/>
      <c r="AM113" s="925"/>
      <c r="AN113" s="925"/>
      <c r="AO113" s="926"/>
      <c r="AP113" s="928">
        <v>2.8</v>
      </c>
      <c r="AQ113" s="929"/>
      <c r="AR113" s="929"/>
      <c r="AS113" s="929"/>
      <c r="AT113" s="930"/>
      <c r="AU113" s="895"/>
      <c r="AV113" s="896"/>
      <c r="AW113" s="896"/>
      <c r="AX113" s="896"/>
      <c r="AY113" s="896"/>
      <c r="AZ113" s="909" t="s">
        <v>429</v>
      </c>
      <c r="BA113" s="910"/>
      <c r="BB113" s="910"/>
      <c r="BC113" s="910"/>
      <c r="BD113" s="910"/>
      <c r="BE113" s="910"/>
      <c r="BF113" s="910"/>
      <c r="BG113" s="910"/>
      <c r="BH113" s="910"/>
      <c r="BI113" s="910"/>
      <c r="BJ113" s="910"/>
      <c r="BK113" s="910"/>
      <c r="BL113" s="910"/>
      <c r="BM113" s="910"/>
      <c r="BN113" s="910"/>
      <c r="BO113" s="910"/>
      <c r="BP113" s="911"/>
      <c r="BQ113" s="912">
        <v>1448542</v>
      </c>
      <c r="BR113" s="913"/>
      <c r="BS113" s="913"/>
      <c r="BT113" s="913"/>
      <c r="BU113" s="913"/>
      <c r="BV113" s="913">
        <v>1940091</v>
      </c>
      <c r="BW113" s="913"/>
      <c r="BX113" s="913"/>
      <c r="BY113" s="913"/>
      <c r="BZ113" s="913"/>
      <c r="CA113" s="913">
        <v>2055851</v>
      </c>
      <c r="CB113" s="913"/>
      <c r="CC113" s="913"/>
      <c r="CD113" s="913"/>
      <c r="CE113" s="913"/>
      <c r="CF113" s="907">
        <v>31.5</v>
      </c>
      <c r="CG113" s="908"/>
      <c r="CH113" s="908"/>
      <c r="CI113" s="908"/>
      <c r="CJ113" s="908"/>
      <c r="CK113" s="935"/>
      <c r="CL113" s="936"/>
      <c r="CM113" s="909" t="s">
        <v>430</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431</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116306</v>
      </c>
      <c r="AB114" s="946"/>
      <c r="AC114" s="946"/>
      <c r="AD114" s="946"/>
      <c r="AE114" s="947"/>
      <c r="AF114" s="948">
        <v>15286</v>
      </c>
      <c r="AG114" s="946"/>
      <c r="AH114" s="946"/>
      <c r="AI114" s="946"/>
      <c r="AJ114" s="947"/>
      <c r="AK114" s="948">
        <v>30797</v>
      </c>
      <c r="AL114" s="946"/>
      <c r="AM114" s="946"/>
      <c r="AN114" s="946"/>
      <c r="AO114" s="947"/>
      <c r="AP114" s="949">
        <v>0.5</v>
      </c>
      <c r="AQ114" s="950"/>
      <c r="AR114" s="950"/>
      <c r="AS114" s="950"/>
      <c r="AT114" s="951"/>
      <c r="AU114" s="895"/>
      <c r="AV114" s="896"/>
      <c r="AW114" s="896"/>
      <c r="AX114" s="896"/>
      <c r="AY114" s="896"/>
      <c r="AZ114" s="909" t="s">
        <v>432</v>
      </c>
      <c r="BA114" s="910"/>
      <c r="BB114" s="910"/>
      <c r="BC114" s="910"/>
      <c r="BD114" s="910"/>
      <c r="BE114" s="910"/>
      <c r="BF114" s="910"/>
      <c r="BG114" s="910"/>
      <c r="BH114" s="910"/>
      <c r="BI114" s="910"/>
      <c r="BJ114" s="910"/>
      <c r="BK114" s="910"/>
      <c r="BL114" s="910"/>
      <c r="BM114" s="910"/>
      <c r="BN114" s="910"/>
      <c r="BO114" s="910"/>
      <c r="BP114" s="911"/>
      <c r="BQ114" s="912">
        <v>2149954</v>
      </c>
      <c r="BR114" s="913"/>
      <c r="BS114" s="913"/>
      <c r="BT114" s="913"/>
      <c r="BU114" s="913"/>
      <c r="BV114" s="913">
        <v>2117589</v>
      </c>
      <c r="BW114" s="913"/>
      <c r="BX114" s="913"/>
      <c r="BY114" s="913"/>
      <c r="BZ114" s="913"/>
      <c r="CA114" s="913">
        <v>2157412</v>
      </c>
      <c r="CB114" s="913"/>
      <c r="CC114" s="913"/>
      <c r="CD114" s="913"/>
      <c r="CE114" s="913"/>
      <c r="CF114" s="907">
        <v>33.1</v>
      </c>
      <c r="CG114" s="908"/>
      <c r="CH114" s="908"/>
      <c r="CI114" s="908"/>
      <c r="CJ114" s="908"/>
      <c r="CK114" s="935"/>
      <c r="CL114" s="936"/>
      <c r="CM114" s="909" t="s">
        <v>433</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434</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435</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436</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437</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438</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439</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440</v>
      </c>
      <c r="Z117" s="881"/>
      <c r="AA117" s="965">
        <v>1289679</v>
      </c>
      <c r="AB117" s="966"/>
      <c r="AC117" s="966"/>
      <c r="AD117" s="966"/>
      <c r="AE117" s="967"/>
      <c r="AF117" s="968">
        <v>1221124</v>
      </c>
      <c r="AG117" s="966"/>
      <c r="AH117" s="966"/>
      <c r="AI117" s="966"/>
      <c r="AJ117" s="967"/>
      <c r="AK117" s="968">
        <v>1222404</v>
      </c>
      <c r="AL117" s="966"/>
      <c r="AM117" s="966"/>
      <c r="AN117" s="966"/>
      <c r="AO117" s="967"/>
      <c r="AP117" s="969"/>
      <c r="AQ117" s="970"/>
      <c r="AR117" s="970"/>
      <c r="AS117" s="970"/>
      <c r="AT117" s="971"/>
      <c r="AU117" s="895"/>
      <c r="AV117" s="896"/>
      <c r="AW117" s="896"/>
      <c r="AX117" s="896"/>
      <c r="AY117" s="896"/>
      <c r="AZ117" s="961" t="s">
        <v>441</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442</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416</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413</v>
      </c>
      <c r="AB118" s="880"/>
      <c r="AC118" s="880"/>
      <c r="AD118" s="880"/>
      <c r="AE118" s="881"/>
      <c r="AF118" s="879" t="s">
        <v>414</v>
      </c>
      <c r="AG118" s="880"/>
      <c r="AH118" s="880"/>
      <c r="AI118" s="880"/>
      <c r="AJ118" s="881"/>
      <c r="AK118" s="879" t="s">
        <v>294</v>
      </c>
      <c r="AL118" s="880"/>
      <c r="AM118" s="880"/>
      <c r="AN118" s="880"/>
      <c r="AO118" s="881"/>
      <c r="AP118" s="957" t="s">
        <v>415</v>
      </c>
      <c r="AQ118" s="958"/>
      <c r="AR118" s="958"/>
      <c r="AS118" s="958"/>
      <c r="AT118" s="959"/>
      <c r="AU118" s="895"/>
      <c r="AV118" s="896"/>
      <c r="AW118" s="896"/>
      <c r="AX118" s="896"/>
      <c r="AY118" s="896"/>
      <c r="AZ118" s="960" t="s">
        <v>443</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444</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419</v>
      </c>
      <c r="B119" s="934"/>
      <c r="C119" s="916" t="s">
        <v>420</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445</v>
      </c>
      <c r="BP119" s="992"/>
      <c r="BQ119" s="986">
        <v>15548522</v>
      </c>
      <c r="BR119" s="987"/>
      <c r="BS119" s="987"/>
      <c r="BT119" s="987"/>
      <c r="BU119" s="987"/>
      <c r="BV119" s="987">
        <v>15197641</v>
      </c>
      <c r="BW119" s="987"/>
      <c r="BX119" s="987"/>
      <c r="BY119" s="987"/>
      <c r="BZ119" s="987"/>
      <c r="CA119" s="987">
        <v>14552701</v>
      </c>
      <c r="CB119" s="987"/>
      <c r="CC119" s="987"/>
      <c r="CD119" s="987"/>
      <c r="CE119" s="987"/>
      <c r="CF119" s="988"/>
      <c r="CG119" s="989"/>
      <c r="CH119" s="989"/>
      <c r="CI119" s="989"/>
      <c r="CJ119" s="990"/>
      <c r="CK119" s="937"/>
      <c r="CL119" s="938"/>
      <c r="CM119" s="960" t="s">
        <v>446</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423</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447</v>
      </c>
      <c r="AV120" s="979"/>
      <c r="AW120" s="979"/>
      <c r="AX120" s="979"/>
      <c r="AY120" s="980"/>
      <c r="AZ120" s="916" t="s">
        <v>448</v>
      </c>
      <c r="BA120" s="884"/>
      <c r="BB120" s="884"/>
      <c r="BC120" s="884"/>
      <c r="BD120" s="884"/>
      <c r="BE120" s="884"/>
      <c r="BF120" s="884"/>
      <c r="BG120" s="884"/>
      <c r="BH120" s="884"/>
      <c r="BI120" s="884"/>
      <c r="BJ120" s="884"/>
      <c r="BK120" s="884"/>
      <c r="BL120" s="884"/>
      <c r="BM120" s="884"/>
      <c r="BN120" s="884"/>
      <c r="BO120" s="884"/>
      <c r="BP120" s="885"/>
      <c r="BQ120" s="917">
        <v>5077011</v>
      </c>
      <c r="BR120" s="918"/>
      <c r="BS120" s="918"/>
      <c r="BT120" s="918"/>
      <c r="BU120" s="918"/>
      <c r="BV120" s="918">
        <v>5475604</v>
      </c>
      <c r="BW120" s="918"/>
      <c r="BX120" s="918"/>
      <c r="BY120" s="918"/>
      <c r="BZ120" s="918"/>
      <c r="CA120" s="918">
        <v>5729263</v>
      </c>
      <c r="CB120" s="918"/>
      <c r="CC120" s="918"/>
      <c r="CD120" s="918"/>
      <c r="CE120" s="918"/>
      <c r="CF120" s="931">
        <v>87.8</v>
      </c>
      <c r="CG120" s="932"/>
      <c r="CH120" s="932"/>
      <c r="CI120" s="932"/>
      <c r="CJ120" s="932"/>
      <c r="CK120" s="993" t="s">
        <v>449</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v>1022164</v>
      </c>
      <c r="DR120" s="918"/>
      <c r="DS120" s="918"/>
      <c r="DT120" s="918"/>
      <c r="DU120" s="918"/>
      <c r="DV120" s="919">
        <v>15.7</v>
      </c>
      <c r="DW120" s="919"/>
      <c r="DX120" s="919"/>
      <c r="DY120" s="919"/>
      <c r="DZ120" s="920"/>
    </row>
    <row r="121" spans="1:130" s="212" customFormat="1" ht="26.25" customHeight="1" x14ac:dyDescent="0.15">
      <c r="A121" s="1044"/>
      <c r="B121" s="936"/>
      <c r="C121" s="961" t="s">
        <v>450</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451</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9319</v>
      </c>
      <c r="DH121" s="913"/>
      <c r="DI121" s="913"/>
      <c r="DJ121" s="913"/>
      <c r="DK121" s="913"/>
      <c r="DL121" s="913">
        <v>8873</v>
      </c>
      <c r="DM121" s="913"/>
      <c r="DN121" s="913"/>
      <c r="DO121" s="913"/>
      <c r="DP121" s="913"/>
      <c r="DQ121" s="913">
        <v>7640</v>
      </c>
      <c r="DR121" s="913"/>
      <c r="DS121" s="913"/>
      <c r="DT121" s="913"/>
      <c r="DU121" s="913"/>
      <c r="DV121" s="914">
        <v>0.1</v>
      </c>
      <c r="DW121" s="914"/>
      <c r="DX121" s="914"/>
      <c r="DY121" s="914"/>
      <c r="DZ121" s="915"/>
    </row>
    <row r="122" spans="1:130" s="212" customFormat="1" ht="26.25" customHeight="1" x14ac:dyDescent="0.15">
      <c r="A122" s="1044"/>
      <c r="B122" s="936"/>
      <c r="C122" s="909" t="s">
        <v>433</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452</v>
      </c>
      <c r="BA122" s="952"/>
      <c r="BB122" s="952"/>
      <c r="BC122" s="952"/>
      <c r="BD122" s="952"/>
      <c r="BE122" s="952"/>
      <c r="BF122" s="952"/>
      <c r="BG122" s="952"/>
      <c r="BH122" s="952"/>
      <c r="BI122" s="952"/>
      <c r="BJ122" s="952"/>
      <c r="BK122" s="952"/>
      <c r="BL122" s="952"/>
      <c r="BM122" s="952"/>
      <c r="BN122" s="952"/>
      <c r="BO122" s="952"/>
      <c r="BP122" s="953"/>
      <c r="BQ122" s="986">
        <v>8089550</v>
      </c>
      <c r="BR122" s="987"/>
      <c r="BS122" s="987"/>
      <c r="BT122" s="987"/>
      <c r="BU122" s="987"/>
      <c r="BV122" s="987">
        <v>7653450</v>
      </c>
      <c r="BW122" s="987"/>
      <c r="BX122" s="987"/>
      <c r="BY122" s="987"/>
      <c r="BZ122" s="987"/>
      <c r="CA122" s="987">
        <v>7024058</v>
      </c>
      <c r="CB122" s="987"/>
      <c r="CC122" s="987"/>
      <c r="CD122" s="987"/>
      <c r="CE122" s="987"/>
      <c r="CF122" s="1004">
        <v>107.6</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15">
      <c r="A123" s="1044"/>
      <c r="B123" s="936"/>
      <c r="C123" s="909" t="s">
        <v>439</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453</v>
      </c>
      <c r="BP123" s="992"/>
      <c r="BQ123" s="1050">
        <v>13166561</v>
      </c>
      <c r="BR123" s="1051"/>
      <c r="BS123" s="1051"/>
      <c r="BT123" s="1051"/>
      <c r="BU123" s="1051"/>
      <c r="BV123" s="1051">
        <v>13129054</v>
      </c>
      <c r="BW123" s="1051"/>
      <c r="BX123" s="1051"/>
      <c r="BY123" s="1051"/>
      <c r="BZ123" s="1051"/>
      <c r="CA123" s="1051">
        <v>12753321</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442</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454</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37.799999999999997</v>
      </c>
      <c r="BR124" s="1014"/>
      <c r="BS124" s="1014"/>
      <c r="BT124" s="1014"/>
      <c r="BU124" s="1014"/>
      <c r="BV124" s="1014">
        <v>32.6</v>
      </c>
      <c r="BW124" s="1014"/>
      <c r="BX124" s="1014"/>
      <c r="BY124" s="1014"/>
      <c r="BZ124" s="1014"/>
      <c r="CA124" s="1014">
        <v>27.5</v>
      </c>
      <c r="CB124" s="1014"/>
      <c r="CC124" s="1014"/>
      <c r="CD124" s="1014"/>
      <c r="CE124" s="1014"/>
      <c r="CF124" s="1015"/>
      <c r="CG124" s="1016"/>
      <c r="CH124" s="1016"/>
      <c r="CI124" s="1016"/>
      <c r="CJ124" s="1017"/>
      <c r="CK124" s="999"/>
      <c r="CL124" s="999"/>
      <c r="CM124" s="999"/>
      <c r="CN124" s="999"/>
      <c r="CO124" s="1000"/>
      <c r="CP124" s="1006" t="s">
        <v>455</v>
      </c>
      <c r="CQ124" s="1007"/>
      <c r="CR124" s="1007"/>
      <c r="CS124" s="1007"/>
      <c r="CT124" s="1007"/>
      <c r="CU124" s="1007"/>
      <c r="CV124" s="1007"/>
      <c r="CW124" s="1007"/>
      <c r="CX124" s="1007"/>
      <c r="CY124" s="1007"/>
      <c r="CZ124" s="1007"/>
      <c r="DA124" s="1007"/>
      <c r="DB124" s="1007"/>
      <c r="DC124" s="1007"/>
      <c r="DD124" s="1007"/>
      <c r="DE124" s="1007"/>
      <c r="DF124" s="1008"/>
      <c r="DG124" s="991">
        <v>1324400</v>
      </c>
      <c r="DH124" s="973"/>
      <c r="DI124" s="973"/>
      <c r="DJ124" s="973"/>
      <c r="DK124" s="974"/>
      <c r="DL124" s="972">
        <v>1172535</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444</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456</v>
      </c>
      <c r="CL125" s="994"/>
      <c r="CM125" s="994"/>
      <c r="CN125" s="994"/>
      <c r="CO125" s="995"/>
      <c r="CP125" s="916" t="s">
        <v>457</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446</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458</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459</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460</v>
      </c>
      <c r="AY127" s="1019"/>
      <c r="AZ127" s="1019"/>
      <c r="BA127" s="1019"/>
      <c r="BB127" s="1019"/>
      <c r="BC127" s="1019"/>
      <c r="BD127" s="1019"/>
      <c r="BE127" s="1020"/>
      <c r="BF127" s="1021" t="s">
        <v>461</v>
      </c>
      <c r="BG127" s="1019"/>
      <c r="BH127" s="1019"/>
      <c r="BI127" s="1019"/>
      <c r="BJ127" s="1019"/>
      <c r="BK127" s="1019"/>
      <c r="BL127" s="1020"/>
      <c r="BM127" s="1021" t="s">
        <v>462</v>
      </c>
      <c r="BN127" s="1019"/>
      <c r="BO127" s="1019"/>
      <c r="BP127" s="1019"/>
      <c r="BQ127" s="1019"/>
      <c r="BR127" s="1019"/>
      <c r="BS127" s="1020"/>
      <c r="BT127" s="1021" t="s">
        <v>463</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464</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465</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466</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467</v>
      </c>
      <c r="AY128" s="884"/>
      <c r="AZ128" s="884"/>
      <c r="BA128" s="884"/>
      <c r="BB128" s="884"/>
      <c r="BC128" s="884"/>
      <c r="BD128" s="884"/>
      <c r="BE128" s="885"/>
      <c r="BF128" s="1039" t="s">
        <v>122</v>
      </c>
      <c r="BG128" s="1040"/>
      <c r="BH128" s="1040"/>
      <c r="BI128" s="1040"/>
      <c r="BJ128" s="1040"/>
      <c r="BK128" s="1040"/>
      <c r="BL128" s="1041"/>
      <c r="BM128" s="1039">
        <v>13.99</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468</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469</v>
      </c>
      <c r="X129" s="1058"/>
      <c r="Y129" s="1058"/>
      <c r="Z129" s="1059"/>
      <c r="AA129" s="945">
        <v>7028125</v>
      </c>
      <c r="AB129" s="946"/>
      <c r="AC129" s="946"/>
      <c r="AD129" s="946"/>
      <c r="AE129" s="947"/>
      <c r="AF129" s="948">
        <v>7027966</v>
      </c>
      <c r="AG129" s="946"/>
      <c r="AH129" s="946"/>
      <c r="AI129" s="946"/>
      <c r="AJ129" s="947"/>
      <c r="AK129" s="948">
        <v>7177606</v>
      </c>
      <c r="AL129" s="946"/>
      <c r="AM129" s="946"/>
      <c r="AN129" s="946"/>
      <c r="AO129" s="947"/>
      <c r="AP129" s="1060"/>
      <c r="AQ129" s="1061"/>
      <c r="AR129" s="1061"/>
      <c r="AS129" s="1061"/>
      <c r="AT129" s="1062"/>
      <c r="AU129" s="215"/>
      <c r="AV129" s="215"/>
      <c r="AW129" s="215"/>
      <c r="AX129" s="1052" t="s">
        <v>470</v>
      </c>
      <c r="AY129" s="910"/>
      <c r="AZ129" s="910"/>
      <c r="BA129" s="910"/>
      <c r="BB129" s="910"/>
      <c r="BC129" s="910"/>
      <c r="BD129" s="910"/>
      <c r="BE129" s="911"/>
      <c r="BF129" s="1053" t="s">
        <v>122</v>
      </c>
      <c r="BG129" s="1054"/>
      <c r="BH129" s="1054"/>
      <c r="BI129" s="1054"/>
      <c r="BJ129" s="1054"/>
      <c r="BK129" s="1054"/>
      <c r="BL129" s="1055"/>
      <c r="BM129" s="1053">
        <v>18.989999999999998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471</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472</v>
      </c>
      <c r="X130" s="1058"/>
      <c r="Y130" s="1058"/>
      <c r="Z130" s="1059"/>
      <c r="AA130" s="945">
        <v>728303</v>
      </c>
      <c r="AB130" s="946"/>
      <c r="AC130" s="946"/>
      <c r="AD130" s="946"/>
      <c r="AE130" s="947"/>
      <c r="AF130" s="948">
        <v>695471</v>
      </c>
      <c r="AG130" s="946"/>
      <c r="AH130" s="946"/>
      <c r="AI130" s="946"/>
      <c r="AJ130" s="947"/>
      <c r="AK130" s="948">
        <v>651894</v>
      </c>
      <c r="AL130" s="946"/>
      <c r="AM130" s="946"/>
      <c r="AN130" s="946"/>
      <c r="AO130" s="947"/>
      <c r="AP130" s="1060"/>
      <c r="AQ130" s="1061"/>
      <c r="AR130" s="1061"/>
      <c r="AS130" s="1061"/>
      <c r="AT130" s="1062"/>
      <c r="AU130" s="215"/>
      <c r="AV130" s="215"/>
      <c r="AW130" s="215"/>
      <c r="AX130" s="1052" t="s">
        <v>473</v>
      </c>
      <c r="AY130" s="910"/>
      <c r="AZ130" s="910"/>
      <c r="BA130" s="910"/>
      <c r="BB130" s="910"/>
      <c r="BC130" s="910"/>
      <c r="BD130" s="910"/>
      <c r="BE130" s="911"/>
      <c r="BF130" s="1088">
        <v>8.6</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474</v>
      </c>
      <c r="X131" s="1095"/>
      <c r="Y131" s="1095"/>
      <c r="Z131" s="1096"/>
      <c r="AA131" s="991">
        <v>6299822</v>
      </c>
      <c r="AB131" s="973"/>
      <c r="AC131" s="973"/>
      <c r="AD131" s="973"/>
      <c r="AE131" s="974"/>
      <c r="AF131" s="972">
        <v>6332495</v>
      </c>
      <c r="AG131" s="973"/>
      <c r="AH131" s="973"/>
      <c r="AI131" s="973"/>
      <c r="AJ131" s="974"/>
      <c r="AK131" s="972">
        <v>6525712</v>
      </c>
      <c r="AL131" s="973"/>
      <c r="AM131" s="973"/>
      <c r="AN131" s="973"/>
      <c r="AO131" s="974"/>
      <c r="AP131" s="1097"/>
      <c r="AQ131" s="1098"/>
      <c r="AR131" s="1098"/>
      <c r="AS131" s="1098"/>
      <c r="AT131" s="1099"/>
      <c r="AU131" s="215"/>
      <c r="AV131" s="215"/>
      <c r="AW131" s="215"/>
      <c r="AX131" s="1070" t="s">
        <v>475</v>
      </c>
      <c r="AY131" s="713"/>
      <c r="AZ131" s="713"/>
      <c r="BA131" s="713"/>
      <c r="BB131" s="713"/>
      <c r="BC131" s="713"/>
      <c r="BD131" s="713"/>
      <c r="BE131" s="1023"/>
      <c r="BF131" s="1071">
        <v>27.5</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476</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477</v>
      </c>
      <c r="W132" s="1081"/>
      <c r="X132" s="1081"/>
      <c r="Y132" s="1081"/>
      <c r="Z132" s="1082"/>
      <c r="AA132" s="1083">
        <v>8.9109819290000001</v>
      </c>
      <c r="AB132" s="1084"/>
      <c r="AC132" s="1084"/>
      <c r="AD132" s="1084"/>
      <c r="AE132" s="1085"/>
      <c r="AF132" s="1086">
        <v>8.3008829849999994</v>
      </c>
      <c r="AG132" s="1084"/>
      <c r="AH132" s="1084"/>
      <c r="AI132" s="1084"/>
      <c r="AJ132" s="1085"/>
      <c r="AK132" s="1086">
        <v>8.7424943059999993</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478</v>
      </c>
      <c r="W133" s="1064"/>
      <c r="X133" s="1064"/>
      <c r="Y133" s="1064"/>
      <c r="Z133" s="1065"/>
      <c r="AA133" s="1066">
        <v>7.8</v>
      </c>
      <c r="AB133" s="1067"/>
      <c r="AC133" s="1067"/>
      <c r="AD133" s="1067"/>
      <c r="AE133" s="1068"/>
      <c r="AF133" s="1066">
        <v>8.1999999999999993</v>
      </c>
      <c r="AG133" s="1067"/>
      <c r="AH133" s="1067"/>
      <c r="AI133" s="1067"/>
      <c r="AJ133" s="1068"/>
      <c r="AK133" s="1066">
        <v>8.6</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YhUsF2CQOHpCcIe2q6Y6oaVE9h0FsYrmC41XoE7pkTSFeA6NAypSkK/1WIFgqLyurCGlRtY2hZ6s5OrpUGxvRQ==" saltValue="Zg59HUwBvsPDihT7r/VUX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0C+SKk4mSc6KMvGC98Szc3y0BaKhOLtZg6J82K2lV+k/bvDAcnaMnLvHXSL5MWaWru2nawZawSjmLC7k0R7wOw==" saltValue="8GtLSxBwcsjrjlU9fJ07Q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AP37" sqref="AP37"/>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bqKyGXpMnLjcnnI1hFegrkdQQ6dVt8zEcyBhtEYg/E5WinEn1RprK8L4YJyxrrp31XYgud3x3oFfDCw/Mp1Ug==" saltValue="kRViJOss/dVpDrjCkeE2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AP37" sqref="AP37"/>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1" t="s">
        <v>482</v>
      </c>
      <c r="AP7" s="253"/>
      <c r="AQ7" s="254" t="s">
        <v>483</v>
      </c>
      <c r="AR7" s="255"/>
    </row>
    <row r="8" spans="1:46" x14ac:dyDescent="0.15">
      <c r="A8" s="247"/>
      <c r="AK8" s="256"/>
      <c r="AL8" s="257"/>
      <c r="AM8" s="257"/>
      <c r="AN8" s="258"/>
      <c r="AO8" s="1102"/>
      <c r="AP8" s="259" t="s">
        <v>484</v>
      </c>
      <c r="AQ8" s="260" t="s">
        <v>485</v>
      </c>
      <c r="AR8" s="261" t="s">
        <v>486</v>
      </c>
    </row>
    <row r="9" spans="1:46" x14ac:dyDescent="0.15">
      <c r="A9" s="247"/>
      <c r="AK9" s="1103" t="s">
        <v>487</v>
      </c>
      <c r="AL9" s="1104"/>
      <c r="AM9" s="1104"/>
      <c r="AN9" s="1105"/>
      <c r="AO9" s="262">
        <v>2395855</v>
      </c>
      <c r="AP9" s="262">
        <v>92251</v>
      </c>
      <c r="AQ9" s="263">
        <v>83961</v>
      </c>
      <c r="AR9" s="264">
        <v>9.9</v>
      </c>
    </row>
    <row r="10" spans="1:46" ht="13.5" customHeight="1" x14ac:dyDescent="0.15">
      <c r="A10" s="247"/>
      <c r="AK10" s="1103" t="s">
        <v>488</v>
      </c>
      <c r="AL10" s="1104"/>
      <c r="AM10" s="1104"/>
      <c r="AN10" s="1105"/>
      <c r="AO10" s="265">
        <v>54483</v>
      </c>
      <c r="AP10" s="265">
        <v>2098</v>
      </c>
      <c r="AQ10" s="266">
        <v>9090</v>
      </c>
      <c r="AR10" s="267">
        <v>-76.900000000000006</v>
      </c>
    </row>
    <row r="11" spans="1:46" ht="13.5" customHeight="1" x14ac:dyDescent="0.15">
      <c r="A11" s="247"/>
      <c r="AK11" s="1103" t="s">
        <v>489</v>
      </c>
      <c r="AL11" s="1104"/>
      <c r="AM11" s="1104"/>
      <c r="AN11" s="1105"/>
      <c r="AO11" s="265">
        <v>11162</v>
      </c>
      <c r="AP11" s="265">
        <v>430</v>
      </c>
      <c r="AQ11" s="266">
        <v>842</v>
      </c>
      <c r="AR11" s="267">
        <v>-48.9</v>
      </c>
    </row>
    <row r="12" spans="1:46" ht="13.5" customHeight="1" x14ac:dyDescent="0.15">
      <c r="A12" s="247"/>
      <c r="AK12" s="1103" t="s">
        <v>490</v>
      </c>
      <c r="AL12" s="1104"/>
      <c r="AM12" s="1104"/>
      <c r="AN12" s="1105"/>
      <c r="AO12" s="265" t="s">
        <v>491</v>
      </c>
      <c r="AP12" s="265" t="s">
        <v>491</v>
      </c>
      <c r="AQ12" s="266">
        <v>5</v>
      </c>
      <c r="AR12" s="267" t="s">
        <v>491</v>
      </c>
    </row>
    <row r="13" spans="1:46" ht="13.5" customHeight="1" x14ac:dyDescent="0.15">
      <c r="A13" s="247"/>
      <c r="AK13" s="1103" t="s">
        <v>492</v>
      </c>
      <c r="AL13" s="1104"/>
      <c r="AM13" s="1104"/>
      <c r="AN13" s="1105"/>
      <c r="AO13" s="265">
        <v>97244</v>
      </c>
      <c r="AP13" s="265">
        <v>3744</v>
      </c>
      <c r="AQ13" s="266">
        <v>2396</v>
      </c>
      <c r="AR13" s="267">
        <v>56.3</v>
      </c>
    </row>
    <row r="14" spans="1:46" ht="13.5" customHeight="1" x14ac:dyDescent="0.15">
      <c r="A14" s="247"/>
      <c r="AK14" s="1103" t="s">
        <v>493</v>
      </c>
      <c r="AL14" s="1104"/>
      <c r="AM14" s="1104"/>
      <c r="AN14" s="1105"/>
      <c r="AO14" s="265">
        <v>10698</v>
      </c>
      <c r="AP14" s="265">
        <v>412</v>
      </c>
      <c r="AQ14" s="266">
        <v>1197</v>
      </c>
      <c r="AR14" s="267">
        <v>-65.599999999999994</v>
      </c>
    </row>
    <row r="15" spans="1:46" ht="13.5" customHeight="1" x14ac:dyDescent="0.15">
      <c r="A15" s="247"/>
      <c r="AK15" s="1106" t="s">
        <v>494</v>
      </c>
      <c r="AL15" s="1107"/>
      <c r="AM15" s="1107"/>
      <c r="AN15" s="1108"/>
      <c r="AO15" s="265">
        <v>-125749</v>
      </c>
      <c r="AP15" s="265">
        <v>-4842</v>
      </c>
      <c r="AQ15" s="266">
        <v>-4989</v>
      </c>
      <c r="AR15" s="267">
        <v>-2.9</v>
      </c>
    </row>
    <row r="16" spans="1:46" x14ac:dyDescent="0.15">
      <c r="A16" s="247"/>
      <c r="AK16" s="1106" t="s">
        <v>177</v>
      </c>
      <c r="AL16" s="1107"/>
      <c r="AM16" s="1107"/>
      <c r="AN16" s="1108"/>
      <c r="AO16" s="265">
        <v>2443693</v>
      </c>
      <c r="AP16" s="265">
        <v>94093</v>
      </c>
      <c r="AQ16" s="266">
        <v>92501</v>
      </c>
      <c r="AR16" s="267">
        <v>1.7</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09" t="s">
        <v>499</v>
      </c>
      <c r="AL21" s="1110"/>
      <c r="AM21" s="1110"/>
      <c r="AN21" s="1111"/>
      <c r="AO21" s="277">
        <v>9.6999999999999993</v>
      </c>
      <c r="AP21" s="278">
        <v>7.91</v>
      </c>
      <c r="AQ21" s="279">
        <v>1.79</v>
      </c>
      <c r="AS21" s="280"/>
      <c r="AT21" s="276"/>
    </row>
    <row r="22" spans="1:46" s="248" customFormat="1" x14ac:dyDescent="0.15">
      <c r="A22" s="276"/>
      <c r="AK22" s="1109" t="s">
        <v>500</v>
      </c>
      <c r="AL22" s="1110"/>
      <c r="AM22" s="1110"/>
      <c r="AN22" s="1111"/>
      <c r="AO22" s="281">
        <v>96.5</v>
      </c>
      <c r="AP22" s="282">
        <v>97.2</v>
      </c>
      <c r="AQ22" s="283">
        <v>-0.7</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501</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1" t="s">
        <v>482</v>
      </c>
      <c r="AP30" s="253"/>
      <c r="AQ30" s="254" t="s">
        <v>483</v>
      </c>
      <c r="AR30" s="255"/>
    </row>
    <row r="31" spans="1:46" x14ac:dyDescent="0.15">
      <c r="A31" s="247"/>
      <c r="AK31" s="256"/>
      <c r="AL31" s="257"/>
      <c r="AM31" s="257"/>
      <c r="AN31" s="258"/>
      <c r="AO31" s="1102"/>
      <c r="AP31" s="259" t="s">
        <v>484</v>
      </c>
      <c r="AQ31" s="260" t="s">
        <v>485</v>
      </c>
      <c r="AR31" s="261" t="s">
        <v>486</v>
      </c>
    </row>
    <row r="32" spans="1:46" ht="27" customHeight="1" x14ac:dyDescent="0.15">
      <c r="A32" s="247"/>
      <c r="AK32" s="1117" t="s">
        <v>504</v>
      </c>
      <c r="AL32" s="1118"/>
      <c r="AM32" s="1118"/>
      <c r="AN32" s="1119"/>
      <c r="AO32" s="291">
        <v>1010706</v>
      </c>
      <c r="AP32" s="291">
        <v>38917</v>
      </c>
      <c r="AQ32" s="292">
        <v>33492</v>
      </c>
      <c r="AR32" s="293">
        <v>16.2</v>
      </c>
    </row>
    <row r="33" spans="1:46" ht="13.5" customHeight="1" x14ac:dyDescent="0.15">
      <c r="A33" s="247"/>
      <c r="AK33" s="1117" t="s">
        <v>505</v>
      </c>
      <c r="AL33" s="1118"/>
      <c r="AM33" s="1118"/>
      <c r="AN33" s="1119"/>
      <c r="AO33" s="291" t="s">
        <v>491</v>
      </c>
      <c r="AP33" s="291" t="s">
        <v>491</v>
      </c>
      <c r="AQ33" s="292" t="s">
        <v>491</v>
      </c>
      <c r="AR33" s="293" t="s">
        <v>491</v>
      </c>
    </row>
    <row r="34" spans="1:46" ht="27" customHeight="1" x14ac:dyDescent="0.15">
      <c r="A34" s="247"/>
      <c r="AK34" s="1117" t="s">
        <v>506</v>
      </c>
      <c r="AL34" s="1118"/>
      <c r="AM34" s="1118"/>
      <c r="AN34" s="1119"/>
      <c r="AO34" s="291" t="s">
        <v>491</v>
      </c>
      <c r="AP34" s="291" t="s">
        <v>491</v>
      </c>
      <c r="AQ34" s="292" t="s">
        <v>491</v>
      </c>
      <c r="AR34" s="293" t="s">
        <v>491</v>
      </c>
    </row>
    <row r="35" spans="1:46" ht="27" customHeight="1" x14ac:dyDescent="0.15">
      <c r="A35" s="247"/>
      <c r="AK35" s="1117" t="s">
        <v>507</v>
      </c>
      <c r="AL35" s="1118"/>
      <c r="AM35" s="1118"/>
      <c r="AN35" s="1119"/>
      <c r="AO35" s="291">
        <v>180901</v>
      </c>
      <c r="AP35" s="291">
        <v>6965</v>
      </c>
      <c r="AQ35" s="292">
        <v>10423</v>
      </c>
      <c r="AR35" s="293">
        <v>-33.200000000000003</v>
      </c>
    </row>
    <row r="36" spans="1:46" ht="27" customHeight="1" x14ac:dyDescent="0.15">
      <c r="A36" s="247"/>
      <c r="AK36" s="1117" t="s">
        <v>508</v>
      </c>
      <c r="AL36" s="1118"/>
      <c r="AM36" s="1118"/>
      <c r="AN36" s="1119"/>
      <c r="AO36" s="291">
        <v>30797</v>
      </c>
      <c r="AP36" s="291">
        <v>1186</v>
      </c>
      <c r="AQ36" s="292">
        <v>3289</v>
      </c>
      <c r="AR36" s="293">
        <v>-63.9</v>
      </c>
    </row>
    <row r="37" spans="1:46" ht="13.5" customHeight="1" x14ac:dyDescent="0.15">
      <c r="A37" s="247"/>
      <c r="AK37" s="1117" t="s">
        <v>509</v>
      </c>
      <c r="AL37" s="1118"/>
      <c r="AM37" s="1118"/>
      <c r="AN37" s="1119"/>
      <c r="AO37" s="291" t="s">
        <v>491</v>
      </c>
      <c r="AP37" s="291" t="s">
        <v>491</v>
      </c>
      <c r="AQ37" s="292">
        <v>152</v>
      </c>
      <c r="AR37" s="293" t="s">
        <v>491</v>
      </c>
    </row>
    <row r="38" spans="1:46" ht="27" customHeight="1" x14ac:dyDescent="0.15">
      <c r="A38" s="247"/>
      <c r="AK38" s="1120" t="s">
        <v>510</v>
      </c>
      <c r="AL38" s="1121"/>
      <c r="AM38" s="1121"/>
      <c r="AN38" s="1122"/>
      <c r="AO38" s="294" t="s">
        <v>491</v>
      </c>
      <c r="AP38" s="294" t="s">
        <v>491</v>
      </c>
      <c r="AQ38" s="295">
        <v>2</v>
      </c>
      <c r="AR38" s="283" t="s">
        <v>491</v>
      </c>
      <c r="AS38" s="290"/>
    </row>
    <row r="39" spans="1:46" x14ac:dyDescent="0.15">
      <c r="A39" s="247"/>
      <c r="AK39" s="1120" t="s">
        <v>511</v>
      </c>
      <c r="AL39" s="1121"/>
      <c r="AM39" s="1121"/>
      <c r="AN39" s="1122"/>
      <c r="AO39" s="291" t="s">
        <v>491</v>
      </c>
      <c r="AP39" s="291" t="s">
        <v>491</v>
      </c>
      <c r="AQ39" s="292">
        <v>-2605</v>
      </c>
      <c r="AR39" s="293" t="s">
        <v>491</v>
      </c>
      <c r="AS39" s="290"/>
    </row>
    <row r="40" spans="1:46" ht="27" customHeight="1" x14ac:dyDescent="0.15">
      <c r="A40" s="247"/>
      <c r="AK40" s="1117" t="s">
        <v>512</v>
      </c>
      <c r="AL40" s="1118"/>
      <c r="AM40" s="1118"/>
      <c r="AN40" s="1119"/>
      <c r="AO40" s="291">
        <v>-651894</v>
      </c>
      <c r="AP40" s="291">
        <v>-25101</v>
      </c>
      <c r="AQ40" s="292">
        <v>-28956</v>
      </c>
      <c r="AR40" s="293">
        <v>-13.3</v>
      </c>
      <c r="AS40" s="290"/>
    </row>
    <row r="41" spans="1:46" x14ac:dyDescent="0.15">
      <c r="A41" s="247"/>
      <c r="AK41" s="1123" t="s">
        <v>287</v>
      </c>
      <c r="AL41" s="1124"/>
      <c r="AM41" s="1124"/>
      <c r="AN41" s="1125"/>
      <c r="AO41" s="291">
        <v>570510</v>
      </c>
      <c r="AP41" s="291">
        <v>21967</v>
      </c>
      <c r="AQ41" s="292">
        <v>15797</v>
      </c>
      <c r="AR41" s="293">
        <v>39.1</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12" t="s">
        <v>482</v>
      </c>
      <c r="AN49" s="1114" t="s">
        <v>515</v>
      </c>
      <c r="AO49" s="1115"/>
      <c r="AP49" s="1115"/>
      <c r="AQ49" s="1115"/>
      <c r="AR49" s="1116"/>
    </row>
    <row r="50" spans="1:44" x14ac:dyDescent="0.15">
      <c r="A50" s="247"/>
      <c r="AK50" s="305"/>
      <c r="AL50" s="306"/>
      <c r="AM50" s="1113"/>
      <c r="AN50" s="307" t="s">
        <v>516</v>
      </c>
      <c r="AO50" s="308" t="s">
        <v>517</v>
      </c>
      <c r="AP50" s="309" t="s">
        <v>518</v>
      </c>
      <c r="AQ50" s="310" t="s">
        <v>519</v>
      </c>
      <c r="AR50" s="311" t="s">
        <v>520</v>
      </c>
    </row>
    <row r="51" spans="1:44" x14ac:dyDescent="0.15">
      <c r="A51" s="247"/>
      <c r="AK51" s="303" t="s">
        <v>521</v>
      </c>
      <c r="AL51" s="304"/>
      <c r="AM51" s="312">
        <v>2483748</v>
      </c>
      <c r="AN51" s="313">
        <v>88639</v>
      </c>
      <c r="AO51" s="314">
        <v>27.3</v>
      </c>
      <c r="AP51" s="315">
        <v>53895</v>
      </c>
      <c r="AQ51" s="316">
        <v>-8.8000000000000007</v>
      </c>
      <c r="AR51" s="317">
        <v>36.1</v>
      </c>
    </row>
    <row r="52" spans="1:44" x14ac:dyDescent="0.15">
      <c r="A52" s="247"/>
      <c r="AK52" s="318"/>
      <c r="AL52" s="319" t="s">
        <v>522</v>
      </c>
      <c r="AM52" s="320">
        <v>773516</v>
      </c>
      <c r="AN52" s="321">
        <v>27605</v>
      </c>
      <c r="AO52" s="322">
        <v>-8.6</v>
      </c>
      <c r="AP52" s="323">
        <v>31224</v>
      </c>
      <c r="AQ52" s="324">
        <v>4.4000000000000004</v>
      </c>
      <c r="AR52" s="325">
        <v>-13</v>
      </c>
    </row>
    <row r="53" spans="1:44" x14ac:dyDescent="0.15">
      <c r="A53" s="247"/>
      <c r="AK53" s="303" t="s">
        <v>523</v>
      </c>
      <c r="AL53" s="304"/>
      <c r="AM53" s="312">
        <v>1008856</v>
      </c>
      <c r="AN53" s="313">
        <v>36845</v>
      </c>
      <c r="AO53" s="314">
        <v>-58.4</v>
      </c>
      <c r="AP53" s="315">
        <v>56181</v>
      </c>
      <c r="AQ53" s="316">
        <v>4.2</v>
      </c>
      <c r="AR53" s="317">
        <v>-62.6</v>
      </c>
    </row>
    <row r="54" spans="1:44" x14ac:dyDescent="0.15">
      <c r="A54" s="247"/>
      <c r="AK54" s="318"/>
      <c r="AL54" s="319" t="s">
        <v>522</v>
      </c>
      <c r="AM54" s="320">
        <v>681594</v>
      </c>
      <c r="AN54" s="321">
        <v>24893</v>
      </c>
      <c r="AO54" s="322">
        <v>-9.8000000000000007</v>
      </c>
      <c r="AP54" s="323">
        <v>32039</v>
      </c>
      <c r="AQ54" s="324">
        <v>2.6</v>
      </c>
      <c r="AR54" s="325">
        <v>-12.4</v>
      </c>
    </row>
    <row r="55" spans="1:44" x14ac:dyDescent="0.15">
      <c r="A55" s="247"/>
      <c r="AK55" s="303" t="s">
        <v>524</v>
      </c>
      <c r="AL55" s="304"/>
      <c r="AM55" s="312">
        <v>695096</v>
      </c>
      <c r="AN55" s="313">
        <v>25880</v>
      </c>
      <c r="AO55" s="314">
        <v>-29.8</v>
      </c>
      <c r="AP55" s="315">
        <v>47730</v>
      </c>
      <c r="AQ55" s="316">
        <v>-15</v>
      </c>
      <c r="AR55" s="317">
        <v>-14.8</v>
      </c>
    </row>
    <row r="56" spans="1:44" x14ac:dyDescent="0.15">
      <c r="A56" s="247"/>
      <c r="AK56" s="318"/>
      <c r="AL56" s="319" t="s">
        <v>522</v>
      </c>
      <c r="AM56" s="320">
        <v>454626</v>
      </c>
      <c r="AN56" s="321">
        <v>16927</v>
      </c>
      <c r="AO56" s="322">
        <v>-32</v>
      </c>
      <c r="AP56" s="323">
        <v>26378</v>
      </c>
      <c r="AQ56" s="324">
        <v>-17.7</v>
      </c>
      <c r="AR56" s="325">
        <v>-14.3</v>
      </c>
    </row>
    <row r="57" spans="1:44" x14ac:dyDescent="0.15">
      <c r="A57" s="247"/>
      <c r="AK57" s="303" t="s">
        <v>525</v>
      </c>
      <c r="AL57" s="304"/>
      <c r="AM57" s="312">
        <v>656194</v>
      </c>
      <c r="AN57" s="313">
        <v>24859</v>
      </c>
      <c r="AO57" s="314">
        <v>-3.9</v>
      </c>
      <c r="AP57" s="315">
        <v>61921</v>
      </c>
      <c r="AQ57" s="316">
        <v>29.7</v>
      </c>
      <c r="AR57" s="317">
        <v>-33.6</v>
      </c>
    </row>
    <row r="58" spans="1:44" x14ac:dyDescent="0.15">
      <c r="A58" s="247"/>
      <c r="AK58" s="318"/>
      <c r="AL58" s="319" t="s">
        <v>522</v>
      </c>
      <c r="AM58" s="320">
        <v>360191</v>
      </c>
      <c r="AN58" s="321">
        <v>13645</v>
      </c>
      <c r="AO58" s="322">
        <v>-19.399999999999999</v>
      </c>
      <c r="AP58" s="323">
        <v>34719</v>
      </c>
      <c r="AQ58" s="324">
        <v>31.6</v>
      </c>
      <c r="AR58" s="325">
        <v>-51</v>
      </c>
    </row>
    <row r="59" spans="1:44" x14ac:dyDescent="0.15">
      <c r="A59" s="247"/>
      <c r="AK59" s="303" t="s">
        <v>526</v>
      </c>
      <c r="AL59" s="304"/>
      <c r="AM59" s="312">
        <v>697122</v>
      </c>
      <c r="AN59" s="313">
        <v>26842</v>
      </c>
      <c r="AO59" s="314">
        <v>8</v>
      </c>
      <c r="AP59" s="315">
        <v>62764</v>
      </c>
      <c r="AQ59" s="316">
        <v>1.4</v>
      </c>
      <c r="AR59" s="317">
        <v>6.6</v>
      </c>
    </row>
    <row r="60" spans="1:44" x14ac:dyDescent="0.15">
      <c r="A60" s="247"/>
      <c r="AK60" s="318"/>
      <c r="AL60" s="319" t="s">
        <v>522</v>
      </c>
      <c r="AM60" s="320">
        <v>413827</v>
      </c>
      <c r="AN60" s="321">
        <v>15934</v>
      </c>
      <c r="AO60" s="322">
        <v>16.8</v>
      </c>
      <c r="AP60" s="323">
        <v>36476</v>
      </c>
      <c r="AQ60" s="324">
        <v>5.0999999999999996</v>
      </c>
      <c r="AR60" s="325">
        <v>11.7</v>
      </c>
    </row>
    <row r="61" spans="1:44" x14ac:dyDescent="0.15">
      <c r="A61" s="247"/>
      <c r="AK61" s="303" t="s">
        <v>527</v>
      </c>
      <c r="AL61" s="326"/>
      <c r="AM61" s="312">
        <v>1108203</v>
      </c>
      <c r="AN61" s="313">
        <v>40613</v>
      </c>
      <c r="AO61" s="314">
        <v>-11.4</v>
      </c>
      <c r="AP61" s="315">
        <v>56498</v>
      </c>
      <c r="AQ61" s="327">
        <v>2.2999999999999998</v>
      </c>
      <c r="AR61" s="317">
        <v>-13.7</v>
      </c>
    </row>
    <row r="62" spans="1:44" x14ac:dyDescent="0.15">
      <c r="A62" s="247"/>
      <c r="AK62" s="318"/>
      <c r="AL62" s="319" t="s">
        <v>522</v>
      </c>
      <c r="AM62" s="320">
        <v>536751</v>
      </c>
      <c r="AN62" s="321">
        <v>19801</v>
      </c>
      <c r="AO62" s="322">
        <v>-10.6</v>
      </c>
      <c r="AP62" s="323">
        <v>32167</v>
      </c>
      <c r="AQ62" s="324">
        <v>5.2</v>
      </c>
      <c r="AR62" s="325">
        <v>-15.8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a+MOUdsMxgVVCIEgexE7BMR8ggtq3TcHZIeQ3xqb9pDDplg/yf6Z9tiSaYsBbResCnWEmTC/D2mI3ScsfZPG+Q==" saltValue="6y4zVQDo9F8wKggwYnl4Q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qmrkVqtbn9uQNX3kTid4N6v0yJtdn8f3iCwfyJ0WV0gQsbWh44UlVjEO1W2qyCDXIHca5P2hRt8MosuO02SUQA==" saltValue="25440nAhpiVmMSCkxmqGXA==" spinCount="100000" sheet="1" objects="1" scenarios="1"/>
  <dataConsolidate/>
  <phoneticPr fontId="2"/>
  <printOptions horizontalCentered="1" verticalCentered="1"/>
  <pageMargins left="0" right="0" top="0.19685039370078741" bottom="0" header="0.39370078740157483" footer="0"/>
  <pageSetup paperSize="9" scale="38"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C2" sqref="C2"/>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fTzDBGuCN/5OhMdeUz+qxvUC8Y5PkqqMxlLVSjLdWxaolP4qAZ5t25bGq6J24fgi+W/uBKwV1GWA5L2L3F2NIw==" saltValue="tKH9uwv+WVCs7dCAttHRj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AP37" sqref="AP3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6" t="s">
        <v>3</v>
      </c>
      <c r="D47" s="1126"/>
      <c r="E47" s="1127"/>
      <c r="F47" s="11">
        <v>13.84</v>
      </c>
      <c r="G47" s="12">
        <v>13.2</v>
      </c>
      <c r="H47" s="12">
        <v>13.77</v>
      </c>
      <c r="I47" s="12">
        <v>11.72</v>
      </c>
      <c r="J47" s="13">
        <v>11.48</v>
      </c>
    </row>
    <row r="48" spans="2:10" ht="57.75" customHeight="1" x14ac:dyDescent="0.15">
      <c r="B48" s="14"/>
      <c r="C48" s="1128" t="s">
        <v>4</v>
      </c>
      <c r="D48" s="1128"/>
      <c r="E48" s="1129"/>
      <c r="F48" s="15">
        <v>10.43</v>
      </c>
      <c r="G48" s="16">
        <v>15.86</v>
      </c>
      <c r="H48" s="16">
        <v>15.16</v>
      </c>
      <c r="I48" s="16">
        <v>15.11</v>
      </c>
      <c r="J48" s="17">
        <v>14.98</v>
      </c>
    </row>
    <row r="49" spans="2:10" ht="57.75" customHeight="1" thickBot="1" x14ac:dyDescent="0.2">
      <c r="B49" s="18"/>
      <c r="C49" s="1130" t="s">
        <v>5</v>
      </c>
      <c r="D49" s="1130"/>
      <c r="E49" s="1131"/>
      <c r="F49" s="19">
        <v>4.75</v>
      </c>
      <c r="G49" s="20">
        <v>5.91</v>
      </c>
      <c r="H49" s="20" t="s">
        <v>534</v>
      </c>
      <c r="I49" s="20" t="s">
        <v>535</v>
      </c>
      <c r="J49" s="21">
        <v>0.2</v>
      </c>
    </row>
    <row r="50" spans="2:10" x14ac:dyDescent="0.15"/>
  </sheetData>
  <sheetProtection algorithmName="SHA-512" hashValue="LmTlI1+58sGjqxFOG0uwKPKHlLlY2flBHL8R1hL2C6fKQtSlSaw13wAE6hkjlv7PF/B8jUqctFr1yZRmL0EKkw==" saltValue="HqJCa7fK0IfNQlLV1lTk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 </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清水 典理恵</cp:lastModifiedBy>
  <cp:lastPrinted>2026-03-06T05:36:09Z</cp:lastPrinted>
  <dcterms:created xsi:type="dcterms:W3CDTF">2026-02-23T06:52:41Z</dcterms:created>
  <dcterms:modified xsi:type="dcterms:W3CDTF">2026-03-18T08:12:54Z</dcterms:modified>
  <cp:category/>
</cp:coreProperties>
</file>