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7.36\01031111$\30200_04_決算統計\00001財政比較分析表（財政状況資料集）\R6決算分（財政状況資料集）\04_県提出\"/>
    </mc:Choice>
  </mc:AlternateContent>
  <xr:revisionPtr revIDLastSave="0" documentId="13_ncr:1_{8F05D11A-2241-4D22-A0C2-4451A391030C}" xr6:coauthVersionLast="47" xr6:coauthVersionMax="47" xr10:uidLastSave="{00000000-0000-0000-0000-000000000000}"/>
  <bookViews>
    <workbookView xWindow="-28920" yWindow="-120" windowWidth="29040" windowHeight="15720" tabRatio="791"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CO36" i="10"/>
  <c r="CO37" i="10" s="1"/>
  <c r="CO38" i="10" s="1"/>
  <c r="CO39" i="10" s="1"/>
  <c r="CO40" i="10" s="1"/>
  <c r="CO41" i="10" s="1"/>
  <c r="CO42" i="10" s="1"/>
  <c r="CO43" i="10" s="1"/>
  <c r="BE36" i="10"/>
  <c r="AM36" i="10"/>
  <c r="C36" i="10"/>
  <c r="CO34" i="10"/>
  <c r="CO35" i="10" s="1"/>
  <c r="BW34" i="10"/>
  <c r="BW35" i="10" s="1"/>
  <c r="BW36" i="10" s="1"/>
  <c r="BW37" i="10" s="1"/>
  <c r="BW38"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E34" i="10"/>
  <c r="BE35" i="10" s="1"/>
</calcChain>
</file>

<file path=xl/sharedStrings.xml><?xml version="1.0" encoding="utf-8"?>
<sst xmlns="http://schemas.openxmlformats.org/spreadsheetml/2006/main" count="1146" uniqueCount="579">
  <si>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</si>
  <si>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</si>
  <si>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</si>
  <si>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</si>
  <si>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</si>
  <si>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</si>
  <si>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</si>
  <si>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</si>
  <si>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</si>
  <si>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</si>
  <si>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</si>
  <si>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</si>
  <si>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</si>
  <si>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</si>
  <si>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</si>
  <si>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</si>
  <si>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</si>
  <si>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</si>
  <si>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</si>
  <si>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</si>
  <si>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</si>
  <si>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</si>
  <si>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</si>
  <si>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</si>
  <si>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</si>
  <si>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</si>
  <si>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</si>
  <si>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</si>
  <si>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</si>
  <si>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</si>
  <si>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</si>
  <si>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</si>
  <si>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</si>
  <si>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</si>
  <si>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</si>
  <si>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</si>
  <si>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</si>
  <si>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</si>
  <si>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</si>
  <si>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</si>
  <si>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</si>
  <si>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</si>
  <si>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</si>
  <si>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</si>
  <si>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</si>
  <si>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</si>
  <si>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</si>
  <si>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</si>
  <si>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</si>
  <si>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</si>
  <si>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</si>
  <si>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</si>
  <si>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</si>
  <si>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</si>
  <si>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</si>
  <si>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</si>
  <si>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</si>
  <si>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</si>
  <si>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</si>
  <si>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</si>
  <si>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</si>
  <si>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</si>
  <si>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</si>
  <si>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</si>
  <si>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</si>
  <si>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</si>
  <si>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</si>
  <si>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</si>
  <si>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</si>
  <si>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</si>
  <si>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</si>
  <si>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</si>
  <si>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</si>
  <si>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</si>
  <si>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</si>
  <si>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</si>
  <si>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</si>
  <si>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</si>
  <si>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</si>
  <si>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</si>
  <si>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</si>
  <si>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</si>
  <si>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</si>
  <si>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</si>
  <si>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</si>
  <si>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</si>
  <si>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</si>
  <si>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</si>
  <si>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</si>
  <si>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</si>
  <si>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</si>
  <si>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</si>
  <si>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</si>
  <si>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</si>
  <si>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高山市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</si>
  <si>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</si>
  <si>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</si>
  <si>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</si>
  <si>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</si>
  <si>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</si>
  <si>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</si>
  <si>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</si>
  <si>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</si>
  <si>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</si>
  <si>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</si>
  <si>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</si>
  <si>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</si>
  <si>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</si>
  <si>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</si>
  <si>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</si>
  <si>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</si>
  <si>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</si>
  <si>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</si>
  <si>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</si>
  <si>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</si>
  <si>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</si>
  <si>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</si>
  <si>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</si>
  <si>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</si>
  <si>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</si>
  <si>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</si>
  <si>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</si>
  <si>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</si>
  <si>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</si>
  <si>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</si>
  <si>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</si>
  <si>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</si>
  <si>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</si>
  <si>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</si>
  <si>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</si>
  <si>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</si>
  <si>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</si>
  <si>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</si>
  <si>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</si>
  <si>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</si>
  <si>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</si>
  <si>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</si>
  <si>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</si>
  <si>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</si>
  <si>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</si>
  <si>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</si>
  <si>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</si>
  <si>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</si>
  <si>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</si>
  <si>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</si>
  <si>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</si>
  <si>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</si>
  <si>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</si>
  <si>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</si>
  <si>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</si>
  <si>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</si>
  <si>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</si>
  <si>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</si>
  <si>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</si>
  <si>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</si>
  <si>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</si>
  <si>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</si>
  <si>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</si>
  <si>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</si>
  <si>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</si>
  <si>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</si>
  <si>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</si>
  <si>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</si>
  <si>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</si>
  <si>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</si>
  <si>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</si>
  <si>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</si>
  <si>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</si>
  <si>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</si>
  <si>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</si>
  <si>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</si>
  <si>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</si>
  <si>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</si>
  <si>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</si>
  <si>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</si>
  <si>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</si>
  <si>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</si>
  <si>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</si>
  <si>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</si>
  <si>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</si>
  <si>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</si>
  <si>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</si>
  <si>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</si>
  <si>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</si>
  <si>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</si>
  <si>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</si>
  <si>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</si>
  <si>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</si>
  <si>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</si>
  <si>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</si>
  <si>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</si>
  <si>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</si>
  <si>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</si>
  <si>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</si>
  <si>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</si>
  <si>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</si>
  <si>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</si>
  <si>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</si>
  <si>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</si>
  <si>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</si>
  <si>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</si>
  <si>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</si>
  <si>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</si>
  <si>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岐阜県高山市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</si>
  <si>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</si>
  <si>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</si>
  <si>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</si>
  <si>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</si>
  <si>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</si>
  <si>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</si>
  <si>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</si>
  <si>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</si>
  <si>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</si>
  <si>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</si>
  <si>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</si>
  <si>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</si>
  <si>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</si>
  <si>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</si>
  <si>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</si>
  <si>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</si>
  <si>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</si>
  <si>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</si>
  <si>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</si>
  <si>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</si>
  <si>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</si>
  <si>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</si>
  <si>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</si>
  <si>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</si>
  <si>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</si>
  <si>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</si>
  <si>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</si>
  <si>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</si>
  <si>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</si>
  <si>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</si>
  <si>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</si>
  <si>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</si>
  <si>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</si>
  <si>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</si>
  <si>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</si>
  <si>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</si>
  <si>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</si>
  <si>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</si>
  <si>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</si>
  <si>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</si>
  <si>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</si>
  <si>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</si>
  <si>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</si>
  <si>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</si>
  <si>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</si>
  <si>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</si>
  <si>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</si>
  <si>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</si>
  <si>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</si>
  <si>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</si>
  <si>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</si>
  <si>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</si>
  <si>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</si>
  <si>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</si>
  <si>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</si>
  <si>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</si>
  <si>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</si>
  <si>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</si>
  <si>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</si>
  <si>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</si>
  <si>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</si>
  <si>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</si>
  <si>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</si>
  <si>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</si>
  <si>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</si>
  <si>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</si>
  <si>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</si>
  <si>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</si>
  <si>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</si>
  <si>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</si>
  <si>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</si>
  <si>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</si>
  <si>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</si>
  <si>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</si>
  <si>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</si>
  <si>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</si>
  <si>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</si>
  <si>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</si>
  <si>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</si>
  <si>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</si>
  <si>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</si>
  <si>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</si>
  <si>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</si>
  <si>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</si>
  <si>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</si>
  <si>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</si>
  <si>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</si>
  <si>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</si>
  <si>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</si>
  <si>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</si>
  <si>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</si>
  <si>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</si>
  <si>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</si>
  <si>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</si>
  <si>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</si>
  <si>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</si>
  <si>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</si>
  <si>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</si>
  <si>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</si>
  <si>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</si>
  <si>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</si>
  <si>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</si>
  <si>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</si>
  <si>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</si>
  <si>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</si>
  <si>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</si>
  <si>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</si>
  <si>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</si>
  <si>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</si>
  <si>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</si>
  <si>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</si>
  <si>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</si>
  <si>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</si>
  <si>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</si>
  <si>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</si>
  <si>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</si>
  <si>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</si>
  <si>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</si>
  <si>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</si>
  <si>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</si>
  <si>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</si>
  <si>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</si>
  <si>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</si>
  <si>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</si>
  <si>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</si>
  <si>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</si>
  <si>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</si>
  <si>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</si>
  <si>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</si>
  <si>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</si>
  <si>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</si>
  <si>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</si>
  <si>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</si>
  <si>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</si>
  <si>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</si>
  <si>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</si>
  <si>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</si>
  <si>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</si>
  <si>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</si>
  <si>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</si>
  <si>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</si>
  <si>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</si>
  <si>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</si>
  <si>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</si>
  <si>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</si>
  <si>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</si>
  <si>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</si>
  <si>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</si>
  <si>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</si>
  <si>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</si>
  <si>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岐阜県高山市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</si>
  <si>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</si>
  <si>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</si>
  <si>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</si>
  <si>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</si>
  <si>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</si>
  <si>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</si>
  <si>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</si>
  <si>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</si>
  <si>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</si>
  <si>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</si>
  <si>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</si>
  <si>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</si>
  <si>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</si>
  <si>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</si>
  <si>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</si>
  <si>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</si>
  <si>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</si>
  <si>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</si>
  <si>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</si>
  <si>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</si>
  <si>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</si>
  <si>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</si>
  <si>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</si>
  <si>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</si>
  <si>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</si>
  <si>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</si>
  <si>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</si>
  <si>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</si>
  <si>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</si>
  <si>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</si>
  <si>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</si>
  <si>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</si>
  <si>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</si>
  <si>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</si>
  <si>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</si>
  <si>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</si>
  <si>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</si>
  <si>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</si>
  <si>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</si>
  <si>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</si>
  <si>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</si>
  <si>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</si>
  <si>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</si>
  <si>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</si>
  <si>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</si>
  <si>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</si>
  <si>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</si>
  <si>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</si>
  <si>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</si>
  <si>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</si>
  <si>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</si>
  <si>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</si>
  <si>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</si>
  <si>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</si>
  <si>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</si>
  <si>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</si>
  <si>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</si>
  <si>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</si>
  <si>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</si>
  <si>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</si>
  <si>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</si>
  <si>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</si>
  <si>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</si>
  <si>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</si>
  <si>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</si>
  <si>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</si>
  <si>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</si>
  <si>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</si>
  <si>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</si>
  <si>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</si>
  <si>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</si>
  <si>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</si>
  <si>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</si>
  <si>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</si>
  <si>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</si>
  <si>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</si>
  <si>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</si>
  <si>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</si>
  <si>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</si>
  <si>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</si>
  <si>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</si>
  <si>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</si>
  <si>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</si>
  <si>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</si>
  <si>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</si>
  <si>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</si>
  <si>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</si>
  <si>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</si>
  <si>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</si>
  <si>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</si>
  <si>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</si>
  <si>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</si>
  <si>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</si>
  <si>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</si>
  <si>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</si>
  <si>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</si>
  <si>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</si>
  <si>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</si>
  <si>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</si>
  <si>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</si>
  <si>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</si>
  <si>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</si>
  <si>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</si>
  <si>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</si>
  <si>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</si>
  <si>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</si>
  <si>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</si>
  <si>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</si>
  <si>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</si>
  <si>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</si>
  <si>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</si>
  <si>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</si>
  <si>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</si>
  <si>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</si>
  <si>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</si>
  <si>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</si>
  <si>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</si>
  <si>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</si>
  <si>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</si>
  <si>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</si>
  <si>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</si>
  <si>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</si>
  <si>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</si>
  <si>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</si>
  <si>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</si>
  <si>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</si>
  <si>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</si>
  <si>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</si>
  <si>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</si>
  <si>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</si>
  <si>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</si>
  <si>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</si>
  <si>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</si>
  <si>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</si>
  <si>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</si>
  <si>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</si>
  <si>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</si>
  <si>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</si>
  <si>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</si>
  <si>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</si>
  <si>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</si>
  <si>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</si>
  <si>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</si>
  <si>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</si>
  <si>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</si>
  <si>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</si>
  <si>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</si>
  <si>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</si>
  <si>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</si>
  <si>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</si>
  <si>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</si>
  <si>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</si>
  <si>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</si>
  <si>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</si>
  <si>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</si>
  <si>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</si>
  <si>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</si>
  <si>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</si>
  <si>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</si>
  <si>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</si>
  <si>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</si>
  <si>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</si>
  <si>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</si>
  <si>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</si>
  <si>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</si>
  <si>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</si>
  <si>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</si>
  <si>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</si>
  <si>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</si>
  <si>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</si>
  <si>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</si>
  <si>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</si>
  <si>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</si>
  <si>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</si>
  <si>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</si>
  <si>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</si>
  <si>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</si>
  <si>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</si>
  <si>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</si>
  <si>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15.69</t>
  </si>
  <si>
    <t>▲ 0.07</t>
  </si>
  <si>
    <t>▲ 6.18</t>
  </si>
  <si>
    <t>▲ 13.64</t>
  </si>
  <si>
    <t>水道事業会計</t>
  </si>
  <si>
    <t>一般会計</t>
  </si>
  <si>
    <t>国民健康保険事業特別会計（事業勘定）</t>
  </si>
  <si>
    <t>下水道事業会計</t>
  </si>
  <si>
    <t>介護保険事業特別会計</t>
  </si>
  <si>
    <t>後期高齢者医療事業特別会計</t>
  </si>
  <si>
    <t>国民健康保険事業特別会計（直診勘定）</t>
  </si>
  <si>
    <t>観光施設事業特別会計</t>
  </si>
  <si>
    <t>その他会計（赤字）</t>
  </si>
  <si>
    <t>その他会計（黒字）</t>
  </si>
  <si>
    <t>R02</t>
    <phoneticPr fontId="5"/>
  </si>
  <si>
    <t>R03</t>
    <phoneticPr fontId="5"/>
  </si>
  <si>
    <t>R04</t>
    <phoneticPr fontId="5"/>
  </si>
  <si>
    <t>R05</t>
    <phoneticPr fontId="5"/>
  </si>
  <si>
    <t>R06</t>
    <phoneticPr fontId="5"/>
  </si>
  <si>
    <t>-</t>
    <phoneticPr fontId="2"/>
  </si>
  <si>
    <t>岐阜県市町村会館組合</t>
  </si>
  <si>
    <t>古川国府給食センター利用組合（一般会計）</t>
  </si>
  <si>
    <t>古川国府給食センター利用組合（特別会計）</t>
  </si>
  <si>
    <t>岐阜県後期高齢者医療広域連合（一般会計）</t>
  </si>
  <si>
    <t>岐阜県後期高齢者医療広域連合（特別会計）</t>
  </si>
  <si>
    <t>高山市施設振興公社</t>
  </si>
  <si>
    <t>高山市福祉サービス公社</t>
  </si>
  <si>
    <t>飛騨高山テレ・エフエム</t>
  </si>
  <si>
    <t>乗鞍国際観光</t>
  </si>
  <si>
    <t>飛騨大鍾乳洞観光</t>
  </si>
  <si>
    <t>荘川観光振興公社</t>
  </si>
  <si>
    <t>ひだ桃源郷</t>
  </si>
  <si>
    <t>サンサンあさひ</t>
  </si>
  <si>
    <t>飛騨国府観光</t>
  </si>
  <si>
    <t>飛騨地域地場産業振興センター</t>
  </si>
  <si>
    <t>高山市体育協会</t>
  </si>
  <si>
    <t>高山市文化協会</t>
  </si>
  <si>
    <t>株式会社まちづくり飛騨高山</t>
  </si>
  <si>
    <t>飛騨高山大学連携センター</t>
  </si>
  <si>
    <t>飛騨山脈ジオパーク推進協会</t>
  </si>
  <si>
    <t>夢・まちづくり基金</t>
  </si>
  <si>
    <t>公共施設整備基金</t>
  </si>
  <si>
    <t>ごみ処理施設整備基金</t>
  </si>
  <si>
    <t>職員退職手当基金</t>
  </si>
  <si>
    <t>都市計画事業基金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</si>
</sst>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6CB0-4DF9-A773-8849EB6207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72250</c:v>
                </c:pt>
                <c:pt idx="1">
                  <c:v>47028</c:v>
                </c:pt>
                <c:pt idx="2">
                  <c:v>62167</c:v>
                </c:pt>
                <c:pt idx="3">
                  <c:v>66556</c:v>
                </c:pt>
                <c:pt idx="4">
                  <c:v>172272</c:v>
                </c:pt>
              </c:numCache>
            </c:numRef>
          </c:val>
          <c:smooth val="0"/>
          <c:extLst>
            <c:ext xmlns:c16="http://schemas.microsoft.com/office/drawing/2014/chart" uri="{C3380CC4-5D6E-409C-BE32-E72D297353CC}">
              <c16:uniqueId val="{00000001-6CB0-4DF9-A773-8849EB6207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5.73</c:v>
                </c:pt>
                <c:pt idx="1">
                  <c:v>9.8800000000000008</c:v>
                </c:pt>
                <c:pt idx="2">
                  <c:v>14.87</c:v>
                </c:pt>
                <c:pt idx="3">
                  <c:v>12.28</c:v>
                </c:pt>
                <c:pt idx="4">
                  <c:v>3.54</c:v>
                </c:pt>
              </c:numCache>
            </c:numRef>
          </c:val>
          <c:extLst>
            <c:ext xmlns:c16="http://schemas.microsoft.com/office/drawing/2014/chart" uri="{C3380CC4-5D6E-409C-BE32-E72D297353CC}">
              <c16:uniqueId val="{00000000-614E-47E4-8FFF-62CA6D8E88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70.86</c:v>
                </c:pt>
                <c:pt idx="1">
                  <c:v>67.02</c:v>
                </c:pt>
                <c:pt idx="2">
                  <c:v>70.010000000000005</c:v>
                </c:pt>
                <c:pt idx="3">
                  <c:v>73.02</c:v>
                </c:pt>
                <c:pt idx="4">
                  <c:v>73.03</c:v>
                </c:pt>
              </c:numCache>
            </c:numRef>
          </c:val>
          <c:extLst>
            <c:ext xmlns:c16="http://schemas.microsoft.com/office/drawing/2014/chart" uri="{C3380CC4-5D6E-409C-BE32-E72D297353CC}">
              <c16:uniqueId val="{00000001-614E-47E4-8FFF-62CA6D8E88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-15.69</c:v>
                </c:pt>
                <c:pt idx="1">
                  <c:v>-7.0000000000000007E-2</c:v>
                </c:pt>
                <c:pt idx="2">
                  <c:v>0.55000000000000004</c:v>
                </c:pt>
                <c:pt idx="3">
                  <c:v>-6.18</c:v>
                </c:pt>
                <c:pt idx="4">
                  <c:v>-13.64</c:v>
                </c:pt>
              </c:numCache>
            </c:numRef>
          </c:val>
          <c:smooth val="0"/>
          <c:extLst>
            <c:ext xmlns:c16="http://schemas.microsoft.com/office/drawing/2014/chart" uri="{C3380CC4-5D6E-409C-BE32-E72D297353CC}">
              <c16:uniqueId val="{00000002-614E-47E4-8FFF-62CA6D8E88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4A5-4439-98E5-F6C76C4460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A5-4439-98E5-F6C76C4460A9}"/>
            </c:ext>
          </c:extLst>
        </c:ser>
        <c:ser>
          <c:idx val="2"/>
          <c:order val="2"/>
          <c:tx>
            <c:strRef>
              <c:f>データシート!$A$29</c:f>
              <c:strCache>
                <c:ptCount val="1"/>
                <c:pt idx="0">
                  <c:v>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0.1</c:v>
                </c:pt>
                <c:pt idx="4">
                  <c:v>#N/A</c:v>
                </c:pt>
                <c:pt idx="5">
                  <c:v>0.06</c:v>
                </c:pt>
                <c:pt idx="6">
                  <c:v>#N/A</c:v>
                </c:pt>
                <c:pt idx="7">
                  <c:v>0.06</c:v>
                </c:pt>
                <c:pt idx="8">
                  <c:v>#N/A</c:v>
                </c:pt>
                <c:pt idx="9">
                  <c:v>0.05</c:v>
                </c:pt>
              </c:numCache>
            </c:numRef>
          </c:val>
          <c:extLst>
            <c:ext xmlns:c16="http://schemas.microsoft.com/office/drawing/2014/chart" uri="{C3380CC4-5D6E-409C-BE32-E72D297353CC}">
              <c16:uniqueId val="{00000002-A4A5-4439-98E5-F6C76C4460A9}"/>
            </c:ext>
          </c:extLst>
        </c:ser>
        <c:ser>
          <c:idx val="3"/>
          <c:order val="3"/>
          <c:tx>
            <c:strRef>
              <c:f>データシート!$A$30</c:f>
              <c:strCache>
                <c:ptCount val="1"/>
                <c:pt idx="0">
                  <c:v>国民健康保険事業特別会計（直診勘定）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0.16</c:v>
                </c:pt>
                <c:pt idx="4">
                  <c:v>#N/A</c:v>
                </c:pt>
                <c:pt idx="5">
                  <c:v>0.23</c:v>
                </c:pt>
                <c:pt idx="6">
                  <c:v>#N/A</c:v>
                </c:pt>
                <c:pt idx="7">
                  <c:v>0.16</c:v>
                </c:pt>
                <c:pt idx="8">
                  <c:v>#N/A</c:v>
                </c:pt>
                <c:pt idx="9">
                  <c:v>0.19</c:v>
                </c:pt>
              </c:numCache>
            </c:numRef>
          </c:val>
          <c:extLst>
            <c:ext xmlns:c16="http://schemas.microsoft.com/office/drawing/2014/chart" uri="{C3380CC4-5D6E-409C-BE32-E72D297353CC}">
              <c16:uniqueId val="{00000003-A4A5-4439-98E5-F6C76C4460A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0.23</c:v>
                </c:pt>
                <c:pt idx="4">
                  <c:v>#N/A</c:v>
                </c:pt>
                <c:pt idx="5">
                  <c:v>0.25</c:v>
                </c:pt>
                <c:pt idx="6">
                  <c:v>#N/A</c:v>
                </c:pt>
                <c:pt idx="7">
                  <c:v>0.25</c:v>
                </c:pt>
                <c:pt idx="8">
                  <c:v>#N/A</c:v>
                </c:pt>
                <c:pt idx="9">
                  <c:v>0.26</c:v>
                </c:pt>
              </c:numCache>
            </c:numRef>
          </c:val>
          <c:extLst>
            <c:ext xmlns:c16="http://schemas.microsoft.com/office/drawing/2014/chart" uri="{C3380CC4-5D6E-409C-BE32-E72D297353CC}">
              <c16:uniqueId val="{00000004-A4A5-4439-98E5-F6C76C4460A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0.59</c:v>
                </c:pt>
                <c:pt idx="4">
                  <c:v>#N/A</c:v>
                </c:pt>
                <c:pt idx="5">
                  <c:v>1.03</c:v>
                </c:pt>
                <c:pt idx="6">
                  <c:v>#N/A</c:v>
                </c:pt>
                <c:pt idx="7">
                  <c:v>1.17</c:v>
                </c:pt>
                <c:pt idx="8">
                  <c:v>#N/A</c:v>
                </c:pt>
                <c:pt idx="9">
                  <c:v>1.1200000000000001</c:v>
                </c:pt>
              </c:numCache>
            </c:numRef>
          </c:val>
          <c:extLst>
            <c:ext xmlns:c16="http://schemas.microsoft.com/office/drawing/2014/chart" uri="{C3380CC4-5D6E-409C-BE32-E72D297353CC}">
              <c16:uniqueId val="{00000005-A4A5-4439-98E5-F6C76C4460A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1.1299999999999999</c:v>
                </c:pt>
                <c:pt idx="4">
                  <c:v>#N/A</c:v>
                </c:pt>
                <c:pt idx="5">
                  <c:v>1.1599999999999999</c:v>
                </c:pt>
                <c:pt idx="6">
                  <c:v>#N/A</c:v>
                </c:pt>
                <c:pt idx="7">
                  <c:v>1.1499999999999999</c:v>
                </c:pt>
                <c:pt idx="8">
                  <c:v>#N/A</c:v>
                </c:pt>
                <c:pt idx="9">
                  <c:v>1.1299999999999999</c:v>
                </c:pt>
              </c:numCache>
            </c:numRef>
          </c:val>
          <c:extLst>
            <c:ext xmlns:c16="http://schemas.microsoft.com/office/drawing/2014/chart" uri="{C3380CC4-5D6E-409C-BE32-E72D297353CC}">
              <c16:uniqueId val="{00000006-A4A5-4439-98E5-F6C76C4460A9}"/>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1.71</c:v>
                </c:pt>
                <c:pt idx="4">
                  <c:v>#N/A</c:v>
                </c:pt>
                <c:pt idx="5">
                  <c:v>1.78</c:v>
                </c:pt>
                <c:pt idx="6">
                  <c:v>#N/A</c:v>
                </c:pt>
                <c:pt idx="7">
                  <c:v>1.99</c:v>
                </c:pt>
                <c:pt idx="8">
                  <c:v>#N/A</c:v>
                </c:pt>
                <c:pt idx="9">
                  <c:v>2.21</c:v>
                </c:pt>
              </c:numCache>
            </c:numRef>
          </c:val>
          <c:extLst>
            <c:ext xmlns:c16="http://schemas.microsoft.com/office/drawing/2014/chart" uri="{C3380CC4-5D6E-409C-BE32-E72D297353CC}">
              <c16:uniqueId val="{00000007-A4A5-4439-98E5-F6C76C4460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9.8699999999999992</c:v>
                </c:pt>
                <c:pt idx="4">
                  <c:v>#N/A</c:v>
                </c:pt>
                <c:pt idx="5">
                  <c:v>14.87</c:v>
                </c:pt>
                <c:pt idx="6">
                  <c:v>#N/A</c:v>
                </c:pt>
                <c:pt idx="7">
                  <c:v>12.27</c:v>
                </c:pt>
                <c:pt idx="8">
                  <c:v>#N/A</c:v>
                </c:pt>
                <c:pt idx="9">
                  <c:v>3.53</c:v>
                </c:pt>
              </c:numCache>
            </c:numRef>
          </c:val>
          <c:extLst>
            <c:ext xmlns:c16="http://schemas.microsoft.com/office/drawing/2014/chart" uri="{C3380CC4-5D6E-409C-BE32-E72D297353CC}">
              <c16:uniqueId val="{00000008-A4A5-4439-98E5-F6C76C4460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9.3699999999999992</c:v>
                </c:pt>
                <c:pt idx="2">
                  <c:v>#N/A</c:v>
                </c:pt>
                <c:pt idx="3">
                  <c:v>9.0399999999999991</c:v>
                </c:pt>
                <c:pt idx="4">
                  <c:v>#N/A</c:v>
                </c:pt>
                <c:pt idx="5">
                  <c:v>9.52</c:v>
                </c:pt>
                <c:pt idx="6">
                  <c:v>#N/A</c:v>
                </c:pt>
                <c:pt idx="7">
                  <c:v>9.8699999999999992</c:v>
                </c:pt>
                <c:pt idx="8">
                  <c:v>#N/A</c:v>
                </c:pt>
                <c:pt idx="9">
                  <c:v>9.1</c:v>
                </c:pt>
              </c:numCache>
            </c:numRef>
          </c:val>
          <c:extLst>
            <c:ext xmlns:c16="http://schemas.microsoft.com/office/drawing/2014/chart" uri="{C3380CC4-5D6E-409C-BE32-E72D297353CC}">
              <c16:uniqueId val="{00000009-A4A5-4439-98E5-F6C76C4460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4120</c:v>
                </c:pt>
                <c:pt idx="5">
                  <c:v>3917</c:v>
                </c:pt>
                <c:pt idx="8">
                  <c:v>3838</c:v>
                </c:pt>
                <c:pt idx="11">
                  <c:v>3766</c:v>
                </c:pt>
                <c:pt idx="14">
                  <c:v>3701</c:v>
                </c:pt>
              </c:numCache>
            </c:numRef>
          </c:val>
          <c:extLst>
            <c:ext xmlns:c16="http://schemas.microsoft.com/office/drawing/2014/chart" uri="{C3380CC4-5D6E-409C-BE32-E72D297353CC}">
              <c16:uniqueId val="{00000000-9360-4B18-9A89-3A51A0FF5A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360-4B18-9A89-3A51A0FF5A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77</c:v>
                </c:pt>
                <c:pt idx="3">
                  <c:v>136</c:v>
                </c:pt>
                <c:pt idx="6">
                  <c:v>352</c:v>
                </c:pt>
                <c:pt idx="9">
                  <c:v>233</c:v>
                </c:pt>
                <c:pt idx="12">
                  <c:v>766</c:v>
                </c:pt>
              </c:numCache>
            </c:numRef>
          </c:val>
          <c:extLst>
            <c:ext xmlns:c16="http://schemas.microsoft.com/office/drawing/2014/chart" uri="{C3380CC4-5D6E-409C-BE32-E72D297353CC}">
              <c16:uniqueId val="{00000002-9360-4B18-9A89-3A51A0FF5A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9</c:v>
                </c:pt>
                <c:pt idx="9">
                  <c:v>0</c:v>
                </c:pt>
                <c:pt idx="12">
                  <c:v>0</c:v>
                </c:pt>
              </c:numCache>
            </c:numRef>
          </c:val>
          <c:extLst>
            <c:ext xmlns:c16="http://schemas.microsoft.com/office/drawing/2014/chart" uri="{C3380CC4-5D6E-409C-BE32-E72D297353CC}">
              <c16:uniqueId val="{00000003-9360-4B18-9A89-3A51A0FF5A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1250</c:v>
                </c:pt>
                <c:pt idx="3">
                  <c:v>1283</c:v>
                </c:pt>
                <c:pt idx="6">
                  <c:v>1243</c:v>
                </c:pt>
                <c:pt idx="9">
                  <c:v>1228</c:v>
                </c:pt>
                <c:pt idx="12">
                  <c:v>1145</c:v>
                </c:pt>
              </c:numCache>
            </c:numRef>
          </c:val>
          <c:extLst>
            <c:ext xmlns:c16="http://schemas.microsoft.com/office/drawing/2014/chart" uri="{C3380CC4-5D6E-409C-BE32-E72D297353CC}">
              <c16:uniqueId val="{00000004-9360-4B18-9A89-3A51A0FF5A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60-4B18-9A89-3A51A0FF5A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60-4B18-9A89-3A51A0FF5A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3886</c:v>
                </c:pt>
                <c:pt idx="3">
                  <c:v>3659</c:v>
                </c:pt>
                <c:pt idx="6">
                  <c:v>3402</c:v>
                </c:pt>
                <c:pt idx="9">
                  <c:v>3343</c:v>
                </c:pt>
                <c:pt idx="12">
                  <c:v>3038</c:v>
                </c:pt>
              </c:numCache>
            </c:numRef>
          </c:val>
          <c:extLst>
            <c:ext xmlns:c16="http://schemas.microsoft.com/office/drawing/2014/chart" uri="{C3380CC4-5D6E-409C-BE32-E72D297353CC}">
              <c16:uniqueId val="{00000007-9360-4B18-9A89-3A51A0FF5A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1102</c:v>
                </c:pt>
                <c:pt idx="2">
                  <c:v>#N/A</c:v>
                </c:pt>
                <c:pt idx="3">
                  <c:v>#N/A</c:v>
                </c:pt>
                <c:pt idx="4">
                  <c:v>1170</c:v>
                </c:pt>
                <c:pt idx="5">
                  <c:v>#N/A</c:v>
                </c:pt>
                <c:pt idx="6">
                  <c:v>#N/A</c:v>
                </c:pt>
                <c:pt idx="7">
                  <c:v>1168</c:v>
                </c:pt>
                <c:pt idx="8">
                  <c:v>#N/A</c:v>
                </c:pt>
                <c:pt idx="9">
                  <c:v>#N/A</c:v>
                </c:pt>
                <c:pt idx="10">
                  <c:v>1038</c:v>
                </c:pt>
                <c:pt idx="11">
                  <c:v>#N/A</c:v>
                </c:pt>
                <c:pt idx="12">
                  <c:v>#N/A</c:v>
                </c:pt>
                <c:pt idx="13">
                  <c:v>1249</c:v>
                </c:pt>
                <c:pt idx="14">
                  <c:v>#N/A</c:v>
                </c:pt>
              </c:numCache>
            </c:numRef>
          </c:val>
          <c:smooth val="0"/>
          <c:extLst>
            <c:ext xmlns:c16="http://schemas.microsoft.com/office/drawing/2014/chart" uri="{C3380CC4-5D6E-409C-BE32-E72D297353CC}">
              <c16:uniqueId val="{00000008-9360-4B18-9A89-3A51A0FF5A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35342</c:v>
                </c:pt>
                <c:pt idx="5">
                  <c:v>34363</c:v>
                </c:pt>
                <c:pt idx="8">
                  <c:v>31694</c:v>
                </c:pt>
                <c:pt idx="11">
                  <c:v>30530</c:v>
                </c:pt>
                <c:pt idx="14">
                  <c:v>29588</c:v>
                </c:pt>
              </c:numCache>
            </c:numRef>
          </c:val>
          <c:extLst>
            <c:ext xmlns:c16="http://schemas.microsoft.com/office/drawing/2014/chart" uri="{C3380CC4-5D6E-409C-BE32-E72D297353CC}">
              <c16:uniqueId val="{00000000-659C-4621-BD8D-956EC1AFC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3424</c:v>
                </c:pt>
                <c:pt idx="5">
                  <c:v>3089</c:v>
                </c:pt>
                <c:pt idx="8">
                  <c:v>2801</c:v>
                </c:pt>
                <c:pt idx="11">
                  <c:v>2480</c:v>
                </c:pt>
                <c:pt idx="14">
                  <c:v>2214</c:v>
                </c:pt>
              </c:numCache>
            </c:numRef>
          </c:val>
          <c:extLst>
            <c:ext xmlns:c16="http://schemas.microsoft.com/office/drawing/2014/chart" uri="{C3380CC4-5D6E-409C-BE32-E72D297353CC}">
              <c16:uniqueId val="{00000001-659C-4621-BD8D-956EC1AFC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47860</c:v>
                </c:pt>
                <c:pt idx="5">
                  <c:v>49089</c:v>
                </c:pt>
                <c:pt idx="8">
                  <c:v>50876</c:v>
                </c:pt>
                <c:pt idx="11">
                  <c:v>53431</c:v>
                </c:pt>
                <c:pt idx="14">
                  <c:v>51185</c:v>
                </c:pt>
              </c:numCache>
            </c:numRef>
          </c:val>
          <c:extLst>
            <c:ext xmlns:c16="http://schemas.microsoft.com/office/drawing/2014/chart" uri="{C3380CC4-5D6E-409C-BE32-E72D297353CC}">
              <c16:uniqueId val="{00000002-659C-4621-BD8D-956EC1AFC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9C-4621-BD8D-956EC1AFC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9C-4621-BD8D-956EC1AFC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9C-4621-BD8D-956EC1AFC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7425</c:v>
                </c:pt>
                <c:pt idx="3">
                  <c:v>7276</c:v>
                </c:pt>
                <c:pt idx="6">
                  <c:v>7218</c:v>
                </c:pt>
                <c:pt idx="9">
                  <c:v>7207</c:v>
                </c:pt>
                <c:pt idx="12">
                  <c:v>7382</c:v>
                </c:pt>
              </c:numCache>
            </c:numRef>
          </c:val>
          <c:extLst>
            <c:ext xmlns:c16="http://schemas.microsoft.com/office/drawing/2014/chart" uri="{C3380CC4-5D6E-409C-BE32-E72D297353CC}">
              <c16:uniqueId val="{00000006-659C-4621-BD8D-956EC1AFC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c:v>
                </c:pt>
                <c:pt idx="3">
                  <c:v>9</c:v>
                </c:pt>
                <c:pt idx="6">
                  <c:v>0</c:v>
                </c:pt>
                <c:pt idx="9">
                  <c:v>0</c:v>
                </c:pt>
                <c:pt idx="12">
                  <c:v>0</c:v>
                </c:pt>
              </c:numCache>
            </c:numRef>
          </c:val>
          <c:extLst>
            <c:ext xmlns:c16="http://schemas.microsoft.com/office/drawing/2014/chart" uri="{C3380CC4-5D6E-409C-BE32-E72D297353CC}">
              <c16:uniqueId val="{00000007-659C-4621-BD8D-956EC1AFC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12122</c:v>
                </c:pt>
                <c:pt idx="3">
                  <c:v>10920</c:v>
                </c:pt>
                <c:pt idx="6">
                  <c:v>10030</c:v>
                </c:pt>
                <c:pt idx="9">
                  <c:v>9369</c:v>
                </c:pt>
                <c:pt idx="12">
                  <c:v>9236</c:v>
                </c:pt>
              </c:numCache>
            </c:numRef>
          </c:val>
          <c:extLst>
            <c:ext xmlns:c16="http://schemas.microsoft.com/office/drawing/2014/chart" uri="{C3380CC4-5D6E-409C-BE32-E72D297353CC}">
              <c16:uniqueId val="{00000008-659C-4621-BD8D-956EC1AFC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271</c:v>
                </c:pt>
                <c:pt idx="3">
                  <c:v>239</c:v>
                </c:pt>
                <c:pt idx="6">
                  <c:v>241</c:v>
                </c:pt>
                <c:pt idx="9">
                  <c:v>234</c:v>
                </c:pt>
                <c:pt idx="12">
                  <c:v>15</c:v>
                </c:pt>
              </c:numCache>
            </c:numRef>
          </c:val>
          <c:extLst>
            <c:ext xmlns:c16="http://schemas.microsoft.com/office/drawing/2014/chart" uri="{C3380CC4-5D6E-409C-BE32-E72D297353CC}">
              <c16:uniqueId val="{00000009-659C-4621-BD8D-956EC1AFC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21472</c:v>
                </c:pt>
                <c:pt idx="3">
                  <c:v>20408</c:v>
                </c:pt>
                <c:pt idx="6">
                  <c:v>18286</c:v>
                </c:pt>
                <c:pt idx="9">
                  <c:v>15730</c:v>
                </c:pt>
                <c:pt idx="12">
                  <c:v>16106</c:v>
                </c:pt>
              </c:numCache>
            </c:numRef>
          </c:val>
          <c:extLst>
            <c:ext xmlns:c16="http://schemas.microsoft.com/office/drawing/2014/chart" uri="{C3380CC4-5D6E-409C-BE32-E72D297353CC}">
              <c16:uniqueId val="{0000000A-659C-4621-BD8D-956EC1AFC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9C-4621-BD8D-956EC1AFC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19369</c:v>
                </c:pt>
                <c:pt idx="1">
                  <c:v>20416</c:v>
                </c:pt>
                <c:pt idx="2">
                  <c:v>20764</c:v>
                </c:pt>
              </c:numCache>
            </c:numRef>
          </c:val>
          <c:extLst>
            <c:ext xmlns:c16="http://schemas.microsoft.com/office/drawing/2014/chart" uri="{C3380CC4-5D6E-409C-BE32-E72D297353CC}">
              <c16:uniqueId val="{00000000-85D1-4262-8DC2-7D78051391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5819</c:v>
                </c:pt>
                <c:pt idx="1">
                  <c:v>5971</c:v>
                </c:pt>
                <c:pt idx="2">
                  <c:v>6099</c:v>
                </c:pt>
              </c:numCache>
            </c:numRef>
          </c:val>
          <c:extLst>
            <c:ext xmlns:c16="http://schemas.microsoft.com/office/drawing/2014/chart" uri="{C3380CC4-5D6E-409C-BE32-E72D297353CC}">
              <c16:uniqueId val="{00000001-85D1-4262-8DC2-7D78051391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27261</c:v>
                </c:pt>
                <c:pt idx="1">
                  <c:v>28491</c:v>
                </c:pt>
                <c:pt idx="2">
                  <c:v>25997</c:v>
                </c:pt>
              </c:numCache>
            </c:numRef>
          </c:val>
          <c:extLst>
            <c:ext xmlns:c16="http://schemas.microsoft.com/office/drawing/2014/chart" uri="{C3380CC4-5D6E-409C-BE32-E72D297353CC}">
              <c16:uniqueId val="{00000002-85D1-4262-8DC2-7D78051391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岐阜県高山市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実質公債費率の分子は、過去借入にかかる元利償還金は減少しているものの、土地開発公社の解散に伴い債務を代位弁済したことにより債務負担行為に基づく支出が増加したため、前年度より増加している。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岐阜県高山市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地方債の繰上償還や計画的な新規発行により、一般会計等にかかる地方債現在高が減少し、平成２２年度以降将来負担比率の分子がマイナスとなっており、将来負担は発生していない状況である。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著大事業の推進に伴い地方債の新規発行が増加したことにより、これまで減少傾向であった地方債残高が増加となった。また、施設整備に伴い計画的に基金の取り崩しを行っており、充当可能基金が減少したことにより、前年度と比較し将来負担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将来負担比率は発生していない状況ではあるものの、引き続き健全な財政運営に努める。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岐阜県高山市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場施設整備に伴い「ごみ処理場施設整備基金」から約１１．２億円の取崩し、荘川義務教育学校、荘川保育園、サッカー競技場等の整備に伴い「公共施設整備基金」から約１７．６億円をを取崩した一方、公共施設の更新を見据えて８．７億円を同基金へ計画的に積立てを行った。また、都市計画道路整備等都市計画事業の実施を見据えて「都市計画事業基金」に約１．９億円積立てしたが、基金全体としては約２０．２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により施設数が大幅に増加し、公共施設及び社会基盤の老朽化が進行しており、後年度において多額の費用が必要となることが予想されるため、大規模施設については、個別に基金を設置し、計画的に積立て・取崩しを行っている。また、大規模施設以外の公共施設については「公共施設整備基金」を設置し、公共施設及び社会基盤の更新に対し、計画的な積立て及び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・夢・まちづくり基金：まちづくり及び地域の活性化を図る資金に充当するため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・公共施設整備基金：公共施設及び社会基盤の整備を図る資金に充当するため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・ごみ処理施設整備基金：ごみ処理施設の整備を図る資金に充当するため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・夢・まちづくり基金：約３．８億円の取崩し行ったことなどにより約３．４億円減少した。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・公共施設整備基金：約１７．６億円の取崩し、財政調整基金からの政策的積立て約８．７億円を行ったことなどにより約８．８億円減少した。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・ごみ処理施設整備基金：約１１．２億円の取崩しを行ったことなどにより約１１．１億円減少した。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公共施設整備基金：令和１６年度まで毎年５億円程度を積立を行い、施設整備の状況により計画的に取り崩しを行う予定。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更新を見据えた政策的基金への積立てを行うため５億円の取崩しを行ったほか、財源不足を補うために１０億円の取崩しを行ったが、取崩し額を上回る決算剰余金１８億円を積み立てたことにより、前年度より３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公共施設の更新に備えた政策的基金積立てへの取崩しを予定している。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令和７年度及び令和８年度の普通交付税算定で見込まれる臨時財政対策債償還分の積立てなどにより約１．３億円の増加となった。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新たな積み増しは予定していないが、財政事情の変動等により地方債の償還財源が不足する場合に備え、継続して利息分の積立てを予定している。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82,486
81,126
2,177.61
64,339,655
61,675,021
1,007,043
28,432,717
16,105,583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令和２年度までは類似団体平均と同水準で推移。</a:t>
          </a:r>
        </a:p>
        <a:p>
          <a:r>
            <a:rPr kumimoji="1" lang="ja-JP" altLang="en-US" sz="1200">
              <a:latin typeface="ＭＳ Ｐゴシック" panose="020B0600070205080204" pitchFamily="50" charset="-128"/>
              <a:ea typeface="ＭＳ Ｐゴシック" panose="020B0600070205080204" pitchFamily="50" charset="-128"/>
            </a:rPr>
            <a:t>　　令和６年度収入においては、大規模償却資産への投資（ソーラーパネル）による固定資産税の増加等により０．０１ポイント増となり、類似団体を０．１ポイント上回った。</a:t>
          </a:r>
        </a:p>
        <a:p>
          <a:r>
            <a:rPr kumimoji="1" lang="ja-JP" altLang="en-US" sz="1200">
              <a:latin typeface="ＭＳ Ｐゴシック" panose="020B0600070205080204" pitchFamily="50" charset="-128"/>
              <a:ea typeface="ＭＳ Ｐゴシック" panose="020B0600070205080204" pitchFamily="50" charset="-128"/>
            </a:rPr>
            <a:t>　今後も歳入確保の強化、歳出削減のための事業見直しや行政効率化に取り組む。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118533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219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118533</xdr:rowOff>
    </xdr:from>
    <xdr:to>
      <xdr:col>19</xdr:col>
      <xdr:colOff>133350</xdr:colOff>
      <xdr:row>37</xdr:row>
      <xdr:rowOff>118533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44044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67733</xdr:rowOff>
    </xdr:from>
    <xdr:to>
      <xdr:col>19</xdr:col>
      <xdr:colOff>184150</xdr:colOff>
      <xdr:row>37</xdr:row>
      <xdr:rowOff>169334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8060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67733</xdr:rowOff>
    </xdr:from>
    <xdr:to>
      <xdr:col>15</xdr:col>
      <xdr:colOff>133350</xdr:colOff>
      <xdr:row>37</xdr:row>
      <xdr:rowOff>169334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8060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普通交付税、各交付金などの経常収入が増加したものの、人件費の増加や、物価高騰等による物件費（委託料等）や扶助費（生活保護、障害福祉サービス等）などの経常経費の増加などにより、前年度に比べ１．５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しかしながら、類似団体平均と比較すると１２．９ポイント低く、適当な水準を保っている状況にある。</a:t>
          </a:r>
        </a:p>
        <a:p>
          <a:r>
            <a:rPr kumimoji="1" lang="ja-JP" altLang="en-US" sz="1300">
              <a:latin typeface="ＭＳ Ｐゴシック" panose="020B0600070205080204" pitchFamily="50" charset="-128"/>
              <a:ea typeface="ＭＳ Ｐゴシック" panose="020B0600070205080204" pitchFamily="50" charset="-128"/>
            </a:rPr>
            <a:t>　今後も計画的な地方債の新規発行や事業見直しにより歳出削減に取り組む。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70168</xdr:rowOff>
    </xdr:from>
    <xdr:to>
      <xdr:col>23</xdr:col>
      <xdr:colOff>133350</xdr:colOff>
      <xdr:row>59</xdr:row>
      <xdr:rowOff>160655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18571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70168</xdr:rowOff>
    </xdr:from>
    <xdr:to>
      <xdr:col>19</xdr:col>
      <xdr:colOff>133350</xdr:colOff>
      <xdr:row>60</xdr:row>
      <xdr:rowOff>91757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185718"/>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114935</xdr:rowOff>
    </xdr:from>
    <xdr:to>
      <xdr:col>15</xdr:col>
      <xdr:colOff>82550</xdr:colOff>
      <xdr:row>60</xdr:row>
      <xdr:rowOff>91757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59035"/>
          <a:ext cx="8890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114935</xdr:rowOff>
    </xdr:from>
    <xdr:to>
      <xdr:col>11</xdr:col>
      <xdr:colOff>31750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59035"/>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109855</xdr:rowOff>
    </xdr:from>
    <xdr:to>
      <xdr:col>23</xdr:col>
      <xdr:colOff>184150</xdr:colOff>
      <xdr:row>60</xdr:row>
      <xdr:rowOff>40005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31132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19368</xdr:rowOff>
    </xdr:from>
    <xdr:to>
      <xdr:col>19</xdr:col>
      <xdr:colOff>184150</xdr:colOff>
      <xdr:row>59</xdr:row>
      <xdr:rowOff>120968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131145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90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40957</xdr:rowOff>
    </xdr:from>
    <xdr:to>
      <xdr:col>15</xdr:col>
      <xdr:colOff>133350</xdr:colOff>
      <xdr:row>60</xdr:row>
      <xdr:rowOff>142557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152734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64135</xdr:rowOff>
    </xdr:from>
    <xdr:to>
      <xdr:col>11</xdr:col>
      <xdr:colOff>82550</xdr:colOff>
      <xdr:row>58</xdr:row>
      <xdr:rowOff>165735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のは、主に物件費と維持補修費が要因となっている。これは、合併により全国一の市域面積を有することとなり、施設数が大幅に増加したことや指定管理者制度により多くの公の施設を委託により管理運営していることによる。</a:t>
          </a:r>
        </a:p>
        <a:p>
          <a:r>
            <a:rPr kumimoji="1" lang="ja-JP" altLang="en-US" sz="1300">
              <a:latin typeface="ＭＳ Ｐゴシック" panose="020B0600070205080204" pitchFamily="50" charset="-128"/>
              <a:ea typeface="ＭＳ Ｐゴシック" panose="020B0600070205080204" pitchFamily="50" charset="-128"/>
            </a:rPr>
            <a:t>　また、合併により市道延長も大幅に増加したことにより除雪に要する経費が大きくなっている。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今後も公共施設等総合管理計画に基づく施設の統廃合等により、コスト縮減に努めるとともに、事業見直しなど健全な財政運営に努める。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104102</xdr:rowOff>
    </xdr:from>
    <xdr:to>
      <xdr:col>23</xdr:col>
      <xdr:colOff>133350</xdr:colOff>
      <xdr:row>85</xdr:row>
      <xdr:rowOff>43766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05902"/>
          <a:ext cx="838200" cy="1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23411</xdr:rowOff>
    </xdr:from>
    <xdr:to>
      <xdr:col>19</xdr:col>
      <xdr:colOff>133350</xdr:colOff>
      <xdr:row>84</xdr:row>
      <xdr:rowOff>104102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5211"/>
          <a:ext cx="889000" cy="8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23411</xdr:rowOff>
    </xdr:from>
    <xdr:to>
      <xdr:col>15</xdr:col>
      <xdr:colOff>82550</xdr:colOff>
      <xdr:row>84</xdr:row>
      <xdr:rowOff>50078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25211"/>
          <a:ext cx="889000" cy="2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83615</xdr:rowOff>
    </xdr:from>
    <xdr:to>
      <xdr:col>11</xdr:col>
      <xdr:colOff>31750</xdr:colOff>
      <xdr:row>84</xdr:row>
      <xdr:rowOff>50078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3965"/>
          <a:ext cx="889000" cy="13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164416</xdr:rowOff>
    </xdr:from>
    <xdr:to>
      <xdr:col>23</xdr:col>
      <xdr:colOff>184150</xdr:colOff>
      <xdr:row>85</xdr:row>
      <xdr:rowOff>94566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136493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53302</xdr:rowOff>
    </xdr:from>
    <xdr:to>
      <xdr:col>19</xdr:col>
      <xdr:colOff>184150</xdr:colOff>
      <xdr:row>84</xdr:row>
      <xdr:rowOff>154902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139679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144061</xdr:rowOff>
    </xdr:from>
    <xdr:to>
      <xdr:col>15</xdr:col>
      <xdr:colOff>133350</xdr:colOff>
      <xdr:row>84</xdr:row>
      <xdr:rowOff>74211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58988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170728</xdr:rowOff>
    </xdr:from>
    <xdr:to>
      <xdr:col>11</xdr:col>
      <xdr:colOff>82550</xdr:colOff>
      <xdr:row>84</xdr:row>
      <xdr:rowOff>100878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85655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8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32815</xdr:rowOff>
    </xdr:from>
    <xdr:to>
      <xdr:col>7</xdr:col>
      <xdr:colOff>31750</xdr:colOff>
      <xdr:row>83</xdr:row>
      <xdr:rowOff>134415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119192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給与水準は国に準じた制度としており、引き続き適正な給与水準の維持に努める。</a:t>
          </a:r>
        </a:p>
        <a:p>
          <a:r>
            <a:rPr kumimoji="1" lang="ja-JP" altLang="en-US" sz="1300">
              <a:latin typeface="ＭＳ Ｐゴシック" panose="020B0600070205080204" pitchFamily="50" charset="-128"/>
              <a:ea typeface="ＭＳ Ｐゴシック" panose="020B0600070205080204" pitchFamily="50" charset="-128"/>
            </a:rPr>
            <a:t>　なお、ラスパイレス指数は令和６年４月１日現在の数値を引用している。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014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合併に伴い２．２倍にまで膨れ上がった職員数は、その後の定員適正化計画の着実な推進により、類似団体平均とほぼ同じ水準となっている。</a:t>
          </a:r>
        </a:p>
        <a:p>
          <a:r>
            <a:rPr kumimoji="1" lang="ja-JP" altLang="en-US" sz="1300">
              <a:latin typeface="ＭＳ Ｐゴシック" panose="020B0600070205080204" pitchFamily="50" charset="-128"/>
              <a:ea typeface="ＭＳ Ｐゴシック" panose="020B0600070205080204" pitchFamily="50" charset="-128"/>
            </a:rPr>
            <a:t>　広域な市域のため、人口あたりの職員数は以前として類似団体平均をやや上回る状況にあるが、民間活力の活用やＤＸ計画の推進による業務の効率化を図り、引き続き適正な行政運営と職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161895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000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157299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1000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141212</xdr:rowOff>
    </xdr:from>
    <xdr:to>
      <xdr:col>72</xdr:col>
      <xdr:colOff>203200</xdr:colOff>
      <xdr:row>61</xdr:row>
      <xdr:rowOff>157299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966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141212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858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111095</xdr:rowOff>
    </xdr:from>
    <xdr:to>
      <xdr:col>81</xdr:col>
      <xdr:colOff>95250</xdr:colOff>
      <xdr:row>62</xdr:row>
      <xdr:rowOff>41245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83172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4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90412</xdr:rowOff>
    </xdr:from>
    <xdr:to>
      <xdr:col>68</xdr:col>
      <xdr:colOff>203200</xdr:colOff>
      <xdr:row>62</xdr:row>
      <xdr:rowOff>20562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令和６年度は、前年度に比べて０．１ポイント増加したが、類似団体を４．０ポイント下回っている。</a:t>
          </a:r>
        </a:p>
        <a:p>
          <a:r>
            <a:rPr kumimoji="1" lang="ja-JP" altLang="en-US" sz="1300">
              <a:latin typeface="ＭＳ Ｐゴシック" panose="020B0600070205080204" pitchFamily="50" charset="-128"/>
              <a:ea typeface="ＭＳ Ｐゴシック" panose="020B0600070205080204" pitchFamily="50" charset="-128"/>
            </a:rPr>
            <a:t>　過去借入にかかる元利償還金は減少しているものの、土地開発公社の解散に伴い債務を代位弁済したことにより準元利償還金が増加し、結果として実質公債費率は微増した。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今後も計画的な地方債の新規発行を行うとともに、交付税算入率の高い地方債の活用などにより、公債費負担の適正化に努める。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51505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817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64911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8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64911</xdr:rowOff>
    </xdr:from>
    <xdr:to>
      <xdr:col>72</xdr:col>
      <xdr:colOff>203200</xdr:colOff>
      <xdr:row>37</xdr:row>
      <xdr:rowOff>105128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085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38</xdr:row>
      <xdr:rowOff>705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487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14111</xdr:rowOff>
    </xdr:from>
    <xdr:to>
      <xdr:col>73</xdr:col>
      <xdr:colOff>44450</xdr:colOff>
      <xdr:row>37</xdr:row>
      <xdr:rowOff>115711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125888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地方債の繰上償還や計画的な新規発行により地方債残高が減少したことや、財政調整基金等への積立により充当可能基金が増加したことから、平成２２年度からは比率が算定されていない。</a:t>
          </a:r>
        </a:p>
        <a:p>
          <a:r>
            <a:rPr kumimoji="1" lang="ja-JP" altLang="en-US" sz="1300">
              <a:latin typeface="ＭＳ Ｐゴシック" panose="020B0600070205080204" pitchFamily="50" charset="-128"/>
              <a:ea typeface="ＭＳ Ｐゴシック" panose="020B0600070205080204" pitchFamily="50" charset="-128"/>
            </a:rPr>
            <a:t>　今後、著大事業の建設等により地方債の新規発行や基金の取崩しが予定されていることから引き続き行財政改革を推進し、さらなる財政健全化に努める。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82,486
81,126
2,177.61
64,339,655
61,675,021
1,007,043
28,432,717
16,105,583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令和５年度は類似団体平均を下回ったが、令和６年度は前年度から２．４ポイント増加し、再び類似団体平均を上回った。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普通交付税の増額交付等により充当一般財源が増加するも、人事院勧告による職員給与等の増加、会計年度任用職員への勤勉手当支給や職員退職金の増加により比率増となったもの。</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今後も定員適正化を推進し、人件費の削減に努める。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1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令和５年度は、前年度と比較し原油価格の下落を受けて光熱費が減少したことなどにより、０．５ポイント減少した。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令和６年度は、人件費及び物価高騰の影響により、委託料、消耗品費、光熱水費及び学校給食賄材料費が大きく増加しており、前年度と比較し０．６ポイント増加した。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今後も物価高騰等の影響は続くことが見込まれることから、民間活力の活用による経営の効率化や公共施設の適正化による管理コストの削減に努める。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19</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139700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2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3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19</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73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165100</xdr:rowOff>
    </xdr:from>
    <xdr:to>
      <xdr:col>82</xdr:col>
      <xdr:colOff>158750</xdr:colOff>
      <xdr:row>19</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88900</xdr:rowOff>
    </xdr:from>
    <xdr:to>
      <xdr:col>78</xdr:col>
      <xdr:colOff>120650</xdr:colOff>
      <xdr:row>19</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139700</xdr:rowOff>
    </xdr:from>
    <xdr:to>
      <xdr:col>65</xdr:col>
      <xdr:colOff>53975</xdr:colOff>
      <xdr:row>19</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ついては、児童手当の対象年齢の拡大、就労移行・継続支援給付費などの増加による障がい福祉サービス給付の増加、保育士処遇改善に伴う私立保育園への給付の増加等により０．９ポイント増加したものの、類似団体平均を下回り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少子化により１８歳未満を対象とした福祉医療給付費は減少傾向にあるものの、児童手当や保育士改善の拡充、生活保護・福祉サービス対象者の増加による扶助費の増加が見込まれることから、引き続き事業見直し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401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401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136144</xdr:rowOff>
    </xdr:from>
    <xdr:to>
      <xdr:col>15</xdr:col>
      <xdr:colOff>98425</xdr:colOff>
      <xdr:row>55</xdr:row>
      <xdr:rowOff>74422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944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136144</xdr:rowOff>
    </xdr:from>
    <xdr:to>
      <xdr:col>11</xdr:col>
      <xdr:colOff>9525</xdr:colOff>
      <xdr:row>54</xdr:row>
      <xdr:rowOff>145288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94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131064</xdr:rowOff>
    </xdr:from>
    <xdr:to>
      <xdr:col>20</xdr:col>
      <xdr:colOff>38100</xdr:colOff>
      <xdr:row>55</xdr:row>
      <xdr:rowOff>61214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71391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23622</xdr:rowOff>
    </xdr:from>
    <xdr:to>
      <xdr:col>15</xdr:col>
      <xdr:colOff>149225</xdr:colOff>
      <xdr:row>55</xdr:row>
      <xdr:rowOff>125222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135399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85344</xdr:rowOff>
    </xdr:from>
    <xdr:to>
      <xdr:col>11</xdr:col>
      <xdr:colOff>60325</xdr:colOff>
      <xdr:row>55</xdr:row>
      <xdr:rowOff>15494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25671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94488</xdr:rowOff>
    </xdr:from>
    <xdr:to>
      <xdr:col>6</xdr:col>
      <xdr:colOff>171450</xdr:colOff>
      <xdr:row>55</xdr:row>
      <xdr:rowOff>24638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34815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その他に係る経常収支比率の主なものは、維持補修費、繰出金である。維持補修費は長大な道路延長を有していることにより、人口１人あたりのコストは類似団体平均を上回っている。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令和６年度は、道路橋りょう維持修繕費の減少により、前年度と比較し０．９ポイント減少し、類似団体平均を下回る水準となった。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今後も経営戦略に基づいた経営を行うなど、普通会計の負担を減らしていくよう努める。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56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3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56</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114300</xdr:rowOff>
    </xdr:from>
    <xdr:to>
      <xdr:col>65</xdr:col>
      <xdr:colOff>53975</xdr:colOff>
      <xdr:row>56</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令和５年度は、原油価格の下落を受けて光熱費が減少したことなどにより、下水道事業会計への負担金が減少となったため、前年度と比較して０．９ポイント減少した。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令和６年度は下水道事業会計の減価償却費や公債費等の減による下水道事業負担金の減少や、消防団退職報償金の減などにより、前年度と比較して０．１ポイント減少した。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今後も事業評価等により、補助金等の効果的・効率的かつ適正な運用に努める。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36</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134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46990</xdr:rowOff>
    </xdr:from>
    <xdr:to>
      <xdr:col>78</xdr:col>
      <xdr:colOff>69850</xdr:colOff>
      <xdr:row>36</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19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19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46990</xdr:rowOff>
    </xdr:from>
    <xdr:to>
      <xdr:col>69</xdr:col>
      <xdr:colOff>92075</xdr:colOff>
      <xdr:row>36</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191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7002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167640</xdr:rowOff>
    </xdr:from>
    <xdr:to>
      <xdr:col>78</xdr:col>
      <xdr:colOff>120650</xdr:colOff>
      <xdr:row>36</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159402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167640</xdr:rowOff>
    </xdr:from>
    <xdr:to>
      <xdr:col>69</xdr:col>
      <xdr:colOff>142875</xdr:colOff>
      <xdr:row>36</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107967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87630</xdr:rowOff>
    </xdr:from>
    <xdr:to>
      <xdr:col>65</xdr:col>
      <xdr:colOff>53975</xdr:colOff>
      <xdr:row>37</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合併町村の地方債を引き継いだことにより２倍以上膨らんだことを受け、繰上償還や新規発行の抑制を行ってきたことから、公債費は減少傾向にある。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近時の著大事業の推進により、市債発行額は増加傾向にある。また、金利上昇による利子負担の増加も見込まれることから、財政運営に与える影響を考慮し、交付税算入率の高い地方債の活用などにより、公債費負担の適正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22225</xdr:rowOff>
    </xdr:from>
    <xdr:to>
      <xdr:col>24</xdr:col>
      <xdr:colOff>25400</xdr:colOff>
      <xdr:row>73</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5380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155575</xdr:rowOff>
    </xdr:from>
    <xdr:to>
      <xdr:col>19</xdr:col>
      <xdr:colOff>187325</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671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00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75</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285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142875</xdr:rowOff>
    </xdr:from>
    <xdr:to>
      <xdr:col>24</xdr:col>
      <xdr:colOff>76200</xdr:colOff>
      <xdr:row>73</xdr:row>
      <xdr:rowOff>73025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48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51452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39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104775</xdr:rowOff>
    </xdr:from>
    <xdr:to>
      <xdr:col>20</xdr:col>
      <xdr:colOff>38100</xdr:colOff>
      <xdr:row>74</xdr:row>
      <xdr:rowOff>34925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45102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8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161925</xdr:rowOff>
    </xdr:from>
    <xdr:to>
      <xdr:col>11</xdr:col>
      <xdr:colOff>60325</xdr:colOff>
      <xdr:row>74</xdr:row>
      <xdr:rowOff>92075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102252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公債費以外の経常収支比率は、類似団体平均及び全国平均と比べて低い水準にある。</a:t>
          </a:r>
        </a:p>
        <a:p>
          <a:r>
            <a:rPr kumimoji="1" lang="ja-JP" altLang="en-US" sz="1200">
              <a:latin typeface="ＭＳ Ｐゴシック" panose="020B0600070205080204" pitchFamily="50" charset="-128"/>
              <a:ea typeface="ＭＳ Ｐゴシック" panose="020B0600070205080204" pitchFamily="50" charset="-128"/>
            </a:rPr>
            <a:t>　これは、経常一般財源が比較的多いことによるものであるが、人口１人あたりのコストで比較すると、人件費、物件費、維持補修費など類似団体平均を上回っているものもあるため、今後もさらなる行財政改革の推進などにより、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06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62992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06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62992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3716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85852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3716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92219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71387</xdr:rowOff>
    </xdr:from>
    <xdr:to>
      <xdr:col>29</xdr:col>
      <xdr:colOff>127000</xdr:colOff>
      <xdr:row>18</xdr:row>
      <xdr:rowOff>15875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3662"/>
          <a:ext cx="647700" cy="115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15875</xdr:rowOff>
    </xdr:from>
    <xdr:to>
      <xdr:col>26</xdr:col>
      <xdr:colOff>50800</xdr:colOff>
      <xdr:row>18</xdr:row>
      <xdr:rowOff>40145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9600"/>
          <a:ext cx="698500" cy="24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35141</xdr:rowOff>
    </xdr:from>
    <xdr:to>
      <xdr:col>22</xdr:col>
      <xdr:colOff>114300</xdr:colOff>
      <xdr:row>18</xdr:row>
      <xdr:rowOff>40145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8866"/>
          <a:ext cx="698500" cy="5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35141</xdr:rowOff>
    </xdr:from>
    <xdr:to>
      <xdr:col>18</xdr:col>
      <xdr:colOff>177800</xdr:colOff>
      <xdr:row>18</xdr:row>
      <xdr:rowOff>81559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8866"/>
          <a:ext cx="698500" cy="46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20587</xdr:rowOff>
    </xdr:from>
    <xdr:to>
      <xdr:col>29</xdr:col>
      <xdr:colOff>177800</xdr:colOff>
      <xdr:row>17</xdr:row>
      <xdr:rowOff>122187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164114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136525</xdr:rowOff>
    </xdr:from>
    <xdr:to>
      <xdr:col>26</xdr:col>
      <xdr:colOff>101600</xdr:colOff>
      <xdr:row>18</xdr:row>
      <xdr:rowOff>66675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51452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160795</xdr:rowOff>
    </xdr:from>
    <xdr:to>
      <xdr:col>22</xdr:col>
      <xdr:colOff>165100</xdr:colOff>
      <xdr:row>18</xdr:row>
      <xdr:rowOff>90945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75722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155791</xdr:rowOff>
    </xdr:from>
    <xdr:to>
      <xdr:col>19</xdr:col>
      <xdr:colOff>38100</xdr:colOff>
      <xdr:row>18</xdr:row>
      <xdr:rowOff>85941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70718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30759</xdr:rowOff>
    </xdr:from>
    <xdr:to>
      <xdr:col>15</xdr:col>
      <xdr:colOff>101600</xdr:colOff>
      <xdr:row>18</xdr:row>
      <xdr:rowOff>132359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235547</xdr:rowOff>
    </xdr:from>
    <xdr:to>
      <xdr:col>29</xdr:col>
      <xdr:colOff>127000</xdr:colOff>
      <xdr:row>37</xdr:row>
      <xdr:rowOff>337503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0247"/>
          <a:ext cx="647700" cy="10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284696</xdr:rowOff>
    </xdr:from>
    <xdr:to>
      <xdr:col>26</xdr:col>
      <xdr:colOff>50800</xdr:colOff>
      <xdr:row>37</xdr:row>
      <xdr:rowOff>337503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409396"/>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284696</xdr:rowOff>
    </xdr:from>
    <xdr:to>
      <xdr:col>22</xdr:col>
      <xdr:colOff>114300</xdr:colOff>
      <xdr:row>37</xdr:row>
      <xdr:rowOff>290944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409396"/>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290944</xdr:rowOff>
    </xdr:from>
    <xdr:to>
      <xdr:col>18</xdr:col>
      <xdr:colOff>177800</xdr:colOff>
      <xdr:row>37</xdr:row>
      <xdr:rowOff>329006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15644"/>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184747</xdr:rowOff>
    </xdr:from>
    <xdr:to>
      <xdr:col>29</xdr:col>
      <xdr:colOff>177800</xdr:colOff>
      <xdr:row>37</xdr:row>
      <xdr:rowOff>286347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0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156824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8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286703</xdr:rowOff>
    </xdr:from>
    <xdr:to>
      <xdr:col>26</xdr:col>
      <xdr:colOff>101600</xdr:colOff>
      <xdr:row>38</xdr:row>
      <xdr:rowOff>45403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30180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9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233896</xdr:rowOff>
    </xdr:from>
    <xdr:to>
      <xdr:col>22</xdr:col>
      <xdr:colOff>165100</xdr:colOff>
      <xdr:row>37</xdr:row>
      <xdr:rowOff>335496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5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320273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4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240144</xdr:rowOff>
    </xdr:from>
    <xdr:to>
      <xdr:col>19</xdr:col>
      <xdr:colOff>38100</xdr:colOff>
      <xdr:row>37</xdr:row>
      <xdr:rowOff>341744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6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326521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5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278206</xdr:rowOff>
    </xdr:from>
    <xdr:to>
      <xdr:col>15</xdr:col>
      <xdr:colOff>101600</xdr:colOff>
      <xdr:row>38</xdr:row>
      <xdr:rowOff>36906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02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21683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82,486
81,126
2,177.61
64,339,655
61,675,021
1,007,043
28,432,717
16,105,583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80023</xdr:rowOff>
    </xdr:from>
    <xdr:to>
      <xdr:col>24</xdr:col>
      <xdr:colOff>63500</xdr:colOff>
      <xdr:row>37</xdr:row>
      <xdr:rowOff>1511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2223"/>
          <a:ext cx="838200" cy="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170993</xdr:rowOff>
    </xdr:from>
    <xdr:to>
      <xdr:col>19</xdr:col>
      <xdr:colOff>177800</xdr:colOff>
      <xdr:row>37</xdr:row>
      <xdr:rowOff>1511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3193"/>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170993</xdr:rowOff>
    </xdr:from>
    <xdr:to>
      <xdr:col>15</xdr:col>
      <xdr:colOff>50800</xdr:colOff>
      <xdr:row>37</xdr:row>
      <xdr:rowOff>11303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3193"/>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11303</xdr:rowOff>
    </xdr:from>
    <xdr:to>
      <xdr:col>10</xdr:col>
      <xdr:colOff>114300</xdr:colOff>
      <xdr:row>37</xdr:row>
      <xdr:rowOff>26162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495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29223</xdr:rowOff>
    </xdr:from>
    <xdr:to>
      <xdr:col>24</xdr:col>
      <xdr:colOff>114300</xdr:colOff>
      <xdr:row>36</xdr:row>
      <xdr:rowOff>130823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52100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122161</xdr:rowOff>
    </xdr:from>
    <xdr:to>
      <xdr:col>20</xdr:col>
      <xdr:colOff>38100</xdr:colOff>
      <xdr:row>37</xdr:row>
      <xdr:rowOff>52311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68838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120193</xdr:rowOff>
    </xdr:from>
    <xdr:to>
      <xdr:col>15</xdr:col>
      <xdr:colOff>101600</xdr:colOff>
      <xdr:row>37</xdr:row>
      <xdr:rowOff>50343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66870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131953</xdr:rowOff>
    </xdr:from>
    <xdr:to>
      <xdr:col>10</xdr:col>
      <xdr:colOff>165100</xdr:colOff>
      <xdr:row>37</xdr:row>
      <xdr:rowOff>62103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78630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93489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153279</xdr:rowOff>
    </xdr:from>
    <xdr:to>
      <xdr:col>24</xdr:col>
      <xdr:colOff>63500</xdr:colOff>
      <xdr:row>55</xdr:row>
      <xdr:rowOff>46949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11579"/>
          <a:ext cx="838200" cy="6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46949</xdr:rowOff>
    </xdr:from>
    <xdr:to>
      <xdr:col>19</xdr:col>
      <xdr:colOff>177800</xdr:colOff>
      <xdr:row>55</xdr:row>
      <xdr:rowOff>64674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76699"/>
          <a:ext cx="8890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64674</xdr:rowOff>
    </xdr:from>
    <xdr:to>
      <xdr:col>15</xdr:col>
      <xdr:colOff>50800</xdr:colOff>
      <xdr:row>55</xdr:row>
      <xdr:rowOff>143312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4424"/>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143312</xdr:rowOff>
    </xdr:from>
    <xdr:to>
      <xdr:col>10</xdr:col>
      <xdr:colOff>114300</xdr:colOff>
      <xdr:row>56</xdr:row>
      <xdr:rowOff>109068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73062"/>
          <a:ext cx="889000" cy="13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102479</xdr:rowOff>
    </xdr:from>
    <xdr:to>
      <xdr:col>24</xdr:col>
      <xdr:colOff>114300</xdr:colOff>
      <xdr:row>55</xdr:row>
      <xdr:rowOff>32629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6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125356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1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167599</xdr:rowOff>
    </xdr:from>
    <xdr:to>
      <xdr:col>20</xdr:col>
      <xdr:colOff>38100</xdr:colOff>
      <xdr:row>55</xdr:row>
      <xdr:rowOff>97749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114276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13874</xdr:rowOff>
    </xdr:from>
    <xdr:to>
      <xdr:col>15</xdr:col>
      <xdr:colOff>101600</xdr:colOff>
      <xdr:row>55</xdr:row>
      <xdr:rowOff>115474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132001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92512</xdr:rowOff>
    </xdr:from>
    <xdr:to>
      <xdr:col>10</xdr:col>
      <xdr:colOff>165100</xdr:colOff>
      <xdr:row>56</xdr:row>
      <xdr:rowOff>22662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39189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2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58268</xdr:rowOff>
    </xdr:from>
    <xdr:to>
      <xdr:col>6</xdr:col>
      <xdr:colOff>38100</xdr:colOff>
      <xdr:row>56</xdr:row>
      <xdr:rowOff>159868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44603</xdr:rowOff>
    </xdr:from>
    <xdr:to>
      <xdr:col>24</xdr:col>
      <xdr:colOff>63500</xdr:colOff>
      <xdr:row>75</xdr:row>
      <xdr:rowOff>31441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31903"/>
          <a:ext cx="838200" cy="1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31441</xdr:rowOff>
    </xdr:from>
    <xdr:to>
      <xdr:col>19</xdr:col>
      <xdr:colOff>177800</xdr:colOff>
      <xdr:row>76</xdr:row>
      <xdr:rowOff>93066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90191"/>
          <a:ext cx="889000" cy="23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136532</xdr:rowOff>
    </xdr:from>
    <xdr:to>
      <xdr:col>15</xdr:col>
      <xdr:colOff>50800</xdr:colOff>
      <xdr:row>76</xdr:row>
      <xdr:rowOff>93066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23832"/>
          <a:ext cx="889000" cy="29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136532</xdr:rowOff>
    </xdr:from>
    <xdr:to>
      <xdr:col>10</xdr:col>
      <xdr:colOff>114300</xdr:colOff>
      <xdr:row>76</xdr:row>
      <xdr:rowOff>97410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23832"/>
          <a:ext cx="889000" cy="30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165253</xdr:rowOff>
    </xdr:from>
    <xdr:to>
      <xdr:col>24</xdr:col>
      <xdr:colOff>114300</xdr:colOff>
      <xdr:row>74</xdr:row>
      <xdr:rowOff>95403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16680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152091</xdr:rowOff>
    </xdr:from>
    <xdr:to>
      <xdr:col>20</xdr:col>
      <xdr:colOff>38100</xdr:colOff>
      <xdr:row>75</xdr:row>
      <xdr:rowOff>82241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98768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42266</xdr:rowOff>
    </xdr:from>
    <xdr:to>
      <xdr:col>15</xdr:col>
      <xdr:colOff>101600</xdr:colOff>
      <xdr:row>76</xdr:row>
      <xdr:rowOff>143866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160393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85732</xdr:rowOff>
    </xdr:from>
    <xdr:to>
      <xdr:col>10</xdr:col>
      <xdr:colOff>165100</xdr:colOff>
      <xdr:row>75</xdr:row>
      <xdr:rowOff>15882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32409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46610</xdr:rowOff>
    </xdr:from>
    <xdr:to>
      <xdr:col>6</xdr:col>
      <xdr:colOff>38100</xdr:colOff>
      <xdr:row>76</xdr:row>
      <xdr:rowOff>148210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164736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46758</xdr:rowOff>
    </xdr:from>
    <xdr:to>
      <xdr:col>24</xdr:col>
      <xdr:colOff>63500</xdr:colOff>
      <xdr:row>96</xdr:row>
      <xdr:rowOff>106232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5958"/>
          <a:ext cx="8382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106232</xdr:rowOff>
    </xdr:from>
    <xdr:to>
      <xdr:col>19</xdr:col>
      <xdr:colOff>177800</xdr:colOff>
      <xdr:row>96</xdr:row>
      <xdr:rowOff>161851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5432"/>
          <a:ext cx="889000" cy="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71203</xdr:rowOff>
    </xdr:from>
    <xdr:to>
      <xdr:col>15</xdr:col>
      <xdr:colOff>50800</xdr:colOff>
      <xdr:row>96</xdr:row>
      <xdr:rowOff>161851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30403"/>
          <a:ext cx="889000" cy="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71203</xdr:rowOff>
    </xdr:from>
    <xdr:to>
      <xdr:col>10</xdr:col>
      <xdr:colOff>114300</xdr:colOff>
      <xdr:row>97</xdr:row>
      <xdr:rowOff>76857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0403"/>
          <a:ext cx="889000" cy="1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167408</xdr:rowOff>
    </xdr:from>
    <xdr:to>
      <xdr:col>24</xdr:col>
      <xdr:colOff>114300</xdr:colOff>
      <xdr:row>96</xdr:row>
      <xdr:rowOff>97558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145835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55432</xdr:rowOff>
    </xdr:from>
    <xdr:to>
      <xdr:col>20</xdr:col>
      <xdr:colOff>38100</xdr:colOff>
      <xdr:row>96</xdr:row>
      <xdr:rowOff>157032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148159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0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111051</xdr:rowOff>
    </xdr:from>
    <xdr:to>
      <xdr:col>15</xdr:col>
      <xdr:colOff>101600</xdr:colOff>
      <xdr:row>97</xdr:row>
      <xdr:rowOff>41201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32328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6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20403</xdr:rowOff>
    </xdr:from>
    <xdr:to>
      <xdr:col>10</xdr:col>
      <xdr:colOff>165100</xdr:colOff>
      <xdr:row>96</xdr:row>
      <xdr:rowOff>122003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113130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7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26057</xdr:rowOff>
    </xdr:from>
    <xdr:to>
      <xdr:col>6</xdr:col>
      <xdr:colOff>38100</xdr:colOff>
      <xdr:row>97</xdr:row>
      <xdr:rowOff>127657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118784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86482</xdr:rowOff>
    </xdr:from>
    <xdr:to>
      <xdr:col>55</xdr:col>
      <xdr:colOff>0</xdr:colOff>
      <xdr:row>35</xdr:row>
      <xdr:rowOff>125283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87232"/>
          <a:ext cx="838200" cy="3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75342</xdr:rowOff>
    </xdr:from>
    <xdr:to>
      <xdr:col>50</xdr:col>
      <xdr:colOff>114300</xdr:colOff>
      <xdr:row>35</xdr:row>
      <xdr:rowOff>125283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6092"/>
          <a:ext cx="889000" cy="4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8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75342</xdr:rowOff>
    </xdr:from>
    <xdr:to>
      <xdr:col>45</xdr:col>
      <xdr:colOff>177800</xdr:colOff>
      <xdr:row>35</xdr:row>
      <xdr:rowOff>121549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76092"/>
          <a:ext cx="889000" cy="4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92738</xdr:rowOff>
    </xdr:from>
    <xdr:to>
      <xdr:col>41</xdr:col>
      <xdr:colOff>50800</xdr:colOff>
      <xdr:row>35</xdr:row>
      <xdr:rowOff>121549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36238"/>
          <a:ext cx="889000" cy="88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35682</xdr:rowOff>
    </xdr:from>
    <xdr:to>
      <xdr:col>55</xdr:col>
      <xdr:colOff>50800</xdr:colOff>
      <xdr:row>35</xdr:row>
      <xdr:rowOff>137282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58559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8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74483</xdr:rowOff>
    </xdr:from>
    <xdr:to>
      <xdr:col>50</xdr:col>
      <xdr:colOff>165100</xdr:colOff>
      <xdr:row>36</xdr:row>
      <xdr:rowOff>4633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167210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24542</xdr:rowOff>
    </xdr:from>
    <xdr:to>
      <xdr:col>46</xdr:col>
      <xdr:colOff>38100</xdr:colOff>
      <xdr:row>35</xdr:row>
      <xdr:rowOff>126142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142669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70749</xdr:rowOff>
    </xdr:from>
    <xdr:to>
      <xdr:col>41</xdr:col>
      <xdr:colOff>101600</xdr:colOff>
      <xdr:row>36</xdr:row>
      <xdr:rowOff>899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17426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41938</xdr:rowOff>
    </xdr:from>
    <xdr:to>
      <xdr:col>36</xdr:col>
      <xdr:colOff>165100</xdr:colOff>
      <xdr:row>30</xdr:row>
      <xdr:rowOff>143538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160065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6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103337</xdr:rowOff>
    </xdr:from>
    <xdr:to>
      <xdr:col>55</xdr:col>
      <xdr:colOff>0</xdr:colOff>
      <xdr:row>56</xdr:row>
      <xdr:rowOff>51643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847287"/>
          <a:ext cx="838200" cy="8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51643</xdr:rowOff>
    </xdr:from>
    <xdr:to>
      <xdr:col>50</xdr:col>
      <xdr:colOff>114300</xdr:colOff>
      <xdr:row>56</xdr:row>
      <xdr:rowOff>85088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52843"/>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85088</xdr:rowOff>
    </xdr:from>
    <xdr:to>
      <xdr:col>45</xdr:col>
      <xdr:colOff>177800</xdr:colOff>
      <xdr:row>57</xdr:row>
      <xdr:rowOff>28997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86288"/>
          <a:ext cx="889000" cy="1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8255</xdr:rowOff>
    </xdr:from>
    <xdr:to>
      <xdr:col>41</xdr:col>
      <xdr:colOff>50800</xdr:colOff>
      <xdr:row>57</xdr:row>
      <xdr:rowOff>28997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09455"/>
          <a:ext cx="889000" cy="1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52537</xdr:rowOff>
    </xdr:from>
    <xdr:to>
      <xdr:col>55</xdr:col>
      <xdr:colOff>50800</xdr:colOff>
      <xdr:row>51</xdr:row>
      <xdr:rowOff>154137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5564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4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843</xdr:rowOff>
    </xdr:from>
    <xdr:to>
      <xdr:col>50</xdr:col>
      <xdr:colOff>165100</xdr:colOff>
      <xdr:row>56</xdr:row>
      <xdr:rowOff>102443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93570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9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34288</xdr:rowOff>
    </xdr:from>
    <xdr:to>
      <xdr:col>46</xdr:col>
      <xdr:colOff>38100</xdr:colOff>
      <xdr:row>56</xdr:row>
      <xdr:rowOff>135888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3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127015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149647</xdr:rowOff>
    </xdr:from>
    <xdr:to>
      <xdr:col>41</xdr:col>
      <xdr:colOff>101600</xdr:colOff>
      <xdr:row>57</xdr:row>
      <xdr:rowOff>79797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70924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128905</xdr:rowOff>
    </xdr:from>
    <xdr:to>
      <xdr:col>36</xdr:col>
      <xdr:colOff>165100</xdr:colOff>
      <xdr:row>56</xdr:row>
      <xdr:rowOff>59055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75582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116611</xdr:rowOff>
    </xdr:from>
    <xdr:to>
      <xdr:col>55</xdr:col>
      <xdr:colOff>0</xdr:colOff>
      <xdr:row>78</xdr:row>
      <xdr:rowOff>40122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18261"/>
          <a:ext cx="838200" cy="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40122</xdr:rowOff>
    </xdr:from>
    <xdr:to>
      <xdr:col>50</xdr:col>
      <xdr:colOff>114300</xdr:colOff>
      <xdr:row>78</xdr:row>
      <xdr:rowOff>135609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13222"/>
          <a:ext cx="889000" cy="9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98644</xdr:rowOff>
    </xdr:from>
    <xdr:to>
      <xdr:col>45</xdr:col>
      <xdr:colOff>177800</xdr:colOff>
      <xdr:row>78</xdr:row>
      <xdr:rowOff>135609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71744"/>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95695</xdr:rowOff>
    </xdr:from>
    <xdr:to>
      <xdr:col>41</xdr:col>
      <xdr:colOff>50800</xdr:colOff>
      <xdr:row>78</xdr:row>
      <xdr:rowOff>98644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8795"/>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65811</xdr:rowOff>
    </xdr:from>
    <xdr:to>
      <xdr:col>55</xdr:col>
      <xdr:colOff>50800</xdr:colOff>
      <xdr:row>77</xdr:row>
      <xdr:rowOff>167411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44238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4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160772</xdr:rowOff>
    </xdr:from>
    <xdr:to>
      <xdr:col>50</xdr:col>
      <xdr:colOff>165100</xdr:colOff>
      <xdr:row>78</xdr:row>
      <xdr:rowOff>90922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82049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84809</xdr:rowOff>
    </xdr:from>
    <xdr:to>
      <xdr:col>46</xdr:col>
      <xdr:colOff>38100</xdr:colOff>
      <xdr:row>79</xdr:row>
      <xdr:rowOff>14959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6086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55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47844</xdr:rowOff>
    </xdr:from>
    <xdr:to>
      <xdr:col>41</xdr:col>
      <xdr:colOff>101600</xdr:colOff>
      <xdr:row>78</xdr:row>
      <xdr:rowOff>149444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140571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44895</xdr:rowOff>
    </xdr:from>
    <xdr:to>
      <xdr:col>36</xdr:col>
      <xdr:colOff>165100</xdr:colOff>
      <xdr:row>78</xdr:row>
      <xdr:rowOff>146495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137622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712</xdr:rowOff>
    </xdr:from>
    <xdr:to>
      <xdr:col>55</xdr:col>
      <xdr:colOff>0</xdr:colOff>
      <xdr:row>96</xdr:row>
      <xdr:rowOff>47749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431212"/>
          <a:ext cx="838200" cy="107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47749</xdr:rowOff>
    </xdr:from>
    <xdr:to>
      <xdr:col>50</xdr:col>
      <xdr:colOff>114300</xdr:colOff>
      <xdr:row>96</xdr:row>
      <xdr:rowOff>84139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06949"/>
          <a:ext cx="889000" cy="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84139</xdr:rowOff>
    </xdr:from>
    <xdr:to>
      <xdr:col>45</xdr:col>
      <xdr:colOff>177800</xdr:colOff>
      <xdr:row>97</xdr:row>
      <xdr:rowOff>160807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43339"/>
          <a:ext cx="889000" cy="24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142236</xdr:rowOff>
    </xdr:from>
    <xdr:to>
      <xdr:col>41</xdr:col>
      <xdr:colOff>50800</xdr:colOff>
      <xdr:row>97</xdr:row>
      <xdr:rowOff>160807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29986"/>
          <a:ext cx="889000" cy="36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121362</xdr:rowOff>
    </xdr:from>
    <xdr:to>
      <xdr:col>55</xdr:col>
      <xdr:colOff>50800</xdr:colOff>
      <xdr:row>90</xdr:row>
      <xdr:rowOff>51512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3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74389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33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168399</xdr:rowOff>
    </xdr:from>
    <xdr:to>
      <xdr:col>50</xdr:col>
      <xdr:colOff>165100</xdr:colOff>
      <xdr:row>96</xdr:row>
      <xdr:rowOff>98549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115076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33339</xdr:rowOff>
    </xdr:from>
    <xdr:to>
      <xdr:col>46</xdr:col>
      <xdr:colOff>38100</xdr:colOff>
      <xdr:row>96</xdr:row>
      <xdr:rowOff>134939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151466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110007</xdr:rowOff>
    </xdr:from>
    <xdr:to>
      <xdr:col>41</xdr:col>
      <xdr:colOff>101600</xdr:colOff>
      <xdr:row>98</xdr:row>
      <xdr:rowOff>40157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31284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91436</xdr:rowOff>
    </xdr:from>
    <xdr:to>
      <xdr:col>36</xdr:col>
      <xdr:colOff>165100</xdr:colOff>
      <xdr:row>96</xdr:row>
      <xdr:rowOff>21586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38113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35883</xdr:rowOff>
    </xdr:from>
    <xdr:to>
      <xdr:col>85</xdr:col>
      <xdr:colOff>127000</xdr:colOff>
      <xdr:row>39</xdr:row>
      <xdr:rowOff>53404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2433"/>
          <a:ext cx="8382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5332</xdr:rowOff>
    </xdr:from>
    <xdr:to>
      <xdr:col>81</xdr:col>
      <xdr:colOff>50800</xdr:colOff>
      <xdr:row>39</xdr:row>
      <xdr:rowOff>53404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348982"/>
          <a:ext cx="889000" cy="39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101116</xdr:rowOff>
    </xdr:from>
    <xdr:to>
      <xdr:col>76</xdr:col>
      <xdr:colOff>114300</xdr:colOff>
      <xdr:row>37</xdr:row>
      <xdr:rowOff>5332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101866"/>
          <a:ext cx="8890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101116</xdr:rowOff>
    </xdr:from>
    <xdr:to>
      <xdr:col>71</xdr:col>
      <xdr:colOff>177800</xdr:colOff>
      <xdr:row>38</xdr:row>
      <xdr:rowOff>32062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101866"/>
          <a:ext cx="889000" cy="4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156533</xdr:rowOff>
    </xdr:from>
    <xdr:to>
      <xdr:col>85</xdr:col>
      <xdr:colOff>177800</xdr:colOff>
      <xdr:row>39</xdr:row>
      <xdr:rowOff>86683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2604</xdr:rowOff>
    </xdr:from>
    <xdr:to>
      <xdr:col>81</xdr:col>
      <xdr:colOff>101600</xdr:colOff>
      <xdr:row>39</xdr:row>
      <xdr:rowOff>104204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95331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8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125982</xdr:rowOff>
    </xdr:from>
    <xdr:to>
      <xdr:col>76</xdr:col>
      <xdr:colOff>165100</xdr:colOff>
      <xdr:row>37</xdr:row>
      <xdr:rowOff>56132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72659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0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50316</xdr:rowOff>
    </xdr:from>
    <xdr:to>
      <xdr:col>72</xdr:col>
      <xdr:colOff>38100</xdr:colOff>
      <xdr:row>35</xdr:row>
      <xdr:rowOff>151916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0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168443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8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152712</xdr:rowOff>
    </xdr:from>
    <xdr:to>
      <xdr:col>67</xdr:col>
      <xdr:colOff>101600</xdr:colOff>
      <xdr:row>38</xdr:row>
      <xdr:rowOff>82862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99389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115729</xdr:rowOff>
    </xdr:from>
    <xdr:to>
      <xdr:col>85</xdr:col>
      <xdr:colOff>127000</xdr:colOff>
      <xdr:row>77</xdr:row>
      <xdr:rowOff>170839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17379"/>
          <a:ext cx="838200" cy="5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110913</xdr:rowOff>
    </xdr:from>
    <xdr:to>
      <xdr:col>81</xdr:col>
      <xdr:colOff>50800</xdr:colOff>
      <xdr:row>77</xdr:row>
      <xdr:rowOff>115729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12563"/>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73144</xdr:rowOff>
    </xdr:from>
    <xdr:to>
      <xdr:col>76</xdr:col>
      <xdr:colOff>114300</xdr:colOff>
      <xdr:row>77</xdr:row>
      <xdr:rowOff>110913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74794"/>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40308</xdr:rowOff>
    </xdr:from>
    <xdr:to>
      <xdr:col>71</xdr:col>
      <xdr:colOff>177800</xdr:colOff>
      <xdr:row>77</xdr:row>
      <xdr:rowOff>73144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41958"/>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120039</xdr:rowOff>
    </xdr:from>
    <xdr:to>
      <xdr:col>85</xdr:col>
      <xdr:colOff>177800</xdr:colOff>
      <xdr:row>78</xdr:row>
      <xdr:rowOff>50189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34966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64929</xdr:rowOff>
    </xdr:from>
    <xdr:to>
      <xdr:col>81</xdr:col>
      <xdr:colOff>101600</xdr:colOff>
      <xdr:row>77</xdr:row>
      <xdr:rowOff>166529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157656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60113</xdr:rowOff>
    </xdr:from>
    <xdr:to>
      <xdr:col>76</xdr:col>
      <xdr:colOff>165100</xdr:colOff>
      <xdr:row>77</xdr:row>
      <xdr:rowOff>161713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152840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22344</xdr:rowOff>
    </xdr:from>
    <xdr:to>
      <xdr:col>72</xdr:col>
      <xdr:colOff>38100</xdr:colOff>
      <xdr:row>77</xdr:row>
      <xdr:rowOff>123944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115071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160958</xdr:rowOff>
    </xdr:from>
    <xdr:to>
      <xdr:col>67</xdr:col>
      <xdr:colOff>101600</xdr:colOff>
      <xdr:row>77</xdr:row>
      <xdr:rowOff>91108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8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93476</xdr:rowOff>
    </xdr:from>
    <xdr:to>
      <xdr:col>85</xdr:col>
      <xdr:colOff>127000</xdr:colOff>
      <xdr:row>96</xdr:row>
      <xdr:rowOff>114308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381226"/>
          <a:ext cx="838200" cy="1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93476</xdr:rowOff>
    </xdr:from>
    <xdr:to>
      <xdr:col>81</xdr:col>
      <xdr:colOff>50800</xdr:colOff>
      <xdr:row>96</xdr:row>
      <xdr:rowOff>32148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81226"/>
          <a:ext cx="889000" cy="1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32148</xdr:rowOff>
    </xdr:from>
    <xdr:to>
      <xdr:col>76</xdr:col>
      <xdr:colOff>114300</xdr:colOff>
      <xdr:row>96</xdr:row>
      <xdr:rowOff>92160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491348"/>
          <a:ext cx="889000" cy="6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92160</xdr:rowOff>
    </xdr:from>
    <xdr:to>
      <xdr:col>71</xdr:col>
      <xdr:colOff>177800</xdr:colOff>
      <xdr:row>96</xdr:row>
      <xdr:rowOff>162286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51360"/>
          <a:ext cx="889000" cy="7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63508</xdr:rowOff>
    </xdr:from>
    <xdr:to>
      <xdr:col>85</xdr:col>
      <xdr:colOff>177800</xdr:colOff>
      <xdr:row>96</xdr:row>
      <xdr:rowOff>165108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86385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42676</xdr:rowOff>
    </xdr:from>
    <xdr:to>
      <xdr:col>81</xdr:col>
      <xdr:colOff>101600</xdr:colOff>
      <xdr:row>95</xdr:row>
      <xdr:rowOff>144276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160803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152798</xdr:rowOff>
    </xdr:from>
    <xdr:to>
      <xdr:col>76</xdr:col>
      <xdr:colOff>165100</xdr:colOff>
      <xdr:row>96</xdr:row>
      <xdr:rowOff>82948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99475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1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41360</xdr:rowOff>
    </xdr:from>
    <xdr:to>
      <xdr:col>72</xdr:col>
      <xdr:colOff>38100</xdr:colOff>
      <xdr:row>96</xdr:row>
      <xdr:rowOff>142960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7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111486</xdr:rowOff>
    </xdr:from>
    <xdr:to>
      <xdr:col>67</xdr:col>
      <xdr:colOff>101600</xdr:colOff>
      <xdr:row>97</xdr:row>
      <xdr:rowOff>41636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45517</xdr:rowOff>
    </xdr:from>
    <xdr:to>
      <xdr:col>116</xdr:col>
      <xdr:colOff>63500</xdr:colOff>
      <xdr:row>36</xdr:row>
      <xdr:rowOff>158274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17717"/>
          <a:ext cx="838200" cy="1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158274</xdr:rowOff>
    </xdr:from>
    <xdr:to>
      <xdr:col>111</xdr:col>
      <xdr:colOff>177800</xdr:colOff>
      <xdr:row>36</xdr:row>
      <xdr:rowOff>160160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3047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141815</xdr:rowOff>
    </xdr:from>
    <xdr:to>
      <xdr:col>107</xdr:col>
      <xdr:colOff>50800</xdr:colOff>
      <xdr:row>36</xdr:row>
      <xdr:rowOff>160160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14015"/>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141815</xdr:rowOff>
    </xdr:from>
    <xdr:to>
      <xdr:col>102</xdr:col>
      <xdr:colOff>114300</xdr:colOff>
      <xdr:row>36</xdr:row>
      <xdr:rowOff>151016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14015"/>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166167</xdr:rowOff>
    </xdr:from>
    <xdr:to>
      <xdr:col>116</xdr:col>
      <xdr:colOff>114300</xdr:colOff>
      <xdr:row>36</xdr:row>
      <xdr:rowOff>96317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17594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1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107474</xdr:rowOff>
    </xdr:from>
    <xdr:to>
      <xdr:col>112</xdr:col>
      <xdr:colOff>38100</xdr:colOff>
      <xdr:row>37</xdr:row>
      <xdr:rowOff>37624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28751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7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109360</xdr:rowOff>
    </xdr:from>
    <xdr:to>
      <xdr:col>107</xdr:col>
      <xdr:colOff>101600</xdr:colOff>
      <xdr:row>37</xdr:row>
      <xdr:rowOff>39510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30637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91015</xdr:rowOff>
    </xdr:from>
    <xdr:to>
      <xdr:col>102</xdr:col>
      <xdr:colOff>165100</xdr:colOff>
      <xdr:row>37</xdr:row>
      <xdr:rowOff>21165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12292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5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100216</xdr:rowOff>
    </xdr:from>
    <xdr:to>
      <xdr:col>98</xdr:col>
      <xdr:colOff>38100</xdr:colOff>
      <xdr:row>37</xdr:row>
      <xdr:rowOff>30366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2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21493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119080</xdr:rowOff>
    </xdr:from>
    <xdr:to>
      <xdr:col>116</xdr:col>
      <xdr:colOff>63500</xdr:colOff>
      <xdr:row>56</xdr:row>
      <xdr:rowOff>164891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720280"/>
          <a:ext cx="8382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164891</xdr:rowOff>
    </xdr:from>
    <xdr:to>
      <xdr:col>111</xdr:col>
      <xdr:colOff>177800</xdr:colOff>
      <xdr:row>57</xdr:row>
      <xdr:rowOff>19228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766091"/>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104632</xdr:rowOff>
    </xdr:from>
    <xdr:to>
      <xdr:col>107</xdr:col>
      <xdr:colOff>50800</xdr:colOff>
      <xdr:row>57</xdr:row>
      <xdr:rowOff>19228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705832"/>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130191</xdr:rowOff>
    </xdr:from>
    <xdr:to>
      <xdr:col>102</xdr:col>
      <xdr:colOff>114300</xdr:colOff>
      <xdr:row>56</xdr:row>
      <xdr:rowOff>104632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559941"/>
          <a:ext cx="889000" cy="1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68280</xdr:rowOff>
    </xdr:from>
    <xdr:to>
      <xdr:col>116</xdr:col>
      <xdr:colOff>114300</xdr:colOff>
      <xdr:row>56</xdr:row>
      <xdr:rowOff>169880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6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91157</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5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114091</xdr:rowOff>
    </xdr:from>
    <xdr:to>
      <xdr:col>112</xdr:col>
      <xdr:colOff>38100</xdr:colOff>
      <xdr:row>57</xdr:row>
      <xdr:rowOff>44241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139878</xdr:rowOff>
    </xdr:from>
    <xdr:to>
      <xdr:col>107</xdr:col>
      <xdr:colOff>101600</xdr:colOff>
      <xdr:row>57</xdr:row>
      <xdr:rowOff>70028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7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61155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53832</xdr:rowOff>
    </xdr:from>
    <xdr:to>
      <xdr:col>102</xdr:col>
      <xdr:colOff>165100</xdr:colOff>
      <xdr:row>56</xdr:row>
      <xdr:rowOff>155432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79391</xdr:rowOff>
    </xdr:from>
    <xdr:to>
      <xdr:col>98</xdr:col>
      <xdr:colOff>38100</xdr:colOff>
      <xdr:row>56</xdr:row>
      <xdr:rowOff>9541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5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26068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2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151016</xdr:rowOff>
    </xdr:from>
    <xdr:to>
      <xdr:col>116</xdr:col>
      <xdr:colOff>63500</xdr:colOff>
      <xdr:row>75</xdr:row>
      <xdr:rowOff>58624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38316"/>
          <a:ext cx="838200" cy="7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58624</xdr:rowOff>
    </xdr:from>
    <xdr:to>
      <xdr:col>111</xdr:col>
      <xdr:colOff>177800</xdr:colOff>
      <xdr:row>75</xdr:row>
      <xdr:rowOff>137261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17374"/>
          <a:ext cx="889000" cy="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137261</xdr:rowOff>
    </xdr:from>
    <xdr:to>
      <xdr:col>107</xdr:col>
      <xdr:colOff>50800</xdr:colOff>
      <xdr:row>75</xdr:row>
      <xdr:rowOff>170714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96011"/>
          <a:ext cx="8890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170714</xdr:rowOff>
    </xdr:from>
    <xdr:to>
      <xdr:col>102</xdr:col>
      <xdr:colOff>114300</xdr:colOff>
      <xdr:row>76</xdr:row>
      <xdr:rowOff>66777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29464"/>
          <a:ext cx="889000" cy="6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100216</xdr:rowOff>
    </xdr:from>
    <xdr:to>
      <xdr:col>116</xdr:col>
      <xdr:colOff>114300</xdr:colOff>
      <xdr:row>75</xdr:row>
      <xdr:rowOff>30366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123093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7824</xdr:rowOff>
    </xdr:from>
    <xdr:to>
      <xdr:col>112</xdr:col>
      <xdr:colOff>38100</xdr:colOff>
      <xdr:row>75</xdr:row>
      <xdr:rowOff>109424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100551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86461</xdr:rowOff>
    </xdr:from>
    <xdr:to>
      <xdr:col>107</xdr:col>
      <xdr:colOff>101600</xdr:colOff>
      <xdr:row>76</xdr:row>
      <xdr:rowOff>16611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119914</xdr:rowOff>
    </xdr:from>
    <xdr:to>
      <xdr:col>102</xdr:col>
      <xdr:colOff>165100</xdr:colOff>
      <xdr:row>76</xdr:row>
      <xdr:rowOff>50064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41191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15977</xdr:rowOff>
    </xdr:from>
    <xdr:to>
      <xdr:col>98</xdr:col>
      <xdr:colOff>38100</xdr:colOff>
      <xdr:row>76</xdr:row>
      <xdr:rowOff>117577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134104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普通建設事業費（うち更新整備）が大幅に増加している。これは、ごみ処理場整備事業、荘川義務教育学校整備事業、高根多目的センター整備事業、サッカー競技場整備事業などの著大事業の推進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いで増加しているのが、人件費、物件費、維持補修費である。人件費は人事院勧告による職員給与等の増加、会計年度任用職員への勤勉手当支給や職員退職金の増加によるもの、物件費は労務費及び物価の高騰に伴う委託料、光熱水費及び学校給食賄材料費等の増加によるもの、維持補修費の増加は豪雪に伴う除雪費用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一方、著大事業の実施に向けた政策的積立が順次終了していることを受け、積立金は前年と比較し大きく減少した。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今後もさらなる行財政改革の推進などにより、健全で持続可能な財政基盤の確立に努める。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82,486
81,126
2,177.61
64,339,655
61,675,021
1,007,043
28,432,717
16,105,583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85979</xdr:rowOff>
    </xdr:from>
    <xdr:to>
      <xdr:col>24</xdr:col>
      <xdr:colOff>63500</xdr:colOff>
      <xdr:row>35</xdr:row>
      <xdr:rowOff>131318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6729"/>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131318</xdr:rowOff>
    </xdr:from>
    <xdr:to>
      <xdr:col>19</xdr:col>
      <xdr:colOff>177800</xdr:colOff>
      <xdr:row>36</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2068"/>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34925</xdr:rowOff>
    </xdr:from>
    <xdr:to>
      <xdr:col>15</xdr:col>
      <xdr:colOff>50800</xdr:colOff>
      <xdr:row>36</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7125"/>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45212</xdr:rowOff>
    </xdr:from>
    <xdr:to>
      <xdr:col>10</xdr:col>
      <xdr:colOff>114300</xdr:colOff>
      <xdr:row>36</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741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35179</xdr:rowOff>
    </xdr:from>
    <xdr:to>
      <xdr:col>24</xdr:col>
      <xdr:colOff>114300</xdr:colOff>
      <xdr:row>35</xdr:row>
      <xdr:rowOff>136779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58056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80518</xdr:rowOff>
    </xdr:from>
    <xdr:to>
      <xdr:col>20</xdr:col>
      <xdr:colOff>38100</xdr:colOff>
      <xdr:row>36</xdr:row>
      <xdr:rowOff>10668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155575</xdr:rowOff>
    </xdr:from>
    <xdr:to>
      <xdr:col>15</xdr:col>
      <xdr:colOff>101600</xdr:colOff>
      <xdr:row>36</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76852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32512</xdr:rowOff>
    </xdr:from>
    <xdr:to>
      <xdr:col>10</xdr:col>
      <xdr:colOff>165100</xdr:colOff>
      <xdr:row>36</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125239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165862</xdr:rowOff>
    </xdr:from>
    <xdr:to>
      <xdr:col>6</xdr:col>
      <xdr:colOff>38100</xdr:colOff>
      <xdr:row>36</xdr:row>
      <xdr:rowOff>96012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87139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58506</xdr:rowOff>
    </xdr:from>
    <xdr:to>
      <xdr:col>24</xdr:col>
      <xdr:colOff>63500</xdr:colOff>
      <xdr:row>55</xdr:row>
      <xdr:rowOff>77448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8256"/>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77448</xdr:rowOff>
    </xdr:from>
    <xdr:to>
      <xdr:col>19</xdr:col>
      <xdr:colOff>177800</xdr:colOff>
      <xdr:row>55</xdr:row>
      <xdr:rowOff>140386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07198"/>
          <a:ext cx="889000" cy="6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140386</xdr:rowOff>
    </xdr:from>
    <xdr:to>
      <xdr:col>15</xdr:col>
      <xdr:colOff>50800</xdr:colOff>
      <xdr:row>56</xdr:row>
      <xdr:rowOff>43688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7013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170355</xdr:rowOff>
    </xdr:from>
    <xdr:to>
      <xdr:col>10</xdr:col>
      <xdr:colOff>114300</xdr:colOff>
      <xdr:row>56</xdr:row>
      <xdr:rowOff>43688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57205"/>
          <a:ext cx="889000" cy="3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7706</xdr:rowOff>
    </xdr:from>
    <xdr:to>
      <xdr:col>24</xdr:col>
      <xdr:colOff>114300</xdr:colOff>
      <xdr:row>55</xdr:row>
      <xdr:rowOff>109306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30583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26648</xdr:rowOff>
    </xdr:from>
    <xdr:to>
      <xdr:col>20</xdr:col>
      <xdr:colOff>38100</xdr:colOff>
      <xdr:row>55</xdr:row>
      <xdr:rowOff>128248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144775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89586</xdr:rowOff>
    </xdr:from>
    <xdr:to>
      <xdr:col>15</xdr:col>
      <xdr:colOff>101600</xdr:colOff>
      <xdr:row>56</xdr:row>
      <xdr:rowOff>19736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36263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9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164338</xdr:rowOff>
    </xdr:from>
    <xdr:to>
      <xdr:col>10</xdr:col>
      <xdr:colOff>165100</xdr:colOff>
      <xdr:row>56</xdr:row>
      <xdr:rowOff>94488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111015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119555</xdr:rowOff>
    </xdr:from>
    <xdr:to>
      <xdr:col>6</xdr:col>
      <xdr:colOff>38100</xdr:colOff>
      <xdr:row>54</xdr:row>
      <xdr:rowOff>49705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66232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123013</xdr:rowOff>
    </xdr:from>
    <xdr:to>
      <xdr:col>24</xdr:col>
      <xdr:colOff>63500</xdr:colOff>
      <xdr:row>77</xdr:row>
      <xdr:rowOff>120878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3213"/>
          <a:ext cx="838200" cy="1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120878</xdr:rowOff>
    </xdr:from>
    <xdr:to>
      <xdr:col>19</xdr:col>
      <xdr:colOff>177800</xdr:colOff>
      <xdr:row>78</xdr:row>
      <xdr:rowOff>43111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2528"/>
          <a:ext cx="889000" cy="9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100261</xdr:rowOff>
    </xdr:from>
    <xdr:to>
      <xdr:col>15</xdr:col>
      <xdr:colOff>50800</xdr:colOff>
      <xdr:row>78</xdr:row>
      <xdr:rowOff>43111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19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100261</xdr:rowOff>
    </xdr:from>
    <xdr:to>
      <xdr:col>10</xdr:col>
      <xdr:colOff>114300</xdr:colOff>
      <xdr:row>79</xdr:row>
      <xdr:rowOff>50797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1911"/>
          <a:ext cx="889000" cy="2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72213</xdr:rowOff>
    </xdr:from>
    <xdr:to>
      <xdr:col>24</xdr:col>
      <xdr:colOff>114300</xdr:colOff>
      <xdr:row>77</xdr:row>
      <xdr:rowOff>2363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50640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70078</xdr:rowOff>
    </xdr:from>
    <xdr:to>
      <xdr:col>20</xdr:col>
      <xdr:colOff>38100</xdr:colOff>
      <xdr:row>78</xdr:row>
      <xdr:rowOff>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162805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163761</xdr:rowOff>
    </xdr:from>
    <xdr:to>
      <xdr:col>15</xdr:col>
      <xdr:colOff>101600</xdr:colOff>
      <xdr:row>78</xdr:row>
      <xdr:rowOff>93911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85038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49461</xdr:rowOff>
    </xdr:from>
    <xdr:to>
      <xdr:col>10</xdr:col>
      <xdr:colOff>165100</xdr:colOff>
      <xdr:row>77</xdr:row>
      <xdr:rowOff>151061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142188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171447</xdr:rowOff>
    </xdr:from>
    <xdr:to>
      <xdr:col>6</xdr:col>
      <xdr:colOff>38100</xdr:colOff>
      <xdr:row>79</xdr:row>
      <xdr:rowOff>101597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92724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3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133852</xdr:rowOff>
    </xdr:from>
    <xdr:to>
      <xdr:col>24</xdr:col>
      <xdr:colOff>63500</xdr:colOff>
      <xdr:row>96</xdr:row>
      <xdr:rowOff>28639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392902"/>
          <a:ext cx="838200" cy="10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22733</xdr:rowOff>
    </xdr:from>
    <xdr:to>
      <xdr:col>19</xdr:col>
      <xdr:colOff>177800</xdr:colOff>
      <xdr:row>96</xdr:row>
      <xdr:rowOff>28639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8193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22733</xdr:rowOff>
    </xdr:from>
    <xdr:to>
      <xdr:col>15</xdr:col>
      <xdr:colOff>50800</xdr:colOff>
      <xdr:row>96</xdr:row>
      <xdr:rowOff>48203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81933"/>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48203</xdr:rowOff>
    </xdr:from>
    <xdr:to>
      <xdr:col>10</xdr:col>
      <xdr:colOff>114300</xdr:colOff>
      <xdr:row>97</xdr:row>
      <xdr:rowOff>18504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07403"/>
          <a:ext cx="889000" cy="1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83052</xdr:rowOff>
    </xdr:from>
    <xdr:to>
      <xdr:col>24</xdr:col>
      <xdr:colOff>114300</xdr:colOff>
      <xdr:row>90</xdr:row>
      <xdr:rowOff>13202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36079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9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149289</xdr:rowOff>
    </xdr:from>
    <xdr:to>
      <xdr:col>20</xdr:col>
      <xdr:colOff>38100</xdr:colOff>
      <xdr:row>96</xdr:row>
      <xdr:rowOff>79439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70566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2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143383</xdr:rowOff>
    </xdr:from>
    <xdr:to>
      <xdr:col>15</xdr:col>
      <xdr:colOff>101600</xdr:colOff>
      <xdr:row>96</xdr:row>
      <xdr:rowOff>73533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64660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168853</xdr:rowOff>
    </xdr:from>
    <xdr:to>
      <xdr:col>10</xdr:col>
      <xdr:colOff>165100</xdr:colOff>
      <xdr:row>96</xdr:row>
      <xdr:rowOff>99003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90130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139154</xdr:rowOff>
    </xdr:from>
    <xdr:to>
      <xdr:col>6</xdr:col>
      <xdr:colOff>38100</xdr:colOff>
      <xdr:row>97</xdr:row>
      <xdr:rowOff>69304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60431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84183</xdr:rowOff>
    </xdr:from>
    <xdr:to>
      <xdr:col>55</xdr:col>
      <xdr:colOff>0</xdr:colOff>
      <xdr:row>34</xdr:row>
      <xdr:rowOff>126311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913483"/>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28666</xdr:rowOff>
    </xdr:from>
    <xdr:to>
      <xdr:col>50</xdr:col>
      <xdr:colOff>114300</xdr:colOff>
      <xdr:row>34</xdr:row>
      <xdr:rowOff>84183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8579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96266</xdr:rowOff>
    </xdr:from>
    <xdr:to>
      <xdr:col>45</xdr:col>
      <xdr:colOff>177800</xdr:colOff>
      <xdr:row>34</xdr:row>
      <xdr:rowOff>28666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582666"/>
          <a:ext cx="889000" cy="27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69161</xdr:rowOff>
    </xdr:from>
    <xdr:to>
      <xdr:col>41</xdr:col>
      <xdr:colOff>50800</xdr:colOff>
      <xdr:row>32</xdr:row>
      <xdr:rowOff>96266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384111"/>
          <a:ext cx="889000" cy="1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75511</xdr:rowOff>
    </xdr:from>
    <xdr:to>
      <xdr:col>55</xdr:col>
      <xdr:colOff>50800</xdr:colOff>
      <xdr:row>35</xdr:row>
      <xdr:rowOff>5661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98388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5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33383</xdr:rowOff>
    </xdr:from>
    <xdr:to>
      <xdr:col>50</xdr:col>
      <xdr:colOff>165100</xdr:colOff>
      <xdr:row>34</xdr:row>
      <xdr:rowOff>134983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151510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149316</xdr:rowOff>
    </xdr:from>
    <xdr:to>
      <xdr:col>46</xdr:col>
      <xdr:colOff>38100</xdr:colOff>
      <xdr:row>34</xdr:row>
      <xdr:rowOff>79466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95993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45466</xdr:rowOff>
    </xdr:from>
    <xdr:to>
      <xdr:col>41</xdr:col>
      <xdr:colOff>101600</xdr:colOff>
      <xdr:row>32</xdr:row>
      <xdr:rowOff>147066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163593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18361</xdr:rowOff>
    </xdr:from>
    <xdr:to>
      <xdr:col>36</xdr:col>
      <xdr:colOff>165100</xdr:colOff>
      <xdr:row>31</xdr:row>
      <xdr:rowOff>119961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3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136488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1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18852</xdr:rowOff>
    </xdr:from>
    <xdr:to>
      <xdr:col>55</xdr:col>
      <xdr:colOff>0</xdr:colOff>
      <xdr:row>57</xdr:row>
      <xdr:rowOff>65683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91502"/>
          <a:ext cx="838200" cy="4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18852</xdr:rowOff>
    </xdr:from>
    <xdr:to>
      <xdr:col>50</xdr:col>
      <xdr:colOff>114300</xdr:colOff>
      <xdr:row>57</xdr:row>
      <xdr:rowOff>91432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91502"/>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91432</xdr:rowOff>
    </xdr:from>
    <xdr:to>
      <xdr:col>45</xdr:col>
      <xdr:colOff>177800</xdr:colOff>
      <xdr:row>57</xdr:row>
      <xdr:rowOff>109410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64082"/>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109214</xdr:rowOff>
    </xdr:from>
    <xdr:to>
      <xdr:col>41</xdr:col>
      <xdr:colOff>50800</xdr:colOff>
      <xdr:row>57</xdr:row>
      <xdr:rowOff>109410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8186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14883</xdr:rowOff>
    </xdr:from>
    <xdr:to>
      <xdr:col>55</xdr:col>
      <xdr:colOff>50800</xdr:colOff>
      <xdr:row>57</xdr:row>
      <xdr:rowOff>116483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164760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139502</xdr:rowOff>
    </xdr:from>
    <xdr:to>
      <xdr:col>50</xdr:col>
      <xdr:colOff>165100</xdr:colOff>
      <xdr:row>57</xdr:row>
      <xdr:rowOff>69652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60779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3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40632</xdr:rowOff>
    </xdr:from>
    <xdr:to>
      <xdr:col>46</xdr:col>
      <xdr:colOff>38100</xdr:colOff>
      <xdr:row>57</xdr:row>
      <xdr:rowOff>142232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133359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0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58610</xdr:rowOff>
    </xdr:from>
    <xdr:to>
      <xdr:col>41</xdr:col>
      <xdr:colOff>101600</xdr:colOff>
      <xdr:row>57</xdr:row>
      <xdr:rowOff>160210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151337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2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58414</xdr:rowOff>
    </xdr:from>
    <xdr:to>
      <xdr:col>36</xdr:col>
      <xdr:colOff>165100</xdr:colOff>
      <xdr:row>57</xdr:row>
      <xdr:rowOff>160014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151141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87655</xdr:rowOff>
    </xdr:from>
    <xdr:to>
      <xdr:col>55</xdr:col>
      <xdr:colOff>0</xdr:colOff>
      <xdr:row>76</xdr:row>
      <xdr:rowOff>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46405"/>
          <a:ext cx="838200" cy="8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70091</xdr:rowOff>
    </xdr:from>
    <xdr:to>
      <xdr:col>50</xdr:col>
      <xdr:colOff>114300</xdr:colOff>
      <xdr:row>76</xdr:row>
      <xdr:rowOff>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28841"/>
          <a:ext cx="889000" cy="1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43593</xdr:rowOff>
    </xdr:from>
    <xdr:to>
      <xdr:col>45</xdr:col>
      <xdr:colOff>177800</xdr:colOff>
      <xdr:row>75</xdr:row>
      <xdr:rowOff>70091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30893"/>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138367</xdr:rowOff>
    </xdr:from>
    <xdr:to>
      <xdr:col>41</xdr:col>
      <xdr:colOff>50800</xdr:colOff>
      <xdr:row>74</xdr:row>
      <xdr:rowOff>43593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311317"/>
          <a:ext cx="889000" cy="4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36855</xdr:rowOff>
    </xdr:from>
    <xdr:to>
      <xdr:col>55</xdr:col>
      <xdr:colOff>50800</xdr:colOff>
      <xdr:row>75</xdr:row>
      <xdr:rowOff>138455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59732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4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120732</xdr:rowOff>
    </xdr:from>
    <xdr:to>
      <xdr:col>50</xdr:col>
      <xdr:colOff>165100</xdr:colOff>
      <xdr:row>76</xdr:row>
      <xdr:rowOff>50882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67409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19291</xdr:rowOff>
    </xdr:from>
    <xdr:to>
      <xdr:col>46</xdr:col>
      <xdr:colOff>38100</xdr:colOff>
      <xdr:row>75</xdr:row>
      <xdr:rowOff>120891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137418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164243</xdr:rowOff>
    </xdr:from>
    <xdr:to>
      <xdr:col>41</xdr:col>
      <xdr:colOff>101600</xdr:colOff>
      <xdr:row>74</xdr:row>
      <xdr:rowOff>94393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110920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87567</xdr:rowOff>
    </xdr:from>
    <xdr:to>
      <xdr:col>36</xdr:col>
      <xdr:colOff>165100</xdr:colOff>
      <xdr:row>72</xdr:row>
      <xdr:rowOff>17717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2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34244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03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5398</xdr:rowOff>
    </xdr:from>
    <xdr:to>
      <xdr:col>55</xdr:col>
      <xdr:colOff>0</xdr:colOff>
      <xdr:row>93</xdr:row>
      <xdr:rowOff>165843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950248"/>
          <a:ext cx="838200" cy="1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165843</xdr:rowOff>
    </xdr:from>
    <xdr:to>
      <xdr:col>50</xdr:col>
      <xdr:colOff>114300</xdr:colOff>
      <xdr:row>94</xdr:row>
      <xdr:rowOff>78108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110693"/>
          <a:ext cx="889000" cy="8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74451</xdr:rowOff>
    </xdr:from>
    <xdr:to>
      <xdr:col>45</xdr:col>
      <xdr:colOff>177800</xdr:colOff>
      <xdr:row>94</xdr:row>
      <xdr:rowOff>78108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19075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74451</xdr:rowOff>
    </xdr:from>
    <xdr:to>
      <xdr:col>41</xdr:col>
      <xdr:colOff>50800</xdr:colOff>
      <xdr:row>95</xdr:row>
      <xdr:rowOff>32356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190751"/>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126048</xdr:rowOff>
    </xdr:from>
    <xdr:to>
      <xdr:col>55</xdr:col>
      <xdr:colOff>50800</xdr:colOff>
      <xdr:row>93</xdr:row>
      <xdr:rowOff>56198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148925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7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115043</xdr:rowOff>
    </xdr:from>
    <xdr:to>
      <xdr:col>50</xdr:col>
      <xdr:colOff>165100</xdr:colOff>
      <xdr:row>94</xdr:row>
      <xdr:rowOff>45193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61720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27308</xdr:rowOff>
    </xdr:from>
    <xdr:to>
      <xdr:col>46</xdr:col>
      <xdr:colOff>38100</xdr:colOff>
      <xdr:row>94</xdr:row>
      <xdr:rowOff>128908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145435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1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23651</xdr:rowOff>
    </xdr:from>
    <xdr:to>
      <xdr:col>41</xdr:col>
      <xdr:colOff>101600</xdr:colOff>
      <xdr:row>94</xdr:row>
      <xdr:rowOff>125251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3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141778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1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153006</xdr:rowOff>
    </xdr:from>
    <xdr:to>
      <xdr:col>36</xdr:col>
      <xdr:colOff>165100</xdr:colOff>
      <xdr:row>95</xdr:row>
      <xdr:rowOff>83156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99683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21476</xdr:rowOff>
    </xdr:from>
    <xdr:to>
      <xdr:col>85</xdr:col>
      <xdr:colOff>127000</xdr:colOff>
      <xdr:row>36</xdr:row>
      <xdr:rowOff>29934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193676"/>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21476</xdr:rowOff>
    </xdr:from>
    <xdr:to>
      <xdr:col>81</xdr:col>
      <xdr:colOff>50800</xdr:colOff>
      <xdr:row>37</xdr:row>
      <xdr:rowOff>788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93676"/>
          <a:ext cx="889000" cy="15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165341</xdr:rowOff>
    </xdr:from>
    <xdr:to>
      <xdr:col>76</xdr:col>
      <xdr:colOff>114300</xdr:colOff>
      <xdr:row>37</xdr:row>
      <xdr:rowOff>788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37541"/>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22771</xdr:rowOff>
    </xdr:from>
    <xdr:to>
      <xdr:col>71</xdr:col>
      <xdr:colOff>177800</xdr:colOff>
      <xdr:row>36</xdr:row>
      <xdr:rowOff>165341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194971"/>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150584</xdr:rowOff>
    </xdr:from>
    <xdr:to>
      <xdr:col>85</xdr:col>
      <xdr:colOff>177800</xdr:colOff>
      <xdr:row>36</xdr:row>
      <xdr:rowOff>80734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5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2011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142126</xdr:rowOff>
    </xdr:from>
    <xdr:to>
      <xdr:col>81</xdr:col>
      <xdr:colOff>101600</xdr:colOff>
      <xdr:row>36</xdr:row>
      <xdr:rowOff>72276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88803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121438</xdr:rowOff>
    </xdr:from>
    <xdr:to>
      <xdr:col>76</xdr:col>
      <xdr:colOff>165100</xdr:colOff>
      <xdr:row>37</xdr:row>
      <xdr:rowOff>51588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68115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114541</xdr:rowOff>
    </xdr:from>
    <xdr:to>
      <xdr:col>72</xdr:col>
      <xdr:colOff>38100</xdr:colOff>
      <xdr:row>37</xdr:row>
      <xdr:rowOff>44691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35818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3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143421</xdr:rowOff>
    </xdr:from>
    <xdr:to>
      <xdr:col>67</xdr:col>
      <xdr:colOff>101600</xdr:colOff>
      <xdr:row>36</xdr:row>
      <xdr:rowOff>73571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90098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1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115720</xdr:rowOff>
    </xdr:from>
    <xdr:to>
      <xdr:col>85</xdr:col>
      <xdr:colOff>127000</xdr:colOff>
      <xdr:row>54</xdr:row>
      <xdr:rowOff>133299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688220"/>
          <a:ext cx="838200" cy="70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80584</xdr:rowOff>
    </xdr:from>
    <xdr:to>
      <xdr:col>81</xdr:col>
      <xdr:colOff>50800</xdr:colOff>
      <xdr:row>54</xdr:row>
      <xdr:rowOff>133299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38884"/>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80584</xdr:rowOff>
    </xdr:from>
    <xdr:to>
      <xdr:col>76</xdr:col>
      <xdr:colOff>114300</xdr:colOff>
      <xdr:row>56</xdr:row>
      <xdr:rowOff>73337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38884"/>
          <a:ext cx="889000" cy="3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52512</xdr:rowOff>
    </xdr:from>
    <xdr:to>
      <xdr:col>71</xdr:col>
      <xdr:colOff>177800</xdr:colOff>
      <xdr:row>56</xdr:row>
      <xdr:rowOff>73337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139362"/>
          <a:ext cx="889000" cy="5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64920</xdr:rowOff>
    </xdr:from>
    <xdr:to>
      <xdr:col>85</xdr:col>
      <xdr:colOff>177800</xdr:colOff>
      <xdr:row>50</xdr:row>
      <xdr:rowOff>166520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6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151297</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5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82499</xdr:rowOff>
    </xdr:from>
    <xdr:to>
      <xdr:col>81</xdr:col>
      <xdr:colOff>101600</xdr:colOff>
      <xdr:row>55</xdr:row>
      <xdr:rowOff>12649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4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29176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1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29784</xdr:rowOff>
    </xdr:from>
    <xdr:to>
      <xdr:col>76</xdr:col>
      <xdr:colOff>165100</xdr:colOff>
      <xdr:row>54</xdr:row>
      <xdr:rowOff>131384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147911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6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22537</xdr:rowOff>
    </xdr:from>
    <xdr:to>
      <xdr:col>72</xdr:col>
      <xdr:colOff>38100</xdr:colOff>
      <xdr:row>56</xdr:row>
      <xdr:rowOff>124137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140664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1712</xdr:rowOff>
    </xdr:from>
    <xdr:to>
      <xdr:col>67</xdr:col>
      <xdr:colOff>101600</xdr:colOff>
      <xdr:row>53</xdr:row>
      <xdr:rowOff>103312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0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119839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8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35883</xdr:rowOff>
    </xdr:from>
    <xdr:to>
      <xdr:col>85</xdr:col>
      <xdr:colOff>127000</xdr:colOff>
      <xdr:row>79</xdr:row>
      <xdr:rowOff>53403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0433"/>
          <a:ext cx="8382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5316</xdr:rowOff>
    </xdr:from>
    <xdr:to>
      <xdr:col>81</xdr:col>
      <xdr:colOff>50800</xdr:colOff>
      <xdr:row>79</xdr:row>
      <xdr:rowOff>53403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06966"/>
          <a:ext cx="889000" cy="39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101116</xdr:rowOff>
    </xdr:from>
    <xdr:to>
      <xdr:col>76</xdr:col>
      <xdr:colOff>114300</xdr:colOff>
      <xdr:row>77</xdr:row>
      <xdr:rowOff>5316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959866"/>
          <a:ext cx="889000" cy="24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101116</xdr:rowOff>
    </xdr:from>
    <xdr:to>
      <xdr:col>71</xdr:col>
      <xdr:colOff>177800</xdr:colOff>
      <xdr:row>78</xdr:row>
      <xdr:rowOff>32062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59866"/>
          <a:ext cx="889000" cy="4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156533</xdr:rowOff>
    </xdr:from>
    <xdr:to>
      <xdr:col>85</xdr:col>
      <xdr:colOff>177800</xdr:colOff>
      <xdr:row>79</xdr:row>
      <xdr:rowOff>86683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2603</xdr:rowOff>
    </xdr:from>
    <xdr:to>
      <xdr:col>81</xdr:col>
      <xdr:colOff>101600</xdr:colOff>
      <xdr:row>79</xdr:row>
      <xdr:rowOff>104203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95330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3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125966</xdr:rowOff>
    </xdr:from>
    <xdr:to>
      <xdr:col>76</xdr:col>
      <xdr:colOff>165100</xdr:colOff>
      <xdr:row>77</xdr:row>
      <xdr:rowOff>56116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72643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9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50316</xdr:rowOff>
    </xdr:from>
    <xdr:to>
      <xdr:col>72</xdr:col>
      <xdr:colOff>38100</xdr:colOff>
      <xdr:row>75</xdr:row>
      <xdr:rowOff>151916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9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168443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6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152712</xdr:rowOff>
    </xdr:from>
    <xdr:to>
      <xdr:col>67</xdr:col>
      <xdr:colOff>101600</xdr:colOff>
      <xdr:row>78</xdr:row>
      <xdr:rowOff>82862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99389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115729</xdr:rowOff>
    </xdr:from>
    <xdr:to>
      <xdr:col>85</xdr:col>
      <xdr:colOff>127000</xdr:colOff>
      <xdr:row>97</xdr:row>
      <xdr:rowOff>170839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46379"/>
          <a:ext cx="838200" cy="5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110863</xdr:rowOff>
    </xdr:from>
    <xdr:to>
      <xdr:col>81</xdr:col>
      <xdr:colOff>50800</xdr:colOff>
      <xdr:row>97</xdr:row>
      <xdr:rowOff>115729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41513"/>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73144</xdr:rowOff>
    </xdr:from>
    <xdr:to>
      <xdr:col>76</xdr:col>
      <xdr:colOff>114300</xdr:colOff>
      <xdr:row>97</xdr:row>
      <xdr:rowOff>110863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0379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40308</xdr:rowOff>
    </xdr:from>
    <xdr:to>
      <xdr:col>71</xdr:col>
      <xdr:colOff>177800</xdr:colOff>
      <xdr:row>97</xdr:row>
      <xdr:rowOff>73144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70958"/>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120039</xdr:rowOff>
    </xdr:from>
    <xdr:to>
      <xdr:col>85</xdr:col>
      <xdr:colOff>177800</xdr:colOff>
      <xdr:row>98</xdr:row>
      <xdr:rowOff>50189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34966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64929</xdr:rowOff>
    </xdr:from>
    <xdr:to>
      <xdr:col>81</xdr:col>
      <xdr:colOff>101600</xdr:colOff>
      <xdr:row>97</xdr:row>
      <xdr:rowOff>166529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157656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8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60063</xdr:rowOff>
    </xdr:from>
    <xdr:to>
      <xdr:col>76</xdr:col>
      <xdr:colOff>165100</xdr:colOff>
      <xdr:row>97</xdr:row>
      <xdr:rowOff>161663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152790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22344</xdr:rowOff>
    </xdr:from>
    <xdr:to>
      <xdr:col>72</xdr:col>
      <xdr:colOff>38100</xdr:colOff>
      <xdr:row>97</xdr:row>
      <xdr:rowOff>123944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160958</xdr:rowOff>
    </xdr:from>
    <xdr:to>
      <xdr:col>67</xdr:col>
      <xdr:colOff>101600</xdr:colOff>
      <xdr:row>97</xdr:row>
      <xdr:rowOff>91108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82235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1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前年度と比較し大幅に増加したのが衛生費と教育費である。衛生費はごみ処理場整備事業、教育費は荘川義務教育学校整備事業等の取り組みによるもので、いずれも著大事業の推進に伴う増加である。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いで増加しているのが民生費と土木費である。民生費は児童手当の対象年齢の拡大、就労移行・継続支援給付費などの増加による障がい福祉サービス給付の増加、保育士処遇改善に伴う私立保育園への給付の増加等によるもの、土木費は豪雪に伴う除雪費用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一方、新公設卸売市場整備の終了に伴い地方卸売市場事業特別会計への繰出金が減少したことを受け、農林水産業費は前年度と比較し減少した。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では、衛生費、土木費、教育費が大きく上回っている。衛生費、教育費は著大事業の推進により上回っているものである。土木費については、長大な道路延長を有しているため維持管理経費や除雪費が大きいことが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岐阜県高山市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人口減・高齢化による税収減や社会保障経費の増大等に備えて決算剰余金を積立てており、近年では大規模償却資産への投資による固定資産税の増加や、新型コロナウイルス感染症の収束に伴う緩やかな景気回復の影響により個人市民税等が増加したことで基金残高が増加してき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６年度は人件費、物価高騰による経常経費の増加、著大事業の推進による投資的経費の増加により歳出が大幅に増加したものの、交付金、交付税の増加に加え、著大事業についても国補助金の確保、市債・基金の活用等により適切な財源確保に努めた。実質収支は前年度比較し減少したものの、取り崩しを上回る決算剰余金を積み立てたことにより基金残高が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実質単年度収支は単年度収支の減、基金の取り崩しの増加により減少した。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岐阜県高山市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実質収支に増減はあるものの、すべての会計で黒字となっている。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令和６年度は交付金、交付税の増加に加え、著大事業についても国補助金の確保、市債・基金の活用等により適切な財源確保に努めたものの、人件費、物価高騰による経常経費の増加、著大事業の推進による投資的経費の増加により歳出が大幅に増加したことにより、前年度から８．７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他の会計については、前年並みでの推移となっている。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今後も世代間の負担の公平に配慮しつつ、将来世代に過度な負担を残さないよう、計画的な財政運営を図るとともに、ふるさと納税や宿泊税などの財源確保にも積極的に努めていく。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A2" sqref="AA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64339655</v>
      </c>
      <c r="BO4" s="449"/>
      <c r="BP4" s="449"/>
      <c r="BQ4" s="449"/>
      <c r="BR4" s="449"/>
      <c r="BS4" s="449"/>
      <c r="BT4" s="449"/>
      <c r="BU4" s="450"/>
      <c r="BV4" s="448">
        <v>56306750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12.3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61675021</v>
      </c>
      <c r="BO5" s="420"/>
      <c r="BP5" s="420"/>
      <c r="BQ5" s="420"/>
      <c r="BR5" s="420"/>
      <c r="BS5" s="420"/>
      <c r="BT5" s="420"/>
      <c r="BU5" s="421"/>
      <c r="BV5" s="419">
        <v>52544618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81.400000000000006</v>
      </c>
      <c r="CU5" s="417"/>
      <c r="CV5" s="417"/>
      <c r="CW5" s="417"/>
      <c r="CX5" s="417"/>
      <c r="CY5" s="417"/>
      <c r="CZ5" s="417"/>
      <c r="DA5" s="418"/>
      <c r="DB5" s="416">
        <v>79.900000000000006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2664634</v>
      </c>
      <c r="BO6" s="420"/>
      <c r="BP6" s="420"/>
      <c r="BQ6" s="420"/>
      <c r="BR6" s="420"/>
      <c r="BS6" s="420"/>
      <c r="BT6" s="420"/>
      <c r="BU6" s="421"/>
      <c r="BV6" s="419">
        <v>3762132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81.7</v>
      </c>
      <c r="CU6" s="563"/>
      <c r="CV6" s="563"/>
      <c r="CW6" s="563"/>
      <c r="CX6" s="563"/>
      <c r="CY6" s="563"/>
      <c r="CZ6" s="563"/>
      <c r="DA6" s="564"/>
      <c r="DB6" s="562">
        <v>80.400000000000006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1657591</v>
      </c>
      <c r="BO7" s="420"/>
      <c r="BP7" s="420"/>
      <c r="BQ7" s="420"/>
      <c r="BR7" s="420"/>
      <c r="BS7" s="420"/>
      <c r="BT7" s="420"/>
      <c r="BU7" s="421"/>
      <c r="BV7" s="419">
        <v>329799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28432717</v>
      </c>
      <c r="CU7" s="420"/>
      <c r="CV7" s="420"/>
      <c r="CW7" s="420"/>
      <c r="CX7" s="420"/>
      <c r="CY7" s="420"/>
      <c r="CZ7" s="420"/>
      <c r="DA7" s="421"/>
      <c r="DB7" s="419">
        <v>27959520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1007043</v>
      </c>
      <c r="BO8" s="420"/>
      <c r="BP8" s="420"/>
      <c r="BQ8" s="420"/>
      <c r="BR8" s="420"/>
      <c r="BS8" s="420"/>
      <c r="BT8" s="420"/>
      <c r="BU8" s="421"/>
      <c r="BV8" s="419">
        <v>3432333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84419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-2425290</v>
      </c>
      <c r="BO9" s="420"/>
      <c r="BP9" s="420"/>
      <c r="BQ9" s="420"/>
      <c r="BR9" s="420"/>
      <c r="BS9" s="420"/>
      <c r="BT9" s="420"/>
      <c r="BU9" s="421"/>
      <c r="BV9" s="419">
        <v>-682336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v>
      </c>
      <c r="CU9" s="417"/>
      <c r="CV9" s="417"/>
      <c r="CW9" s="417"/>
      <c r="CX9" s="417"/>
      <c r="CY9" s="417"/>
      <c r="CZ9" s="417"/>
      <c r="DA9" s="418"/>
      <c r="DB9" s="416">
        <v>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89182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47907</v>
      </c>
      <c r="BO10" s="420"/>
      <c r="BP10" s="420"/>
      <c r="BQ10" s="420"/>
      <c r="BR10" s="420"/>
      <c r="BS10" s="420"/>
      <c r="BT10" s="420"/>
      <c r="BU10" s="421"/>
      <c r="BV10" s="419">
        <v>47669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6651</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82486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110</v>
      </c>
      <c r="AV12" s="478"/>
      <c r="AW12" s="478"/>
      <c r="AX12" s="478"/>
      <c r="AY12" s="433" t="s">
        <v>128</v>
      </c>
      <c r="AZ12" s="434"/>
      <c r="BA12" s="434"/>
      <c r="BB12" s="434"/>
      <c r="BC12" s="434"/>
      <c r="BD12" s="434"/>
      <c r="BE12" s="434"/>
      <c r="BF12" s="434"/>
      <c r="BG12" s="434"/>
      <c r="BH12" s="434"/>
      <c r="BI12" s="434"/>
      <c r="BJ12" s="434"/>
      <c r="BK12" s="434"/>
      <c r="BL12" s="434"/>
      <c r="BM12" s="435"/>
      <c r="BN12" s="419">
        <v>1500000</v>
      </c>
      <c r="BO12" s="420"/>
      <c r="BP12" s="420"/>
      <c r="BQ12" s="420"/>
      <c r="BR12" s="420"/>
      <c r="BS12" s="420"/>
      <c r="BT12" s="420"/>
      <c r="BU12" s="421"/>
      <c r="BV12" s="419">
        <v>1100000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81126</v>
      </c>
      <c r="S13" s="507"/>
      <c r="T13" s="507"/>
      <c r="U13" s="507"/>
      <c r="V13" s="508"/>
      <c r="W13" s="509" t="s">
        <v>131</v>
      </c>
      <c r="X13" s="405"/>
      <c r="Y13" s="405"/>
      <c r="Z13" s="405"/>
      <c r="AA13" s="405"/>
      <c r="AB13" s="406"/>
      <c r="AC13" s="372">
        <v>4825</v>
      </c>
      <c r="AD13" s="373"/>
      <c r="AE13" s="373"/>
      <c r="AF13" s="373"/>
      <c r="AG13" s="374"/>
      <c r="AH13" s="372">
        <v>5264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-3877383</v>
      </c>
      <c r="BO13" s="420"/>
      <c r="BP13" s="420"/>
      <c r="BQ13" s="420"/>
      <c r="BR13" s="420"/>
      <c r="BS13" s="420"/>
      <c r="BT13" s="420"/>
      <c r="BU13" s="421"/>
      <c r="BV13" s="419">
        <v>-1728016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4.5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83281</v>
      </c>
      <c r="S14" s="507"/>
      <c r="T14" s="507"/>
      <c r="U14" s="507"/>
      <c r="V14" s="508"/>
      <c r="W14" s="510"/>
      <c r="X14" s="408"/>
      <c r="Y14" s="408"/>
      <c r="Z14" s="408"/>
      <c r="AA14" s="408"/>
      <c r="AB14" s="409"/>
      <c r="AC14" s="499">
        <v>10.5</v>
      </c>
      <c r="AD14" s="500"/>
      <c r="AE14" s="500"/>
      <c r="AF14" s="500"/>
      <c r="AG14" s="501"/>
      <c r="AH14" s="499">
        <v>10.9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82239</v>
      </c>
      <c r="S15" s="507"/>
      <c r="T15" s="507"/>
      <c r="U15" s="507"/>
      <c r="V15" s="508"/>
      <c r="W15" s="509" t="s">
        <v>137</v>
      </c>
      <c r="X15" s="405"/>
      <c r="Y15" s="405"/>
      <c r="Z15" s="405"/>
      <c r="AA15" s="405"/>
      <c r="AB15" s="406"/>
      <c r="AC15" s="372">
        <v>10266</v>
      </c>
      <c r="AD15" s="373"/>
      <c r="AE15" s="373"/>
      <c r="AF15" s="373"/>
      <c r="AG15" s="374"/>
      <c r="AH15" s="372">
        <v>11134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13323864</v>
      </c>
      <c r="BO15" s="449"/>
      <c r="BP15" s="449"/>
      <c r="BQ15" s="449"/>
      <c r="BR15" s="449"/>
      <c r="BS15" s="449"/>
      <c r="BT15" s="449"/>
      <c r="BU15" s="450"/>
      <c r="BV15" s="448">
        <v>13077537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22.4</v>
      </c>
      <c r="AD16" s="500"/>
      <c r="AE16" s="500"/>
      <c r="AF16" s="500"/>
      <c r="AG16" s="501"/>
      <c r="AH16" s="499">
        <v>23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24800741</v>
      </c>
      <c r="BO16" s="420"/>
      <c r="BP16" s="420"/>
      <c r="BQ16" s="420"/>
      <c r="BR16" s="420"/>
      <c r="BS16" s="420"/>
      <c r="BT16" s="420"/>
      <c r="BU16" s="421"/>
      <c r="BV16" s="419">
        <v>24315191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30729</v>
      </c>
      <c r="AD17" s="373"/>
      <c r="AE17" s="373"/>
      <c r="AF17" s="373"/>
      <c r="AG17" s="374"/>
      <c r="AH17" s="372">
        <v>31975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16838047</v>
      </c>
      <c r="BO17" s="420"/>
      <c r="BP17" s="420"/>
      <c r="BQ17" s="420"/>
      <c r="BR17" s="420"/>
      <c r="BS17" s="420"/>
      <c r="BT17" s="420"/>
      <c r="BU17" s="421"/>
      <c r="BV17" s="419">
        <v>16526306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2177.61</v>
      </c>
      <c r="M18" s="472"/>
      <c r="N18" s="472"/>
      <c r="O18" s="472"/>
      <c r="P18" s="472"/>
      <c r="Q18" s="472"/>
      <c r="R18" s="473"/>
      <c r="S18" s="473"/>
      <c r="T18" s="473"/>
      <c r="U18" s="473"/>
      <c r="V18" s="474"/>
      <c r="W18" s="490"/>
      <c r="X18" s="491"/>
      <c r="Y18" s="491"/>
      <c r="Z18" s="491"/>
      <c r="AA18" s="491"/>
      <c r="AB18" s="515"/>
      <c r="AC18" s="389">
        <v>67.099999999999994</v>
      </c>
      <c r="AD18" s="390"/>
      <c r="AE18" s="390"/>
      <c r="AF18" s="390"/>
      <c r="AG18" s="475"/>
      <c r="AH18" s="389">
        <v>66.099999999999994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23825337</v>
      </c>
      <c r="BO18" s="420"/>
      <c r="BP18" s="420"/>
      <c r="BQ18" s="420"/>
      <c r="BR18" s="420"/>
      <c r="BS18" s="420"/>
      <c r="BT18" s="420"/>
      <c r="BU18" s="421"/>
      <c r="BV18" s="419">
        <v>22629656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37787425</v>
      </c>
      <c r="BO19" s="420"/>
      <c r="BP19" s="420"/>
      <c r="BQ19" s="420"/>
      <c r="BR19" s="420"/>
      <c r="BS19" s="420"/>
      <c r="BT19" s="420"/>
      <c r="BU19" s="421"/>
      <c r="BV19" s="419">
        <v>37124216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32748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16105583</v>
      </c>
      <c r="BO22" s="449"/>
      <c r="BP22" s="449"/>
      <c r="BQ22" s="449"/>
      <c r="BR22" s="449"/>
      <c r="BS22" s="449"/>
      <c r="BT22" s="449"/>
      <c r="BU22" s="450"/>
      <c r="BV22" s="448">
        <v>15709596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13386934</v>
      </c>
      <c r="BO23" s="420"/>
      <c r="BP23" s="420"/>
      <c r="BQ23" s="420"/>
      <c r="BR23" s="420"/>
      <c r="BS23" s="420"/>
      <c r="BT23" s="420"/>
      <c r="BU23" s="421"/>
      <c r="BV23" s="419">
        <v>12443478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9610</v>
      </c>
      <c r="R24" s="373"/>
      <c r="S24" s="373"/>
      <c r="T24" s="373"/>
      <c r="U24" s="373"/>
      <c r="V24" s="374"/>
      <c r="W24" s="462"/>
      <c r="X24" s="399"/>
      <c r="Y24" s="400"/>
      <c r="Z24" s="375" t="s">
        <v>162</v>
      </c>
      <c r="AA24" s="376"/>
      <c r="AB24" s="376"/>
      <c r="AC24" s="376"/>
      <c r="AD24" s="376"/>
      <c r="AE24" s="376"/>
      <c r="AF24" s="376"/>
      <c r="AG24" s="377"/>
      <c r="AH24" s="372">
        <v>741</v>
      </c>
      <c r="AI24" s="373"/>
      <c r="AJ24" s="373"/>
      <c r="AK24" s="373"/>
      <c r="AL24" s="374"/>
      <c r="AM24" s="372">
        <v>2428998</v>
      </c>
      <c r="AN24" s="373"/>
      <c r="AO24" s="373"/>
      <c r="AP24" s="373"/>
      <c r="AQ24" s="373"/>
      <c r="AR24" s="374"/>
      <c r="AS24" s="372">
        <v>3278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9076905</v>
      </c>
      <c r="BO24" s="420"/>
      <c r="BP24" s="420"/>
      <c r="BQ24" s="420"/>
      <c r="BR24" s="420"/>
      <c r="BS24" s="420"/>
      <c r="BT24" s="420"/>
      <c r="BU24" s="421"/>
      <c r="BV24" s="419">
        <v>6627791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8020</v>
      </c>
      <c r="R25" s="373"/>
      <c r="S25" s="373"/>
      <c r="T25" s="373"/>
      <c r="U25" s="373"/>
      <c r="V25" s="374"/>
      <c r="W25" s="462"/>
      <c r="X25" s="399"/>
      <c r="Y25" s="400"/>
      <c r="Z25" s="375" t="s">
        <v>165</v>
      </c>
      <c r="AA25" s="376"/>
      <c r="AB25" s="376"/>
      <c r="AC25" s="376"/>
      <c r="AD25" s="376"/>
      <c r="AE25" s="376"/>
      <c r="AF25" s="376"/>
      <c r="AG25" s="377"/>
      <c r="AH25" s="372">
        <v>144</v>
      </c>
      <c r="AI25" s="373"/>
      <c r="AJ25" s="373"/>
      <c r="AK25" s="373"/>
      <c r="AL25" s="374"/>
      <c r="AM25" s="372">
        <v>475056</v>
      </c>
      <c r="AN25" s="373"/>
      <c r="AO25" s="373"/>
      <c r="AP25" s="373"/>
      <c r="AQ25" s="373"/>
      <c r="AR25" s="374"/>
      <c r="AS25" s="372">
        <v>3299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1246059</v>
      </c>
      <c r="BO25" s="449"/>
      <c r="BP25" s="449"/>
      <c r="BQ25" s="449"/>
      <c r="BR25" s="449"/>
      <c r="BS25" s="449"/>
      <c r="BT25" s="449"/>
      <c r="BU25" s="450"/>
      <c r="BV25" s="448">
        <v>1691399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6500</v>
      </c>
      <c r="R26" s="373"/>
      <c r="S26" s="373"/>
      <c r="T26" s="373"/>
      <c r="U26" s="373"/>
      <c r="V26" s="374"/>
      <c r="W26" s="462"/>
      <c r="X26" s="399"/>
      <c r="Y26" s="400"/>
      <c r="Z26" s="375" t="s">
        <v>168</v>
      </c>
      <c r="AA26" s="430"/>
      <c r="AB26" s="430"/>
      <c r="AC26" s="430"/>
      <c r="AD26" s="430"/>
      <c r="AE26" s="430"/>
      <c r="AF26" s="430"/>
      <c r="AG26" s="431"/>
      <c r="AH26" s="372">
        <v>53</v>
      </c>
      <c r="AI26" s="373"/>
      <c r="AJ26" s="373"/>
      <c r="AK26" s="373"/>
      <c r="AL26" s="374"/>
      <c r="AM26" s="372">
        <v>159000</v>
      </c>
      <c r="AN26" s="373"/>
      <c r="AO26" s="373"/>
      <c r="AP26" s="373"/>
      <c r="AQ26" s="373"/>
      <c r="AR26" s="374"/>
      <c r="AS26" s="372">
        <v>3000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4880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601079</v>
      </c>
      <c r="BO27" s="454"/>
      <c r="BP27" s="454"/>
      <c r="BQ27" s="454"/>
      <c r="BR27" s="454"/>
      <c r="BS27" s="454"/>
      <c r="BT27" s="454"/>
      <c r="BU27" s="455"/>
      <c r="BV27" s="453">
        <v>600817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4420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20764387</v>
      </c>
      <c r="BO28" s="449"/>
      <c r="BP28" s="449"/>
      <c r="BQ28" s="449"/>
      <c r="BR28" s="449"/>
      <c r="BS28" s="449"/>
      <c r="BT28" s="449"/>
      <c r="BU28" s="450"/>
      <c r="BV28" s="448">
        <v>20416480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4160</v>
      </c>
      <c r="R29" s="373"/>
      <c r="S29" s="373"/>
      <c r="T29" s="373"/>
      <c r="U29" s="373"/>
      <c r="V29" s="374"/>
      <c r="W29" s="463"/>
      <c r="X29" s="464"/>
      <c r="Y29" s="465"/>
      <c r="Z29" s="375" t="s">
        <v>177</v>
      </c>
      <c r="AA29" s="376"/>
      <c r="AB29" s="376"/>
      <c r="AC29" s="376"/>
      <c r="AD29" s="376"/>
      <c r="AE29" s="376"/>
      <c r="AF29" s="376"/>
      <c r="AG29" s="377"/>
      <c r="AH29" s="372">
        <v>741</v>
      </c>
      <c r="AI29" s="373"/>
      <c r="AJ29" s="373"/>
      <c r="AK29" s="373"/>
      <c r="AL29" s="374"/>
      <c r="AM29" s="372">
        <v>2428998</v>
      </c>
      <c r="AN29" s="373"/>
      <c r="AO29" s="373"/>
      <c r="AP29" s="373"/>
      <c r="AQ29" s="373"/>
      <c r="AR29" s="374"/>
      <c r="AS29" s="372">
        <v>3278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6098792</v>
      </c>
      <c r="BO29" s="420"/>
      <c r="BP29" s="420"/>
      <c r="BQ29" s="420"/>
      <c r="BR29" s="420"/>
      <c r="BS29" s="420"/>
      <c r="BT29" s="420"/>
      <c r="BU29" s="421"/>
      <c r="BV29" s="419">
        <v>5971111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25997157</v>
      </c>
      <c r="BO30" s="454"/>
      <c r="BP30" s="454"/>
      <c r="BQ30" s="454"/>
      <c r="BR30" s="454"/>
      <c r="BS30" s="454"/>
      <c r="BT30" s="454"/>
      <c r="BU30" s="455"/>
      <c r="BV30" s="453">
        <v>28491288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高山市施設振興公社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学校給食費特別会計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国民健康保険事業特別会計（直診勘定）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IF('各会計、関係団体の財政状況及び健全化判断比率'!B35="","",'各会計、関係団体の財政状況及び健全化判断比率'!B35)</f>
        <v>観光施設事業特別会計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古川国府給食センター利用組合（一般会計）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高山市福祉サービス公社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古川国府給食センター利用組合（特別会計）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飛騨高山テレ・エフエム</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岐阜県後期高齢者医療広域連合（一般会計）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乗鞍国際観光</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岐阜県後期高齢者医療広域連合（特別会計）</v>
      </c>
      <c r="BZ38" s="368"/>
      <c r="CA38" s="368"/>
      <c r="CB38" s="368"/>
      <c r="CC38" s="368"/>
      <c r="CD38" s="368"/>
      <c r="CE38" s="368"/>
      <c r="CF38" s="368"/>
      <c r="CG38" s="368"/>
      <c r="CH38" s="368"/>
      <c r="CI38" s="368"/>
      <c r="CJ38" s="368"/>
      <c r="CK38" s="368"/>
      <c r="CL38" s="368"/>
      <c r="CM38" s="368"/>
      <c r="CN38" s="169"/>
      <c r="CO38" s="367">
        <f t="shared" si="3"/>
        <v>20</v>
      </c>
      <c r="CP38" s="367"/>
      <c r="CQ38" s="368" t="str">
        <f>IF('各会計、関係団体の財政状況及び健全化判断比率'!BS11="","",'各会計、関係団体の財政状況及び健全化判断比率'!BS11)</f>
        <v>飛騨大鍾乳洞観光</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21</v>
      </c>
      <c r="CP39" s="367"/>
      <c r="CQ39" s="368" t="str">
        <f>IF('各会計、関係団体の財政状況及び健全化判断比率'!BS12="","",'各会計、関係団体の財政状況及び健全化判断比率'!BS12)</f>
        <v>荘川観光振興公社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22</v>
      </c>
      <c r="CP40" s="367"/>
      <c r="CQ40" s="368" t="str">
        <f>IF('各会計、関係団体の財政状況及び健全化判断比率'!BS13="","",'各会計、関係団体の財政状況及び健全化判断比率'!BS13)</f>
        <v>ひだ桃源郷</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23</v>
      </c>
      <c r="CP41" s="367"/>
      <c r="CQ41" s="368" t="str">
        <f>IF('各会計、関係団体の財政状況及び健全化判断比率'!BS14="","",'各会計、関係団体の財政状況及び健全化判断比率'!BS14)</f>
        <v>サンサンあさひ</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24</v>
      </c>
      <c r="CP42" s="367"/>
      <c r="CQ42" s="368" t="str">
        <f>IF('各会計、関係団体の財政状況及び健全化判断比率'!BS15="","",'各会計、関係団体の財政状況及び健全化判断比率'!BS15)</f>
        <v>飛騨国府観光</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25</v>
      </c>
      <c r="CP43" s="367"/>
      <c r="CQ43" s="368" t="str">
        <f>IF('各会計、関係団体の財政状況及び健全化判断比率'!BS16="","",'各会計、関係団体の財政状況及び健全化判断比率'!BS16)</f>
        <v>飛騨地域地場産業振興センター</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67tF/6WTN0TjVLcd5Pnh/fCpR7sZy0KMKLqDV9TZbReVOa4oZdLtRwFUbCeKHMzqfXy+OULimJFNBLz2Rl5jA==" saltValue="liKR1q92f+1jcVNPnFvL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84" zoomScaleNormal="84" zoomScaleSheetLayoutView="100" workbookViewId="0">
      <selection activeCell="I35" sqref="I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9.3699999999999992</v>
      </c>
      <c r="G34" s="33">
        <v>9.0399999999999991</v>
      </c>
      <c r="H34" s="33">
        <v>9.52</v>
      </c>
      <c r="I34" s="33">
        <v>9.8699999999999992</v>
      </c>
      <c r="J34" s="34">
        <v>9.1</v>
      </c>
      <c r="K34" s="22"/>
      <c r="L34" s="22"/>
      <c r="M34" s="22"/>
      <c r="N34" s="22"/>
      <c r="O34" s="22"/>
      <c r="P34" s="22"/>
    </row>
    <row r="35" spans="1:16" ht="39" customHeight="1" x14ac:dyDescent="0.15">
      <c r="A35" s="22"/>
      <c r="B35" s="35"/>
      <c r="C35" s="1145" t="s">
        <v>539</v>
      </c>
      <c r="D35" s="1146"/>
      <c r="E35" s="1147"/>
      <c r="F35" s="36">
        <v>5.72</v>
      </c>
      <c r="G35" s="37">
        <v>9.8699999999999992</v>
      </c>
      <c r="H35" s="37">
        <v>14.87</v>
      </c>
      <c r="I35" s="37">
        <v>12.27</v>
      </c>
      <c r="J35" s="38">
        <v>3.53</v>
      </c>
      <c r="K35" s="22"/>
      <c r="L35" s="22"/>
      <c r="M35" s="22"/>
      <c r="N35" s="22"/>
      <c r="O35" s="22"/>
      <c r="P35" s="22"/>
    </row>
    <row r="36" spans="1:16" ht="39" customHeight="1" x14ac:dyDescent="0.15">
      <c r="A36" s="22"/>
      <c r="B36" s="35"/>
      <c r="C36" s="1145" t="s">
        <v>540</v>
      </c>
      <c r="D36" s="1146"/>
      <c r="E36" s="1147"/>
      <c r="F36" s="36">
        <v>1.27</v>
      </c>
      <c r="G36" s="37">
        <v>1.71</v>
      </c>
      <c r="H36" s="37">
        <v>1.78</v>
      </c>
      <c r="I36" s="37">
        <v>1.99</v>
      </c>
      <c r="J36" s="38">
        <v>2.21</v>
      </c>
      <c r="K36" s="22"/>
      <c r="L36" s="22"/>
      <c r="M36" s="22"/>
      <c r="N36" s="22"/>
      <c r="O36" s="22"/>
      <c r="P36" s="22"/>
    </row>
    <row r="37" spans="1:16" ht="39" customHeight="1" x14ac:dyDescent="0.15">
      <c r="A37" s="22"/>
      <c r="B37" s="35"/>
      <c r="C37" s="1145" t="s">
        <v>541</v>
      </c>
      <c r="D37" s="1146"/>
      <c r="E37" s="1147"/>
      <c r="F37" s="36">
        <v>1.1399999999999999</v>
      </c>
      <c r="G37" s="37">
        <v>1.1299999999999999</v>
      </c>
      <c r="H37" s="37">
        <v>1.1599999999999999</v>
      </c>
      <c r="I37" s="37">
        <v>1.1499999999999999</v>
      </c>
      <c r="J37" s="38">
        <v>1.1299999999999999</v>
      </c>
      <c r="K37" s="22"/>
      <c r="L37" s="22"/>
      <c r="M37" s="22"/>
      <c r="N37" s="22"/>
      <c r="O37" s="22"/>
      <c r="P37" s="22"/>
    </row>
    <row r="38" spans="1:16" ht="39" customHeight="1" x14ac:dyDescent="0.15">
      <c r="A38" s="22"/>
      <c r="B38" s="35"/>
      <c r="C38" s="1145" t="s">
        <v>542</v>
      </c>
      <c r="D38" s="1146"/>
      <c r="E38" s="1147"/>
      <c r="F38" s="36">
        <v>0.39</v>
      </c>
      <c r="G38" s="37">
        <v>0.59</v>
      </c>
      <c r="H38" s="37">
        <v>1.03</v>
      </c>
      <c r="I38" s="37">
        <v>1.17</v>
      </c>
      <c r="J38" s="38">
        <v>1.1200000000000001</v>
      </c>
      <c r="K38" s="22"/>
      <c r="L38" s="22"/>
      <c r="M38" s="22"/>
      <c r="N38" s="22"/>
      <c r="O38" s="22"/>
      <c r="P38" s="22"/>
    </row>
    <row r="39" spans="1:16" ht="39" customHeight="1" x14ac:dyDescent="0.15">
      <c r="A39" s="22"/>
      <c r="B39" s="35"/>
      <c r="C39" s="1145" t="s">
        <v>543</v>
      </c>
      <c r="D39" s="1146"/>
      <c r="E39" s="1147"/>
      <c r="F39" s="36">
        <v>0.23</v>
      </c>
      <c r="G39" s="37">
        <v>0.23</v>
      </c>
      <c r="H39" s="37">
        <v>0.25</v>
      </c>
      <c r="I39" s="37">
        <v>0.25</v>
      </c>
      <c r="J39" s="38">
        <v>0.26</v>
      </c>
      <c r="K39" s="22"/>
      <c r="L39" s="22"/>
      <c r="M39" s="22"/>
      <c r="N39" s="22"/>
      <c r="O39" s="22"/>
      <c r="P39" s="22"/>
    </row>
    <row r="40" spans="1:16" ht="39" customHeight="1" x14ac:dyDescent="0.15">
      <c r="A40" s="22"/>
      <c r="B40" s="35"/>
      <c r="C40" s="1145" t="s">
        <v>544</v>
      </c>
      <c r="D40" s="1146"/>
      <c r="E40" s="1147"/>
      <c r="F40" s="36">
        <v>0.19</v>
      </c>
      <c r="G40" s="37">
        <v>0.16</v>
      </c>
      <c r="H40" s="37">
        <v>0.23</v>
      </c>
      <c r="I40" s="37">
        <v>0.16</v>
      </c>
      <c r="J40" s="38">
        <v>0.19</v>
      </c>
      <c r="K40" s="22"/>
      <c r="L40" s="22"/>
      <c r="M40" s="22"/>
      <c r="N40" s="22"/>
      <c r="O40" s="22"/>
      <c r="P40" s="22"/>
    </row>
    <row r="41" spans="1:16" ht="39" customHeight="1" x14ac:dyDescent="0.15">
      <c r="A41" s="22"/>
      <c r="B41" s="35"/>
      <c r="C41" s="1145" t="s">
        <v>545</v>
      </c>
      <c r="D41" s="1146"/>
      <c r="E41" s="1147"/>
      <c r="F41" s="36">
        <v>0.02</v>
      </c>
      <c r="G41" s="37">
        <v>0.1</v>
      </c>
      <c r="H41" s="37">
        <v>0.06</v>
      </c>
      <c r="I41" s="37">
        <v>0.06</v>
      </c>
      <c r="J41" s="38">
        <v>0.05</v>
      </c>
      <c r="K41" s="22"/>
      <c r="L41" s="22"/>
      <c r="M41" s="22"/>
      <c r="N41" s="22"/>
      <c r="O41" s="22"/>
      <c r="P41" s="22"/>
    </row>
    <row r="42" spans="1:16" ht="39" customHeight="1" x14ac:dyDescent="0.15">
      <c r="A42" s="22"/>
      <c r="B42" s="39"/>
      <c r="C42" s="1145" t="s">
        <v>546</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547</v>
      </c>
      <c r="D43" s="1149"/>
      <c r="E43" s="1150"/>
      <c r="F43" s="41">
        <v>0.01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yqrYBuktaDvc/jqtdFwIOCmaMW+Nzk/emIpH3qy2Y9mOS6JiCfdUxtpOqrPVxc+vicCS6HNRcs7MzcbPzq1YA==" saltValue="kRIZLe4ZGhMROwzMX1Iq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1" zoomScaleSheetLayoutView="55" workbookViewId="0">
      <selection activeCell="I35" sqref="I3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3886</v>
      </c>
      <c r="L45" s="60">
        <v>3659</v>
      </c>
      <c r="M45" s="60">
        <v>3402</v>
      </c>
      <c r="N45" s="60">
        <v>3343</v>
      </c>
      <c r="O45" s="61">
        <v>3038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1250</v>
      </c>
      <c r="L48" s="64">
        <v>1283</v>
      </c>
      <c r="M48" s="64">
        <v>1243</v>
      </c>
      <c r="N48" s="64">
        <v>1228</v>
      </c>
      <c r="O48" s="65">
        <v>1145</v>
      </c>
      <c r="P48" s="48"/>
      <c r="Q48" s="48"/>
      <c r="R48" s="48"/>
      <c r="S48" s="48"/>
      <c r="T48" s="48"/>
      <c r="U48" s="48"/>
    </row>
    <row r="49" spans="1:21" ht="30.75" customHeight="1" x14ac:dyDescent="0.15">
      <c r="A49" s="48"/>
      <c r="B49" s="1178"/>
      <c r="C49" s="1179"/>
      <c r="D49" s="62"/>
      <c r="E49" s="1155" t="s">
        <v>14</v>
      </c>
      <c r="F49" s="1155"/>
      <c r="G49" s="1155"/>
      <c r="H49" s="1155"/>
      <c r="I49" s="1155"/>
      <c r="J49" s="1156"/>
      <c r="K49" s="63">
        <v>9</v>
      </c>
      <c r="L49" s="64">
        <v>9</v>
      </c>
      <c r="M49" s="64">
        <v>9</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77</v>
      </c>
      <c r="L50" s="64">
        <v>136</v>
      </c>
      <c r="M50" s="64">
        <v>352</v>
      </c>
      <c r="N50" s="64">
        <v>233</v>
      </c>
      <c r="O50" s="65">
        <v>766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4120</v>
      </c>
      <c r="L52" s="64">
        <v>3917</v>
      </c>
      <c r="M52" s="64">
        <v>3838</v>
      </c>
      <c r="N52" s="64">
        <v>3766</v>
      </c>
      <c r="O52" s="65">
        <v>3701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1102</v>
      </c>
      <c r="L53" s="69">
        <v>1170</v>
      </c>
      <c r="M53" s="69">
        <v>1168</v>
      </c>
      <c r="N53" s="69">
        <v>1038</v>
      </c>
      <c r="O53" s="70">
        <v>1249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EGa0HbBjRDys+CVXefV/2tH6qpE6njBIwzj+lkE4NKOFEJM5CNfjNcYGlzD4nxtDtVD+PqwUxufHv5GEv4JTA==" saltValue="+RxYW613JKrIAqRjuZXm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I35" sqref="I3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21472</v>
      </c>
      <c r="J41" s="344">
        <v>20408</v>
      </c>
      <c r="K41" s="344">
        <v>18286</v>
      </c>
      <c r="L41" s="344">
        <v>15730</v>
      </c>
      <c r="M41" s="345">
        <v>16106</v>
      </c>
    </row>
    <row r="42" spans="2:13" ht="27.75" customHeight="1" x14ac:dyDescent="0.15">
      <c r="B42" s="1186"/>
      <c r="C42" s="1187"/>
      <c r="D42" s="106"/>
      <c r="E42" s="1190" t="s">
        <v>32</v>
      </c>
      <c r="F42" s="1190"/>
      <c r="G42" s="1190"/>
      <c r="H42" s="1191"/>
      <c r="I42" s="346">
        <v>271</v>
      </c>
      <c r="J42" s="347">
        <v>239</v>
      </c>
      <c r="K42" s="347">
        <v>241</v>
      </c>
      <c r="L42" s="347">
        <v>234</v>
      </c>
      <c r="M42" s="348">
        <v>15</v>
      </c>
    </row>
    <row r="43" spans="2:13" ht="27.75" customHeight="1" x14ac:dyDescent="0.15">
      <c r="B43" s="1186"/>
      <c r="C43" s="1187"/>
      <c r="D43" s="106"/>
      <c r="E43" s="1190" t="s">
        <v>33</v>
      </c>
      <c r="F43" s="1190"/>
      <c r="G43" s="1190"/>
      <c r="H43" s="1191"/>
      <c r="I43" s="346">
        <v>12122</v>
      </c>
      <c r="J43" s="347">
        <v>10920</v>
      </c>
      <c r="K43" s="347">
        <v>10030</v>
      </c>
      <c r="L43" s="347">
        <v>9369</v>
      </c>
      <c r="M43" s="348">
        <v>9236</v>
      </c>
    </row>
    <row r="44" spans="2:13" ht="27.75" customHeight="1" x14ac:dyDescent="0.15">
      <c r="B44" s="1186"/>
      <c r="C44" s="1187"/>
      <c r="D44" s="106"/>
      <c r="E44" s="1190" t="s">
        <v>34</v>
      </c>
      <c r="F44" s="1190"/>
      <c r="G44" s="1190"/>
      <c r="H44" s="1191"/>
      <c r="I44" s="346">
        <v>18</v>
      </c>
      <c r="J44" s="347">
        <v>9</v>
      </c>
      <c r="K44" s="347" t="s">
        <v>490</v>
      </c>
      <c r="L44" s="347" t="s">
        <v>490</v>
      </c>
      <c r="M44" s="348" t="s">
        <v>490</v>
      </c>
    </row>
    <row r="45" spans="2:13" ht="27.75" customHeight="1" x14ac:dyDescent="0.15">
      <c r="B45" s="1186"/>
      <c r="C45" s="1187"/>
      <c r="D45" s="106"/>
      <c r="E45" s="1190" t="s">
        <v>35</v>
      </c>
      <c r="F45" s="1190"/>
      <c r="G45" s="1190"/>
      <c r="H45" s="1191"/>
      <c r="I45" s="346">
        <v>7425</v>
      </c>
      <c r="J45" s="347">
        <v>7276</v>
      </c>
      <c r="K45" s="347">
        <v>7218</v>
      </c>
      <c r="L45" s="347">
        <v>7207</v>
      </c>
      <c r="M45" s="348">
        <v>7382</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47860</v>
      </c>
      <c r="J50" s="347">
        <v>49089</v>
      </c>
      <c r="K50" s="347">
        <v>50876</v>
      </c>
      <c r="L50" s="347">
        <v>53431</v>
      </c>
      <c r="M50" s="348">
        <v>51185</v>
      </c>
    </row>
    <row r="51" spans="2:13" ht="27.75" customHeight="1" x14ac:dyDescent="0.15">
      <c r="B51" s="1186"/>
      <c r="C51" s="1187"/>
      <c r="D51" s="106"/>
      <c r="E51" s="1190" t="s">
        <v>42</v>
      </c>
      <c r="F51" s="1190"/>
      <c r="G51" s="1190"/>
      <c r="H51" s="1191"/>
      <c r="I51" s="346">
        <v>3424</v>
      </c>
      <c r="J51" s="347">
        <v>3089</v>
      </c>
      <c r="K51" s="347">
        <v>2801</v>
      </c>
      <c r="L51" s="347">
        <v>2480</v>
      </c>
      <c r="M51" s="348">
        <v>2214</v>
      </c>
    </row>
    <row r="52" spans="2:13" ht="27.75" customHeight="1" x14ac:dyDescent="0.15">
      <c r="B52" s="1188"/>
      <c r="C52" s="1189"/>
      <c r="D52" s="106"/>
      <c r="E52" s="1190" t="s">
        <v>43</v>
      </c>
      <c r="F52" s="1190"/>
      <c r="G52" s="1190"/>
      <c r="H52" s="1191"/>
      <c r="I52" s="346">
        <v>35342</v>
      </c>
      <c r="J52" s="347">
        <v>34363</v>
      </c>
      <c r="K52" s="347">
        <v>31694</v>
      </c>
      <c r="L52" s="347">
        <v>30530</v>
      </c>
      <c r="M52" s="348">
        <v>29588</v>
      </c>
    </row>
    <row r="53" spans="2:13" ht="27.75" customHeight="1" thickBot="1" x14ac:dyDescent="0.2">
      <c r="B53" s="1192" t="s">
        <v>19</v>
      </c>
      <c r="C53" s="1193"/>
      <c r="D53" s="110"/>
      <c r="E53" s="1194" t="s">
        <v>44</v>
      </c>
      <c r="F53" s="1194"/>
      <c r="G53" s="1194"/>
      <c r="H53" s="1195"/>
      <c r="I53" s="349">
        <v>-45317</v>
      </c>
      <c r="J53" s="350">
        <v>-47689</v>
      </c>
      <c r="K53" s="350">
        <v>-49596</v>
      </c>
      <c r="L53" s="350">
        <v>-53902</v>
      </c>
      <c r="M53" s="351">
        <v>-50250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Z6Tr76g6VXMP+k79UROQNklM8KVoe3jYQ2o106uDrDHOaCirMBkj7D1Z5j/Bkj0MckXdqUerrRe5Eg+wuCTbQ==" saltValue="wRdQnLxOg6gjFTmdnLzf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7" zoomScale="70" zoomScaleNormal="70" zoomScaleSheetLayoutView="100" workbookViewId="0">
      <selection activeCell="I35" sqref="I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19369</v>
      </c>
      <c r="G55" s="352">
        <v>20416</v>
      </c>
      <c r="H55" s="353">
        <v>20764</v>
      </c>
    </row>
    <row r="56" spans="2:8" ht="52.5" customHeight="1" x14ac:dyDescent="0.15">
      <c r="B56" s="122"/>
      <c r="C56" s="1213" t="s">
        <v>47</v>
      </c>
      <c r="D56" s="1213"/>
      <c r="E56" s="1214"/>
      <c r="F56" s="354">
        <v>5819</v>
      </c>
      <c r="G56" s="354">
        <v>5971</v>
      </c>
      <c r="H56" s="355">
        <v>6099</v>
      </c>
    </row>
    <row r="57" spans="2:8" ht="53.25" customHeight="1" x14ac:dyDescent="0.15">
      <c r="B57" s="122"/>
      <c r="C57" s="1215" t="s">
        <v>48</v>
      </c>
      <c r="D57" s="1215"/>
      <c r="E57" s="1216"/>
      <c r="F57" s="356">
        <v>27261</v>
      </c>
      <c r="G57" s="356">
        <v>28491</v>
      </c>
      <c r="H57" s="357">
        <v>25997</v>
      </c>
    </row>
    <row r="58" spans="2:8" ht="45.75" customHeight="1" x14ac:dyDescent="0.15">
      <c r="B58" s="123"/>
      <c r="C58" s="1203" t="s">
        <v>574</v>
      </c>
      <c r="D58" s="1204"/>
      <c r="E58" s="1205"/>
      <c r="F58" s="358">
        <v>4533</v>
      </c>
      <c r="G58" s="358">
        <v>4221</v>
      </c>
      <c r="H58" s="359">
        <v>3882</v>
      </c>
    </row>
    <row r="59" spans="2:8" ht="45.75" customHeight="1" x14ac:dyDescent="0.15">
      <c r="B59" s="123"/>
      <c r="C59" s="1203" t="s">
        <v>575</v>
      </c>
      <c r="D59" s="1204"/>
      <c r="E59" s="1205"/>
      <c r="F59" s="358">
        <v>2983</v>
      </c>
      <c r="G59" s="358">
        <v>4625</v>
      </c>
      <c r="H59" s="359">
        <v>3745</v>
      </c>
    </row>
    <row r="60" spans="2:8" ht="45.75" customHeight="1" x14ac:dyDescent="0.15">
      <c r="B60" s="123"/>
      <c r="C60" s="1203" t="s">
        <v>576</v>
      </c>
      <c r="D60" s="1204"/>
      <c r="E60" s="1205"/>
      <c r="F60" s="358">
        <v>4713</v>
      </c>
      <c r="G60" s="358">
        <v>4570</v>
      </c>
      <c r="H60" s="359">
        <v>3460</v>
      </c>
    </row>
    <row r="61" spans="2:8" ht="45.75" customHeight="1" x14ac:dyDescent="0.15">
      <c r="B61" s="123"/>
      <c r="C61" s="1203" t="s">
        <v>577</v>
      </c>
      <c r="D61" s="1204"/>
      <c r="E61" s="1205"/>
      <c r="F61" s="358">
        <v>2763</v>
      </c>
      <c r="G61" s="358">
        <v>2754</v>
      </c>
      <c r="H61" s="359">
        <v>2740</v>
      </c>
    </row>
    <row r="62" spans="2:8" ht="45.75" customHeight="1" thickBot="1" x14ac:dyDescent="0.2">
      <c r="B62" s="124"/>
      <c r="C62" s="1206" t="s">
        <v>578</v>
      </c>
      <c r="D62" s="1207"/>
      <c r="E62" s="1208"/>
      <c r="F62" s="360">
        <v>1883</v>
      </c>
      <c r="G62" s="360">
        <v>2309</v>
      </c>
      <c r="H62" s="361">
        <v>2502</v>
      </c>
    </row>
    <row r="63" spans="2:8" ht="52.5" customHeight="1" thickBot="1" x14ac:dyDescent="0.2">
      <c r="B63" s="125"/>
      <c r="C63" s="1209" t="s">
        <v>49</v>
      </c>
      <c r="D63" s="1209"/>
      <c r="E63" s="1210"/>
      <c r="F63" s="362">
        <v>52449</v>
      </c>
      <c r="G63" s="362">
        <v>54879</v>
      </c>
      <c r="H63" s="363">
        <v>52860</v>
      </c>
    </row>
    <row r="64" spans="2:8" x14ac:dyDescent="0.15"/>
  </sheetData>
  <sheetProtection algorithmName="SHA-512" hashValue="d9Q412unhq0vx829yaht7Uh0K/DJmApita8ioJgYAniudvkQOyWsyGtLW3FGc8TLOjCrpze8QEQmxnQHN7dKSA==" saltValue="eTDop4hDaFvt3ANzXnRX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72250</v>
      </c>
      <c r="E3" s="144"/>
      <c r="F3" s="145">
        <v>70329</v>
      </c>
      <c r="G3" s="146"/>
      <c r="H3" s="147"/>
    </row>
    <row r="4" spans="1:8" x14ac:dyDescent="0.15">
      <c r="A4" s="148"/>
      <c r="B4" s="149"/>
      <c r="C4" s="150"/>
      <c r="D4" s="151">
        <v>38563</v>
      </c>
      <c r="E4" s="152"/>
      <c r="F4" s="153">
        <v>39403</v>
      </c>
      <c r="G4" s="154"/>
      <c r="H4" s="155"/>
    </row>
    <row r="5" spans="1:8" x14ac:dyDescent="0.15">
      <c r="A5" s="136" t="s">
        <v>523</v>
      </c>
      <c r="B5" s="141"/>
      <c r="C5" s="142"/>
      <c r="D5" s="143">
        <v>47028</v>
      </c>
      <c r="E5" s="144"/>
      <c r="F5" s="145">
        <v>71871</v>
      </c>
      <c r="G5" s="146"/>
      <c r="H5" s="147"/>
    </row>
    <row r="6" spans="1:8" x14ac:dyDescent="0.15">
      <c r="A6" s="148"/>
      <c r="B6" s="149"/>
      <c r="C6" s="150"/>
      <c r="D6" s="151">
        <v>26074</v>
      </c>
      <c r="E6" s="152"/>
      <c r="F6" s="153">
        <v>38232</v>
      </c>
      <c r="G6" s="154"/>
      <c r="H6" s="155"/>
    </row>
    <row r="7" spans="1:8" x14ac:dyDescent="0.15">
      <c r="A7" s="136" t="s">
        <v>524</v>
      </c>
      <c r="B7" s="141"/>
      <c r="C7" s="142"/>
      <c r="D7" s="143">
        <v>62167</v>
      </c>
      <c r="E7" s="144"/>
      <c r="F7" s="145">
        <v>71807</v>
      </c>
      <c r="G7" s="146"/>
      <c r="H7" s="147"/>
    </row>
    <row r="8" spans="1:8" x14ac:dyDescent="0.15">
      <c r="A8" s="148"/>
      <c r="B8" s="149"/>
      <c r="C8" s="150"/>
      <c r="D8" s="151">
        <v>29855</v>
      </c>
      <c r="E8" s="152"/>
      <c r="F8" s="153">
        <v>37333</v>
      </c>
      <c r="G8" s="154"/>
      <c r="H8" s="155"/>
    </row>
    <row r="9" spans="1:8" x14ac:dyDescent="0.15">
      <c r="A9" s="136" t="s">
        <v>525</v>
      </c>
      <c r="B9" s="141"/>
      <c r="C9" s="142"/>
      <c r="D9" s="143">
        <v>66556</v>
      </c>
      <c r="E9" s="144"/>
      <c r="F9" s="145">
        <v>80821</v>
      </c>
      <c r="G9" s="146"/>
      <c r="H9" s="147"/>
    </row>
    <row r="10" spans="1:8" x14ac:dyDescent="0.15">
      <c r="A10" s="148"/>
      <c r="B10" s="149"/>
      <c r="C10" s="150"/>
      <c r="D10" s="151">
        <v>42810</v>
      </c>
      <c r="E10" s="152"/>
      <c r="F10" s="153">
        <v>49586</v>
      </c>
      <c r="G10" s="154"/>
      <c r="H10" s="155"/>
    </row>
    <row r="11" spans="1:8" x14ac:dyDescent="0.15">
      <c r="A11" s="136" t="s">
        <v>526</v>
      </c>
      <c r="B11" s="141"/>
      <c r="C11" s="142"/>
      <c r="D11" s="143">
        <v>172272</v>
      </c>
      <c r="E11" s="144"/>
      <c r="F11" s="145">
        <v>79840</v>
      </c>
      <c r="G11" s="146"/>
      <c r="H11" s="147"/>
    </row>
    <row r="12" spans="1:8" x14ac:dyDescent="0.15">
      <c r="A12" s="148"/>
      <c r="B12" s="149"/>
      <c r="C12" s="156"/>
      <c r="D12" s="151">
        <v>83077</v>
      </c>
      <c r="E12" s="152"/>
      <c r="F12" s="153">
        <v>45238</v>
      </c>
      <c r="G12" s="154"/>
      <c r="H12" s="155"/>
    </row>
    <row r="13" spans="1:8" x14ac:dyDescent="0.15">
      <c r="A13" s="136"/>
      <c r="B13" s="141"/>
      <c r="C13" s="157"/>
      <c r="D13" s="158">
        <v>84055</v>
      </c>
      <c r="E13" s="159"/>
      <c r="F13" s="160">
        <v>74934</v>
      </c>
      <c r="G13" s="161"/>
      <c r="H13" s="147"/>
    </row>
    <row r="14" spans="1:8" x14ac:dyDescent="0.15">
      <c r="A14" s="148"/>
      <c r="B14" s="149"/>
      <c r="C14" s="150"/>
      <c r="D14" s="151">
        <v>44076</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5.73</v>
      </c>
      <c r="C19" s="162">
        <f>ROUND(VALUE(SUBSTITUTE(実質収支比率等に係る経年分析!G$48,"▲","-")),2)</f>
        <v>9.8800000000000008</v>
      </c>
      <c r="D19" s="162">
        <f>ROUND(VALUE(SUBSTITUTE(実質収支比率等に係る経年分析!H$48,"▲","-")),2)</f>
        <v>14.87</v>
      </c>
      <c r="E19" s="162">
        <f>ROUND(VALUE(SUBSTITUTE(実質収支比率等に係る経年分析!I$48,"▲","-")),2)</f>
        <v>12.28</v>
      </c>
      <c r="F19" s="162">
        <f>ROUND(VALUE(SUBSTITUTE(実質収支比率等に係る経年分析!J$48,"▲","-")),2)</f>
        <v>3.54</v>
      </c>
    </row>
    <row r="20" spans="1:11" x14ac:dyDescent="0.15">
      <c r="A20" s="162" t="s">
        <v>53</v>
      </c>
      <c r="B20" s="162">
        <f>ROUND(VALUE(SUBSTITUTE(実質収支比率等に係る経年分析!F$47,"▲","-")),2)</f>
        <v>70.86</v>
      </c>
      <c r="C20" s="162">
        <f>ROUND(VALUE(SUBSTITUTE(実質収支比率等に係る経年分析!G$47,"▲","-")),2)</f>
        <v>67.02</v>
      </c>
      <c r="D20" s="162">
        <f>ROUND(VALUE(SUBSTITUTE(実質収支比率等に係る経年分析!H$47,"▲","-")),2)</f>
        <v>70.010000000000005</v>
      </c>
      <c r="E20" s="162">
        <f>ROUND(VALUE(SUBSTITUTE(実質収支比率等に係る経年分析!I$47,"▲","-")),2)</f>
        <v>73.02</v>
      </c>
      <c r="F20" s="162">
        <f>ROUND(VALUE(SUBSTITUTE(実質収支比率等に係る経年分析!J$47,"▲","-")),2)</f>
        <v>73.03</v>
      </c>
    </row>
    <row r="21" spans="1:11" x14ac:dyDescent="0.15">
      <c r="A21" s="162" t="s">
        <v>54</v>
      </c>
      <c r="B21" s="162">
        <f>IF(ISNUMBER(VALUE(SUBSTITUTE(実質収支比率等に係る経年分析!F$49,"▲","-"))),ROUND(VALUE(SUBSTITUTE(実質収支比率等に係る経年分析!F$49,"▲","-")),2),NA())</f>
        <v>-15.69</v>
      </c>
      <c r="C21" s="162">
        <f>IF(ISNUMBER(VALUE(SUBSTITUTE(実質収支比率等に係る経年分析!G$49,"▲","-"))),ROUND(VALUE(SUBSTITUTE(実質収支比率等に係る経年分析!G$49,"▲","-")),2),NA())</f>
        <v>-7.0000000000000007E-2</v>
      </c>
      <c r="D21" s="162">
        <f>IF(ISNUMBER(VALUE(SUBSTITUTE(実質収支比率等に係る経年分析!H$49,"▲","-"))),ROUND(VALUE(SUBSTITUTE(実質収支比率等に係る経年分析!H$49,"▲","-")),2),NA())</f>
        <v>0.55000000000000004</v>
      </c>
      <c r="E21" s="162">
        <f>IF(ISNUMBER(VALUE(SUBSTITUTE(実質収支比率等に係る経年分析!I$49,"▲","-"))),ROUND(VALUE(SUBSTITUTE(実質収支比率等に係る経年分析!I$49,"▲","-")),2),NA())</f>
        <v>-6.18</v>
      </c>
      <c r="F21" s="162">
        <f>IF(ISNUMBER(VALUE(SUBSTITUTE(実質収支比率等に係る経年分析!J$49,"▲","-"))),ROUND(VALUE(SUBSTITUTE(実質収支比率等に係る経年分析!J$49,"▲","-")),2),NA())</f>
        <v>-13.64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観光施設事業特別会計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国民健康保険事業特別会計（直診勘定）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0.19</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1.1200000000000001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1.1399999999999999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1.1299999999999999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1.1599999999999999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1.1499999999999999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1.1299999999999999</v>
      </c>
    </row>
    <row r="34" spans="1:16" x14ac:dyDescent="0.15">
      <c r="A34" s="163" t="str">
        <f>IF(連結実質赤字比率に係る赤字・黒字の構成分析!C$36="",NA(),連結実質赤字比率に係る赤字・黒字の構成分析!C$36)</f>
        <v>国民健康保険事業特別会計（事業勘定）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9.8699999999999992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9.3699999999999992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9.0399999999999991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4120</v>
      </c>
      <c r="E42" s="164"/>
      <c r="F42" s="164"/>
      <c r="G42" s="164">
        <f>'実質公債費比率（分子）の構造'!L$52</f>
        <v>3917</v>
      </c>
      <c r="H42" s="164"/>
      <c r="I42" s="164"/>
      <c r="J42" s="164">
        <f>'実質公債費比率（分子）の構造'!M$52</f>
        <v>3838</v>
      </c>
      <c r="K42" s="164"/>
      <c r="L42" s="164"/>
      <c r="M42" s="164">
        <f>'実質公債費比率（分子）の構造'!N$52</f>
        <v>3766</v>
      </c>
      <c r="N42" s="164"/>
      <c r="O42" s="164"/>
      <c r="P42" s="164">
        <f>'実質公債費比率（分子）の構造'!O$52</f>
        <v>3701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15">
      <c r="A44" s="164" t="s">
        <v>62</v>
      </c>
      <c r="B44" s="164">
        <f>'実質公債費比率（分子）の構造'!K$50</f>
        <v>77</v>
      </c>
      <c r="C44" s="164"/>
      <c r="D44" s="164"/>
      <c r="E44" s="164">
        <f>'実質公債費比率（分子）の構造'!L$50</f>
        <v>136</v>
      </c>
      <c r="F44" s="164"/>
      <c r="G44" s="164"/>
      <c r="H44" s="164">
        <f>'実質公債費比率（分子）の構造'!M$50</f>
        <v>352</v>
      </c>
      <c r="I44" s="164"/>
      <c r="J44" s="164"/>
      <c r="K44" s="164">
        <f>'実質公債費比率（分子）の構造'!N$50</f>
        <v>233</v>
      </c>
      <c r="L44" s="164"/>
      <c r="M44" s="164"/>
      <c r="N44" s="164">
        <f>'実質公債費比率（分子）の構造'!O$50</f>
        <v>766</v>
      </c>
      <c r="O44" s="164"/>
      <c r="P44" s="164"/>
    </row>
    <row r="45" spans="1:16" x14ac:dyDescent="0.15">
      <c r="A45" s="164" t="s">
        <v>63</v>
      </c>
      <c r="B45" s="164">
        <f>'実質公債費比率（分子）の構造'!K$49</f>
        <v>9</v>
      </c>
      <c r="C45" s="164"/>
      <c r="D45" s="164"/>
      <c r="E45" s="164">
        <f>'実質公債費比率（分子）の構造'!L$49</f>
        <v>9</v>
      </c>
      <c r="F45" s="164"/>
      <c r="G45" s="164"/>
      <c r="H45" s="164">
        <f>'実質公債費比率（分子）の構造'!M$49</f>
        <v>9</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1250</v>
      </c>
      <c r="C46" s="164"/>
      <c r="D46" s="164"/>
      <c r="E46" s="164">
        <f>'実質公債費比率（分子）の構造'!L$48</f>
        <v>1283</v>
      </c>
      <c r="F46" s="164"/>
      <c r="G46" s="164"/>
      <c r="H46" s="164">
        <f>'実質公債費比率（分子）の構造'!M$48</f>
        <v>1243</v>
      </c>
      <c r="I46" s="164"/>
      <c r="J46" s="164"/>
      <c r="K46" s="164">
        <f>'実質公債費比率（分子）の構造'!N$48</f>
        <v>1228</v>
      </c>
      <c r="L46" s="164"/>
      <c r="M46" s="164"/>
      <c r="N46" s="164">
        <f>'実質公債費比率（分子）の構造'!O$48</f>
        <v>1145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3886</v>
      </c>
      <c r="C49" s="164"/>
      <c r="D49" s="164"/>
      <c r="E49" s="164">
        <f>'実質公債費比率（分子）の構造'!L$45</f>
        <v>3659</v>
      </c>
      <c r="F49" s="164"/>
      <c r="G49" s="164"/>
      <c r="H49" s="164">
        <f>'実質公債費比率（分子）の構造'!M$45</f>
        <v>3402</v>
      </c>
      <c r="I49" s="164"/>
      <c r="J49" s="164"/>
      <c r="K49" s="164">
        <f>'実質公債費比率（分子）の構造'!N$45</f>
        <v>3343</v>
      </c>
      <c r="L49" s="164"/>
      <c r="M49" s="164"/>
      <c r="N49" s="164">
        <f>'実質公債費比率（分子）の構造'!O$45</f>
        <v>3038</v>
      </c>
      <c r="O49" s="164"/>
      <c r="P49" s="164"/>
    </row>
    <row r="50" spans="1:16" x14ac:dyDescent="0.15">
      <c r="A50" s="164" t="s">
        <v>67</v>
      </c>
      <c r="B50" s="164" t="e">
        <f>NA()</f>
        <v>#N/A</v>
      </c>
      <c r="C50" s="164">
        <f>IF(ISNUMBER('実質公債費比率（分子）の構造'!K$53),'実質公債費比率（分子）の構造'!K$53,NA())</f>
        <v>1102</v>
      </c>
      <c r="D50" s="164" t="e">
        <f>NA()</f>
        <v>#N/A</v>
      </c>
      <c r="E50" s="164" t="e">
        <f>NA()</f>
        <v>#N/A</v>
      </c>
      <c r="F50" s="164">
        <f>IF(ISNUMBER('実質公債費比率（分子）の構造'!L$53),'実質公債費比率（分子）の構造'!L$53,NA())</f>
        <v>1170</v>
      </c>
      <c r="G50" s="164" t="e">
        <f>NA()</f>
        <v>#N/A</v>
      </c>
      <c r="H50" s="164" t="e">
        <f>NA()</f>
        <v>#N/A</v>
      </c>
      <c r="I50" s="164">
        <f>IF(ISNUMBER('実質公債費比率（分子）の構造'!M$53),'実質公債費比率（分子）の構造'!M$53,NA())</f>
        <v>1168</v>
      </c>
      <c r="J50" s="164" t="e">
        <f>NA()</f>
        <v>#N/A</v>
      </c>
      <c r="K50" s="164" t="e">
        <f>NA()</f>
        <v>#N/A</v>
      </c>
      <c r="L50" s="164">
        <f>IF(ISNUMBER('実質公債費比率（分子）の構造'!N$53),'実質公債費比率（分子）の構造'!N$53,NA())</f>
        <v>1038</v>
      </c>
      <c r="M50" s="164" t="e">
        <f>NA()</f>
        <v>#N/A</v>
      </c>
      <c r="N50" s="164" t="e">
        <f>NA()</f>
        <v>#N/A</v>
      </c>
      <c r="O50" s="164">
        <f>IF(ISNUMBER('実質公債費比率（分子）の構造'!O$53),'実質公債費比率（分子）の構造'!O$53,NA())</f>
        <v>1249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35342</v>
      </c>
      <c r="E56" s="163"/>
      <c r="F56" s="163"/>
      <c r="G56" s="163">
        <f>'将来負担比率（分子）の構造'!J$52</f>
        <v>34363</v>
      </c>
      <c r="H56" s="163"/>
      <c r="I56" s="163"/>
      <c r="J56" s="163">
        <f>'将来負担比率（分子）の構造'!K$52</f>
        <v>31694</v>
      </c>
      <c r="K56" s="163"/>
      <c r="L56" s="163"/>
      <c r="M56" s="163">
        <f>'将来負担比率（分子）の構造'!L$52</f>
        <v>30530</v>
      </c>
      <c r="N56" s="163"/>
      <c r="O56" s="163"/>
      <c r="P56" s="163">
        <f>'将来負担比率（分子）の構造'!M$52</f>
        <v>29588</v>
      </c>
    </row>
    <row r="57" spans="1:16" x14ac:dyDescent="0.15">
      <c r="A57" s="163" t="s">
        <v>42</v>
      </c>
      <c r="B57" s="163"/>
      <c r="C57" s="163"/>
      <c r="D57" s="163">
        <f>'将来負担比率（分子）の構造'!I$51</f>
        <v>3424</v>
      </c>
      <c r="E57" s="163"/>
      <c r="F57" s="163"/>
      <c r="G57" s="163">
        <f>'将来負担比率（分子）の構造'!J$51</f>
        <v>3089</v>
      </c>
      <c r="H57" s="163"/>
      <c r="I57" s="163"/>
      <c r="J57" s="163">
        <f>'将来負担比率（分子）の構造'!K$51</f>
        <v>2801</v>
      </c>
      <c r="K57" s="163"/>
      <c r="L57" s="163"/>
      <c r="M57" s="163">
        <f>'将来負担比率（分子）の構造'!L$51</f>
        <v>2480</v>
      </c>
      <c r="N57" s="163"/>
      <c r="O57" s="163"/>
      <c r="P57" s="163">
        <f>'将来負担比率（分子）の構造'!M$51</f>
        <v>2214</v>
      </c>
    </row>
    <row r="58" spans="1:16" x14ac:dyDescent="0.15">
      <c r="A58" s="163" t="s">
        <v>41</v>
      </c>
      <c r="B58" s="163"/>
      <c r="C58" s="163"/>
      <c r="D58" s="163">
        <f>'将来負担比率（分子）の構造'!I$50</f>
        <v>47860</v>
      </c>
      <c r="E58" s="163"/>
      <c r="F58" s="163"/>
      <c r="G58" s="163">
        <f>'将来負担比率（分子）の構造'!J$50</f>
        <v>49089</v>
      </c>
      <c r="H58" s="163"/>
      <c r="I58" s="163"/>
      <c r="J58" s="163">
        <f>'将来負担比率（分子）の構造'!K$50</f>
        <v>50876</v>
      </c>
      <c r="K58" s="163"/>
      <c r="L58" s="163"/>
      <c r="M58" s="163">
        <f>'将来負担比率（分子）の構造'!L$50</f>
        <v>53431</v>
      </c>
      <c r="N58" s="163"/>
      <c r="O58" s="163"/>
      <c r="P58" s="163">
        <f>'将来負担比率（分子）の構造'!M$50</f>
        <v>51185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7425</v>
      </c>
      <c r="C62" s="163"/>
      <c r="D62" s="163"/>
      <c r="E62" s="163">
        <f>'将来負担比率（分子）の構造'!J$45</f>
        <v>7276</v>
      </c>
      <c r="F62" s="163"/>
      <c r="G62" s="163"/>
      <c r="H62" s="163">
        <f>'将来負担比率（分子）の構造'!K$45</f>
        <v>7218</v>
      </c>
      <c r="I62" s="163"/>
      <c r="J62" s="163"/>
      <c r="K62" s="163">
        <f>'将来負担比率（分子）の構造'!L$45</f>
        <v>7207</v>
      </c>
      <c r="L62" s="163"/>
      <c r="M62" s="163"/>
      <c r="N62" s="163">
        <f>'将来負担比率（分子）の構造'!M$45</f>
        <v>7382</v>
      </c>
      <c r="O62" s="163"/>
      <c r="P62" s="163"/>
    </row>
    <row r="63" spans="1:16" x14ac:dyDescent="0.15">
      <c r="A63" s="163" t="s">
        <v>34</v>
      </c>
      <c r="B63" s="163">
        <f>'将来負担比率（分子）の構造'!I$44</f>
        <v>18</v>
      </c>
      <c r="C63" s="163"/>
      <c r="D63" s="163"/>
      <c r="E63" s="163">
        <f>'将来負担比率（分子）の構造'!J$44</f>
        <v>9</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12122</v>
      </c>
      <c r="C64" s="163"/>
      <c r="D64" s="163"/>
      <c r="E64" s="163">
        <f>'将来負担比率（分子）の構造'!J$43</f>
        <v>10920</v>
      </c>
      <c r="F64" s="163"/>
      <c r="G64" s="163"/>
      <c r="H64" s="163">
        <f>'将来負担比率（分子）の構造'!K$43</f>
        <v>10030</v>
      </c>
      <c r="I64" s="163"/>
      <c r="J64" s="163"/>
      <c r="K64" s="163">
        <f>'将来負担比率（分子）の構造'!L$43</f>
        <v>9369</v>
      </c>
      <c r="L64" s="163"/>
      <c r="M64" s="163"/>
      <c r="N64" s="163">
        <f>'将来負担比率（分子）の構造'!M$43</f>
        <v>9236</v>
      </c>
      <c r="O64" s="163"/>
      <c r="P64" s="163"/>
    </row>
    <row r="65" spans="1:16" x14ac:dyDescent="0.15">
      <c r="A65" s="163" t="s">
        <v>32</v>
      </c>
      <c r="B65" s="163">
        <f>'将来負担比率（分子）の構造'!I$42</f>
        <v>271</v>
      </c>
      <c r="C65" s="163"/>
      <c r="D65" s="163"/>
      <c r="E65" s="163">
        <f>'将来負担比率（分子）の構造'!J$42</f>
        <v>239</v>
      </c>
      <c r="F65" s="163"/>
      <c r="G65" s="163"/>
      <c r="H65" s="163">
        <f>'将来負担比率（分子）の構造'!K$42</f>
        <v>241</v>
      </c>
      <c r="I65" s="163"/>
      <c r="J65" s="163"/>
      <c r="K65" s="163">
        <f>'将来負担比率（分子）の構造'!L$42</f>
        <v>234</v>
      </c>
      <c r="L65" s="163"/>
      <c r="M65" s="163"/>
      <c r="N65" s="163">
        <f>'将来負担比率（分子）の構造'!M$42</f>
        <v>15</v>
      </c>
      <c r="O65" s="163"/>
      <c r="P65" s="163"/>
    </row>
    <row r="66" spans="1:16" x14ac:dyDescent="0.15">
      <c r="A66" s="163" t="s">
        <v>31</v>
      </c>
      <c r="B66" s="163">
        <f>'将来負担比率（分子）の構造'!I$41</f>
        <v>21472</v>
      </c>
      <c r="C66" s="163"/>
      <c r="D66" s="163"/>
      <c r="E66" s="163">
        <f>'将来負担比率（分子）の構造'!J$41</f>
        <v>20408</v>
      </c>
      <c r="F66" s="163"/>
      <c r="G66" s="163"/>
      <c r="H66" s="163">
        <f>'将来負担比率（分子）の構造'!K$41</f>
        <v>18286</v>
      </c>
      <c r="I66" s="163"/>
      <c r="J66" s="163"/>
      <c r="K66" s="163">
        <f>'将来負担比率（分子）の構造'!L$41</f>
        <v>15730</v>
      </c>
      <c r="L66" s="163"/>
      <c r="M66" s="163"/>
      <c r="N66" s="163">
        <f>'将来負担比率（分子）の構造'!M$41</f>
        <v>16106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19369</v>
      </c>
      <c r="C72" s="167">
        <f>基金残高に係る経年分析!G55</f>
        <v>20416</v>
      </c>
      <c r="D72" s="167">
        <f>基金残高に係る経年分析!H55</f>
        <v>20764</v>
      </c>
    </row>
    <row r="73" spans="1:16" x14ac:dyDescent="0.15">
      <c r="A73" s="166" t="s">
        <v>74</v>
      </c>
      <c r="B73" s="167">
        <f>基金残高に係る経年分析!F56</f>
        <v>5819</v>
      </c>
      <c r="C73" s="167">
        <f>基金残高に係る経年分析!G56</f>
        <v>5971</v>
      </c>
      <c r="D73" s="167">
        <f>基金残高に係る経年分析!H56</f>
        <v>6099</v>
      </c>
    </row>
    <row r="74" spans="1:16" x14ac:dyDescent="0.15">
      <c r="A74" s="166" t="s">
        <v>75</v>
      </c>
      <c r="B74" s="167">
        <f>基金残高に係る経年分析!F57</f>
        <v>27261</v>
      </c>
      <c r="C74" s="167">
        <f>基金残高に係る経年分析!G57</f>
        <v>28491</v>
      </c>
      <c r="D74" s="167">
        <f>基金残高に係る経年分析!H57</f>
        <v>25997</v>
      </c>
    </row>
  </sheetData>
  <sheetProtection algorithmName="SHA-512" hashValue="uvyQ+pCGmXJj460UTXCEjTgDTPaSOM3yjtGKHoKQnoX0NNsbUMjH6Stdd/Cf+Ce58JpyHwoJWBmvBPtHmnJgKw==" saltValue="qtCj21tZ++AibXUaZwnW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5" sqref="B35:Q3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14417289</v>
      </c>
      <c r="S5" s="677"/>
      <c r="T5" s="677"/>
      <c r="U5" s="677"/>
      <c r="V5" s="677"/>
      <c r="W5" s="677"/>
      <c r="X5" s="677"/>
      <c r="Y5" s="702"/>
      <c r="Z5" s="715">
        <v>22.4</v>
      </c>
      <c r="AA5" s="715"/>
      <c r="AB5" s="715"/>
      <c r="AC5" s="715"/>
      <c r="AD5" s="716">
        <v>13546044</v>
      </c>
      <c r="AE5" s="716"/>
      <c r="AF5" s="716"/>
      <c r="AG5" s="716"/>
      <c r="AH5" s="716"/>
      <c r="AI5" s="716"/>
      <c r="AJ5" s="716"/>
      <c r="AK5" s="716"/>
      <c r="AL5" s="703">
        <v>46.4</v>
      </c>
      <c r="AM5" s="685"/>
      <c r="AN5" s="685"/>
      <c r="AO5" s="704"/>
      <c r="AP5" s="679" t="s">
        <v>216</v>
      </c>
      <c r="AQ5" s="680"/>
      <c r="AR5" s="680"/>
      <c r="AS5" s="680"/>
      <c r="AT5" s="680"/>
      <c r="AU5" s="680"/>
      <c r="AV5" s="680"/>
      <c r="AW5" s="680"/>
      <c r="AX5" s="680"/>
      <c r="AY5" s="680"/>
      <c r="AZ5" s="680"/>
      <c r="BA5" s="680"/>
      <c r="BB5" s="680"/>
      <c r="BC5" s="680"/>
      <c r="BD5" s="680"/>
      <c r="BE5" s="680"/>
      <c r="BF5" s="681"/>
      <c r="BG5" s="621">
        <v>13241969</v>
      </c>
      <c r="BH5" s="622"/>
      <c r="BI5" s="622"/>
      <c r="BJ5" s="622"/>
      <c r="BK5" s="622"/>
      <c r="BL5" s="622"/>
      <c r="BM5" s="622"/>
      <c r="BN5" s="623"/>
      <c r="BO5" s="659">
        <v>91.8</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719410</v>
      </c>
      <c r="S6" s="622"/>
      <c r="T6" s="622"/>
      <c r="U6" s="622"/>
      <c r="V6" s="622"/>
      <c r="W6" s="622"/>
      <c r="X6" s="622"/>
      <c r="Y6" s="623"/>
      <c r="Z6" s="659">
        <v>1.1000000000000001</v>
      </c>
      <c r="AA6" s="659"/>
      <c r="AB6" s="659"/>
      <c r="AC6" s="659"/>
      <c r="AD6" s="660">
        <v>719410</v>
      </c>
      <c r="AE6" s="660"/>
      <c r="AF6" s="660"/>
      <c r="AG6" s="660"/>
      <c r="AH6" s="660"/>
      <c r="AI6" s="660"/>
      <c r="AJ6" s="660"/>
      <c r="AK6" s="660"/>
      <c r="AL6" s="624">
        <v>2.5</v>
      </c>
      <c r="AM6" s="625"/>
      <c r="AN6" s="625"/>
      <c r="AO6" s="661"/>
      <c r="AP6" s="618" t="s">
        <v>221</v>
      </c>
      <c r="AQ6" s="619"/>
      <c r="AR6" s="619"/>
      <c r="AS6" s="619"/>
      <c r="AT6" s="619"/>
      <c r="AU6" s="619"/>
      <c r="AV6" s="619"/>
      <c r="AW6" s="619"/>
      <c r="AX6" s="619"/>
      <c r="AY6" s="619"/>
      <c r="AZ6" s="619"/>
      <c r="BA6" s="619"/>
      <c r="BB6" s="619"/>
      <c r="BC6" s="619"/>
      <c r="BD6" s="619"/>
      <c r="BE6" s="619"/>
      <c r="BF6" s="620"/>
      <c r="BG6" s="621">
        <v>13241969</v>
      </c>
      <c r="BH6" s="622"/>
      <c r="BI6" s="622"/>
      <c r="BJ6" s="622"/>
      <c r="BK6" s="622"/>
      <c r="BL6" s="622"/>
      <c r="BM6" s="622"/>
      <c r="BN6" s="623"/>
      <c r="BO6" s="659">
        <v>91.8</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304464</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304464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4942</v>
      </c>
      <c r="S7" s="622"/>
      <c r="T7" s="622"/>
      <c r="U7" s="622"/>
      <c r="V7" s="622"/>
      <c r="W7" s="622"/>
      <c r="X7" s="622"/>
      <c r="Y7" s="623"/>
      <c r="Z7" s="659">
        <v>0</v>
      </c>
      <c r="AA7" s="659"/>
      <c r="AB7" s="659"/>
      <c r="AC7" s="659"/>
      <c r="AD7" s="660">
        <v>4942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4775406</v>
      </c>
      <c r="BH7" s="622"/>
      <c r="BI7" s="622"/>
      <c r="BJ7" s="622"/>
      <c r="BK7" s="622"/>
      <c r="BL7" s="622"/>
      <c r="BM7" s="622"/>
      <c r="BN7" s="623"/>
      <c r="BO7" s="659">
        <v>33.1</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10744559</v>
      </c>
      <c r="CS7" s="622"/>
      <c r="CT7" s="622"/>
      <c r="CU7" s="622"/>
      <c r="CV7" s="622"/>
      <c r="CW7" s="622"/>
      <c r="CX7" s="622"/>
      <c r="CY7" s="623"/>
      <c r="CZ7" s="659">
        <v>17.399999999999999</v>
      </c>
      <c r="DA7" s="659"/>
      <c r="DB7" s="659"/>
      <c r="DC7" s="659"/>
      <c r="DD7" s="627">
        <v>722938</v>
      </c>
      <c r="DE7" s="622"/>
      <c r="DF7" s="622"/>
      <c r="DG7" s="622"/>
      <c r="DH7" s="622"/>
      <c r="DI7" s="622"/>
      <c r="DJ7" s="622"/>
      <c r="DK7" s="622"/>
      <c r="DL7" s="622"/>
      <c r="DM7" s="622"/>
      <c r="DN7" s="622"/>
      <c r="DO7" s="622"/>
      <c r="DP7" s="623"/>
      <c r="DQ7" s="627">
        <v>5760563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105221</v>
      </c>
      <c r="S8" s="622"/>
      <c r="T8" s="622"/>
      <c r="U8" s="622"/>
      <c r="V8" s="622"/>
      <c r="W8" s="622"/>
      <c r="X8" s="622"/>
      <c r="Y8" s="623"/>
      <c r="Z8" s="659">
        <v>0.2</v>
      </c>
      <c r="AA8" s="659"/>
      <c r="AB8" s="659"/>
      <c r="AC8" s="659"/>
      <c r="AD8" s="660">
        <v>105221</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143721</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16087495</v>
      </c>
      <c r="CS8" s="622"/>
      <c r="CT8" s="622"/>
      <c r="CU8" s="622"/>
      <c r="CV8" s="622"/>
      <c r="CW8" s="622"/>
      <c r="CX8" s="622"/>
      <c r="CY8" s="623"/>
      <c r="CZ8" s="659">
        <v>26.1</v>
      </c>
      <c r="DA8" s="659"/>
      <c r="DB8" s="659"/>
      <c r="DC8" s="659"/>
      <c r="DD8" s="627">
        <v>592842</v>
      </c>
      <c r="DE8" s="622"/>
      <c r="DF8" s="622"/>
      <c r="DG8" s="622"/>
      <c r="DH8" s="622"/>
      <c r="DI8" s="622"/>
      <c r="DJ8" s="622"/>
      <c r="DK8" s="622"/>
      <c r="DL8" s="622"/>
      <c r="DM8" s="622"/>
      <c r="DN8" s="622"/>
      <c r="DO8" s="622"/>
      <c r="DP8" s="623"/>
      <c r="DQ8" s="627">
        <v>8779530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135046</v>
      </c>
      <c r="S9" s="622"/>
      <c r="T9" s="622"/>
      <c r="U9" s="622"/>
      <c r="V9" s="622"/>
      <c r="W9" s="622"/>
      <c r="X9" s="622"/>
      <c r="Y9" s="623"/>
      <c r="Z9" s="659">
        <v>0.2</v>
      </c>
      <c r="AA9" s="659"/>
      <c r="AB9" s="659"/>
      <c r="AC9" s="659"/>
      <c r="AD9" s="660">
        <v>135046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3913446</v>
      </c>
      <c r="BH9" s="622"/>
      <c r="BI9" s="622"/>
      <c r="BJ9" s="622"/>
      <c r="BK9" s="622"/>
      <c r="BL9" s="622"/>
      <c r="BM9" s="622"/>
      <c r="BN9" s="623"/>
      <c r="BO9" s="659">
        <v>27.1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8686345</v>
      </c>
      <c r="CS9" s="622"/>
      <c r="CT9" s="622"/>
      <c r="CU9" s="622"/>
      <c r="CV9" s="622"/>
      <c r="CW9" s="622"/>
      <c r="CX9" s="622"/>
      <c r="CY9" s="623"/>
      <c r="CZ9" s="659">
        <v>14.1</v>
      </c>
      <c r="DA9" s="659"/>
      <c r="DB9" s="659"/>
      <c r="DC9" s="659"/>
      <c r="DD9" s="627">
        <v>5230455</v>
      </c>
      <c r="DE9" s="622"/>
      <c r="DF9" s="622"/>
      <c r="DG9" s="622"/>
      <c r="DH9" s="622"/>
      <c r="DI9" s="622"/>
      <c r="DJ9" s="622"/>
      <c r="DK9" s="622"/>
      <c r="DL9" s="622"/>
      <c r="DM9" s="622"/>
      <c r="DN9" s="622"/>
      <c r="DO9" s="622"/>
      <c r="DP9" s="623"/>
      <c r="DQ9" s="627">
        <v>2706961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327965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209571</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91631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2285833</v>
      </c>
      <c r="S11" s="622"/>
      <c r="T11" s="622"/>
      <c r="U11" s="622"/>
      <c r="V11" s="622"/>
      <c r="W11" s="622"/>
      <c r="X11" s="622"/>
      <c r="Y11" s="623"/>
      <c r="Z11" s="624">
        <v>3.6</v>
      </c>
      <c r="AA11" s="625"/>
      <c r="AB11" s="625"/>
      <c r="AC11" s="626"/>
      <c r="AD11" s="627">
        <v>2285833</v>
      </c>
      <c r="AE11" s="622"/>
      <c r="AF11" s="622"/>
      <c r="AG11" s="622"/>
      <c r="AH11" s="622"/>
      <c r="AI11" s="622"/>
      <c r="AJ11" s="622"/>
      <c r="AK11" s="623"/>
      <c r="AL11" s="624">
        <v>7.8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390274</v>
      </c>
      <c r="BH11" s="622"/>
      <c r="BI11" s="622"/>
      <c r="BJ11" s="622"/>
      <c r="BK11" s="622"/>
      <c r="BL11" s="622"/>
      <c r="BM11" s="622"/>
      <c r="BN11" s="623"/>
      <c r="BO11" s="659">
        <v>2.7</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1899867</v>
      </c>
      <c r="CS11" s="622"/>
      <c r="CT11" s="622"/>
      <c r="CU11" s="622"/>
      <c r="CV11" s="622"/>
      <c r="CW11" s="622"/>
      <c r="CX11" s="622"/>
      <c r="CY11" s="623"/>
      <c r="CZ11" s="659">
        <v>3.1</v>
      </c>
      <c r="DA11" s="659"/>
      <c r="DB11" s="659"/>
      <c r="DC11" s="659"/>
      <c r="DD11" s="627">
        <v>430452</v>
      </c>
      <c r="DE11" s="622"/>
      <c r="DF11" s="622"/>
      <c r="DG11" s="622"/>
      <c r="DH11" s="622"/>
      <c r="DI11" s="622"/>
      <c r="DJ11" s="622"/>
      <c r="DK11" s="622"/>
      <c r="DL11" s="622"/>
      <c r="DM11" s="622"/>
      <c r="DN11" s="622"/>
      <c r="DO11" s="622"/>
      <c r="DP11" s="623"/>
      <c r="DQ11" s="627">
        <v>1248815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25499</v>
      </c>
      <c r="S12" s="622"/>
      <c r="T12" s="622"/>
      <c r="U12" s="622"/>
      <c r="V12" s="622"/>
      <c r="W12" s="622"/>
      <c r="X12" s="622"/>
      <c r="Y12" s="623"/>
      <c r="Z12" s="659">
        <v>0</v>
      </c>
      <c r="AA12" s="659"/>
      <c r="AB12" s="659"/>
      <c r="AC12" s="659"/>
      <c r="AD12" s="660">
        <v>25499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7475887</v>
      </c>
      <c r="BH12" s="622"/>
      <c r="BI12" s="622"/>
      <c r="BJ12" s="622"/>
      <c r="BK12" s="622"/>
      <c r="BL12" s="622"/>
      <c r="BM12" s="622"/>
      <c r="BN12" s="623"/>
      <c r="BO12" s="659">
        <v>51.9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2782442</v>
      </c>
      <c r="CS12" s="622"/>
      <c r="CT12" s="622"/>
      <c r="CU12" s="622"/>
      <c r="CV12" s="622"/>
      <c r="CW12" s="622"/>
      <c r="CX12" s="622"/>
      <c r="CY12" s="623"/>
      <c r="CZ12" s="659">
        <v>4.5</v>
      </c>
      <c r="DA12" s="659"/>
      <c r="DB12" s="659"/>
      <c r="DC12" s="659"/>
      <c r="DD12" s="627">
        <v>221783</v>
      </c>
      <c r="DE12" s="622"/>
      <c r="DF12" s="622"/>
      <c r="DG12" s="622"/>
      <c r="DH12" s="622"/>
      <c r="DI12" s="622"/>
      <c r="DJ12" s="622"/>
      <c r="DK12" s="622"/>
      <c r="DL12" s="622"/>
      <c r="DM12" s="622"/>
      <c r="DN12" s="622"/>
      <c r="DO12" s="622"/>
      <c r="DP12" s="623"/>
      <c r="DQ12" s="627">
        <v>1756927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4363</v>
      </c>
      <c r="S13" s="622"/>
      <c r="T13" s="622"/>
      <c r="U13" s="622"/>
      <c r="V13" s="622"/>
      <c r="W13" s="622"/>
      <c r="X13" s="622"/>
      <c r="Y13" s="623"/>
      <c r="Z13" s="659">
        <v>0</v>
      </c>
      <c r="AA13" s="659"/>
      <c r="AB13" s="659"/>
      <c r="AC13" s="659"/>
      <c r="AD13" s="660">
        <v>4363</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7450300</v>
      </c>
      <c r="BH13" s="622"/>
      <c r="BI13" s="622"/>
      <c r="BJ13" s="622"/>
      <c r="BK13" s="622"/>
      <c r="BL13" s="622"/>
      <c r="BM13" s="622"/>
      <c r="BN13" s="623"/>
      <c r="BO13" s="659">
        <v>51.7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7318581</v>
      </c>
      <c r="CS13" s="622"/>
      <c r="CT13" s="622"/>
      <c r="CU13" s="622"/>
      <c r="CV13" s="622"/>
      <c r="CW13" s="622"/>
      <c r="CX13" s="622"/>
      <c r="CY13" s="623"/>
      <c r="CZ13" s="659">
        <v>11.9</v>
      </c>
      <c r="DA13" s="659"/>
      <c r="DB13" s="659"/>
      <c r="DC13" s="659"/>
      <c r="DD13" s="627">
        <v>2556039</v>
      </c>
      <c r="DE13" s="622"/>
      <c r="DF13" s="622"/>
      <c r="DG13" s="622"/>
      <c r="DH13" s="622"/>
      <c r="DI13" s="622"/>
      <c r="DJ13" s="622"/>
      <c r="DK13" s="622"/>
      <c r="DL13" s="622"/>
      <c r="DM13" s="622"/>
      <c r="DN13" s="622"/>
      <c r="DO13" s="622"/>
      <c r="DP13" s="623"/>
      <c r="DQ13" s="627">
        <v>5287554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383907</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1969887</v>
      </c>
      <c r="CS14" s="622"/>
      <c r="CT14" s="622"/>
      <c r="CU14" s="622"/>
      <c r="CV14" s="622"/>
      <c r="CW14" s="622"/>
      <c r="CX14" s="622"/>
      <c r="CY14" s="623"/>
      <c r="CZ14" s="659">
        <v>3.2</v>
      </c>
      <c r="DA14" s="659"/>
      <c r="DB14" s="659"/>
      <c r="DC14" s="659"/>
      <c r="DD14" s="627">
        <v>264065</v>
      </c>
      <c r="DE14" s="622"/>
      <c r="DF14" s="622"/>
      <c r="DG14" s="622"/>
      <c r="DH14" s="622"/>
      <c r="DI14" s="622"/>
      <c r="DJ14" s="622"/>
      <c r="DK14" s="622"/>
      <c r="DL14" s="622"/>
      <c r="DM14" s="622"/>
      <c r="DN14" s="622"/>
      <c r="DO14" s="622"/>
      <c r="DP14" s="623"/>
      <c r="DQ14" s="627">
        <v>1617666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74120</v>
      </c>
      <c r="S15" s="622"/>
      <c r="T15" s="622"/>
      <c r="U15" s="622"/>
      <c r="V15" s="622"/>
      <c r="W15" s="622"/>
      <c r="X15" s="622"/>
      <c r="Y15" s="623"/>
      <c r="Z15" s="659">
        <v>0.1</v>
      </c>
      <c r="AA15" s="659"/>
      <c r="AB15" s="659"/>
      <c r="AC15" s="659"/>
      <c r="AD15" s="660">
        <v>74120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606769</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8335168</v>
      </c>
      <c r="CS15" s="622"/>
      <c r="CT15" s="622"/>
      <c r="CU15" s="622"/>
      <c r="CV15" s="622"/>
      <c r="CW15" s="622"/>
      <c r="CX15" s="622"/>
      <c r="CY15" s="623"/>
      <c r="CZ15" s="659">
        <v>13.5</v>
      </c>
      <c r="DA15" s="659"/>
      <c r="DB15" s="659"/>
      <c r="DC15" s="659"/>
      <c r="DD15" s="627">
        <v>4191430</v>
      </c>
      <c r="DE15" s="622"/>
      <c r="DF15" s="622"/>
      <c r="DG15" s="622"/>
      <c r="DH15" s="622"/>
      <c r="DI15" s="622"/>
      <c r="DJ15" s="622"/>
      <c r="DK15" s="622"/>
      <c r="DL15" s="622"/>
      <c r="DM15" s="622"/>
      <c r="DN15" s="622"/>
      <c r="DO15" s="622"/>
      <c r="DP15" s="623"/>
      <c r="DQ15" s="627">
        <v>4400895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230402</v>
      </c>
      <c r="S16" s="622"/>
      <c r="T16" s="622"/>
      <c r="U16" s="622"/>
      <c r="V16" s="622"/>
      <c r="W16" s="622"/>
      <c r="X16" s="622"/>
      <c r="Y16" s="623"/>
      <c r="Z16" s="659">
        <v>0.4</v>
      </c>
      <c r="AA16" s="659"/>
      <c r="AB16" s="659"/>
      <c r="AC16" s="659"/>
      <c r="AD16" s="660">
        <v>230402</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318229</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154835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457278</v>
      </c>
      <c r="S17" s="622"/>
      <c r="T17" s="622"/>
      <c r="U17" s="622"/>
      <c r="V17" s="622"/>
      <c r="W17" s="622"/>
      <c r="X17" s="622"/>
      <c r="Y17" s="623"/>
      <c r="Z17" s="659">
        <v>0.7</v>
      </c>
      <c r="AA17" s="659"/>
      <c r="AB17" s="659"/>
      <c r="AC17" s="659"/>
      <c r="AD17" s="660">
        <v>457278</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3018413</v>
      </c>
      <c r="CS17" s="622"/>
      <c r="CT17" s="622"/>
      <c r="CU17" s="622"/>
      <c r="CV17" s="622"/>
      <c r="CW17" s="622"/>
      <c r="CX17" s="622"/>
      <c r="CY17" s="623"/>
      <c r="CZ17" s="659">
        <v>4.9000000000000004</v>
      </c>
      <c r="DA17" s="659"/>
      <c r="DB17" s="659"/>
      <c r="DC17" s="659"/>
      <c r="DD17" s="627" t="s">
        <v>122</v>
      </c>
      <c r="DE17" s="622"/>
      <c r="DF17" s="622"/>
      <c r="DG17" s="622"/>
      <c r="DH17" s="622"/>
      <c r="DI17" s="622"/>
      <c r="DJ17" s="622"/>
      <c r="DK17" s="622"/>
      <c r="DL17" s="622"/>
      <c r="DM17" s="622"/>
      <c r="DN17" s="622"/>
      <c r="DO17" s="622"/>
      <c r="DP17" s="623"/>
      <c r="DQ17" s="627">
        <v>3012950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71341</v>
      </c>
      <c r="S18" s="622"/>
      <c r="T18" s="622"/>
      <c r="U18" s="622"/>
      <c r="V18" s="622"/>
      <c r="W18" s="622"/>
      <c r="X18" s="622"/>
      <c r="Y18" s="623"/>
      <c r="Z18" s="659">
        <v>0.1</v>
      </c>
      <c r="AA18" s="659"/>
      <c r="AB18" s="659"/>
      <c r="AC18" s="659"/>
      <c r="AD18" s="660">
        <v>71341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380873</v>
      </c>
      <c r="S19" s="622"/>
      <c r="T19" s="622"/>
      <c r="U19" s="622"/>
      <c r="V19" s="622"/>
      <c r="W19" s="622"/>
      <c r="X19" s="622"/>
      <c r="Y19" s="623"/>
      <c r="Z19" s="659">
        <v>0.6</v>
      </c>
      <c r="AA19" s="659"/>
      <c r="AB19" s="659"/>
      <c r="AC19" s="659"/>
      <c r="AD19" s="660">
        <v>380873</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1175320</v>
      </c>
      <c r="BH19" s="622"/>
      <c r="BI19" s="622"/>
      <c r="BJ19" s="622"/>
      <c r="BK19" s="622"/>
      <c r="BL19" s="622"/>
      <c r="BM19" s="622"/>
      <c r="BN19" s="623"/>
      <c r="BO19" s="659">
        <v>8.1999999999999993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5064</v>
      </c>
      <c r="S20" s="622"/>
      <c r="T20" s="622"/>
      <c r="U20" s="622"/>
      <c r="V20" s="622"/>
      <c r="W20" s="622"/>
      <c r="X20" s="622"/>
      <c r="Y20" s="623"/>
      <c r="Z20" s="659">
        <v>0</v>
      </c>
      <c r="AA20" s="659"/>
      <c r="AB20" s="659"/>
      <c r="AC20" s="659"/>
      <c r="AD20" s="660">
        <v>5064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1175320</v>
      </c>
      <c r="BH20" s="622"/>
      <c r="BI20" s="622"/>
      <c r="BJ20" s="622"/>
      <c r="BK20" s="622"/>
      <c r="BL20" s="622"/>
      <c r="BM20" s="622"/>
      <c r="BN20" s="623"/>
      <c r="BO20" s="659">
        <v>8.1999999999999993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61675021</v>
      </c>
      <c r="CS20" s="622"/>
      <c r="CT20" s="622"/>
      <c r="CU20" s="622"/>
      <c r="CV20" s="622"/>
      <c r="CW20" s="622"/>
      <c r="CX20" s="622"/>
      <c r="CY20" s="623"/>
      <c r="CZ20" s="659">
        <v>100</v>
      </c>
      <c r="DA20" s="659"/>
      <c r="DB20" s="659"/>
      <c r="DC20" s="659"/>
      <c r="DD20" s="627">
        <v>14210004</v>
      </c>
      <c r="DE20" s="622"/>
      <c r="DF20" s="622"/>
      <c r="DG20" s="622"/>
      <c r="DH20" s="622"/>
      <c r="DI20" s="622"/>
      <c r="DJ20" s="622"/>
      <c r="DK20" s="622"/>
      <c r="DL20" s="622"/>
      <c r="DM20" s="622"/>
      <c r="DN20" s="622"/>
      <c r="DO20" s="622"/>
      <c r="DP20" s="623"/>
      <c r="DQ20" s="627">
        <v>35122791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13899149</v>
      </c>
      <c r="S21" s="622"/>
      <c r="T21" s="622"/>
      <c r="U21" s="622"/>
      <c r="V21" s="622"/>
      <c r="W21" s="622"/>
      <c r="X21" s="622"/>
      <c r="Y21" s="623"/>
      <c r="Z21" s="659">
        <v>21.6</v>
      </c>
      <c r="AA21" s="659"/>
      <c r="AB21" s="659"/>
      <c r="AC21" s="659"/>
      <c r="AD21" s="660">
        <v>11498503</v>
      </c>
      <c r="AE21" s="660"/>
      <c r="AF21" s="660"/>
      <c r="AG21" s="660"/>
      <c r="AH21" s="660"/>
      <c r="AI21" s="660"/>
      <c r="AJ21" s="660"/>
      <c r="AK21" s="660"/>
      <c r="AL21" s="624">
        <v>39.4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304075</v>
      </c>
      <c r="BH21" s="622"/>
      <c r="BI21" s="622"/>
      <c r="BJ21" s="622"/>
      <c r="BK21" s="622"/>
      <c r="BL21" s="622"/>
      <c r="BM21" s="622"/>
      <c r="BN21" s="623"/>
      <c r="BO21" s="659">
        <v>2.1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11498503</v>
      </c>
      <c r="S22" s="622"/>
      <c r="T22" s="622"/>
      <c r="U22" s="622"/>
      <c r="V22" s="622"/>
      <c r="W22" s="622"/>
      <c r="X22" s="622"/>
      <c r="Y22" s="623"/>
      <c r="Z22" s="659">
        <v>17.899999999999999</v>
      </c>
      <c r="AA22" s="659"/>
      <c r="AB22" s="659"/>
      <c r="AC22" s="659"/>
      <c r="AD22" s="660">
        <v>11498503</v>
      </c>
      <c r="AE22" s="660"/>
      <c r="AF22" s="660"/>
      <c r="AG22" s="660"/>
      <c r="AH22" s="660"/>
      <c r="AI22" s="660"/>
      <c r="AJ22" s="660"/>
      <c r="AK22" s="660"/>
      <c r="AL22" s="624">
        <v>39.4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2400646</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871245</v>
      </c>
      <c r="BH23" s="622"/>
      <c r="BI23" s="622"/>
      <c r="BJ23" s="622"/>
      <c r="BK23" s="622"/>
      <c r="BL23" s="622"/>
      <c r="BM23" s="622"/>
      <c r="BN23" s="623"/>
      <c r="BO23" s="659">
        <v>6</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20744365</v>
      </c>
      <c r="CS24" s="677"/>
      <c r="CT24" s="677"/>
      <c r="CU24" s="677"/>
      <c r="CV24" s="677"/>
      <c r="CW24" s="677"/>
      <c r="CX24" s="677"/>
      <c r="CY24" s="702"/>
      <c r="CZ24" s="703">
        <v>33.6</v>
      </c>
      <c r="DA24" s="685"/>
      <c r="DB24" s="685"/>
      <c r="DC24" s="705"/>
      <c r="DD24" s="701">
        <v>14299231</v>
      </c>
      <c r="DE24" s="677"/>
      <c r="DF24" s="677"/>
      <c r="DG24" s="677"/>
      <c r="DH24" s="677"/>
      <c r="DI24" s="677"/>
      <c r="DJ24" s="677"/>
      <c r="DK24" s="702"/>
      <c r="DL24" s="701">
        <v>13154744</v>
      </c>
      <c r="DM24" s="677"/>
      <c r="DN24" s="677"/>
      <c r="DO24" s="677"/>
      <c r="DP24" s="677"/>
      <c r="DQ24" s="677"/>
      <c r="DR24" s="677"/>
      <c r="DS24" s="677"/>
      <c r="DT24" s="677"/>
      <c r="DU24" s="677"/>
      <c r="DV24" s="702"/>
      <c r="DW24" s="703">
        <v>45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32358552</v>
      </c>
      <c r="S25" s="622"/>
      <c r="T25" s="622"/>
      <c r="U25" s="622"/>
      <c r="V25" s="622"/>
      <c r="W25" s="622"/>
      <c r="X25" s="622"/>
      <c r="Y25" s="623"/>
      <c r="Z25" s="659">
        <v>50.3</v>
      </c>
      <c r="AA25" s="659"/>
      <c r="AB25" s="659"/>
      <c r="AC25" s="659"/>
      <c r="AD25" s="660">
        <v>29086661</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8058805</v>
      </c>
      <c r="CS25" s="634"/>
      <c r="CT25" s="634"/>
      <c r="CU25" s="634"/>
      <c r="CV25" s="634"/>
      <c r="CW25" s="634"/>
      <c r="CX25" s="634"/>
      <c r="CY25" s="635"/>
      <c r="CZ25" s="624">
        <v>13.1</v>
      </c>
      <c r="DA25" s="636"/>
      <c r="DB25" s="636"/>
      <c r="DC25" s="637"/>
      <c r="DD25" s="627">
        <v>7531899</v>
      </c>
      <c r="DE25" s="634"/>
      <c r="DF25" s="634"/>
      <c r="DG25" s="634"/>
      <c r="DH25" s="634"/>
      <c r="DI25" s="634"/>
      <c r="DJ25" s="634"/>
      <c r="DK25" s="635"/>
      <c r="DL25" s="627">
        <v>7501256</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6518</v>
      </c>
      <c r="S26" s="622"/>
      <c r="T26" s="622"/>
      <c r="U26" s="622"/>
      <c r="V26" s="622"/>
      <c r="W26" s="622"/>
      <c r="X26" s="622"/>
      <c r="Y26" s="623"/>
      <c r="Z26" s="659">
        <v>0</v>
      </c>
      <c r="AA26" s="659"/>
      <c r="AB26" s="659"/>
      <c r="AC26" s="659"/>
      <c r="AD26" s="660">
        <v>6518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5131607</v>
      </c>
      <c r="CS26" s="622"/>
      <c r="CT26" s="622"/>
      <c r="CU26" s="622"/>
      <c r="CV26" s="622"/>
      <c r="CW26" s="622"/>
      <c r="CX26" s="622"/>
      <c r="CY26" s="623"/>
      <c r="CZ26" s="624">
        <v>8.3000000000000007</v>
      </c>
      <c r="DA26" s="636"/>
      <c r="DB26" s="636"/>
      <c r="DC26" s="637"/>
      <c r="DD26" s="627">
        <v>4729780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335412</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14417289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9667147</v>
      </c>
      <c r="CS27" s="634"/>
      <c r="CT27" s="634"/>
      <c r="CU27" s="634"/>
      <c r="CV27" s="634"/>
      <c r="CW27" s="634"/>
      <c r="CX27" s="634"/>
      <c r="CY27" s="635"/>
      <c r="CZ27" s="624">
        <v>15.7</v>
      </c>
      <c r="DA27" s="636"/>
      <c r="DB27" s="636"/>
      <c r="DC27" s="637"/>
      <c r="DD27" s="627">
        <v>3754382</v>
      </c>
      <c r="DE27" s="634"/>
      <c r="DF27" s="634"/>
      <c r="DG27" s="634"/>
      <c r="DH27" s="634"/>
      <c r="DI27" s="634"/>
      <c r="DJ27" s="634"/>
      <c r="DK27" s="635"/>
      <c r="DL27" s="627">
        <v>2640538</v>
      </c>
      <c r="DM27" s="634"/>
      <c r="DN27" s="634"/>
      <c r="DO27" s="634"/>
      <c r="DP27" s="634"/>
      <c r="DQ27" s="634"/>
      <c r="DR27" s="634"/>
      <c r="DS27" s="634"/>
      <c r="DT27" s="634"/>
      <c r="DU27" s="634"/>
      <c r="DV27" s="635"/>
      <c r="DW27" s="624">
        <v>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447516</v>
      </c>
      <c r="S28" s="622"/>
      <c r="T28" s="622"/>
      <c r="U28" s="622"/>
      <c r="V28" s="622"/>
      <c r="W28" s="622"/>
      <c r="X28" s="622"/>
      <c r="Y28" s="623"/>
      <c r="Z28" s="659">
        <v>0.7</v>
      </c>
      <c r="AA28" s="659"/>
      <c r="AB28" s="659"/>
      <c r="AC28" s="659"/>
      <c r="AD28" s="660">
        <v>19509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3018413</v>
      </c>
      <c r="CS28" s="622"/>
      <c r="CT28" s="622"/>
      <c r="CU28" s="622"/>
      <c r="CV28" s="622"/>
      <c r="CW28" s="622"/>
      <c r="CX28" s="622"/>
      <c r="CY28" s="623"/>
      <c r="CZ28" s="624">
        <v>4.9000000000000004</v>
      </c>
      <c r="DA28" s="636"/>
      <c r="DB28" s="636"/>
      <c r="DC28" s="637"/>
      <c r="DD28" s="627">
        <v>3012950</v>
      </c>
      <c r="DE28" s="622"/>
      <c r="DF28" s="622"/>
      <c r="DG28" s="622"/>
      <c r="DH28" s="622"/>
      <c r="DI28" s="622"/>
      <c r="DJ28" s="622"/>
      <c r="DK28" s="623"/>
      <c r="DL28" s="627">
        <v>3012950</v>
      </c>
      <c r="DM28" s="622"/>
      <c r="DN28" s="622"/>
      <c r="DO28" s="622"/>
      <c r="DP28" s="622"/>
      <c r="DQ28" s="622"/>
      <c r="DR28" s="622"/>
      <c r="DS28" s="622"/>
      <c r="DT28" s="622"/>
      <c r="DU28" s="622"/>
      <c r="DV28" s="623"/>
      <c r="DW28" s="624">
        <v>10.3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181017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3017818</v>
      </c>
      <c r="CS29" s="634"/>
      <c r="CT29" s="634"/>
      <c r="CU29" s="634"/>
      <c r="CV29" s="634"/>
      <c r="CW29" s="634"/>
      <c r="CX29" s="634"/>
      <c r="CY29" s="635"/>
      <c r="CZ29" s="624">
        <v>4.9000000000000004</v>
      </c>
      <c r="DA29" s="636"/>
      <c r="DB29" s="636"/>
      <c r="DC29" s="637"/>
      <c r="DD29" s="627">
        <v>3012355</v>
      </c>
      <c r="DE29" s="634"/>
      <c r="DF29" s="634"/>
      <c r="DG29" s="634"/>
      <c r="DH29" s="634"/>
      <c r="DI29" s="634"/>
      <c r="DJ29" s="634"/>
      <c r="DK29" s="635"/>
      <c r="DL29" s="627">
        <v>3012355</v>
      </c>
      <c r="DM29" s="634"/>
      <c r="DN29" s="634"/>
      <c r="DO29" s="634"/>
      <c r="DP29" s="634"/>
      <c r="DQ29" s="634"/>
      <c r="DR29" s="634"/>
      <c r="DS29" s="634"/>
      <c r="DT29" s="634"/>
      <c r="DU29" s="634"/>
      <c r="DV29" s="635"/>
      <c r="DW29" s="624">
        <v>10.3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9716242</v>
      </c>
      <c r="S30" s="622"/>
      <c r="T30" s="622"/>
      <c r="U30" s="622"/>
      <c r="V30" s="622"/>
      <c r="W30" s="622"/>
      <c r="X30" s="622"/>
      <c r="Y30" s="623"/>
      <c r="Z30" s="659">
        <v>15.1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2975513</v>
      </c>
      <c r="CS30" s="622"/>
      <c r="CT30" s="622"/>
      <c r="CU30" s="622"/>
      <c r="CV30" s="622"/>
      <c r="CW30" s="622"/>
      <c r="CX30" s="622"/>
      <c r="CY30" s="623"/>
      <c r="CZ30" s="624">
        <v>4.8</v>
      </c>
      <c r="DA30" s="636"/>
      <c r="DB30" s="636"/>
      <c r="DC30" s="637"/>
      <c r="DD30" s="627">
        <v>2970403</v>
      </c>
      <c r="DE30" s="622"/>
      <c r="DF30" s="622"/>
      <c r="DG30" s="622"/>
      <c r="DH30" s="622"/>
      <c r="DI30" s="622"/>
      <c r="DJ30" s="622"/>
      <c r="DK30" s="623"/>
      <c r="DL30" s="627">
        <v>2970403</v>
      </c>
      <c r="DM30" s="622"/>
      <c r="DN30" s="622"/>
      <c r="DO30" s="622"/>
      <c r="DP30" s="622"/>
      <c r="DQ30" s="622"/>
      <c r="DR30" s="622"/>
      <c r="DS30" s="622"/>
      <c r="DT30" s="622"/>
      <c r="DU30" s="622"/>
      <c r="DV30" s="623"/>
      <c r="DW30" s="624">
        <v>10.199999999999999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96.7</v>
      </c>
      <c r="BN31" s="684"/>
      <c r="BO31" s="684"/>
      <c r="BP31" s="684"/>
      <c r="BQ31" s="686"/>
      <c r="BR31" s="683">
        <v>99.3</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42305</v>
      </c>
      <c r="CS31" s="634"/>
      <c r="CT31" s="634"/>
      <c r="CU31" s="634"/>
      <c r="CV31" s="634"/>
      <c r="CW31" s="634"/>
      <c r="CX31" s="634"/>
      <c r="CY31" s="635"/>
      <c r="CZ31" s="624">
        <v>0.1</v>
      </c>
      <c r="DA31" s="636"/>
      <c r="DB31" s="636"/>
      <c r="DC31" s="637"/>
      <c r="DD31" s="627">
        <v>41952</v>
      </c>
      <c r="DE31" s="634"/>
      <c r="DF31" s="634"/>
      <c r="DG31" s="634"/>
      <c r="DH31" s="634"/>
      <c r="DI31" s="634"/>
      <c r="DJ31" s="634"/>
      <c r="DK31" s="635"/>
      <c r="DL31" s="627">
        <v>41952</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3446867</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v>
      </c>
      <c r="BN32" s="634"/>
      <c r="BO32" s="634"/>
      <c r="BP32" s="634"/>
      <c r="BQ32" s="657"/>
      <c r="BR32" s="692">
        <v>99.4</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595</v>
      </c>
      <c r="CS32" s="622"/>
      <c r="CT32" s="622"/>
      <c r="CU32" s="622"/>
      <c r="CV32" s="622"/>
      <c r="CW32" s="622"/>
      <c r="CX32" s="622"/>
      <c r="CY32" s="623"/>
      <c r="CZ32" s="624">
        <v>0</v>
      </c>
      <c r="DA32" s="636"/>
      <c r="DB32" s="636"/>
      <c r="DC32" s="637"/>
      <c r="DD32" s="627">
        <v>595</v>
      </c>
      <c r="DE32" s="622"/>
      <c r="DF32" s="622"/>
      <c r="DG32" s="622"/>
      <c r="DH32" s="622"/>
      <c r="DI32" s="622"/>
      <c r="DJ32" s="622"/>
      <c r="DK32" s="623"/>
      <c r="DL32" s="627">
        <v>595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328162</v>
      </c>
      <c r="S33" s="622"/>
      <c r="T33" s="622"/>
      <c r="U33" s="622"/>
      <c r="V33" s="622"/>
      <c r="W33" s="622"/>
      <c r="X33" s="622"/>
      <c r="Y33" s="623"/>
      <c r="Z33" s="659">
        <v>0.5</v>
      </c>
      <c r="AA33" s="659"/>
      <c r="AB33" s="659"/>
      <c r="AC33" s="659"/>
      <c r="AD33" s="660">
        <v>58288</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95.7</v>
      </c>
      <c r="BN33" s="606"/>
      <c r="BO33" s="606"/>
      <c r="BP33" s="606"/>
      <c r="BQ33" s="669"/>
      <c r="BR33" s="682">
        <v>99.1</v>
      </c>
      <c r="BS33" s="606"/>
      <c r="BT33" s="606"/>
      <c r="BU33" s="606"/>
      <c r="BV33" s="606"/>
      <c r="BW33" s="606"/>
      <c r="BX33" s="652">
        <v>95</v>
      </c>
      <c r="BY33" s="606"/>
      <c r="BZ33" s="606"/>
      <c r="CA33" s="606"/>
      <c r="CB33" s="669"/>
      <c r="CD33" s="618" t="s">
        <v>307</v>
      </c>
      <c r="CE33" s="619"/>
      <c r="CF33" s="619"/>
      <c r="CG33" s="619"/>
      <c r="CH33" s="619"/>
      <c r="CI33" s="619"/>
      <c r="CJ33" s="619"/>
      <c r="CK33" s="619"/>
      <c r="CL33" s="619"/>
      <c r="CM33" s="619"/>
      <c r="CN33" s="619"/>
      <c r="CO33" s="619"/>
      <c r="CP33" s="619"/>
      <c r="CQ33" s="620"/>
      <c r="CR33" s="621">
        <v>26402423</v>
      </c>
      <c r="CS33" s="634"/>
      <c r="CT33" s="634"/>
      <c r="CU33" s="634"/>
      <c r="CV33" s="634"/>
      <c r="CW33" s="634"/>
      <c r="CX33" s="634"/>
      <c r="CY33" s="635"/>
      <c r="CZ33" s="624">
        <v>42.8</v>
      </c>
      <c r="DA33" s="636"/>
      <c r="DB33" s="636"/>
      <c r="DC33" s="637"/>
      <c r="DD33" s="627">
        <v>17431461</v>
      </c>
      <c r="DE33" s="634"/>
      <c r="DF33" s="634"/>
      <c r="DG33" s="634"/>
      <c r="DH33" s="634"/>
      <c r="DI33" s="634"/>
      <c r="DJ33" s="634"/>
      <c r="DK33" s="635"/>
      <c r="DL33" s="627">
        <v>10670593</v>
      </c>
      <c r="DM33" s="634"/>
      <c r="DN33" s="634"/>
      <c r="DO33" s="634"/>
      <c r="DP33" s="634"/>
      <c r="DQ33" s="634"/>
      <c r="DR33" s="634"/>
      <c r="DS33" s="634"/>
      <c r="DT33" s="634"/>
      <c r="DU33" s="634"/>
      <c r="DV33" s="635"/>
      <c r="DW33" s="624">
        <v>36.5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3384236</v>
      </c>
      <c r="S34" s="622"/>
      <c r="T34" s="622"/>
      <c r="U34" s="622"/>
      <c r="V34" s="622"/>
      <c r="W34" s="622"/>
      <c r="X34" s="622"/>
      <c r="Y34" s="623"/>
      <c r="Z34" s="659">
        <v>5.3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8587551</v>
      </c>
      <c r="CS34" s="622"/>
      <c r="CT34" s="622"/>
      <c r="CU34" s="622"/>
      <c r="CV34" s="622"/>
      <c r="CW34" s="622"/>
      <c r="CX34" s="622"/>
      <c r="CY34" s="623"/>
      <c r="CZ34" s="624">
        <v>13.9</v>
      </c>
      <c r="DA34" s="636"/>
      <c r="DB34" s="636"/>
      <c r="DC34" s="637"/>
      <c r="DD34" s="627">
        <v>5966961</v>
      </c>
      <c r="DE34" s="622"/>
      <c r="DF34" s="622"/>
      <c r="DG34" s="622"/>
      <c r="DH34" s="622"/>
      <c r="DI34" s="622"/>
      <c r="DJ34" s="622"/>
      <c r="DK34" s="623"/>
      <c r="DL34" s="627">
        <v>5128938</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7209192</v>
      </c>
      <c r="S35" s="622"/>
      <c r="T35" s="622"/>
      <c r="U35" s="622"/>
      <c r="V35" s="622"/>
      <c r="W35" s="622"/>
      <c r="X35" s="622"/>
      <c r="Y35" s="623"/>
      <c r="Z35" s="659">
        <v>11.2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2302327</v>
      </c>
      <c r="CS35" s="634"/>
      <c r="CT35" s="634"/>
      <c r="CU35" s="634"/>
      <c r="CV35" s="634"/>
      <c r="CW35" s="634"/>
      <c r="CX35" s="634"/>
      <c r="CY35" s="635"/>
      <c r="CZ35" s="624">
        <v>3.7</v>
      </c>
      <c r="DA35" s="636"/>
      <c r="DB35" s="636"/>
      <c r="DC35" s="637"/>
      <c r="DD35" s="627">
        <v>1864771</v>
      </c>
      <c r="DE35" s="634"/>
      <c r="DF35" s="634"/>
      <c r="DG35" s="634"/>
      <c r="DH35" s="634"/>
      <c r="DI35" s="634"/>
      <c r="DJ35" s="634"/>
      <c r="DK35" s="635"/>
      <c r="DL35" s="627">
        <v>821146</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1962132</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5831786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630313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6968753</v>
      </c>
      <c r="CS36" s="622"/>
      <c r="CT36" s="622"/>
      <c r="CU36" s="622"/>
      <c r="CV36" s="622"/>
      <c r="CW36" s="622"/>
      <c r="CX36" s="622"/>
      <c r="CY36" s="623"/>
      <c r="CZ36" s="624">
        <v>11.3</v>
      </c>
      <c r="DA36" s="636"/>
      <c r="DB36" s="636"/>
      <c r="DC36" s="637"/>
      <c r="DD36" s="627">
        <v>4588350</v>
      </c>
      <c r="DE36" s="622"/>
      <c r="DF36" s="622"/>
      <c r="DG36" s="622"/>
      <c r="DH36" s="622"/>
      <c r="DI36" s="622"/>
      <c r="DJ36" s="622"/>
      <c r="DK36" s="623"/>
      <c r="DL36" s="627">
        <v>1914723</v>
      </c>
      <c r="DM36" s="622"/>
      <c r="DN36" s="622"/>
      <c r="DO36" s="622"/>
      <c r="DP36" s="622"/>
      <c r="DQ36" s="622"/>
      <c r="DR36" s="622"/>
      <c r="DS36" s="622"/>
      <c r="DT36" s="622"/>
      <c r="DU36" s="622"/>
      <c r="DV36" s="623"/>
      <c r="DW36" s="624">
        <v>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1592309</v>
      </c>
      <c r="S37" s="622"/>
      <c r="T37" s="622"/>
      <c r="U37" s="622"/>
      <c r="V37" s="622"/>
      <c r="W37" s="622"/>
      <c r="X37" s="622"/>
      <c r="Y37" s="623"/>
      <c r="Z37" s="659">
        <v>2.5</v>
      </c>
      <c r="AA37" s="659"/>
      <c r="AB37" s="659"/>
      <c r="AC37" s="659"/>
      <c r="AD37" s="660">
        <v>3511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1414860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581049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90323</v>
      </c>
      <c r="CS37" s="634"/>
      <c r="CT37" s="634"/>
      <c r="CU37" s="634"/>
      <c r="CV37" s="634"/>
      <c r="CW37" s="634"/>
      <c r="CX37" s="634"/>
      <c r="CY37" s="635"/>
      <c r="CZ37" s="624">
        <v>0.1</v>
      </c>
      <c r="DA37" s="636"/>
      <c r="DB37" s="636"/>
      <c r="DC37" s="637"/>
      <c r="DD37" s="627">
        <v>85323</v>
      </c>
      <c r="DE37" s="634"/>
      <c r="DF37" s="634"/>
      <c r="DG37" s="634"/>
      <c r="DH37" s="634"/>
      <c r="DI37" s="634"/>
      <c r="DJ37" s="634"/>
      <c r="DK37" s="635"/>
      <c r="DL37" s="627">
        <v>74588</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3371500</v>
      </c>
      <c r="S38" s="622"/>
      <c r="T38" s="622"/>
      <c r="U38" s="622"/>
      <c r="V38" s="622"/>
      <c r="W38" s="622"/>
      <c r="X38" s="622"/>
      <c r="Y38" s="623"/>
      <c r="Z38" s="659">
        <v>5.2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317161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10098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4099765</v>
      </c>
      <c r="CS38" s="622"/>
      <c r="CT38" s="622"/>
      <c r="CU38" s="622"/>
      <c r="CV38" s="622"/>
      <c r="CW38" s="622"/>
      <c r="CX38" s="622"/>
      <c r="CY38" s="623"/>
      <c r="CZ38" s="624">
        <v>6.6</v>
      </c>
      <c r="DA38" s="636"/>
      <c r="DB38" s="636"/>
      <c r="DC38" s="637"/>
      <c r="DD38" s="627">
        <v>3312714</v>
      </c>
      <c r="DE38" s="622"/>
      <c r="DF38" s="622"/>
      <c r="DG38" s="622"/>
      <c r="DH38" s="622"/>
      <c r="DI38" s="622"/>
      <c r="DJ38" s="622"/>
      <c r="DK38" s="623"/>
      <c r="DL38" s="627">
        <v>2732290</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307298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15560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3322326</v>
      </c>
      <c r="CS39" s="634"/>
      <c r="CT39" s="634"/>
      <c r="CU39" s="634"/>
      <c r="CV39" s="634"/>
      <c r="CW39" s="634"/>
      <c r="CX39" s="634"/>
      <c r="CY39" s="635"/>
      <c r="CZ39" s="624">
        <v>5.4</v>
      </c>
      <c r="DA39" s="636"/>
      <c r="DB39" s="636"/>
      <c r="DC39" s="637"/>
      <c r="DD39" s="627">
        <v>1411894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90000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90714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1121701</v>
      </c>
      <c r="CS40" s="622"/>
      <c r="CT40" s="622"/>
      <c r="CU40" s="622"/>
      <c r="CV40" s="622"/>
      <c r="CW40" s="622"/>
      <c r="CX40" s="622"/>
      <c r="CY40" s="623"/>
      <c r="CZ40" s="624">
        <v>1.8</v>
      </c>
      <c r="DA40" s="636"/>
      <c r="DB40" s="636"/>
      <c r="DC40" s="637"/>
      <c r="DD40" s="627">
        <v>286771</v>
      </c>
      <c r="DE40" s="622"/>
      <c r="DF40" s="622"/>
      <c r="DG40" s="622"/>
      <c r="DH40" s="622"/>
      <c r="DI40" s="622"/>
      <c r="DJ40" s="622"/>
      <c r="DK40" s="623"/>
      <c r="DL40" s="627">
        <v>73496</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64339655</v>
      </c>
      <c r="S41" s="646"/>
      <c r="T41" s="646"/>
      <c r="U41" s="646"/>
      <c r="V41" s="646"/>
      <c r="W41" s="646"/>
      <c r="X41" s="646"/>
      <c r="Y41" s="649"/>
      <c r="Z41" s="650">
        <v>100</v>
      </c>
      <c r="AA41" s="650"/>
      <c r="AB41" s="650"/>
      <c r="AC41" s="650"/>
      <c r="AD41" s="651">
        <v>29174487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920251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2781502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14528233</v>
      </c>
      <c r="CS42" s="634"/>
      <c r="CT42" s="634"/>
      <c r="CU42" s="634"/>
      <c r="CV42" s="634"/>
      <c r="CW42" s="634"/>
      <c r="CX42" s="634"/>
      <c r="CY42" s="635"/>
      <c r="CZ42" s="624">
        <v>23.6</v>
      </c>
      <c r="DA42" s="636"/>
      <c r="DB42" s="636"/>
      <c r="DC42" s="637"/>
      <c r="DD42" s="627">
        <v>3392099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152801</v>
      </c>
      <c r="CS43" s="634"/>
      <c r="CT43" s="634"/>
      <c r="CU43" s="634"/>
      <c r="CV43" s="634"/>
      <c r="CW43" s="634"/>
      <c r="CX43" s="634"/>
      <c r="CY43" s="635"/>
      <c r="CZ43" s="624">
        <v>0.2</v>
      </c>
      <c r="DA43" s="636"/>
      <c r="DB43" s="636"/>
      <c r="DC43" s="637"/>
      <c r="DD43" s="627">
        <v>152801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14210004</v>
      </c>
      <c r="CS44" s="622"/>
      <c r="CT44" s="622"/>
      <c r="CU44" s="622"/>
      <c r="CV44" s="622"/>
      <c r="CW44" s="622"/>
      <c r="CX44" s="622"/>
      <c r="CY44" s="623"/>
      <c r="CZ44" s="624">
        <v>23</v>
      </c>
      <c r="DA44" s="625"/>
      <c r="DB44" s="625"/>
      <c r="DC44" s="626"/>
      <c r="DD44" s="627">
        <v>3237264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7163161</v>
      </c>
      <c r="CS45" s="634"/>
      <c r="CT45" s="634"/>
      <c r="CU45" s="634"/>
      <c r="CV45" s="634"/>
      <c r="CW45" s="634"/>
      <c r="CX45" s="634"/>
      <c r="CY45" s="635"/>
      <c r="CZ45" s="624">
        <v>11.6</v>
      </c>
      <c r="DA45" s="636"/>
      <c r="DB45" s="636"/>
      <c r="DC45" s="637"/>
      <c r="DD45" s="627">
        <v>396492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6852649</v>
      </c>
      <c r="CS46" s="622"/>
      <c r="CT46" s="622"/>
      <c r="CU46" s="622"/>
      <c r="CV46" s="622"/>
      <c r="CW46" s="622"/>
      <c r="CX46" s="622"/>
      <c r="CY46" s="623"/>
      <c r="CZ46" s="624">
        <v>11.1</v>
      </c>
      <c r="DA46" s="625"/>
      <c r="DB46" s="625"/>
      <c r="DC46" s="626"/>
      <c r="DD46" s="627">
        <v>2660080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318229</v>
      </c>
      <c r="CS47" s="634"/>
      <c r="CT47" s="634"/>
      <c r="CU47" s="634"/>
      <c r="CV47" s="634"/>
      <c r="CW47" s="634"/>
      <c r="CX47" s="634"/>
      <c r="CY47" s="635"/>
      <c r="CZ47" s="624">
        <v>0.5</v>
      </c>
      <c r="DA47" s="636"/>
      <c r="DB47" s="636"/>
      <c r="DC47" s="637"/>
      <c r="DD47" s="627">
        <v>154835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61675021</v>
      </c>
      <c r="CS49" s="606"/>
      <c r="CT49" s="606"/>
      <c r="CU49" s="606"/>
      <c r="CV49" s="606"/>
      <c r="CW49" s="606"/>
      <c r="CX49" s="606"/>
      <c r="CY49" s="607"/>
      <c r="CZ49" s="608">
        <v>100</v>
      </c>
      <c r="DA49" s="609"/>
      <c r="DB49" s="609"/>
      <c r="DC49" s="610"/>
      <c r="DD49" s="611">
        <v>35122791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plAFi6JgE+3Divm+S1hQ2ouxar0ATFEMlgX7fm7BbNRtK6JWqfblQoQbFyv+h8tAxs3R381BmZBddg1m4VXmg==" saltValue="3TBW07yvrnF5B0WTCPFU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AU34" sqref="AU34:AY3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64058</v>
      </c>
      <c r="R7" s="1103"/>
      <c r="S7" s="1103"/>
      <c r="T7" s="1103"/>
      <c r="U7" s="1103"/>
      <c r="V7" s="1103">
        <v>61394</v>
      </c>
      <c r="W7" s="1103"/>
      <c r="X7" s="1103"/>
      <c r="Y7" s="1103"/>
      <c r="Z7" s="1103"/>
      <c r="AA7" s="1103">
        <v>2664</v>
      </c>
      <c r="AB7" s="1103"/>
      <c r="AC7" s="1103"/>
      <c r="AD7" s="1103"/>
      <c r="AE7" s="1104"/>
      <c r="AF7" s="1105">
        <v>1006</v>
      </c>
      <c r="AG7" s="1106"/>
      <c r="AH7" s="1106"/>
      <c r="AI7" s="1106"/>
      <c r="AJ7" s="1107"/>
      <c r="AK7" s="1108">
        <v>7141</v>
      </c>
      <c r="AL7" s="1109"/>
      <c r="AM7" s="1109"/>
      <c r="AN7" s="1109"/>
      <c r="AO7" s="1109"/>
      <c r="AP7" s="1109">
        <v>16106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11</v>
      </c>
      <c r="CI7" s="1097"/>
      <c r="CJ7" s="1097"/>
      <c r="CK7" s="1097"/>
      <c r="CL7" s="1098"/>
      <c r="CM7" s="1096">
        <v>134</v>
      </c>
      <c r="CN7" s="1097"/>
      <c r="CO7" s="1097"/>
      <c r="CP7" s="1097"/>
      <c r="CQ7" s="1098"/>
      <c r="CR7" s="1096">
        <v>5</v>
      </c>
      <c r="CS7" s="1097"/>
      <c r="CT7" s="1097"/>
      <c r="CU7" s="1097"/>
      <c r="CV7" s="1098"/>
      <c r="CW7" s="1096" t="s">
        <v>553</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436</v>
      </c>
      <c r="R8" s="1039"/>
      <c r="S8" s="1039"/>
      <c r="T8" s="1039"/>
      <c r="U8" s="1039"/>
      <c r="V8" s="1039">
        <v>435</v>
      </c>
      <c r="W8" s="1039"/>
      <c r="X8" s="1039"/>
      <c r="Y8" s="1039"/>
      <c r="Z8" s="1039"/>
      <c r="AA8" s="1039">
        <v>1</v>
      </c>
      <c r="AB8" s="1039"/>
      <c r="AC8" s="1039"/>
      <c r="AD8" s="1039"/>
      <c r="AE8" s="1040"/>
      <c r="AF8" s="1035">
        <v>1</v>
      </c>
      <c r="AG8" s="1036"/>
      <c r="AH8" s="1036"/>
      <c r="AI8" s="1036"/>
      <c r="AJ8" s="1037"/>
      <c r="AK8" s="1080">
        <v>148</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-30</v>
      </c>
      <c r="CI8" s="990"/>
      <c r="CJ8" s="990"/>
      <c r="CK8" s="990"/>
      <c r="CL8" s="991"/>
      <c r="CM8" s="989">
        <v>352</v>
      </c>
      <c r="CN8" s="990"/>
      <c r="CO8" s="990"/>
      <c r="CP8" s="990"/>
      <c r="CQ8" s="991"/>
      <c r="CR8" s="989">
        <v>110</v>
      </c>
      <c r="CS8" s="990"/>
      <c r="CT8" s="990"/>
      <c r="CU8" s="990"/>
      <c r="CV8" s="991"/>
      <c r="CW8" s="989">
        <v>6</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3</v>
      </c>
      <c r="CI9" s="990"/>
      <c r="CJ9" s="990"/>
      <c r="CK9" s="990"/>
      <c r="CL9" s="991"/>
      <c r="CM9" s="989">
        <v>168</v>
      </c>
      <c r="CN9" s="990"/>
      <c r="CO9" s="990"/>
      <c r="CP9" s="990"/>
      <c r="CQ9" s="991"/>
      <c r="CR9" s="989">
        <v>69</v>
      </c>
      <c r="CS9" s="990"/>
      <c r="CT9" s="990"/>
      <c r="CU9" s="990"/>
      <c r="CV9" s="991"/>
      <c r="CW9" s="989" t="s">
        <v>490</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562</v>
      </c>
      <c r="BT10" s="993"/>
      <c r="BU10" s="993"/>
      <c r="BV10" s="993"/>
      <c r="BW10" s="993"/>
      <c r="BX10" s="993"/>
      <c r="BY10" s="993"/>
      <c r="BZ10" s="993"/>
      <c r="CA10" s="993"/>
      <c r="CB10" s="993"/>
      <c r="CC10" s="993"/>
      <c r="CD10" s="993"/>
      <c r="CE10" s="993"/>
      <c r="CF10" s="993"/>
      <c r="CG10" s="1014"/>
      <c r="CH10" s="989">
        <v>10</v>
      </c>
      <c r="CI10" s="990"/>
      <c r="CJ10" s="990"/>
      <c r="CK10" s="990"/>
      <c r="CL10" s="991"/>
      <c r="CM10" s="989">
        <v>214</v>
      </c>
      <c r="CN10" s="990"/>
      <c r="CO10" s="990"/>
      <c r="CP10" s="990"/>
      <c r="CQ10" s="991"/>
      <c r="CR10" s="989">
        <v>29</v>
      </c>
      <c r="CS10" s="990"/>
      <c r="CT10" s="990"/>
      <c r="CU10" s="990"/>
      <c r="CV10" s="991"/>
      <c r="CW10" s="989" t="s">
        <v>490</v>
      </c>
      <c r="CX10" s="990"/>
      <c r="CY10" s="990"/>
      <c r="CZ10" s="990"/>
      <c r="DA10" s="991"/>
      <c r="DB10" s="989" t="s">
        <v>490</v>
      </c>
      <c r="DC10" s="990"/>
      <c r="DD10" s="990"/>
      <c r="DE10" s="990"/>
      <c r="DF10" s="991"/>
      <c r="DG10" s="989" t="s">
        <v>490</v>
      </c>
      <c r="DH10" s="990"/>
      <c r="DI10" s="990"/>
      <c r="DJ10" s="990"/>
      <c r="DK10" s="991"/>
      <c r="DL10" s="989" t="s">
        <v>490</v>
      </c>
      <c r="DM10" s="990"/>
      <c r="DN10" s="990"/>
      <c r="DO10" s="990"/>
      <c r="DP10" s="991"/>
      <c r="DQ10" s="989" t="s">
        <v>490</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563</v>
      </c>
      <c r="BT11" s="993"/>
      <c r="BU11" s="993"/>
      <c r="BV11" s="993"/>
      <c r="BW11" s="993"/>
      <c r="BX11" s="993"/>
      <c r="BY11" s="993"/>
      <c r="BZ11" s="993"/>
      <c r="CA11" s="993"/>
      <c r="CB11" s="993"/>
      <c r="CC11" s="993"/>
      <c r="CD11" s="993"/>
      <c r="CE11" s="993"/>
      <c r="CF11" s="993"/>
      <c r="CG11" s="1014"/>
      <c r="CH11" s="989">
        <v>20</v>
      </c>
      <c r="CI11" s="990"/>
      <c r="CJ11" s="990"/>
      <c r="CK11" s="990"/>
      <c r="CL11" s="991"/>
      <c r="CM11" s="989">
        <v>608</v>
      </c>
      <c r="CN11" s="990"/>
      <c r="CO11" s="990"/>
      <c r="CP11" s="990"/>
      <c r="CQ11" s="991"/>
      <c r="CR11" s="989">
        <v>5</v>
      </c>
      <c r="CS11" s="990"/>
      <c r="CT11" s="990"/>
      <c r="CU11" s="990"/>
      <c r="CV11" s="991"/>
      <c r="CW11" s="989" t="s">
        <v>490</v>
      </c>
      <c r="CX11" s="990"/>
      <c r="CY11" s="990"/>
      <c r="CZ11" s="990"/>
      <c r="DA11" s="991"/>
      <c r="DB11" s="989" t="s">
        <v>490</v>
      </c>
      <c r="DC11" s="990"/>
      <c r="DD11" s="990"/>
      <c r="DE11" s="990"/>
      <c r="DF11" s="991"/>
      <c r="DG11" s="989" t="s">
        <v>490</v>
      </c>
      <c r="DH11" s="990"/>
      <c r="DI11" s="990"/>
      <c r="DJ11" s="990"/>
      <c r="DK11" s="991"/>
      <c r="DL11" s="989" t="s">
        <v>490</v>
      </c>
      <c r="DM11" s="990"/>
      <c r="DN11" s="990"/>
      <c r="DO11" s="990"/>
      <c r="DP11" s="991"/>
      <c r="DQ11" s="989" t="s">
        <v>490</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564</v>
      </c>
      <c r="BT12" s="993"/>
      <c r="BU12" s="993"/>
      <c r="BV12" s="993"/>
      <c r="BW12" s="993"/>
      <c r="BX12" s="993"/>
      <c r="BY12" s="993"/>
      <c r="BZ12" s="993"/>
      <c r="CA12" s="993"/>
      <c r="CB12" s="993"/>
      <c r="CC12" s="993"/>
      <c r="CD12" s="993"/>
      <c r="CE12" s="993"/>
      <c r="CF12" s="993"/>
      <c r="CG12" s="1014"/>
      <c r="CH12" s="989">
        <v>7</v>
      </c>
      <c r="CI12" s="990"/>
      <c r="CJ12" s="990"/>
      <c r="CK12" s="990"/>
      <c r="CL12" s="991"/>
      <c r="CM12" s="989">
        <v>19</v>
      </c>
      <c r="CN12" s="990"/>
      <c r="CO12" s="990"/>
      <c r="CP12" s="990"/>
      <c r="CQ12" s="991"/>
      <c r="CR12" s="989">
        <v>20</v>
      </c>
      <c r="CS12" s="990"/>
      <c r="CT12" s="990"/>
      <c r="CU12" s="990"/>
      <c r="CV12" s="991"/>
      <c r="CW12" s="989" t="s">
        <v>490</v>
      </c>
      <c r="CX12" s="990"/>
      <c r="CY12" s="990"/>
      <c r="CZ12" s="990"/>
      <c r="DA12" s="991"/>
      <c r="DB12" s="989" t="s">
        <v>490</v>
      </c>
      <c r="DC12" s="990"/>
      <c r="DD12" s="990"/>
      <c r="DE12" s="990"/>
      <c r="DF12" s="991"/>
      <c r="DG12" s="989" t="s">
        <v>490</v>
      </c>
      <c r="DH12" s="990"/>
      <c r="DI12" s="990"/>
      <c r="DJ12" s="990"/>
      <c r="DK12" s="991"/>
      <c r="DL12" s="989" t="s">
        <v>490</v>
      </c>
      <c r="DM12" s="990"/>
      <c r="DN12" s="990"/>
      <c r="DO12" s="990"/>
      <c r="DP12" s="991"/>
      <c r="DQ12" s="989" t="s">
        <v>490</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565</v>
      </c>
      <c r="BT13" s="993"/>
      <c r="BU13" s="993"/>
      <c r="BV13" s="993"/>
      <c r="BW13" s="993"/>
      <c r="BX13" s="993"/>
      <c r="BY13" s="993"/>
      <c r="BZ13" s="993"/>
      <c r="CA13" s="993"/>
      <c r="CB13" s="993"/>
      <c r="CC13" s="993"/>
      <c r="CD13" s="993"/>
      <c r="CE13" s="993"/>
      <c r="CF13" s="993"/>
      <c r="CG13" s="1014"/>
      <c r="CH13" s="989">
        <v>6</v>
      </c>
      <c r="CI13" s="990"/>
      <c r="CJ13" s="990"/>
      <c r="CK13" s="990"/>
      <c r="CL13" s="991"/>
      <c r="CM13" s="989">
        <v>46</v>
      </c>
      <c r="CN13" s="990"/>
      <c r="CO13" s="990"/>
      <c r="CP13" s="990"/>
      <c r="CQ13" s="991"/>
      <c r="CR13" s="989">
        <v>4</v>
      </c>
      <c r="CS13" s="990"/>
      <c r="CT13" s="990"/>
      <c r="CU13" s="990"/>
      <c r="CV13" s="991"/>
      <c r="CW13" s="989" t="s">
        <v>490</v>
      </c>
      <c r="CX13" s="990"/>
      <c r="CY13" s="990"/>
      <c r="CZ13" s="990"/>
      <c r="DA13" s="991"/>
      <c r="DB13" s="989" t="s">
        <v>490</v>
      </c>
      <c r="DC13" s="990"/>
      <c r="DD13" s="990"/>
      <c r="DE13" s="990"/>
      <c r="DF13" s="991"/>
      <c r="DG13" s="989" t="s">
        <v>490</v>
      </c>
      <c r="DH13" s="990"/>
      <c r="DI13" s="990"/>
      <c r="DJ13" s="990"/>
      <c r="DK13" s="991"/>
      <c r="DL13" s="989" t="s">
        <v>490</v>
      </c>
      <c r="DM13" s="990"/>
      <c r="DN13" s="990"/>
      <c r="DO13" s="990"/>
      <c r="DP13" s="991"/>
      <c r="DQ13" s="989" t="s">
        <v>490</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566</v>
      </c>
      <c r="BT14" s="993"/>
      <c r="BU14" s="993"/>
      <c r="BV14" s="993"/>
      <c r="BW14" s="993"/>
      <c r="BX14" s="993"/>
      <c r="BY14" s="993"/>
      <c r="BZ14" s="993"/>
      <c r="CA14" s="993"/>
      <c r="CB14" s="993"/>
      <c r="CC14" s="993"/>
      <c r="CD14" s="993"/>
      <c r="CE14" s="993"/>
      <c r="CF14" s="993"/>
      <c r="CG14" s="1014"/>
      <c r="CH14" s="989">
        <v>1</v>
      </c>
      <c r="CI14" s="990"/>
      <c r="CJ14" s="990"/>
      <c r="CK14" s="990"/>
      <c r="CL14" s="991"/>
      <c r="CM14" s="989">
        <v>12</v>
      </c>
      <c r="CN14" s="990"/>
      <c r="CO14" s="990"/>
      <c r="CP14" s="990"/>
      <c r="CQ14" s="991"/>
      <c r="CR14" s="989">
        <v>9</v>
      </c>
      <c r="CS14" s="990"/>
      <c r="CT14" s="990"/>
      <c r="CU14" s="990"/>
      <c r="CV14" s="991"/>
      <c r="CW14" s="989" t="s">
        <v>490</v>
      </c>
      <c r="CX14" s="990"/>
      <c r="CY14" s="990"/>
      <c r="CZ14" s="990"/>
      <c r="DA14" s="991"/>
      <c r="DB14" s="989" t="s">
        <v>490</v>
      </c>
      <c r="DC14" s="990"/>
      <c r="DD14" s="990"/>
      <c r="DE14" s="990"/>
      <c r="DF14" s="991"/>
      <c r="DG14" s="989" t="s">
        <v>490</v>
      </c>
      <c r="DH14" s="990"/>
      <c r="DI14" s="990"/>
      <c r="DJ14" s="990"/>
      <c r="DK14" s="991"/>
      <c r="DL14" s="989" t="s">
        <v>490</v>
      </c>
      <c r="DM14" s="990"/>
      <c r="DN14" s="990"/>
      <c r="DO14" s="990"/>
      <c r="DP14" s="991"/>
      <c r="DQ14" s="989" t="s">
        <v>490</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567</v>
      </c>
      <c r="BT15" s="993"/>
      <c r="BU15" s="993"/>
      <c r="BV15" s="993"/>
      <c r="BW15" s="993"/>
      <c r="BX15" s="993"/>
      <c r="BY15" s="993"/>
      <c r="BZ15" s="993"/>
      <c r="CA15" s="993"/>
      <c r="CB15" s="993"/>
      <c r="CC15" s="993"/>
      <c r="CD15" s="993"/>
      <c r="CE15" s="993"/>
      <c r="CF15" s="993"/>
      <c r="CG15" s="1014"/>
      <c r="CH15" s="989">
        <v>13</v>
      </c>
      <c r="CI15" s="990"/>
      <c r="CJ15" s="990"/>
      <c r="CK15" s="990"/>
      <c r="CL15" s="991"/>
      <c r="CM15" s="989">
        <v>106</v>
      </c>
      <c r="CN15" s="990"/>
      <c r="CO15" s="990"/>
      <c r="CP15" s="990"/>
      <c r="CQ15" s="991"/>
      <c r="CR15" s="989">
        <v>34</v>
      </c>
      <c r="CS15" s="990"/>
      <c r="CT15" s="990"/>
      <c r="CU15" s="990"/>
      <c r="CV15" s="991"/>
      <c r="CW15" s="989" t="s">
        <v>490</v>
      </c>
      <c r="CX15" s="990"/>
      <c r="CY15" s="990"/>
      <c r="CZ15" s="990"/>
      <c r="DA15" s="991"/>
      <c r="DB15" s="989" t="s">
        <v>490</v>
      </c>
      <c r="DC15" s="990"/>
      <c r="DD15" s="990"/>
      <c r="DE15" s="990"/>
      <c r="DF15" s="991"/>
      <c r="DG15" s="989" t="s">
        <v>490</v>
      </c>
      <c r="DH15" s="990"/>
      <c r="DI15" s="990"/>
      <c r="DJ15" s="990"/>
      <c r="DK15" s="991"/>
      <c r="DL15" s="989" t="s">
        <v>490</v>
      </c>
      <c r="DM15" s="990"/>
      <c r="DN15" s="990"/>
      <c r="DO15" s="990"/>
      <c r="DP15" s="991"/>
      <c r="DQ15" s="989" t="s">
        <v>490</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568</v>
      </c>
      <c r="BT16" s="993"/>
      <c r="BU16" s="993"/>
      <c r="BV16" s="993"/>
      <c r="BW16" s="993"/>
      <c r="BX16" s="993"/>
      <c r="BY16" s="993"/>
      <c r="BZ16" s="993"/>
      <c r="CA16" s="993"/>
      <c r="CB16" s="993"/>
      <c r="CC16" s="993"/>
      <c r="CD16" s="993"/>
      <c r="CE16" s="993"/>
      <c r="CF16" s="993"/>
      <c r="CG16" s="1014"/>
      <c r="CH16" s="989">
        <v>0</v>
      </c>
      <c r="CI16" s="990"/>
      <c r="CJ16" s="990"/>
      <c r="CK16" s="990"/>
      <c r="CL16" s="991"/>
      <c r="CM16" s="989">
        <v>99</v>
      </c>
      <c r="CN16" s="990"/>
      <c r="CO16" s="990"/>
      <c r="CP16" s="990"/>
      <c r="CQ16" s="991"/>
      <c r="CR16" s="989">
        <v>6</v>
      </c>
      <c r="CS16" s="990"/>
      <c r="CT16" s="990"/>
      <c r="CU16" s="990"/>
      <c r="CV16" s="991"/>
      <c r="CW16" s="989">
        <v>24</v>
      </c>
      <c r="CX16" s="990"/>
      <c r="CY16" s="990"/>
      <c r="CZ16" s="990"/>
      <c r="DA16" s="991"/>
      <c r="DB16" s="989" t="s">
        <v>490</v>
      </c>
      <c r="DC16" s="990"/>
      <c r="DD16" s="990"/>
      <c r="DE16" s="990"/>
      <c r="DF16" s="991"/>
      <c r="DG16" s="989" t="s">
        <v>490</v>
      </c>
      <c r="DH16" s="990"/>
      <c r="DI16" s="990"/>
      <c r="DJ16" s="990"/>
      <c r="DK16" s="991"/>
      <c r="DL16" s="989" t="s">
        <v>490</v>
      </c>
      <c r="DM16" s="990"/>
      <c r="DN16" s="990"/>
      <c r="DO16" s="990"/>
      <c r="DP16" s="991"/>
      <c r="DQ16" s="989" t="s">
        <v>490</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569</v>
      </c>
      <c r="BT17" s="993"/>
      <c r="BU17" s="993"/>
      <c r="BV17" s="993"/>
      <c r="BW17" s="993"/>
      <c r="BX17" s="993"/>
      <c r="BY17" s="993"/>
      <c r="BZ17" s="993"/>
      <c r="CA17" s="993"/>
      <c r="CB17" s="993"/>
      <c r="CC17" s="993"/>
      <c r="CD17" s="993"/>
      <c r="CE17" s="993"/>
      <c r="CF17" s="993"/>
      <c r="CG17" s="1014"/>
      <c r="CH17" s="989">
        <v>6</v>
      </c>
      <c r="CI17" s="990"/>
      <c r="CJ17" s="990"/>
      <c r="CK17" s="990"/>
      <c r="CL17" s="991"/>
      <c r="CM17" s="989">
        <v>167</v>
      </c>
      <c r="CN17" s="990"/>
      <c r="CO17" s="990"/>
      <c r="CP17" s="990"/>
      <c r="CQ17" s="991"/>
      <c r="CR17" s="989">
        <v>46</v>
      </c>
      <c r="CS17" s="990"/>
      <c r="CT17" s="990"/>
      <c r="CU17" s="990"/>
      <c r="CV17" s="991"/>
      <c r="CW17" s="989" t="s">
        <v>553</v>
      </c>
      <c r="CX17" s="990"/>
      <c r="CY17" s="990"/>
      <c r="CZ17" s="990"/>
      <c r="DA17" s="991"/>
      <c r="DB17" s="989" t="s">
        <v>490</v>
      </c>
      <c r="DC17" s="990"/>
      <c r="DD17" s="990"/>
      <c r="DE17" s="990"/>
      <c r="DF17" s="991"/>
      <c r="DG17" s="989" t="s">
        <v>490</v>
      </c>
      <c r="DH17" s="990"/>
      <c r="DI17" s="990"/>
      <c r="DJ17" s="990"/>
      <c r="DK17" s="991"/>
      <c r="DL17" s="989" t="s">
        <v>490</v>
      </c>
      <c r="DM17" s="990"/>
      <c r="DN17" s="990"/>
      <c r="DO17" s="990"/>
      <c r="DP17" s="991"/>
      <c r="DQ17" s="989" t="s">
        <v>490</v>
      </c>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570</v>
      </c>
      <c r="BT18" s="993"/>
      <c r="BU18" s="993"/>
      <c r="BV18" s="993"/>
      <c r="BW18" s="993"/>
      <c r="BX18" s="993"/>
      <c r="BY18" s="993"/>
      <c r="BZ18" s="993"/>
      <c r="CA18" s="993"/>
      <c r="CB18" s="993"/>
      <c r="CC18" s="993"/>
      <c r="CD18" s="993"/>
      <c r="CE18" s="993"/>
      <c r="CF18" s="993"/>
      <c r="CG18" s="1014"/>
      <c r="CH18" s="989">
        <v>2</v>
      </c>
      <c r="CI18" s="990"/>
      <c r="CJ18" s="990"/>
      <c r="CK18" s="990"/>
      <c r="CL18" s="991"/>
      <c r="CM18" s="989">
        <v>11</v>
      </c>
      <c r="CN18" s="990"/>
      <c r="CO18" s="990"/>
      <c r="CP18" s="990"/>
      <c r="CQ18" s="991"/>
      <c r="CR18" s="989">
        <v>20</v>
      </c>
      <c r="CS18" s="990"/>
      <c r="CT18" s="990"/>
      <c r="CU18" s="990"/>
      <c r="CV18" s="991"/>
      <c r="CW18" s="989" t="s">
        <v>553</v>
      </c>
      <c r="CX18" s="990"/>
      <c r="CY18" s="990"/>
      <c r="CZ18" s="990"/>
      <c r="DA18" s="991"/>
      <c r="DB18" s="989" t="s">
        <v>490</v>
      </c>
      <c r="DC18" s="990"/>
      <c r="DD18" s="990"/>
      <c r="DE18" s="990"/>
      <c r="DF18" s="991"/>
      <c r="DG18" s="989" t="s">
        <v>490</v>
      </c>
      <c r="DH18" s="990"/>
      <c r="DI18" s="990"/>
      <c r="DJ18" s="990"/>
      <c r="DK18" s="991"/>
      <c r="DL18" s="989" t="s">
        <v>490</v>
      </c>
      <c r="DM18" s="990"/>
      <c r="DN18" s="990"/>
      <c r="DO18" s="990"/>
      <c r="DP18" s="991"/>
      <c r="DQ18" s="989" t="s">
        <v>490</v>
      </c>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571</v>
      </c>
      <c r="BT19" s="993"/>
      <c r="BU19" s="993"/>
      <c r="BV19" s="993"/>
      <c r="BW19" s="993"/>
      <c r="BX19" s="993"/>
      <c r="BY19" s="993"/>
      <c r="BZ19" s="993"/>
      <c r="CA19" s="993"/>
      <c r="CB19" s="993"/>
      <c r="CC19" s="993"/>
      <c r="CD19" s="993"/>
      <c r="CE19" s="993"/>
      <c r="CF19" s="993"/>
      <c r="CG19" s="1014"/>
      <c r="CH19" s="989">
        <v>1</v>
      </c>
      <c r="CI19" s="990"/>
      <c r="CJ19" s="990"/>
      <c r="CK19" s="990"/>
      <c r="CL19" s="991"/>
      <c r="CM19" s="989">
        <v>83</v>
      </c>
      <c r="CN19" s="990"/>
      <c r="CO19" s="990"/>
      <c r="CP19" s="990"/>
      <c r="CQ19" s="991"/>
      <c r="CR19" s="989">
        <v>40</v>
      </c>
      <c r="CS19" s="990"/>
      <c r="CT19" s="990"/>
      <c r="CU19" s="990"/>
      <c r="CV19" s="991"/>
      <c r="CW19" s="989">
        <v>37</v>
      </c>
      <c r="CX19" s="990"/>
      <c r="CY19" s="990"/>
      <c r="CZ19" s="990"/>
      <c r="DA19" s="991"/>
      <c r="DB19" s="989" t="s">
        <v>490</v>
      </c>
      <c r="DC19" s="990"/>
      <c r="DD19" s="990"/>
      <c r="DE19" s="990"/>
      <c r="DF19" s="991"/>
      <c r="DG19" s="989" t="s">
        <v>490</v>
      </c>
      <c r="DH19" s="990"/>
      <c r="DI19" s="990"/>
      <c r="DJ19" s="990"/>
      <c r="DK19" s="991"/>
      <c r="DL19" s="989" t="s">
        <v>490</v>
      </c>
      <c r="DM19" s="990"/>
      <c r="DN19" s="990"/>
      <c r="DO19" s="990"/>
      <c r="DP19" s="991"/>
      <c r="DQ19" s="989" t="s">
        <v>490</v>
      </c>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572</v>
      </c>
      <c r="BT20" s="993"/>
      <c r="BU20" s="993"/>
      <c r="BV20" s="993"/>
      <c r="BW20" s="993"/>
      <c r="BX20" s="993"/>
      <c r="BY20" s="993"/>
      <c r="BZ20" s="993"/>
      <c r="CA20" s="993"/>
      <c r="CB20" s="993"/>
      <c r="CC20" s="993"/>
      <c r="CD20" s="993"/>
      <c r="CE20" s="993"/>
      <c r="CF20" s="993"/>
      <c r="CG20" s="1014"/>
      <c r="CH20" s="989">
        <v>0</v>
      </c>
      <c r="CI20" s="990"/>
      <c r="CJ20" s="990"/>
      <c r="CK20" s="990"/>
      <c r="CL20" s="991"/>
      <c r="CM20" s="989">
        <v>5</v>
      </c>
      <c r="CN20" s="990"/>
      <c r="CO20" s="990"/>
      <c r="CP20" s="990"/>
      <c r="CQ20" s="991"/>
      <c r="CR20" s="989">
        <v>3</v>
      </c>
      <c r="CS20" s="990"/>
      <c r="CT20" s="990"/>
      <c r="CU20" s="990"/>
      <c r="CV20" s="991"/>
      <c r="CW20" s="989">
        <v>14</v>
      </c>
      <c r="CX20" s="990"/>
      <c r="CY20" s="990"/>
      <c r="CZ20" s="990"/>
      <c r="DA20" s="991"/>
      <c r="DB20" s="989" t="s">
        <v>490</v>
      </c>
      <c r="DC20" s="990"/>
      <c r="DD20" s="990"/>
      <c r="DE20" s="990"/>
      <c r="DF20" s="991"/>
      <c r="DG20" s="989" t="s">
        <v>490</v>
      </c>
      <c r="DH20" s="990"/>
      <c r="DI20" s="990"/>
      <c r="DJ20" s="990"/>
      <c r="DK20" s="991"/>
      <c r="DL20" s="989" t="s">
        <v>490</v>
      </c>
      <c r="DM20" s="990"/>
      <c r="DN20" s="990"/>
      <c r="DO20" s="990"/>
      <c r="DP20" s="991"/>
      <c r="DQ20" s="989" t="s">
        <v>490</v>
      </c>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573</v>
      </c>
      <c r="BT21" s="993"/>
      <c r="BU21" s="993"/>
      <c r="BV21" s="993"/>
      <c r="BW21" s="993"/>
      <c r="BX21" s="993"/>
      <c r="BY21" s="993"/>
      <c r="BZ21" s="993"/>
      <c r="CA21" s="993"/>
      <c r="CB21" s="993"/>
      <c r="CC21" s="993"/>
      <c r="CD21" s="993"/>
      <c r="CE21" s="993"/>
      <c r="CF21" s="993"/>
      <c r="CG21" s="1014"/>
      <c r="CH21" s="989">
        <v>8</v>
      </c>
      <c r="CI21" s="990"/>
      <c r="CJ21" s="990"/>
      <c r="CK21" s="990"/>
      <c r="CL21" s="991"/>
      <c r="CM21" s="989">
        <v>13</v>
      </c>
      <c r="CN21" s="990"/>
      <c r="CO21" s="990"/>
      <c r="CP21" s="990"/>
      <c r="CQ21" s="991"/>
      <c r="CR21" s="989">
        <v>3</v>
      </c>
      <c r="CS21" s="990"/>
      <c r="CT21" s="990"/>
      <c r="CU21" s="990"/>
      <c r="CV21" s="991"/>
      <c r="CW21" s="989">
        <v>3</v>
      </c>
      <c r="CX21" s="990"/>
      <c r="CY21" s="990"/>
      <c r="CZ21" s="990"/>
      <c r="DA21" s="991"/>
      <c r="DB21" s="989" t="s">
        <v>490</v>
      </c>
      <c r="DC21" s="990"/>
      <c r="DD21" s="990"/>
      <c r="DE21" s="990"/>
      <c r="DF21" s="991"/>
      <c r="DG21" s="989" t="s">
        <v>490</v>
      </c>
      <c r="DH21" s="990"/>
      <c r="DI21" s="990"/>
      <c r="DJ21" s="990"/>
      <c r="DK21" s="991"/>
      <c r="DL21" s="989" t="s">
        <v>490</v>
      </c>
      <c r="DM21" s="990"/>
      <c r="DN21" s="990"/>
      <c r="DO21" s="990"/>
      <c r="DP21" s="991"/>
      <c r="DQ21" s="989" t="s">
        <v>490</v>
      </c>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64494</v>
      </c>
      <c r="R23" s="1061"/>
      <c r="S23" s="1061"/>
      <c r="T23" s="1061"/>
      <c r="U23" s="1061"/>
      <c r="V23" s="1061">
        <v>61829</v>
      </c>
      <c r="W23" s="1061"/>
      <c r="X23" s="1061"/>
      <c r="Y23" s="1061"/>
      <c r="Z23" s="1061"/>
      <c r="AA23" s="1061">
        <v>2665</v>
      </c>
      <c r="AB23" s="1061"/>
      <c r="AC23" s="1061"/>
      <c r="AD23" s="1061"/>
      <c r="AE23" s="1068"/>
      <c r="AF23" s="1069">
        <v>1007</v>
      </c>
      <c r="AG23" s="1061"/>
      <c r="AH23" s="1061"/>
      <c r="AI23" s="1061"/>
      <c r="AJ23" s="1070"/>
      <c r="AK23" s="1071"/>
      <c r="AL23" s="1072"/>
      <c r="AM23" s="1072"/>
      <c r="AN23" s="1072"/>
      <c r="AO23" s="1072"/>
      <c r="AP23" s="1061">
        <v>16106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8387</v>
      </c>
      <c r="R28" s="1051"/>
      <c r="S28" s="1051"/>
      <c r="T28" s="1051"/>
      <c r="U28" s="1051"/>
      <c r="V28" s="1051">
        <v>7756</v>
      </c>
      <c r="W28" s="1051"/>
      <c r="X28" s="1051"/>
      <c r="Y28" s="1051"/>
      <c r="Z28" s="1051"/>
      <c r="AA28" s="1051">
        <v>630</v>
      </c>
      <c r="AB28" s="1051"/>
      <c r="AC28" s="1051"/>
      <c r="AD28" s="1051"/>
      <c r="AE28" s="1052"/>
      <c r="AF28" s="1053">
        <v>630</v>
      </c>
      <c r="AG28" s="1051"/>
      <c r="AH28" s="1051"/>
      <c r="AI28" s="1051"/>
      <c r="AJ28" s="1054"/>
      <c r="AK28" s="1042">
        <v>645</v>
      </c>
      <c r="AL28" s="1043"/>
      <c r="AM28" s="1043"/>
      <c r="AN28" s="1043"/>
      <c r="AO28" s="1043"/>
      <c r="AP28" s="1043" t="s">
        <v>553</v>
      </c>
      <c r="AQ28" s="1043"/>
      <c r="AR28" s="1043"/>
      <c r="AS28" s="1043"/>
      <c r="AT28" s="1043"/>
      <c r="AU28" s="1043" t="s">
        <v>553</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1253</v>
      </c>
      <c r="R29" s="1039"/>
      <c r="S29" s="1039"/>
      <c r="T29" s="1039"/>
      <c r="U29" s="1039"/>
      <c r="V29" s="1039">
        <v>1196</v>
      </c>
      <c r="W29" s="1039"/>
      <c r="X29" s="1039"/>
      <c r="Y29" s="1039"/>
      <c r="Z29" s="1039"/>
      <c r="AA29" s="1039">
        <v>57</v>
      </c>
      <c r="AB29" s="1039"/>
      <c r="AC29" s="1039"/>
      <c r="AD29" s="1039"/>
      <c r="AE29" s="1040"/>
      <c r="AF29" s="1035">
        <v>57</v>
      </c>
      <c r="AG29" s="1036"/>
      <c r="AH29" s="1036"/>
      <c r="AI29" s="1036"/>
      <c r="AJ29" s="1037"/>
      <c r="AK29" s="980">
        <v>275</v>
      </c>
      <c r="AL29" s="971"/>
      <c r="AM29" s="971"/>
      <c r="AN29" s="971"/>
      <c r="AO29" s="971"/>
      <c r="AP29" s="971">
        <v>599</v>
      </c>
      <c r="AQ29" s="971"/>
      <c r="AR29" s="971"/>
      <c r="AS29" s="971"/>
      <c r="AT29" s="971"/>
      <c r="AU29" s="971">
        <v>184</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9677</v>
      </c>
      <c r="R30" s="1039"/>
      <c r="S30" s="1039"/>
      <c r="T30" s="1039"/>
      <c r="U30" s="1039"/>
      <c r="V30" s="1039">
        <v>9356</v>
      </c>
      <c r="W30" s="1039"/>
      <c r="X30" s="1039"/>
      <c r="Y30" s="1039"/>
      <c r="Z30" s="1039"/>
      <c r="AA30" s="1039">
        <v>321</v>
      </c>
      <c r="AB30" s="1039"/>
      <c r="AC30" s="1039"/>
      <c r="AD30" s="1039"/>
      <c r="AE30" s="1040"/>
      <c r="AF30" s="1035">
        <v>321</v>
      </c>
      <c r="AG30" s="1036"/>
      <c r="AH30" s="1036"/>
      <c r="AI30" s="1036"/>
      <c r="AJ30" s="1037"/>
      <c r="AK30" s="980">
        <v>1346</v>
      </c>
      <c r="AL30" s="971"/>
      <c r="AM30" s="971"/>
      <c r="AN30" s="971"/>
      <c r="AO30" s="971"/>
      <c r="AP30" s="971" t="s">
        <v>553</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1747</v>
      </c>
      <c r="R31" s="1039"/>
      <c r="S31" s="1039"/>
      <c r="T31" s="1039"/>
      <c r="U31" s="1039"/>
      <c r="V31" s="1039">
        <v>1670</v>
      </c>
      <c r="W31" s="1039"/>
      <c r="X31" s="1039"/>
      <c r="Y31" s="1039"/>
      <c r="Z31" s="1039"/>
      <c r="AA31" s="1039">
        <v>77</v>
      </c>
      <c r="AB31" s="1039"/>
      <c r="AC31" s="1039"/>
      <c r="AD31" s="1039"/>
      <c r="AE31" s="1040"/>
      <c r="AF31" s="1035">
        <v>77</v>
      </c>
      <c r="AG31" s="1036"/>
      <c r="AH31" s="1036"/>
      <c r="AI31" s="1036"/>
      <c r="AJ31" s="1037"/>
      <c r="AK31" s="980">
        <v>411</v>
      </c>
      <c r="AL31" s="971"/>
      <c r="AM31" s="971"/>
      <c r="AN31" s="971"/>
      <c r="AO31" s="971"/>
      <c r="AP31" s="971" t="s">
        <v>553</v>
      </c>
      <c r="AQ31" s="971"/>
      <c r="AR31" s="971"/>
      <c r="AS31" s="971"/>
      <c r="AT31" s="971"/>
      <c r="AU31" s="971" t="s">
        <v>490</v>
      </c>
      <c r="AV31" s="971"/>
      <c r="AW31" s="971"/>
      <c r="AX31" s="971"/>
      <c r="AY31" s="971"/>
      <c r="AZ31" s="1041" t="s">
        <v>490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1909</v>
      </c>
      <c r="R32" s="1039"/>
      <c r="S32" s="1039"/>
      <c r="T32" s="1039"/>
      <c r="U32" s="1039"/>
      <c r="V32" s="1039">
        <v>1833</v>
      </c>
      <c r="W32" s="1039"/>
      <c r="X32" s="1039"/>
      <c r="Y32" s="1039"/>
      <c r="Z32" s="1039"/>
      <c r="AA32" s="1039">
        <v>76</v>
      </c>
      <c r="AB32" s="1039"/>
      <c r="AC32" s="1039"/>
      <c r="AD32" s="1039"/>
      <c r="AE32" s="1040"/>
      <c r="AF32" s="1035">
        <v>2587</v>
      </c>
      <c r="AG32" s="1036"/>
      <c r="AH32" s="1036"/>
      <c r="AI32" s="1036"/>
      <c r="AJ32" s="1037"/>
      <c r="AK32" s="980" t="s">
        <v>553</v>
      </c>
      <c r="AL32" s="971"/>
      <c r="AM32" s="971"/>
      <c r="AN32" s="971"/>
      <c r="AO32" s="971"/>
      <c r="AP32" s="971">
        <v>5759</v>
      </c>
      <c r="AQ32" s="971"/>
      <c r="AR32" s="971"/>
      <c r="AS32" s="971"/>
      <c r="AT32" s="971"/>
      <c r="AU32" s="971">
        <v>1457</v>
      </c>
      <c r="AV32" s="971"/>
      <c r="AW32" s="971"/>
      <c r="AX32" s="971"/>
      <c r="AY32" s="971"/>
      <c r="AZ32" s="1041" t="s">
        <v>490</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3355</v>
      </c>
      <c r="R33" s="1039"/>
      <c r="S33" s="1039"/>
      <c r="T33" s="1039"/>
      <c r="U33" s="1039"/>
      <c r="V33" s="1039">
        <v>3355</v>
      </c>
      <c r="W33" s="1039"/>
      <c r="X33" s="1039"/>
      <c r="Y33" s="1039"/>
      <c r="Z33" s="1039"/>
      <c r="AA33" s="1039">
        <v>0</v>
      </c>
      <c r="AB33" s="1039"/>
      <c r="AC33" s="1039"/>
      <c r="AD33" s="1039"/>
      <c r="AE33" s="1040"/>
      <c r="AF33" s="1035">
        <v>322</v>
      </c>
      <c r="AG33" s="1036"/>
      <c r="AH33" s="1036"/>
      <c r="AI33" s="1036"/>
      <c r="AJ33" s="1037"/>
      <c r="AK33" s="980" t="s">
        <v>553</v>
      </c>
      <c r="AL33" s="971"/>
      <c r="AM33" s="971"/>
      <c r="AN33" s="971"/>
      <c r="AO33" s="971"/>
      <c r="AP33" s="971">
        <v>12032</v>
      </c>
      <c r="AQ33" s="971"/>
      <c r="AR33" s="971"/>
      <c r="AS33" s="971"/>
      <c r="AT33" s="971"/>
      <c r="AU33" s="971">
        <v>7015</v>
      </c>
      <c r="AV33" s="971"/>
      <c r="AW33" s="971"/>
      <c r="AX33" s="971"/>
      <c r="AY33" s="971"/>
      <c r="AZ33" s="1041" t="s">
        <v>490</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1571</v>
      </c>
      <c r="R34" s="1039"/>
      <c r="S34" s="1039"/>
      <c r="T34" s="1039"/>
      <c r="U34" s="1039"/>
      <c r="V34" s="1039">
        <v>1571</v>
      </c>
      <c r="W34" s="1039"/>
      <c r="X34" s="1039"/>
      <c r="Y34" s="1039"/>
      <c r="Z34" s="1039"/>
      <c r="AA34" s="1039">
        <v>0</v>
      </c>
      <c r="AB34" s="1039"/>
      <c r="AC34" s="1039"/>
      <c r="AD34" s="1039"/>
      <c r="AE34" s="1040"/>
      <c r="AF34" s="1035" t="s">
        <v>122</v>
      </c>
      <c r="AG34" s="1036"/>
      <c r="AH34" s="1036"/>
      <c r="AI34" s="1036"/>
      <c r="AJ34" s="1037"/>
      <c r="AK34" s="980">
        <v>37</v>
      </c>
      <c r="AL34" s="971"/>
      <c r="AM34" s="971"/>
      <c r="AN34" s="971"/>
      <c r="AO34" s="971"/>
      <c r="AP34" s="971">
        <v>1161</v>
      </c>
      <c r="AQ34" s="971"/>
      <c r="AR34" s="971"/>
      <c r="AS34" s="971"/>
      <c r="AT34" s="971"/>
      <c r="AU34" s="971">
        <v>581</v>
      </c>
      <c r="AV34" s="971"/>
      <c r="AW34" s="971"/>
      <c r="AX34" s="971"/>
      <c r="AY34" s="971"/>
      <c r="AZ34" s="1041" t="s">
        <v>490</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154</v>
      </c>
      <c r="R35" s="1039"/>
      <c r="S35" s="1039"/>
      <c r="T35" s="1039"/>
      <c r="U35" s="1039"/>
      <c r="V35" s="1039">
        <v>140</v>
      </c>
      <c r="W35" s="1039"/>
      <c r="X35" s="1039"/>
      <c r="Y35" s="1039"/>
      <c r="Z35" s="1039"/>
      <c r="AA35" s="1039">
        <v>14</v>
      </c>
      <c r="AB35" s="1039"/>
      <c r="AC35" s="1039"/>
      <c r="AD35" s="1039"/>
      <c r="AE35" s="1040"/>
      <c r="AF35" s="1035">
        <v>14</v>
      </c>
      <c r="AG35" s="1036"/>
      <c r="AH35" s="1036"/>
      <c r="AI35" s="1036"/>
      <c r="AJ35" s="1037"/>
      <c r="AK35" s="980">
        <v>62</v>
      </c>
      <c r="AL35" s="971"/>
      <c r="AM35" s="971"/>
      <c r="AN35" s="971"/>
      <c r="AO35" s="971"/>
      <c r="AP35" s="971">
        <v>1</v>
      </c>
      <c r="AQ35" s="971"/>
      <c r="AR35" s="971"/>
      <c r="AS35" s="971"/>
      <c r="AT35" s="971"/>
      <c r="AU35" s="971">
        <v>0</v>
      </c>
      <c r="AV35" s="971"/>
      <c r="AW35" s="971"/>
      <c r="AX35" s="971"/>
      <c r="AY35" s="971"/>
      <c r="AZ35" s="1041" t="s">
        <v>490</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4008</v>
      </c>
      <c r="AG63" s="959"/>
      <c r="AH63" s="959"/>
      <c r="AI63" s="959"/>
      <c r="AJ63" s="1022"/>
      <c r="AK63" s="1023"/>
      <c r="AL63" s="963"/>
      <c r="AM63" s="963"/>
      <c r="AN63" s="963"/>
      <c r="AO63" s="963"/>
      <c r="AP63" s="959">
        <v>19552</v>
      </c>
      <c r="AQ63" s="959"/>
      <c r="AR63" s="959"/>
      <c r="AS63" s="959"/>
      <c r="AT63" s="959"/>
      <c r="AU63" s="959">
        <v>9237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65</v>
      </c>
      <c r="R68" s="982"/>
      <c r="S68" s="982"/>
      <c r="T68" s="982"/>
      <c r="U68" s="982"/>
      <c r="V68" s="982">
        <v>60</v>
      </c>
      <c r="W68" s="982"/>
      <c r="X68" s="982"/>
      <c r="Y68" s="982"/>
      <c r="Z68" s="982"/>
      <c r="AA68" s="982">
        <v>5</v>
      </c>
      <c r="AB68" s="982"/>
      <c r="AC68" s="982"/>
      <c r="AD68" s="982"/>
      <c r="AE68" s="982"/>
      <c r="AF68" s="982">
        <v>5</v>
      </c>
      <c r="AG68" s="982"/>
      <c r="AH68" s="982"/>
      <c r="AI68" s="982"/>
      <c r="AJ68" s="982"/>
      <c r="AK68" s="982" t="s">
        <v>490</v>
      </c>
      <c r="AL68" s="982"/>
      <c r="AM68" s="982"/>
      <c r="AN68" s="982"/>
      <c r="AO68" s="982"/>
      <c r="AP68" s="982" t="s">
        <v>490</v>
      </c>
      <c r="AQ68" s="982"/>
      <c r="AR68" s="982"/>
      <c r="AS68" s="982"/>
      <c r="AT68" s="982"/>
      <c r="AU68" s="982" t="s">
        <v>490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218</v>
      </c>
      <c r="R69" s="971"/>
      <c r="S69" s="971"/>
      <c r="T69" s="971"/>
      <c r="U69" s="971"/>
      <c r="V69" s="971">
        <v>218</v>
      </c>
      <c r="W69" s="971"/>
      <c r="X69" s="971"/>
      <c r="Y69" s="971"/>
      <c r="Z69" s="971"/>
      <c r="AA69" s="971">
        <v>0</v>
      </c>
      <c r="AB69" s="971"/>
      <c r="AC69" s="971"/>
      <c r="AD69" s="971"/>
      <c r="AE69" s="971"/>
      <c r="AF69" s="971">
        <v>0</v>
      </c>
      <c r="AG69" s="971"/>
      <c r="AH69" s="971"/>
      <c r="AI69" s="971"/>
      <c r="AJ69" s="971"/>
      <c r="AK69" s="971" t="s">
        <v>490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119</v>
      </c>
      <c r="R70" s="971"/>
      <c r="S70" s="971"/>
      <c r="T70" s="971"/>
      <c r="U70" s="971"/>
      <c r="V70" s="971">
        <v>119</v>
      </c>
      <c r="W70" s="971"/>
      <c r="X70" s="971"/>
      <c r="Y70" s="971"/>
      <c r="Z70" s="971"/>
      <c r="AA70" s="971">
        <v>0</v>
      </c>
      <c r="AB70" s="971"/>
      <c r="AC70" s="971"/>
      <c r="AD70" s="971"/>
      <c r="AE70" s="971"/>
      <c r="AF70" s="971">
        <v>0</v>
      </c>
      <c r="AG70" s="971"/>
      <c r="AH70" s="971"/>
      <c r="AI70" s="971"/>
      <c r="AJ70" s="971"/>
      <c r="AK70" s="971" t="s">
        <v>490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310</v>
      </c>
      <c r="R71" s="971"/>
      <c r="S71" s="971"/>
      <c r="T71" s="971"/>
      <c r="U71" s="971"/>
      <c r="V71" s="971">
        <v>281</v>
      </c>
      <c r="W71" s="971"/>
      <c r="X71" s="971"/>
      <c r="Y71" s="971"/>
      <c r="Z71" s="971"/>
      <c r="AA71" s="971">
        <v>29</v>
      </c>
      <c r="AB71" s="971"/>
      <c r="AC71" s="971"/>
      <c r="AD71" s="971"/>
      <c r="AE71" s="971"/>
      <c r="AF71" s="971">
        <v>29</v>
      </c>
      <c r="AG71" s="971"/>
      <c r="AH71" s="971"/>
      <c r="AI71" s="971"/>
      <c r="AJ71" s="971"/>
      <c r="AK71" s="971" t="s">
        <v>490</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304568</v>
      </c>
      <c r="R72" s="971"/>
      <c r="S72" s="971"/>
      <c r="T72" s="971"/>
      <c r="U72" s="971"/>
      <c r="V72" s="971">
        <v>293091</v>
      </c>
      <c r="W72" s="971"/>
      <c r="X72" s="971"/>
      <c r="Y72" s="971"/>
      <c r="Z72" s="971"/>
      <c r="AA72" s="971">
        <v>11478</v>
      </c>
      <c r="AB72" s="971"/>
      <c r="AC72" s="971"/>
      <c r="AD72" s="971"/>
      <c r="AE72" s="971"/>
      <c r="AF72" s="971">
        <v>11478</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11512</v>
      </c>
      <c r="AG88" s="959"/>
      <c r="AH88" s="959"/>
      <c r="AI88" s="959"/>
      <c r="AJ88" s="959"/>
      <c r="AK88" s="963"/>
      <c r="AL88" s="963"/>
      <c r="AM88" s="963"/>
      <c r="AN88" s="963"/>
      <c r="AO88" s="963"/>
      <c r="AP88" s="959" t="s">
        <v>553</v>
      </c>
      <c r="AQ88" s="959"/>
      <c r="AR88" s="959"/>
      <c r="AS88" s="959"/>
      <c r="AT88" s="959"/>
      <c r="AU88" s="959" t="s">
        <v>553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403</v>
      </c>
      <c r="CS102" s="953"/>
      <c r="CT102" s="953"/>
      <c r="CU102" s="953"/>
      <c r="CV102" s="954"/>
      <c r="CW102" s="952">
        <v>84</v>
      </c>
      <c r="CX102" s="953"/>
      <c r="CY102" s="953"/>
      <c r="CZ102" s="953"/>
      <c r="DA102" s="954"/>
      <c r="DB102" s="952" t="s">
        <v>553</v>
      </c>
      <c r="DC102" s="953"/>
      <c r="DD102" s="953"/>
      <c r="DE102" s="953"/>
      <c r="DF102" s="954"/>
      <c r="DG102" s="952" t="s">
        <v>490</v>
      </c>
      <c r="DH102" s="953"/>
      <c r="DI102" s="953"/>
      <c r="DJ102" s="953"/>
      <c r="DK102" s="954"/>
      <c r="DL102" s="952" t="s">
        <v>490</v>
      </c>
      <c r="DM102" s="953"/>
      <c r="DN102" s="953"/>
      <c r="DO102" s="953"/>
      <c r="DP102" s="954"/>
      <c r="DQ102" s="952" t="s">
        <v>490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3402267</v>
      </c>
      <c r="AB110" s="889"/>
      <c r="AC110" s="889"/>
      <c r="AD110" s="889"/>
      <c r="AE110" s="890"/>
      <c r="AF110" s="891">
        <v>3342577</v>
      </c>
      <c r="AG110" s="889"/>
      <c r="AH110" s="889"/>
      <c r="AI110" s="889"/>
      <c r="AJ110" s="890"/>
      <c r="AK110" s="891">
        <v>3038456</v>
      </c>
      <c r="AL110" s="889"/>
      <c r="AM110" s="889"/>
      <c r="AN110" s="889"/>
      <c r="AO110" s="890"/>
      <c r="AP110" s="892">
        <v>12.1</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18285911</v>
      </c>
      <c r="BR110" s="842"/>
      <c r="BS110" s="842"/>
      <c r="BT110" s="842"/>
      <c r="BU110" s="842"/>
      <c r="BV110" s="842">
        <v>15730000</v>
      </c>
      <c r="BW110" s="842"/>
      <c r="BX110" s="842"/>
      <c r="BY110" s="842"/>
      <c r="BZ110" s="842"/>
      <c r="CA110" s="842">
        <v>16105583</v>
      </c>
      <c r="CB110" s="842"/>
      <c r="CC110" s="842"/>
      <c r="CD110" s="842"/>
      <c r="CE110" s="842"/>
      <c r="CF110" s="866">
        <v>64.2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241128</v>
      </c>
      <c r="BR111" s="817"/>
      <c r="BS111" s="817"/>
      <c r="BT111" s="817"/>
      <c r="BU111" s="817"/>
      <c r="BV111" s="817">
        <v>233596</v>
      </c>
      <c r="BW111" s="817"/>
      <c r="BX111" s="817"/>
      <c r="BY111" s="817"/>
      <c r="BZ111" s="817"/>
      <c r="CA111" s="817">
        <v>14611</v>
      </c>
      <c r="CB111" s="817"/>
      <c r="CC111" s="817"/>
      <c r="CD111" s="817"/>
      <c r="CE111" s="817"/>
      <c r="CF111" s="875">
        <v>0.1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10030045</v>
      </c>
      <c r="BR112" s="817"/>
      <c r="BS112" s="817"/>
      <c r="BT112" s="817"/>
      <c r="BU112" s="817"/>
      <c r="BV112" s="817">
        <v>9369393</v>
      </c>
      <c r="BW112" s="817"/>
      <c r="BX112" s="817"/>
      <c r="BY112" s="817"/>
      <c r="BZ112" s="817"/>
      <c r="CA112" s="817">
        <v>9236081</v>
      </c>
      <c r="CB112" s="817"/>
      <c r="CC112" s="817"/>
      <c r="CD112" s="817"/>
      <c r="CE112" s="817"/>
      <c r="CF112" s="875">
        <v>36.799999999999997</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1242966</v>
      </c>
      <c r="AB113" s="919"/>
      <c r="AC113" s="919"/>
      <c r="AD113" s="919"/>
      <c r="AE113" s="920"/>
      <c r="AF113" s="921">
        <v>1228358</v>
      </c>
      <c r="AG113" s="919"/>
      <c r="AH113" s="919"/>
      <c r="AI113" s="919"/>
      <c r="AJ113" s="920"/>
      <c r="AK113" s="921">
        <v>1145169</v>
      </c>
      <c r="AL113" s="919"/>
      <c r="AM113" s="919"/>
      <c r="AN113" s="919"/>
      <c r="AO113" s="920"/>
      <c r="AP113" s="922">
        <v>4.5999999999999996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9272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7218309</v>
      </c>
      <c r="BR114" s="817"/>
      <c r="BS114" s="817"/>
      <c r="BT114" s="817"/>
      <c r="BU114" s="817"/>
      <c r="BV114" s="817">
        <v>7206546</v>
      </c>
      <c r="BW114" s="817"/>
      <c r="BX114" s="817"/>
      <c r="BY114" s="817"/>
      <c r="BZ114" s="817"/>
      <c r="CA114" s="817">
        <v>7381615</v>
      </c>
      <c r="CB114" s="817"/>
      <c r="CC114" s="817"/>
      <c r="CD114" s="817"/>
      <c r="CE114" s="817"/>
      <c r="CF114" s="875">
        <v>29.4</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352091</v>
      </c>
      <c r="AB115" s="919"/>
      <c r="AC115" s="919"/>
      <c r="AD115" s="919"/>
      <c r="AE115" s="920"/>
      <c r="AF115" s="921">
        <v>233253</v>
      </c>
      <c r="AG115" s="919"/>
      <c r="AH115" s="919"/>
      <c r="AI115" s="919"/>
      <c r="AJ115" s="920"/>
      <c r="AK115" s="921">
        <v>766301</v>
      </c>
      <c r="AL115" s="919"/>
      <c r="AM115" s="919"/>
      <c r="AN115" s="919"/>
      <c r="AO115" s="920"/>
      <c r="AP115" s="922">
        <v>3.1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219563</v>
      </c>
      <c r="DH115" s="780"/>
      <c r="DI115" s="780"/>
      <c r="DJ115" s="780"/>
      <c r="DK115" s="781"/>
      <c r="DL115" s="782">
        <v>218392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595</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5006596</v>
      </c>
      <c r="AB117" s="903"/>
      <c r="AC117" s="903"/>
      <c r="AD117" s="903"/>
      <c r="AE117" s="904"/>
      <c r="AF117" s="905">
        <v>4804188</v>
      </c>
      <c r="AG117" s="903"/>
      <c r="AH117" s="903"/>
      <c r="AI117" s="903"/>
      <c r="AJ117" s="904"/>
      <c r="AK117" s="905">
        <v>4950521</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35775393</v>
      </c>
      <c r="BR119" s="845"/>
      <c r="BS119" s="845"/>
      <c r="BT119" s="845"/>
      <c r="BU119" s="845"/>
      <c r="BV119" s="845">
        <v>32539535</v>
      </c>
      <c r="BW119" s="845"/>
      <c r="BX119" s="845"/>
      <c r="BY119" s="845"/>
      <c r="BZ119" s="845"/>
      <c r="CA119" s="845">
        <v>32737890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21565</v>
      </c>
      <c r="DH119" s="764"/>
      <c r="DI119" s="764"/>
      <c r="DJ119" s="764"/>
      <c r="DK119" s="765"/>
      <c r="DL119" s="766">
        <v>15204</v>
      </c>
      <c r="DM119" s="764"/>
      <c r="DN119" s="764"/>
      <c r="DO119" s="764"/>
      <c r="DP119" s="765"/>
      <c r="DQ119" s="766">
        <v>14611</v>
      </c>
      <c r="DR119" s="764"/>
      <c r="DS119" s="764"/>
      <c r="DT119" s="764"/>
      <c r="DU119" s="765"/>
      <c r="DV119" s="848">
        <v>0.1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50876472</v>
      </c>
      <c r="BR120" s="842"/>
      <c r="BS120" s="842"/>
      <c r="BT120" s="842"/>
      <c r="BU120" s="842"/>
      <c r="BV120" s="842">
        <v>53431283</v>
      </c>
      <c r="BW120" s="842"/>
      <c r="BX120" s="842"/>
      <c r="BY120" s="842"/>
      <c r="BZ120" s="842"/>
      <c r="CA120" s="842">
        <v>51185164</v>
      </c>
      <c r="CB120" s="842"/>
      <c r="CC120" s="842"/>
      <c r="CD120" s="842"/>
      <c r="CE120" s="842"/>
      <c r="CF120" s="866">
        <v>204.1</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8448561</v>
      </c>
      <c r="DH120" s="842"/>
      <c r="DI120" s="842"/>
      <c r="DJ120" s="842"/>
      <c r="DK120" s="842"/>
      <c r="DL120" s="842">
        <v>7811270</v>
      </c>
      <c r="DM120" s="842"/>
      <c r="DN120" s="842"/>
      <c r="DO120" s="842"/>
      <c r="DP120" s="842"/>
      <c r="DQ120" s="842">
        <v>7014582</v>
      </c>
      <c r="DR120" s="842"/>
      <c r="DS120" s="842"/>
      <c r="DT120" s="842"/>
      <c r="DU120" s="842"/>
      <c r="DV120" s="843">
        <v>28</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2801262</v>
      </c>
      <c r="BR121" s="817"/>
      <c r="BS121" s="817"/>
      <c r="BT121" s="817"/>
      <c r="BU121" s="817"/>
      <c r="BV121" s="817">
        <v>2479752</v>
      </c>
      <c r="BW121" s="817"/>
      <c r="BX121" s="817"/>
      <c r="BY121" s="817"/>
      <c r="BZ121" s="817"/>
      <c r="CA121" s="817">
        <v>2214339</v>
      </c>
      <c r="CB121" s="817"/>
      <c r="CC121" s="817"/>
      <c r="CD121" s="817"/>
      <c r="CE121" s="817"/>
      <c r="CF121" s="875">
        <v>8.8000000000000007</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1578336</v>
      </c>
      <c r="DH121" s="817"/>
      <c r="DI121" s="817"/>
      <c r="DJ121" s="817"/>
      <c r="DK121" s="817"/>
      <c r="DL121" s="817">
        <v>1524334</v>
      </c>
      <c r="DM121" s="817"/>
      <c r="DN121" s="817"/>
      <c r="DO121" s="817"/>
      <c r="DP121" s="817"/>
      <c r="DQ121" s="817">
        <v>1457098</v>
      </c>
      <c r="DR121" s="817"/>
      <c r="DS121" s="817"/>
      <c r="DT121" s="817"/>
      <c r="DU121" s="817"/>
      <c r="DV121" s="794">
        <v>5.8</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31693732</v>
      </c>
      <c r="BR122" s="845"/>
      <c r="BS122" s="845"/>
      <c r="BT122" s="845"/>
      <c r="BU122" s="845"/>
      <c r="BV122" s="845">
        <v>30530203</v>
      </c>
      <c r="BW122" s="845"/>
      <c r="BX122" s="845"/>
      <c r="BY122" s="845"/>
      <c r="BZ122" s="845"/>
      <c r="CA122" s="845">
        <v>29588054</v>
      </c>
      <c r="CB122" s="845"/>
      <c r="CC122" s="845"/>
      <c r="CD122" s="845"/>
      <c r="CE122" s="845"/>
      <c r="CF122" s="846">
        <v>118</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v>27401</v>
      </c>
      <c r="DM122" s="817"/>
      <c r="DN122" s="817"/>
      <c r="DO122" s="817"/>
      <c r="DP122" s="817"/>
      <c r="DQ122" s="817">
        <v>580600</v>
      </c>
      <c r="DR122" s="817"/>
      <c r="DS122" s="817"/>
      <c r="DT122" s="817"/>
      <c r="DU122" s="817"/>
      <c r="DV122" s="794">
        <v>2.2999999999999998</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85371466</v>
      </c>
      <c r="BR123" s="833"/>
      <c r="BS123" s="833"/>
      <c r="BT123" s="833"/>
      <c r="BU123" s="833"/>
      <c r="BV123" s="833">
        <v>86441238</v>
      </c>
      <c r="BW123" s="833"/>
      <c r="BX123" s="833"/>
      <c r="BY123" s="833"/>
      <c r="BZ123" s="833"/>
      <c r="CA123" s="833">
        <v>82987557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3148</v>
      </c>
      <c r="DH123" s="780"/>
      <c r="DI123" s="780"/>
      <c r="DJ123" s="780"/>
      <c r="DK123" s="781"/>
      <c r="DL123" s="782">
        <v>6388</v>
      </c>
      <c r="DM123" s="780"/>
      <c r="DN123" s="780"/>
      <c r="DO123" s="780"/>
      <c r="DP123" s="781"/>
      <c r="DQ123" s="782">
        <v>183801</v>
      </c>
      <c r="DR123" s="780"/>
      <c r="DS123" s="780"/>
      <c r="DT123" s="780"/>
      <c r="DU123" s="781"/>
      <c r="DV123" s="824">
        <v>0.7</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6469</v>
      </c>
      <c r="AB126" s="780"/>
      <c r="AC126" s="780"/>
      <c r="AD126" s="780"/>
      <c r="AE126" s="781"/>
      <c r="AF126" s="782">
        <v>6360</v>
      </c>
      <c r="AG126" s="780"/>
      <c r="AH126" s="780"/>
      <c r="AI126" s="780"/>
      <c r="AJ126" s="781"/>
      <c r="AK126" s="782">
        <v>580416</v>
      </c>
      <c r="AL126" s="780"/>
      <c r="AM126" s="780"/>
      <c r="AN126" s="780"/>
      <c r="AO126" s="781"/>
      <c r="AP126" s="824">
        <v>2.2999999999999998</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345622</v>
      </c>
      <c r="AB127" s="780"/>
      <c r="AC127" s="780"/>
      <c r="AD127" s="780"/>
      <c r="AE127" s="781"/>
      <c r="AF127" s="782">
        <v>226893</v>
      </c>
      <c r="AG127" s="780"/>
      <c r="AH127" s="780"/>
      <c r="AI127" s="780"/>
      <c r="AJ127" s="781"/>
      <c r="AK127" s="782">
        <v>185885</v>
      </c>
      <c r="AL127" s="780"/>
      <c r="AM127" s="780"/>
      <c r="AN127" s="780"/>
      <c r="AO127" s="781"/>
      <c r="AP127" s="824">
        <v>0.7</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389883</v>
      </c>
      <c r="AB128" s="801"/>
      <c r="AC128" s="801"/>
      <c r="AD128" s="801"/>
      <c r="AE128" s="802"/>
      <c r="AF128" s="803">
        <v>318506</v>
      </c>
      <c r="AG128" s="801"/>
      <c r="AH128" s="801"/>
      <c r="AI128" s="801"/>
      <c r="AJ128" s="802"/>
      <c r="AK128" s="803">
        <v>350765</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27666169</v>
      </c>
      <c r="AB129" s="780"/>
      <c r="AC129" s="780"/>
      <c r="AD129" s="780"/>
      <c r="AE129" s="781"/>
      <c r="AF129" s="782">
        <v>27959520</v>
      </c>
      <c r="AG129" s="780"/>
      <c r="AH129" s="780"/>
      <c r="AI129" s="780"/>
      <c r="AJ129" s="781"/>
      <c r="AK129" s="782">
        <v>28432717</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3447736</v>
      </c>
      <c r="AB130" s="780"/>
      <c r="AC130" s="780"/>
      <c r="AD130" s="780"/>
      <c r="AE130" s="781"/>
      <c r="AF130" s="782">
        <v>3446757</v>
      </c>
      <c r="AG130" s="780"/>
      <c r="AH130" s="780"/>
      <c r="AI130" s="780"/>
      <c r="AJ130" s="781"/>
      <c r="AK130" s="782">
        <v>3350035</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24218433</v>
      </c>
      <c r="AB131" s="764"/>
      <c r="AC131" s="764"/>
      <c r="AD131" s="764"/>
      <c r="AE131" s="765"/>
      <c r="AF131" s="766">
        <v>24512763</v>
      </c>
      <c r="AG131" s="764"/>
      <c r="AH131" s="764"/>
      <c r="AI131" s="764"/>
      <c r="AJ131" s="765"/>
      <c r="AK131" s="766">
        <v>25082682</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4.8268069200000001</v>
      </c>
      <c r="AB132" s="745"/>
      <c r="AC132" s="745"/>
      <c r="AD132" s="745"/>
      <c r="AE132" s="746"/>
      <c r="AF132" s="747">
        <v>4.2383023079999997</v>
      </c>
      <c r="AG132" s="745"/>
      <c r="AH132" s="745"/>
      <c r="AI132" s="745"/>
      <c r="AJ132" s="746"/>
      <c r="AK132" s="747">
        <v>4.9824057890000004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4.7</v>
      </c>
      <c r="AB133" s="724"/>
      <c r="AC133" s="724"/>
      <c r="AD133" s="724"/>
      <c r="AE133" s="725"/>
      <c r="AF133" s="723">
        <v>4.5</v>
      </c>
      <c r="AG133" s="724"/>
      <c r="AH133" s="724"/>
      <c r="AI133" s="724"/>
      <c r="AJ133" s="725"/>
      <c r="AK133" s="723">
        <v>4.5999999999999996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TDMFQJYU92zLZZI6niHL8p6sS4MTiQbsXOoT9zh5w2TrnFQlzji0D6TqQO8mdsSzXSF1zjkjLBFYt/eybSTaA==" saltValue="FNIWiE0jL0equ7o5eCDG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58" zoomScaleNormal="85" zoomScaleSheetLayoutView="100" workbookViewId="0">
      <selection activeCell="AZ73" sqref="AZ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ySAbiRvQ8JVG+uTzSRvfXuAXowEcHCs30f+40HXCbKzyNwx3fWIa7FYID+utBRuxU/SvPSNa4BtUjGJFZUFgA==" saltValue="zR3IRuqTn+QS3Fcp/Xuc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 zoomScaleNormal="100" zoomScaleSheetLayoutView="55" workbookViewId="0">
      <selection activeCell="I35" sqref="I3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odeje/BChOaa369aLuvuSTWNzR+dMpzhMN1//qXzsAqiXINr48zWEtu/7mSKA/xlvqqaJfIB49Ah89RgUFCwA==" saltValue="5AxZkKelb+oqfneL1L2d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workbookViewId="0">
      <selection activeCell="I35" sqref="I3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8058805</v>
      </c>
      <c r="AP9" s="269">
        <v>97699</v>
      </c>
      <c r="AQ9" s="270">
        <v>95899</v>
      </c>
      <c r="AR9" s="271">
        <v>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7149</v>
      </c>
      <c r="AP10" s="272">
        <v>87</v>
      </c>
      <c r="AQ10" s="273">
        <v>7418</v>
      </c>
      <c r="AR10" s="274">
        <v>-98.8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1842</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v>18</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521341</v>
      </c>
      <c r="AP13" s="272">
        <v>6320</v>
      </c>
      <c r="AQ13" s="273">
        <v>3674</v>
      </c>
      <c r="AR13" s="274">
        <v>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152801</v>
      </c>
      <c r="AP14" s="272">
        <v>1852</v>
      </c>
      <c r="AQ14" s="273">
        <v>2040</v>
      </c>
      <c r="AR14" s="274">
        <v>-9.1999999999999993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-398364</v>
      </c>
      <c r="AP15" s="272">
        <v>-4829</v>
      </c>
      <c r="AQ15" s="273">
        <v>-5724</v>
      </c>
      <c r="AR15" s="274">
        <v>-15.6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8341732</v>
      </c>
      <c r="AP16" s="272">
        <v>101129</v>
      </c>
      <c r="AQ16" s="273">
        <v>105167</v>
      </c>
      <c r="AR16" s="274">
        <v>-3.8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8.98</v>
      </c>
      <c r="AP21" s="286">
        <v>8.91</v>
      </c>
      <c r="AQ21" s="287">
        <v>7.0000000000000007E-2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99.5</v>
      </c>
      <c r="AP22" s="291">
        <v>97.6</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3038456</v>
      </c>
      <c r="AP32" s="300">
        <v>36836</v>
      </c>
      <c r="AQ32" s="301">
        <v>63956</v>
      </c>
      <c r="AR32" s="302">
        <v>-42.4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v>4</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1145169</v>
      </c>
      <c r="AP35" s="300">
        <v>13883</v>
      </c>
      <c r="AQ35" s="301">
        <v>14498</v>
      </c>
      <c r="AR35" s="302">
        <v>-4.2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t="s">
        <v>490</v>
      </c>
      <c r="AP36" s="300" t="s">
        <v>490</v>
      </c>
      <c r="AQ36" s="301">
        <v>1993</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766301</v>
      </c>
      <c r="AP37" s="300">
        <v>9290</v>
      </c>
      <c r="AQ37" s="301">
        <v>407</v>
      </c>
      <c r="AR37" s="302">
        <v>2182.6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v>595</v>
      </c>
      <c r="AP38" s="303">
        <v>7</v>
      </c>
      <c r="AQ38" s="304">
        <v>1</v>
      </c>
      <c r="AR38" s="292">
        <v>600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-350765</v>
      </c>
      <c r="AP39" s="300">
        <v>-4252</v>
      </c>
      <c r="AQ39" s="301">
        <v>-3355</v>
      </c>
      <c r="AR39" s="302">
        <v>26.7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-3350035</v>
      </c>
      <c r="AP40" s="300">
        <v>-40613</v>
      </c>
      <c r="AQ40" s="301">
        <v>-53996</v>
      </c>
      <c r="AR40" s="302">
        <v>-24.8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1249721</v>
      </c>
      <c r="AP41" s="300">
        <v>15151</v>
      </c>
      <c r="AQ41" s="301">
        <v>23508</v>
      </c>
      <c r="AR41" s="302">
        <v>-35.5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6262821</v>
      </c>
      <c r="AN51" s="322">
        <v>72250</v>
      </c>
      <c r="AO51" s="323">
        <v>1.4</v>
      </c>
      <c r="AP51" s="324">
        <v>70329</v>
      </c>
      <c r="AQ51" s="325">
        <v>0.2</v>
      </c>
      <c r="AR51" s="326">
        <v>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3342757</v>
      </c>
      <c r="AN52" s="330">
        <v>38563</v>
      </c>
      <c r="AO52" s="331">
        <v>1.2</v>
      </c>
      <c r="AP52" s="332">
        <v>39403</v>
      </c>
      <c r="AQ52" s="333">
        <v>9.1</v>
      </c>
      <c r="AR52" s="334">
        <v>-7.9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4019194</v>
      </c>
      <c r="AN53" s="322">
        <v>47028</v>
      </c>
      <c r="AO53" s="323">
        <v>-34.9</v>
      </c>
      <c r="AP53" s="324">
        <v>71871</v>
      </c>
      <c r="AQ53" s="325">
        <v>2.2000000000000002</v>
      </c>
      <c r="AR53" s="326">
        <v>-37.1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2228348</v>
      </c>
      <c r="AN54" s="330">
        <v>26074</v>
      </c>
      <c r="AO54" s="331">
        <v>-32.4</v>
      </c>
      <c r="AP54" s="332">
        <v>38232</v>
      </c>
      <c r="AQ54" s="333">
        <v>-3</v>
      </c>
      <c r="AR54" s="334">
        <v>-29.4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5243074</v>
      </c>
      <c r="AN55" s="322">
        <v>62167</v>
      </c>
      <c r="AO55" s="323">
        <v>32.200000000000003</v>
      </c>
      <c r="AP55" s="324">
        <v>71807</v>
      </c>
      <c r="AQ55" s="325">
        <v>-0.1</v>
      </c>
      <c r="AR55" s="326">
        <v>32.299999999999997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2517949</v>
      </c>
      <c r="AN56" s="330">
        <v>29855</v>
      </c>
      <c r="AO56" s="331">
        <v>14.5</v>
      </c>
      <c r="AP56" s="332">
        <v>37333</v>
      </c>
      <c r="AQ56" s="333">
        <v>-2.4</v>
      </c>
      <c r="AR56" s="334">
        <v>16.899999999999999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5542855</v>
      </c>
      <c r="AN57" s="322">
        <v>66556</v>
      </c>
      <c r="AO57" s="323">
        <v>7.1</v>
      </c>
      <c r="AP57" s="324">
        <v>80821</v>
      </c>
      <c r="AQ57" s="325">
        <v>12.6</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3565253</v>
      </c>
      <c r="AN58" s="330">
        <v>42810</v>
      </c>
      <c r="AO58" s="331">
        <v>43.4</v>
      </c>
      <c r="AP58" s="332">
        <v>49586</v>
      </c>
      <c r="AQ58" s="333">
        <v>32.799999999999997</v>
      </c>
      <c r="AR58" s="334">
        <v>10.6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14210004</v>
      </c>
      <c r="AN59" s="322">
        <v>172272</v>
      </c>
      <c r="AO59" s="323">
        <v>158.80000000000001</v>
      </c>
      <c r="AP59" s="324">
        <v>79840</v>
      </c>
      <c r="AQ59" s="325">
        <v>-1.2</v>
      </c>
      <c r="AR59" s="326">
        <v>160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6852649</v>
      </c>
      <c r="AN60" s="330">
        <v>83077</v>
      </c>
      <c r="AO60" s="331">
        <v>94.1</v>
      </c>
      <c r="AP60" s="332">
        <v>45238</v>
      </c>
      <c r="AQ60" s="333">
        <v>-8.8000000000000007</v>
      </c>
      <c r="AR60" s="334">
        <v>102.9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7055590</v>
      </c>
      <c r="AN61" s="337">
        <v>84055</v>
      </c>
      <c r="AO61" s="338">
        <v>32.9</v>
      </c>
      <c r="AP61" s="339">
        <v>74934</v>
      </c>
      <c r="AQ61" s="340">
        <v>2.7</v>
      </c>
      <c r="AR61" s="326">
        <v>30.2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3701391</v>
      </c>
      <c r="AN62" s="330">
        <v>44076</v>
      </c>
      <c r="AO62" s="331">
        <v>24.2</v>
      </c>
      <c r="AP62" s="332">
        <v>41958</v>
      </c>
      <c r="AQ62" s="333">
        <v>5.5</v>
      </c>
      <c r="AR62" s="334">
        <v>18.7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Xviz8oXWNugfFt2JwOIYT4PPK+PWa4KYoJf5xv4TJHOripJ7eY47o0rRtrlnk5kvn4PTEDeXf2TVaROtryTGw==" saltValue="vZit25/zNhHu8gqH45pC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J82" zoomScaleNormal="100" zoomScaleSheetLayoutView="55" workbookViewId="0">
      <selection activeCell="I35" sqref="I3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waWj28uXEftJs2YaOSlAFtto8me16yXvZfKg7i9OzmuaUplYmQFo2P1F49YIocbc4UNjBRzoZM9kiow2m8IVKQ==" saltValue="8vxLTVh/pAS/T0cVe9RB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I35" sqref="I3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EJXWmBe7ZfY2liOvtQAEmfdajAVFoOgZF3n4XWExD4p8ndvRKE1QPcRENkLPcKmlNf1Uq0cW05iSHeOv3j6TDA==" saltValue="1W7BInGw5ITkXo9sQEJO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I35" sqref="I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70.86</v>
      </c>
      <c r="G47" s="12">
        <v>67.02</v>
      </c>
      <c r="H47" s="12">
        <v>70.010000000000005</v>
      </c>
      <c r="I47" s="12">
        <v>73.02</v>
      </c>
      <c r="J47" s="13">
        <v>73.03</v>
      </c>
    </row>
    <row r="48" spans="2:10" ht="57.75" customHeight="1" x14ac:dyDescent="0.15">
      <c r="B48" s="14"/>
      <c r="C48" s="1141" t="s">
        <v>4</v>
      </c>
      <c r="D48" s="1141"/>
      <c r="E48" s="1142"/>
      <c r="F48" s="15">
        <v>5.73</v>
      </c>
      <c r="G48" s="16">
        <v>9.8800000000000008</v>
      </c>
      <c r="H48" s="16">
        <v>14.87</v>
      </c>
      <c r="I48" s="16">
        <v>12.28</v>
      </c>
      <c r="J48" s="17">
        <v>3.54</v>
      </c>
    </row>
    <row r="49" spans="2:10" ht="57.75" customHeight="1" thickBot="1" x14ac:dyDescent="0.2">
      <c r="B49" s="18"/>
      <c r="C49" s="1143" t="s">
        <v>5</v>
      </c>
      <c r="D49" s="1143"/>
      <c r="E49" s="1144"/>
      <c r="F49" s="19" t="s">
        <v>534</v>
      </c>
      <c r="G49" s="20" t="s">
        <v>535</v>
      </c>
      <c r="H49" s="20">
        <v>0.55000000000000004</v>
      </c>
      <c r="I49" s="20" t="s">
        <v>536</v>
      </c>
      <c r="J49" s="21" t="s">
        <v>537</v>
      </c>
    </row>
    <row r="50" spans="2:10" x14ac:dyDescent="0.15"/>
  </sheetData>
  <sheetProtection algorithmName="SHA-512" hashValue="duMyYy0KbL7Q7CJmHbjNLQFGH4k+v5OifekjJFOyvnjEy5G0n63pcp5ipYU2MCPJWt9JrdVOyOXiEDP6CKCLMg==" saltValue="g1cA2x6n17wnnaUEjfeN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五反田　真章</cp:lastModifiedBy>
  <cp:lastPrinted>2026-03-06T05:50:58Z</cp:lastPrinted>
  <dcterms:created xsi:type="dcterms:W3CDTF">2026-02-23T06:48:02Z</dcterms:created>
  <dcterms:modified xsi:type="dcterms:W3CDTF">2026-03-10T07:04:23Z</dcterms:modified>
  <cp:category/>
</cp:coreProperties>
</file>