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S:\0101_総務部\02_行政経営課\02_財政係\142財政状況資料集\令和7年度\260303【正式依頼】R6財政状況資料集の作成について\03 確認事項（最終）\"/>
    </mc:Choice>
  </mc:AlternateContent>
  <xr:revisionPtr revIDLastSave="0" documentId="13_ncr:1_{D7C461D6-C474-428C-92E5-028DC6EC6E06}" xr6:coauthVersionLast="47" xr6:coauthVersionMax="47" xr10:uidLastSave="{00000000-0000-0000-0000-000000000000}"/>
  <bookViews>
    <workbookView xWindow="-120" yWindow="-120" windowWidth="29040" windowHeight="15840" tabRatio="60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C36" i="10"/>
  <c r="BE35" i="10"/>
  <c r="CO34" i="10"/>
  <c r="CO35" i="10" s="1"/>
  <c r="BW34" i="10"/>
  <c r="BW35" i="10" s="1"/>
  <c r="BW36" i="10" s="1"/>
  <c r="BW37" i="10" s="1"/>
  <c r="BW38" i="10" s="1"/>
  <c r="BW39" i="10" s="1"/>
  <c r="BW40" i="10" s="1"/>
  <c r="BW41" i="10" s="1"/>
  <c r="BW42" i="10" s="1"/>
  <c r="BW43"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AM35" i="10" s="1"/>
  <c r="AM36" i="10" s="1"/>
</calcChain>
</file>

<file path=xl/sharedStrings.xml><?xml version="1.0" encoding="utf-8"?>
<sst xmlns="http://schemas.openxmlformats.org/spreadsheetml/2006/main" count="1153" uniqueCount="578">
  <si>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</si>
  <si>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</si>
  <si>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</si>
  <si>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</si>
  <si>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</si>
  <si>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</si>
  <si>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</si>
  <si>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</si>
  <si>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</si>
  <si>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</si>
  <si>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</si>
  <si>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</si>
  <si>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</si>
  <si>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</si>
  <si>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</si>
  <si>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</si>
  <si>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</si>
  <si>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</si>
  <si>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</si>
  <si>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</si>
  <si>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</si>
  <si>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</si>
  <si>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</si>
  <si>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</si>
  <si>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</si>
  <si>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</si>
  <si>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</si>
  <si>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</si>
  <si>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</si>
  <si>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</si>
  <si>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</si>
  <si>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</si>
  <si>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</si>
  <si>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</si>
  <si>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</si>
  <si>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</si>
  <si>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</si>
  <si>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</si>
  <si>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</si>
  <si>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</si>
  <si>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</si>
  <si>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</si>
  <si>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</si>
  <si>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</si>
  <si>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</si>
  <si>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</si>
  <si>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</si>
  <si>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</si>
  <si>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</si>
  <si>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</si>
  <si>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</si>
  <si>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</si>
  <si>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</si>
  <si>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</si>
  <si>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</si>
  <si>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</si>
  <si>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</si>
  <si>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</si>
  <si>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</si>
  <si>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</si>
  <si>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</si>
  <si>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</si>
  <si>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</si>
  <si>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</si>
  <si>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</si>
  <si>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</si>
  <si>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</si>
  <si>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</si>
  <si>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</si>
  <si>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</si>
  <si>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</si>
  <si>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</si>
  <si>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</si>
  <si>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</si>
  <si>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</si>
  <si>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</si>
  <si>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</si>
  <si>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</si>
  <si>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</si>
  <si>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</si>
  <si>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</si>
  <si>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</si>
  <si>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</si>
  <si>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</si>
  <si>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</si>
  <si>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</si>
  <si>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</si>
  <si>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</si>
  <si>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</si>
  <si>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</si>
  <si>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</si>
  <si>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</si>
  <si>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</si>
  <si>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</si>
  <si>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土岐市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</si>
  <si>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</si>
  <si>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</si>
  <si>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</si>
  <si>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</si>
  <si>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</si>
  <si>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</si>
  <si>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</si>
  <si>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</si>
  <si>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</si>
  <si>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</si>
  <si>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</si>
  <si>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</si>
  <si>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</si>
  <si>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</si>
  <si>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</si>
  <si>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</si>
  <si>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</si>
  <si>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</si>
  <si>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</si>
  <si>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</si>
  <si>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</si>
  <si>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</si>
  <si>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</si>
  <si>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</si>
  <si>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</si>
  <si>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</si>
  <si>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</si>
  <si>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</si>
  <si>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</si>
  <si>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</si>
  <si>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</si>
  <si>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</si>
  <si>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</si>
  <si>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</si>
  <si>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</si>
  <si>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</si>
  <si>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</si>
  <si>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</si>
  <si>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</si>
  <si>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</si>
  <si>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</si>
  <si>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</si>
  <si>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</si>
  <si>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</si>
  <si>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</si>
  <si>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</si>
  <si>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</si>
  <si>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</si>
  <si>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</si>
  <si>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</si>
  <si>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</si>
  <si>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</si>
  <si>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</si>
  <si>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</si>
  <si>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</si>
  <si>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</si>
  <si>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</si>
  <si>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</si>
  <si>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</si>
  <si>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</si>
  <si>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</si>
  <si>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</si>
  <si>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</si>
  <si>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</si>
  <si>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</si>
  <si>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</si>
  <si>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</si>
  <si>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</si>
  <si>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</si>
  <si>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</si>
  <si>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</si>
  <si>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</si>
  <si>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</si>
  <si>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</si>
  <si>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</si>
  <si>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</si>
  <si>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</si>
  <si>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</si>
  <si>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</si>
  <si>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</si>
  <si>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</si>
  <si>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</si>
  <si>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</si>
  <si>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</si>
  <si>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</si>
  <si>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</si>
  <si>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</si>
  <si>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</si>
  <si>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</si>
  <si>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</si>
  <si>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</si>
  <si>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</si>
  <si>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</si>
  <si>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</si>
  <si>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</si>
  <si>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</si>
  <si>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</si>
  <si>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</si>
  <si>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</si>
  <si>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</si>
  <si>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</si>
  <si>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</si>
  <si>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</si>
  <si>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</si>
  <si>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</si>
  <si>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</si>
  <si>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</si>
  <si>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</si>
  <si>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岐阜県土岐市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</si>
  <si>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</si>
  <si>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</si>
  <si>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</si>
  <si>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</si>
  <si>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</si>
  <si>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</si>
  <si>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</si>
  <si>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</si>
  <si>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</si>
  <si>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</si>
  <si>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</si>
  <si>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</si>
  <si>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</si>
  <si>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</si>
  <si>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</si>
  <si>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</si>
  <si>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</si>
  <si>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</si>
  <si>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</si>
  <si>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</si>
  <si>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</si>
  <si>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</si>
  <si>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</si>
  <si>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</si>
  <si>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</si>
  <si>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</si>
  <si>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</si>
  <si>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</si>
  <si>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</si>
  <si>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</si>
  <si>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</si>
  <si>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</si>
  <si>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</si>
  <si>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</si>
  <si>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</si>
  <si>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</si>
  <si>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</si>
  <si>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</si>
  <si>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</si>
  <si>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</si>
  <si>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</si>
  <si>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</si>
  <si>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</si>
  <si>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</si>
  <si>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</si>
  <si>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</si>
  <si>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</si>
  <si>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</si>
  <si>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</si>
  <si>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</si>
  <si>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</si>
  <si>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</si>
  <si>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</si>
  <si>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</si>
  <si>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</si>
  <si>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</si>
  <si>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</si>
  <si>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</si>
  <si>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</si>
  <si>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</si>
  <si>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</si>
  <si>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</si>
  <si>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</si>
  <si>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</si>
  <si>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</si>
  <si>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</si>
  <si>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</si>
  <si>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</si>
  <si>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</si>
  <si>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</si>
  <si>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</si>
  <si>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</si>
  <si>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</si>
  <si>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</si>
  <si>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</si>
  <si>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</si>
  <si>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</si>
  <si>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</si>
  <si>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</si>
  <si>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</si>
  <si>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</si>
  <si>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</si>
  <si>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</si>
  <si>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</si>
  <si>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</si>
  <si>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</si>
  <si>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</si>
  <si>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</si>
  <si>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</si>
  <si>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</si>
  <si>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</si>
  <si>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</si>
  <si>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</si>
  <si>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</si>
  <si>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</si>
  <si>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</si>
  <si>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</si>
  <si>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</si>
  <si>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</si>
  <si>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</si>
  <si>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</si>
  <si>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</si>
  <si>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</si>
  <si>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</si>
  <si>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</si>
  <si>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</si>
  <si>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</si>
  <si>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</si>
  <si>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</si>
  <si>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</si>
  <si>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</si>
  <si>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</si>
  <si>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</si>
  <si>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</si>
  <si>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</si>
  <si>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</si>
  <si>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</si>
  <si>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</si>
  <si>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</si>
  <si>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</si>
  <si>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</si>
  <si>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</si>
  <si>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</si>
  <si>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</si>
  <si>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</si>
  <si>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</si>
  <si>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</si>
  <si>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</si>
  <si>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</si>
  <si>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</si>
  <si>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</si>
  <si>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</si>
  <si>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</si>
  <si>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</si>
  <si>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</si>
  <si>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</si>
  <si>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</si>
  <si>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</si>
  <si>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</si>
  <si>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</si>
  <si>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</si>
  <si>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</si>
  <si>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</si>
  <si>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</si>
  <si>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</si>
  <si>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</si>
  <si>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</si>
  <si>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</si>
  <si>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</si>
  <si>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</si>
  <si>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岐阜県土岐市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</si>
  <si>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</si>
  <si>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</si>
  <si>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</si>
  <si>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</si>
  <si>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</si>
  <si>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</si>
  <si>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</si>
  <si>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</si>
  <si>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</si>
  <si>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</si>
  <si>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</si>
  <si>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</si>
  <si>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</si>
  <si>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</si>
  <si>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</si>
  <si>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</si>
  <si>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</si>
  <si>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</si>
  <si>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</si>
  <si>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</si>
  <si>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土岐市・瑞浪市障害者総合支援認定審査会特別会計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</si>
  <si>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</si>
  <si>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</si>
  <si>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</si>
  <si>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</si>
  <si>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</si>
  <si>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</si>
  <si>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</si>
  <si>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</si>
  <si>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</si>
  <si>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</si>
  <si>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</si>
  <si>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</si>
  <si>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</si>
  <si>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</si>
  <si>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駐車場事業特別会計</t>
    <phoneticPr fontId="5"/>
  </si>
  <si>
    <t>介護保険特別会計（保険事業勘定）</t>
    <phoneticPr fontId="5"/>
  </si>
  <si>
    <t>土岐市・瑞浪市介護認定審査会特別会計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</si>
  <si>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</si>
  <si>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</si>
  <si>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</si>
  <si>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</si>
  <si>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</si>
  <si>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</si>
  <si>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</si>
  <si>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</si>
  <si>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</si>
  <si>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</si>
  <si>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</si>
  <si>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</si>
  <si>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</si>
  <si>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</si>
  <si>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</si>
  <si>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</si>
  <si>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</si>
  <si>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</si>
  <si>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</si>
  <si>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</si>
  <si>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</si>
  <si>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</si>
  <si>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</si>
  <si>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</si>
  <si>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</si>
  <si>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</si>
  <si>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</si>
  <si>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</si>
  <si>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</si>
  <si>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</si>
  <si>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</si>
  <si>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</si>
  <si>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</si>
  <si>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</si>
  <si>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</si>
  <si>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</si>
  <si>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</si>
  <si>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</si>
  <si>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</si>
  <si>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</si>
  <si>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</si>
  <si>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</si>
  <si>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</si>
  <si>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</si>
  <si>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</si>
  <si>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</si>
  <si>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</si>
  <si>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</si>
  <si>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</si>
  <si>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</si>
  <si>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</si>
  <si>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</si>
  <si>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</si>
  <si>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</si>
  <si>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</si>
  <si>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</si>
  <si>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</si>
  <si>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</si>
  <si>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</si>
  <si>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</si>
  <si>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</si>
  <si>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</si>
  <si>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</si>
  <si>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</si>
  <si>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</si>
  <si>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</si>
  <si>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</si>
  <si>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</si>
  <si>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</si>
  <si>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</si>
  <si>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</si>
  <si>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</si>
  <si>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</si>
  <si>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</si>
  <si>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</si>
  <si>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</si>
  <si>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</si>
  <si>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</si>
  <si>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</si>
  <si>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</si>
  <si>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</si>
  <si>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</si>
  <si>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</si>
  <si>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</si>
  <si>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</si>
  <si>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</si>
  <si>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</si>
  <si>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</si>
  <si>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</si>
  <si>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</si>
  <si>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</si>
  <si>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</si>
  <si>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</si>
  <si>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</si>
  <si>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</si>
  <si>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</si>
  <si>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</si>
  <si>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</si>
  <si>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</si>
  <si>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</si>
  <si>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</si>
  <si>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</si>
  <si>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</si>
  <si>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</si>
  <si>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</si>
  <si>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</si>
  <si>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</si>
  <si>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</si>
  <si>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</si>
  <si>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</si>
  <si>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</si>
  <si>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</si>
  <si>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</si>
  <si>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</si>
  <si>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</si>
  <si>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</si>
  <si>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</si>
  <si>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</si>
  <si>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</si>
  <si>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</si>
  <si>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</si>
  <si>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</si>
  <si>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</si>
  <si>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</si>
  <si>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</si>
  <si>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</si>
  <si>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</si>
  <si>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</si>
  <si>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</si>
  <si>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</si>
  <si>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</si>
  <si>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</si>
  <si>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</si>
  <si>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</si>
  <si>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</si>
  <si>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</si>
  <si>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</si>
  <si>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</si>
  <si>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</si>
  <si>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</si>
  <si>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1.72</t>
  </si>
  <si>
    <t>▲ 1.20</t>
  </si>
  <si>
    <t>一般会計</t>
  </si>
  <si>
    <t>水道事業会計</t>
  </si>
  <si>
    <t>下水道事業会計</t>
  </si>
  <si>
    <t>病院事業会計</t>
  </si>
  <si>
    <t>介護保険特別会計（保険事業勘定）</t>
  </si>
  <si>
    <t>国民健康保険特別会計</t>
  </si>
  <si>
    <t>後期高齢者医療特別会計</t>
  </si>
  <si>
    <t>駐車場事業特別会計</t>
  </si>
  <si>
    <t>その他会計（赤字）</t>
  </si>
  <si>
    <t>その他会計（黒字）</t>
  </si>
  <si>
    <t>R02</t>
    <phoneticPr fontId="5"/>
  </si>
  <si>
    <t>R03</t>
    <phoneticPr fontId="5"/>
  </si>
  <si>
    <t>R04</t>
    <phoneticPr fontId="5"/>
  </si>
  <si>
    <t>R05</t>
    <phoneticPr fontId="5"/>
  </si>
  <si>
    <t>R06</t>
    <phoneticPr fontId="5"/>
  </si>
  <si>
    <t>岐阜県市町村職員退職手当組合</t>
  </si>
  <si>
    <t>-</t>
    <phoneticPr fontId="2"/>
  </si>
  <si>
    <t>東濃西部広域行政事務組合（一般会計）</t>
  </si>
  <si>
    <t>東濃西部広域行政事務組合（東濃西部ふるさと活性化基金特別会計）</t>
  </si>
  <si>
    <t>東濃西部広域行政事務組合（東濃看護専門学校事業特別会計）</t>
  </si>
  <si>
    <t>東濃西部広域行政事務組合（東濃西部少年センター事業特別会計）</t>
  </si>
  <si>
    <t>東濃西部広域行政事務組合（東濃地域医師確保奨学資金等貸付事業特別会計）</t>
  </si>
  <si>
    <t>東濃西部広域行政事務組合（東濃西部看護師修学資金貸付事業特別会計）</t>
  </si>
  <si>
    <t>東濃西部広域行政事務組合（東濃西部地域消費生活相談事業特別会計）</t>
  </si>
  <si>
    <t>岐阜県市町村会館組合</t>
  </si>
  <si>
    <t>土岐川防災ダム一部事務組合</t>
  </si>
  <si>
    <t>岐阜県後期高齢者医療広域連合（一般会計）</t>
    <phoneticPr fontId="38"/>
  </si>
  <si>
    <t>岐阜県後期高齢者医療広域連合（後期高齢者医療特別会計）</t>
  </si>
  <si>
    <t>土岐市文化振興事業団</t>
    <rPh sb="0" eb="3">
      <t>トキシ</t>
    </rPh>
    <rPh sb="3" eb="5">
      <t>ブンカ</t>
    </rPh>
    <rPh sb="5" eb="7">
      <t>シンコウ</t>
    </rPh>
    <rPh sb="7" eb="10">
      <t>ジギョウダン</t>
    </rPh>
    <phoneticPr fontId="2"/>
  </si>
  <si>
    <t>志野・織部</t>
    <rPh sb="0" eb="2">
      <t>シノ</t>
    </rPh>
    <rPh sb="3" eb="5">
      <t>オリベ</t>
    </rPh>
    <phoneticPr fontId="2"/>
  </si>
  <si>
    <t>-</t>
    <phoneticPr fontId="38"/>
  </si>
  <si>
    <t>法適用企業</t>
    <rPh sb="0" eb="1">
      <t>ホウ</t>
    </rPh>
    <rPh sb="1" eb="3">
      <t>テキヨウ</t>
    </rPh>
    <rPh sb="3" eb="5">
      <t>キギョウ</t>
    </rPh>
    <phoneticPr fontId="10"/>
  </si>
  <si>
    <t>建設事業基金</t>
    <rPh sb="0" eb="2">
      <t>ケンセツ</t>
    </rPh>
    <rPh sb="2" eb="4">
      <t>ジギョウ</t>
    </rPh>
    <rPh sb="4" eb="6">
      <t>キキン</t>
    </rPh>
    <phoneticPr fontId="5"/>
  </si>
  <si>
    <t>一般廃棄物処理施設整備基金</t>
    <rPh sb="0" eb="2">
      <t>イッパン</t>
    </rPh>
    <rPh sb="2" eb="5">
      <t>ハイキブツ</t>
    </rPh>
    <rPh sb="5" eb="7">
      <t>ショリ</t>
    </rPh>
    <rPh sb="7" eb="9">
      <t>シセツ</t>
    </rPh>
    <rPh sb="9" eb="11">
      <t>セイビ</t>
    </rPh>
    <rPh sb="11" eb="13">
      <t>キキン</t>
    </rPh>
    <phoneticPr fontId="5"/>
  </si>
  <si>
    <t>ふるさと応援基金</t>
    <rPh sb="4" eb="6">
      <t>オウエン</t>
    </rPh>
    <rPh sb="6" eb="8">
      <t>キキン</t>
    </rPh>
    <phoneticPr fontId="5"/>
  </si>
  <si>
    <t>奨学基金</t>
    <rPh sb="0" eb="2">
      <t>ショウガク</t>
    </rPh>
    <rPh sb="2" eb="4">
      <t>キキン</t>
    </rPh>
    <phoneticPr fontId="5"/>
  </si>
  <si>
    <t>まちづくり基金</t>
    <rPh sb="5" eb="7">
      <t>キキン</t>
    </rPh>
    <phoneticPr fontId="5"/>
  </si>
  <si>
    <t>東濃中部病院事務組合（一般会計）</t>
    <phoneticPr fontId="2"/>
  </si>
  <si>
    <t>東濃中部病院事務組合（休日急病診療事業特別会計）</t>
    <phoneticPr fontId="2"/>
  </si>
  <si>
    <t>東濃中部病院事務組合（病院事業会計）</t>
    <phoneticPr fontId="2"/>
  </si>
  <si>
    <t>基金から692百万円、財産区から170百万円繰入</t>
    <phoneticPr fontId="2"/>
  </si>
  <si>
    <t>基金から90百万円繰入</t>
    <phoneticPr fontId="2"/>
  </si>
  <si>
    <t>基金から140百万円繰入</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</si>
</sst>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6513-4DAB-A1D8-A3E3070E86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50306</c:v>
                </c:pt>
                <c:pt idx="1">
                  <c:v>46042</c:v>
                </c:pt>
                <c:pt idx="2">
                  <c:v>54558</c:v>
                </c:pt>
                <c:pt idx="3">
                  <c:v>61903</c:v>
                </c:pt>
                <c:pt idx="4">
                  <c:v>66754</c:v>
                </c:pt>
              </c:numCache>
            </c:numRef>
          </c:val>
          <c:smooth val="0"/>
          <c:extLst>
            <c:ext xmlns:c16="http://schemas.microsoft.com/office/drawing/2014/chart" uri="{C3380CC4-5D6E-409C-BE32-E72D297353CC}">
              <c16:uniqueId val="{00000001-6513-4DAB-A1D8-A3E3070E86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5.55</c:v>
                </c:pt>
                <c:pt idx="1">
                  <c:v>7.22</c:v>
                </c:pt>
                <c:pt idx="2">
                  <c:v>3.12</c:v>
                </c:pt>
                <c:pt idx="3">
                  <c:v>4.05</c:v>
                </c:pt>
                <c:pt idx="4">
                  <c:v>6.55</c:v>
                </c:pt>
              </c:numCache>
            </c:numRef>
          </c:val>
          <c:extLst>
            <c:ext xmlns:c16="http://schemas.microsoft.com/office/drawing/2014/chart" uri="{C3380CC4-5D6E-409C-BE32-E72D297353CC}">
              <c16:uniqueId val="{00000000-8508-4604-982A-2D6D3013BF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17.88</c:v>
                </c:pt>
                <c:pt idx="1">
                  <c:v>19.170000000000002</c:v>
                </c:pt>
                <c:pt idx="2">
                  <c:v>22.44</c:v>
                </c:pt>
                <c:pt idx="3">
                  <c:v>19.98</c:v>
                </c:pt>
                <c:pt idx="4">
                  <c:v>19.75</c:v>
                </c:pt>
              </c:numCache>
            </c:numRef>
          </c:val>
          <c:extLst>
            <c:ext xmlns:c16="http://schemas.microsoft.com/office/drawing/2014/chart" uri="{C3380CC4-5D6E-409C-BE32-E72D297353CC}">
              <c16:uniqueId val="{00000001-8508-4604-982A-2D6D3013BF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1.24</c:v>
                </c:pt>
                <c:pt idx="1">
                  <c:v>3.79</c:v>
                </c:pt>
                <c:pt idx="2">
                  <c:v>-1.72</c:v>
                </c:pt>
                <c:pt idx="3">
                  <c:v>-1.2</c:v>
                </c:pt>
                <c:pt idx="4">
                  <c:v>2.59</c:v>
                </c:pt>
              </c:numCache>
            </c:numRef>
          </c:val>
          <c:smooth val="0"/>
          <c:extLst>
            <c:ext xmlns:c16="http://schemas.microsoft.com/office/drawing/2014/chart" uri="{C3380CC4-5D6E-409C-BE32-E72D297353CC}">
              <c16:uniqueId val="{00000002-8508-4604-982A-2D6D3013BF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0-E4C5-4685-85E6-943EDFC04F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C5-4685-85E6-943EDFC04FF0}"/>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0.06</c:v>
                </c:pt>
                <c:pt idx="4">
                  <c:v>#N/A</c:v>
                </c:pt>
                <c:pt idx="5">
                  <c:v>0.03</c:v>
                </c:pt>
                <c:pt idx="6">
                  <c:v>#N/A</c:v>
                </c:pt>
                <c:pt idx="7">
                  <c:v>0.01</c:v>
                </c:pt>
                <c:pt idx="8">
                  <c:v>#N/A</c:v>
                </c:pt>
                <c:pt idx="9">
                  <c:v>0.01</c:v>
                </c:pt>
              </c:numCache>
            </c:numRef>
          </c:val>
          <c:extLst>
            <c:ext xmlns:c16="http://schemas.microsoft.com/office/drawing/2014/chart" uri="{C3380CC4-5D6E-409C-BE32-E72D297353CC}">
              <c16:uniqueId val="{00000002-E4C5-4685-85E6-943EDFC04FF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0.14000000000000001</c:v>
                </c:pt>
                <c:pt idx="2">
                  <c:v>#N/A</c:v>
                </c:pt>
                <c:pt idx="3">
                  <c:v>0.13</c:v>
                </c:pt>
                <c:pt idx="4">
                  <c:v>#N/A</c:v>
                </c:pt>
                <c:pt idx="5">
                  <c:v>0.17</c:v>
                </c:pt>
                <c:pt idx="6">
                  <c:v>#N/A</c:v>
                </c:pt>
                <c:pt idx="7">
                  <c:v>0.18</c:v>
                </c:pt>
                <c:pt idx="8">
                  <c:v>#N/A</c:v>
                </c:pt>
                <c:pt idx="9">
                  <c:v>0.22</c:v>
                </c:pt>
              </c:numCache>
            </c:numRef>
          </c:val>
          <c:extLst>
            <c:ext xmlns:c16="http://schemas.microsoft.com/office/drawing/2014/chart" uri="{C3380CC4-5D6E-409C-BE32-E72D297353CC}">
              <c16:uniqueId val="{00000003-E4C5-4685-85E6-943EDFC04FF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1.47</c:v>
                </c:pt>
                <c:pt idx="2">
                  <c:v>#N/A</c:v>
                </c:pt>
                <c:pt idx="3">
                  <c:v>0.97</c:v>
                </c:pt>
                <c:pt idx="4">
                  <c:v>#N/A</c:v>
                </c:pt>
                <c:pt idx="5">
                  <c:v>0.94</c:v>
                </c:pt>
                <c:pt idx="6">
                  <c:v>#N/A</c:v>
                </c:pt>
                <c:pt idx="7">
                  <c:v>0.93</c:v>
                </c:pt>
                <c:pt idx="8">
                  <c:v>#N/A</c:v>
                </c:pt>
                <c:pt idx="9">
                  <c:v>0.96</c:v>
                </c:pt>
              </c:numCache>
            </c:numRef>
          </c:val>
          <c:extLst>
            <c:ext xmlns:c16="http://schemas.microsoft.com/office/drawing/2014/chart" uri="{C3380CC4-5D6E-409C-BE32-E72D297353CC}">
              <c16:uniqueId val="{00000004-E4C5-4685-85E6-943EDFC04FF0}"/>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1.34</c:v>
                </c:pt>
                <c:pt idx="2">
                  <c:v>#N/A</c:v>
                </c:pt>
                <c:pt idx="3">
                  <c:v>1.52</c:v>
                </c:pt>
                <c:pt idx="4">
                  <c:v>#N/A</c:v>
                </c:pt>
                <c:pt idx="5">
                  <c:v>2.2400000000000002</c:v>
                </c:pt>
                <c:pt idx="6">
                  <c:v>#N/A</c:v>
                </c:pt>
                <c:pt idx="7">
                  <c:v>2.13</c:v>
                </c:pt>
                <c:pt idx="8">
                  <c:v>#N/A</c:v>
                </c:pt>
                <c:pt idx="9">
                  <c:v>1.66</c:v>
                </c:pt>
              </c:numCache>
            </c:numRef>
          </c:val>
          <c:extLst>
            <c:ext xmlns:c16="http://schemas.microsoft.com/office/drawing/2014/chart" uri="{C3380CC4-5D6E-409C-BE32-E72D297353CC}">
              <c16:uniqueId val="{00000005-E4C5-4685-85E6-943EDFC04FF0}"/>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7.0000000000000007E-2</c:v>
                </c:pt>
                <c:pt idx="4">
                  <c:v>#N/A</c:v>
                </c:pt>
                <c:pt idx="5">
                  <c:v>1.1399999999999999</c:v>
                </c:pt>
                <c:pt idx="6">
                  <c:v>#N/A</c:v>
                </c:pt>
                <c:pt idx="7">
                  <c:v>1.86</c:v>
                </c:pt>
                <c:pt idx="8">
                  <c:v>#N/A</c:v>
                </c:pt>
                <c:pt idx="9">
                  <c:v>2.73</c:v>
                </c:pt>
              </c:numCache>
            </c:numRef>
          </c:val>
          <c:extLst>
            <c:ext xmlns:c16="http://schemas.microsoft.com/office/drawing/2014/chart" uri="{C3380CC4-5D6E-409C-BE32-E72D297353CC}">
              <c16:uniqueId val="{00000006-E4C5-4685-85E6-943EDFC04FF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1.79</c:v>
                </c:pt>
                <c:pt idx="2">
                  <c:v>#N/A</c:v>
                </c:pt>
                <c:pt idx="3">
                  <c:v>2.52</c:v>
                </c:pt>
                <c:pt idx="4">
                  <c:v>#N/A</c:v>
                </c:pt>
                <c:pt idx="5">
                  <c:v>3.15</c:v>
                </c:pt>
                <c:pt idx="6">
                  <c:v>#N/A</c:v>
                </c:pt>
                <c:pt idx="7">
                  <c:v>3.27</c:v>
                </c:pt>
                <c:pt idx="8">
                  <c:v>#N/A</c:v>
                </c:pt>
                <c:pt idx="9">
                  <c:v>3.3</c:v>
                </c:pt>
              </c:numCache>
            </c:numRef>
          </c:val>
          <c:extLst>
            <c:ext xmlns:c16="http://schemas.microsoft.com/office/drawing/2014/chart" uri="{C3380CC4-5D6E-409C-BE32-E72D297353CC}">
              <c16:uniqueId val="{00000007-E4C5-4685-85E6-943EDFC04FF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5.83</c:v>
                </c:pt>
                <c:pt idx="2">
                  <c:v>#N/A</c:v>
                </c:pt>
                <c:pt idx="3">
                  <c:v>4.97</c:v>
                </c:pt>
                <c:pt idx="4">
                  <c:v>#N/A</c:v>
                </c:pt>
                <c:pt idx="5">
                  <c:v>4.5999999999999996</c:v>
                </c:pt>
                <c:pt idx="6">
                  <c:v>#N/A</c:v>
                </c:pt>
                <c:pt idx="7">
                  <c:v>4.24</c:v>
                </c:pt>
                <c:pt idx="8">
                  <c:v>#N/A</c:v>
                </c:pt>
                <c:pt idx="9">
                  <c:v>4.2300000000000004</c:v>
                </c:pt>
              </c:numCache>
            </c:numRef>
          </c:val>
          <c:extLst>
            <c:ext xmlns:c16="http://schemas.microsoft.com/office/drawing/2014/chart" uri="{C3380CC4-5D6E-409C-BE32-E72D297353CC}">
              <c16:uniqueId val="{00000008-E4C5-4685-85E6-943EDFC04F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3.57</c:v>
                </c:pt>
                <c:pt idx="2">
                  <c:v>#N/A</c:v>
                </c:pt>
                <c:pt idx="3">
                  <c:v>7.22</c:v>
                </c:pt>
                <c:pt idx="4">
                  <c:v>#N/A</c:v>
                </c:pt>
                <c:pt idx="5">
                  <c:v>3.12</c:v>
                </c:pt>
                <c:pt idx="6">
                  <c:v>#N/A</c:v>
                </c:pt>
                <c:pt idx="7">
                  <c:v>4.05</c:v>
                </c:pt>
                <c:pt idx="8">
                  <c:v>#N/A</c:v>
                </c:pt>
                <c:pt idx="9">
                  <c:v>6.55</c:v>
                </c:pt>
              </c:numCache>
            </c:numRef>
          </c:val>
          <c:extLst>
            <c:ext xmlns:c16="http://schemas.microsoft.com/office/drawing/2014/chart" uri="{C3380CC4-5D6E-409C-BE32-E72D297353CC}">
              <c16:uniqueId val="{00000009-E4C5-4685-85E6-943EDFC04F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2098</c:v>
                </c:pt>
                <c:pt idx="5">
                  <c:v>2129</c:v>
                </c:pt>
                <c:pt idx="8">
                  <c:v>2141</c:v>
                </c:pt>
                <c:pt idx="11">
                  <c:v>2188</c:v>
                </c:pt>
                <c:pt idx="14">
                  <c:v>2206</c:v>
                </c:pt>
              </c:numCache>
            </c:numRef>
          </c:val>
          <c:extLst>
            <c:ext xmlns:c16="http://schemas.microsoft.com/office/drawing/2014/chart" uri="{C3380CC4-5D6E-409C-BE32-E72D297353CC}">
              <c16:uniqueId val="{00000000-C17D-4587-B3D0-81FA9E5806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7D-4587-B3D0-81FA9E5806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C17D-4587-B3D0-81FA9E5806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5</c:v>
                </c:pt>
                <c:pt idx="12">
                  <c:v>81</c:v>
                </c:pt>
              </c:numCache>
            </c:numRef>
          </c:val>
          <c:extLst>
            <c:ext xmlns:c16="http://schemas.microsoft.com/office/drawing/2014/chart" uri="{C3380CC4-5D6E-409C-BE32-E72D297353CC}">
              <c16:uniqueId val="{00000003-C17D-4587-B3D0-81FA9E5806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934</c:v>
                </c:pt>
                <c:pt idx="3">
                  <c:v>791</c:v>
                </c:pt>
                <c:pt idx="6">
                  <c:v>712</c:v>
                </c:pt>
                <c:pt idx="9">
                  <c:v>773</c:v>
                </c:pt>
                <c:pt idx="12">
                  <c:v>812</c:v>
                </c:pt>
              </c:numCache>
            </c:numRef>
          </c:val>
          <c:extLst>
            <c:ext xmlns:c16="http://schemas.microsoft.com/office/drawing/2014/chart" uri="{C3380CC4-5D6E-409C-BE32-E72D297353CC}">
              <c16:uniqueId val="{00000004-C17D-4587-B3D0-81FA9E5806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7D-4587-B3D0-81FA9E5806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7D-4587-B3D0-81FA9E5806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1929</c:v>
                </c:pt>
                <c:pt idx="3">
                  <c:v>1999</c:v>
                </c:pt>
                <c:pt idx="6">
                  <c:v>2024</c:v>
                </c:pt>
                <c:pt idx="9">
                  <c:v>1993</c:v>
                </c:pt>
                <c:pt idx="12">
                  <c:v>1956</c:v>
                </c:pt>
              </c:numCache>
            </c:numRef>
          </c:val>
          <c:extLst>
            <c:ext xmlns:c16="http://schemas.microsoft.com/office/drawing/2014/chart" uri="{C3380CC4-5D6E-409C-BE32-E72D297353CC}">
              <c16:uniqueId val="{00000007-C17D-4587-B3D0-81FA9E5806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766</c:v>
                </c:pt>
                <c:pt idx="2">
                  <c:v>#N/A</c:v>
                </c:pt>
                <c:pt idx="3">
                  <c:v>#N/A</c:v>
                </c:pt>
                <c:pt idx="4">
                  <c:v>662</c:v>
                </c:pt>
                <c:pt idx="5">
                  <c:v>#N/A</c:v>
                </c:pt>
                <c:pt idx="6">
                  <c:v>#N/A</c:v>
                </c:pt>
                <c:pt idx="7">
                  <c:v>596</c:v>
                </c:pt>
                <c:pt idx="8">
                  <c:v>#N/A</c:v>
                </c:pt>
                <c:pt idx="9">
                  <c:v>#N/A</c:v>
                </c:pt>
                <c:pt idx="10">
                  <c:v>583</c:v>
                </c:pt>
                <c:pt idx="11">
                  <c:v>#N/A</c:v>
                </c:pt>
                <c:pt idx="12">
                  <c:v>#N/A</c:v>
                </c:pt>
                <c:pt idx="13">
                  <c:v>643</c:v>
                </c:pt>
                <c:pt idx="14">
                  <c:v>#N/A</c:v>
                </c:pt>
              </c:numCache>
            </c:numRef>
          </c:val>
          <c:smooth val="0"/>
          <c:extLst>
            <c:ext xmlns:c16="http://schemas.microsoft.com/office/drawing/2014/chart" uri="{C3380CC4-5D6E-409C-BE32-E72D297353CC}">
              <c16:uniqueId val="{00000008-C17D-4587-B3D0-81FA9E5806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19163</c:v>
                </c:pt>
                <c:pt idx="5">
                  <c:v>18802</c:v>
                </c:pt>
                <c:pt idx="8">
                  <c:v>18127</c:v>
                </c:pt>
                <c:pt idx="11">
                  <c:v>17769</c:v>
                </c:pt>
                <c:pt idx="14">
                  <c:v>20158</c:v>
                </c:pt>
              </c:numCache>
            </c:numRef>
          </c:val>
          <c:extLst>
            <c:ext xmlns:c16="http://schemas.microsoft.com/office/drawing/2014/chart" uri="{C3380CC4-5D6E-409C-BE32-E72D297353CC}">
              <c16:uniqueId val="{00000000-04CC-4708-B823-E5A2CE8B21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4697</c:v>
                </c:pt>
                <c:pt idx="5">
                  <c:v>4348</c:v>
                </c:pt>
                <c:pt idx="8">
                  <c:v>4168</c:v>
                </c:pt>
                <c:pt idx="11">
                  <c:v>4216</c:v>
                </c:pt>
                <c:pt idx="14">
                  <c:v>4223</c:v>
                </c:pt>
              </c:numCache>
            </c:numRef>
          </c:val>
          <c:extLst>
            <c:ext xmlns:c16="http://schemas.microsoft.com/office/drawing/2014/chart" uri="{C3380CC4-5D6E-409C-BE32-E72D297353CC}">
              <c16:uniqueId val="{00000001-04CC-4708-B823-E5A2CE8B21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8209</c:v>
                </c:pt>
                <c:pt idx="5">
                  <c:v>9083</c:v>
                </c:pt>
                <c:pt idx="8">
                  <c:v>9242</c:v>
                </c:pt>
                <c:pt idx="11">
                  <c:v>8556</c:v>
                </c:pt>
                <c:pt idx="14">
                  <c:v>8163</c:v>
                </c:pt>
              </c:numCache>
            </c:numRef>
          </c:val>
          <c:extLst>
            <c:ext xmlns:c16="http://schemas.microsoft.com/office/drawing/2014/chart" uri="{C3380CC4-5D6E-409C-BE32-E72D297353CC}">
              <c16:uniqueId val="{00000002-04CC-4708-B823-E5A2CE8B21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CC-4708-B823-E5A2CE8B21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CC-4708-B823-E5A2CE8B21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CC-4708-B823-E5A2CE8B21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4450</c:v>
                </c:pt>
                <c:pt idx="3">
                  <c:v>4441</c:v>
                </c:pt>
                <c:pt idx="6">
                  <c:v>4431</c:v>
                </c:pt>
                <c:pt idx="9">
                  <c:v>4449</c:v>
                </c:pt>
                <c:pt idx="12">
                  <c:v>4518</c:v>
                </c:pt>
              </c:numCache>
            </c:numRef>
          </c:val>
          <c:extLst>
            <c:ext xmlns:c16="http://schemas.microsoft.com/office/drawing/2014/chart" uri="{C3380CC4-5D6E-409C-BE32-E72D297353CC}">
              <c16:uniqueId val="{00000006-04CC-4708-B823-E5A2CE8B21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32</c:v>
                </c:pt>
                <c:pt idx="9">
                  <c:v>227</c:v>
                </c:pt>
                <c:pt idx="12">
                  <c:v>2533</c:v>
                </c:pt>
              </c:numCache>
            </c:numRef>
          </c:val>
          <c:extLst>
            <c:ext xmlns:c16="http://schemas.microsoft.com/office/drawing/2014/chart" uri="{C3380CC4-5D6E-409C-BE32-E72D297353CC}">
              <c16:uniqueId val="{00000007-04CC-4708-B823-E5A2CE8B21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6259</c:v>
                </c:pt>
                <c:pt idx="3">
                  <c:v>5244</c:v>
                </c:pt>
                <c:pt idx="6">
                  <c:v>4369</c:v>
                </c:pt>
                <c:pt idx="9">
                  <c:v>4106</c:v>
                </c:pt>
                <c:pt idx="12">
                  <c:v>3927</c:v>
                </c:pt>
              </c:numCache>
            </c:numRef>
          </c:val>
          <c:extLst>
            <c:ext xmlns:c16="http://schemas.microsoft.com/office/drawing/2014/chart" uri="{C3380CC4-5D6E-409C-BE32-E72D297353CC}">
              <c16:uniqueId val="{00000008-04CC-4708-B823-E5A2CE8B21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9-04CC-4708-B823-E5A2CE8B21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18819</c:v>
                </c:pt>
                <c:pt idx="3">
                  <c:v>18693</c:v>
                </c:pt>
                <c:pt idx="6">
                  <c:v>18073</c:v>
                </c:pt>
                <c:pt idx="9">
                  <c:v>17651</c:v>
                </c:pt>
                <c:pt idx="12">
                  <c:v>17586</c:v>
                </c:pt>
              </c:numCache>
            </c:numRef>
          </c:val>
          <c:extLst>
            <c:ext xmlns:c16="http://schemas.microsoft.com/office/drawing/2014/chart" uri="{C3380CC4-5D6E-409C-BE32-E72D297353CC}">
              <c16:uniqueId val="{0000000A-04CC-4708-B823-E5A2CE8B21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4CC-4708-B823-E5A2CE8B21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3020</c:v>
                </c:pt>
                <c:pt idx="1">
                  <c:v>2724</c:v>
                </c:pt>
                <c:pt idx="2">
                  <c:v>2730</c:v>
                </c:pt>
              </c:numCache>
            </c:numRef>
          </c:val>
          <c:extLst>
            <c:ext xmlns:c16="http://schemas.microsoft.com/office/drawing/2014/chart" uri="{C3380CC4-5D6E-409C-BE32-E72D297353CC}">
              <c16:uniqueId val="{00000000-1F61-4F5E-ABC4-7DC527CF98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1259</c:v>
                </c:pt>
                <c:pt idx="1">
                  <c:v>1324</c:v>
                </c:pt>
                <c:pt idx="2">
                  <c:v>1410</c:v>
                </c:pt>
              </c:numCache>
            </c:numRef>
          </c:val>
          <c:extLst>
            <c:ext xmlns:c16="http://schemas.microsoft.com/office/drawing/2014/chart" uri="{C3380CC4-5D6E-409C-BE32-E72D297353CC}">
              <c16:uniqueId val="{00000001-1F61-4F5E-ABC4-7DC527CF98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3140</c:v>
                </c:pt>
                <c:pt idx="1">
                  <c:v>2616</c:v>
                </c:pt>
                <c:pt idx="2">
                  <c:v>2206</c:v>
                </c:pt>
              </c:numCache>
            </c:numRef>
          </c:val>
          <c:extLst>
            <c:ext xmlns:c16="http://schemas.microsoft.com/office/drawing/2014/chart" uri="{C3380CC4-5D6E-409C-BE32-E72D297353CC}">
              <c16:uniqueId val="{00000002-1F61-4F5E-ABC4-7DC527CF98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岐阜県土岐市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元利償還金は新たな地方債発行の抑制により前年度比</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公営企業債の元利償還金に対する繰入金は、東濃中部病院事務組合の企業債の借入等により</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また、交付税算入がある起債を優先的に活用していることから、算入公債費等の数値は</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結果として、実質公債費比率の分子は</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百万円の増となった。今後も償還額とのバランスを図りながら地方債の借入を実施し、引き続き健全な財政運営に努めていく。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岐阜県土岐市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将来負担額について、一般会計等に係る地方債の現在高は、新庁舎建設事業や駅前広場整備事業等の大型事業の影響で増加傾向となっていたが、令和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年度までに主要な事業が完了となったことから減少に転じ、前年度比</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百万円の減となった。また、公営企業債についても特に下水道事業等で順調に償還が進んでおり、公営企業債に対する一般会計からの繰入額は年々減少傾向にあることから、将来負担比率の分子は前年度比</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百万円の減となり、将来負担比率がない状態を維持している。</a:t>
          </a:r>
        </a:p>
        <a:p>
          <a:r>
            <a:rPr kumimoji="1" lang="ja-JP" altLang="en-US" sz="1400">
              <a:latin typeface="ＭＳ ゴシック" pitchFamily="49" charset="-128"/>
              <a:ea typeface="ＭＳ ゴシック" pitchFamily="49" charset="-128"/>
            </a:rPr>
            <a:t>今後も償還額とのバランスを図りながら地方債の借入を実施し、健全な財政運営に努めていく。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岐阜県土岐市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百万円の減となった。これは陶元浅野線道路新設事業費等の増により、普通建設事業基金や財政調整基金を取り崩したことによるものである。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当市では文化財保存活用拠点（仮称）整備事業や東濃西部広域ごみ焼却施設整備事業等の大型建設事業が進行している。文化財保存活用拠点（仮称）整備事業ではふるさと応援基金の一部取り崩しを予定しており、東濃西部広域ごみ焼却施設整備事業では一般廃棄物処理施設整備基金の取り崩しを予定しているため、それぞれの基金残高が減少することが見込まれ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また、公共施設等総合管理計画で今後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年間の公共施設等の更新や維持管理費の経費は年間投資可能額約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億円を上回る年額約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試算している。個別施設計画において、個々の具体的な対応方針を定め、長期的な視点をもって更新・統廃合・長寿命化等を計画的に実施するが、その財源の多くに建設事業基金を充てる見込みであり、今後も残高が減少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建設事業基金：公共施設等の建設事業及び維持整備の資金に充てるため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一般廃棄物処理施設整備基金：廃棄物処理施設の整備に必要な資金に充てるため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建設事業基金：陶元浅野線道路新設事業やし尿処理施設整備事業、ごみ処理施設整備事業に充てたことにより、前年度比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一般廃棄物処理施設整備基金：ごみ処理手数料の一部を積み立てたことにより、令和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ふるさと応援基金：寄付金額の一部を積み立てたことにより、令和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建設事業基金：個別施設計画に基づく公共施設の更新・統廃合・長寿命化等が見込まれ、その財源の大半を当該基金で賄う予定であり、残高は年々減少していく見込みである。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一般廃棄物処理施設整備基金：東濃西部広域ごみ焼却施設整備事業が進んでおり、今後発生する建設等の費用に対する財源とするため、毎年度積み立てを実施していく。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百万円積み立てたため、基金残高は前年度と比較し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財政調整基金の残高は、大規模災害等の不測の事態に備えるため、標準財政規模の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％以上を確保する。また過度な資金保有とならないよう、財政調整基金の積み立て上限を標準財政規模の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％以下とし、優先的に取り組むべき事業への活用を図ることとする。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基金利息の積み立てにより、基金残高は前年度比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繰上償還による一括返済や、公債費が多額となる場合に備えて、年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回の償還のうち、少なくとも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回分の償還金額を減債基金で賄えるだけの基金残高を確保する。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岐阜県土岐市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54,243
51,954
116.02
26,553,662
25,499,982
905,580
13,820,506
17,585,774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基準財政収入額は、定額減税等の制度的要因による減少が見込みよりも少なかったこと等により、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億円の増となった。基準財政需要額は、単位費用の上昇に伴う包括算定経費等の増や臨時財政対策債振替相当額の減により、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億円の増となった。基準財政需要額の伸びよりも基準財政収入額の伸びが大きかったため、財政力指数は前年度比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今後も、投資的経費を抑制する等、歳出の徹底的な見直しを実施するとともに企業誘致の推進など新たな財源確保等を行い、健全な財政運営に努める。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119239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067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119239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92428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経常経費について、扶助費に充当する一般財源等が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億円の増、人件費に充当する一般財源等が</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億円の増となった。当市は直営施設が多く施設運営に係る人件費の支出が大きく、経常収支比率に与える影響が大きい。一方、財源となる一般財源等の総額は、定額減税に伴う地方特例交付金等の増により、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億円の増となった。結果、経常経費の増加率の方が高かったため、経常収支比率は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今後も企業誘致の推進など新たな財源確保に努めるとともに、経費の節減・事務事業の見直し等による健全な財政運営に努める。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171132</xdr:rowOff>
    </xdr:from>
    <xdr:to>
      <xdr:col>23</xdr:col>
      <xdr:colOff>133350</xdr:colOff>
      <xdr:row>63</xdr:row>
      <xdr:rowOff>11747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01032"/>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171132</xdr:rowOff>
    </xdr:from>
    <xdr:to>
      <xdr:col>19</xdr:col>
      <xdr:colOff>133350</xdr:colOff>
      <xdr:row>64</xdr:row>
      <xdr:rowOff>57468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01032"/>
          <a:ext cx="889000" cy="22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153035</xdr:rowOff>
    </xdr:from>
    <xdr:to>
      <xdr:col>15</xdr:col>
      <xdr:colOff>82550</xdr:colOff>
      <xdr:row>64</xdr:row>
      <xdr:rowOff>57468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82935"/>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153035</xdr:rowOff>
    </xdr:from>
    <xdr:to>
      <xdr:col>11</xdr:col>
      <xdr:colOff>31750</xdr:colOff>
      <xdr:row>64</xdr:row>
      <xdr:rowOff>3175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8293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132397</xdr:rowOff>
    </xdr:from>
    <xdr:to>
      <xdr:col>23</xdr:col>
      <xdr:colOff>184150</xdr:colOff>
      <xdr:row>63</xdr:row>
      <xdr:rowOff>62547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148924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120332</xdr:rowOff>
    </xdr:from>
    <xdr:to>
      <xdr:col>19</xdr:col>
      <xdr:colOff>184150</xdr:colOff>
      <xdr:row>63</xdr:row>
      <xdr:rowOff>50482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60659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19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6668</xdr:rowOff>
    </xdr:from>
    <xdr:to>
      <xdr:col>15</xdr:col>
      <xdr:colOff>133350</xdr:colOff>
      <xdr:row>64</xdr:row>
      <xdr:rowOff>108268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93045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102235</xdr:rowOff>
    </xdr:from>
    <xdr:to>
      <xdr:col>11</xdr:col>
      <xdr:colOff>82550</xdr:colOff>
      <xdr:row>63</xdr:row>
      <xdr:rowOff>32385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17162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123825</xdr:rowOff>
    </xdr:from>
    <xdr:to>
      <xdr:col>7</xdr:col>
      <xdr:colOff>31750</xdr:colOff>
      <xdr:row>64</xdr:row>
      <xdr:rowOff>53975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38752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人当たり人件費・物件費等決算額は類似団体平均と比較して下回っており、前年度と比較すると</a:t>
          </a:r>
          <a:r>
            <a:rPr kumimoji="1" lang="en-US" altLang="ja-JP" sz="1300">
              <a:latin typeface="ＭＳ Ｐゴシック" panose="020B0600070205080204" pitchFamily="50" charset="-128"/>
              <a:ea typeface="ＭＳ Ｐゴシック" panose="020B0600070205080204" pitchFamily="50" charset="-128"/>
            </a:rPr>
            <a:t>828</a:t>
          </a:r>
          <a:r>
            <a:rPr kumimoji="1" lang="ja-JP" altLang="en-US" sz="1300">
              <a:latin typeface="ＭＳ Ｐゴシック" panose="020B0600070205080204" pitchFamily="50" charset="-128"/>
              <a:ea typeface="ＭＳ Ｐゴシック" panose="020B0600070205080204" pitchFamily="50" charset="-128"/>
            </a:rPr>
            <a:t>円の増となった。新型コロナワクチン接種委託料等の減により物件費は減となったが、給与改定により人件費は増となった。人口減少も相まって、令和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増となっている。今後も公共施設の統廃合や、ＡＩ・ＲＰＡや電子申請の導入、テレワークの推進など行政サービスのデジタル化を推進することにより、限られた財源や人員を効率的かつ効果的に活用し、最小の経費で最大の効果をあげられるよう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137643</xdr:rowOff>
    </xdr:from>
    <xdr:to>
      <xdr:col>23</xdr:col>
      <xdr:colOff>133350</xdr:colOff>
      <xdr:row>82</xdr:row>
      <xdr:rowOff>144303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96543"/>
          <a:ext cx="838200" cy="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137643</xdr:rowOff>
    </xdr:from>
    <xdr:to>
      <xdr:col>19</xdr:col>
      <xdr:colOff>133350</xdr:colOff>
      <xdr:row>82</xdr:row>
      <xdr:rowOff>141866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96543"/>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59085</xdr:rowOff>
    </xdr:from>
    <xdr:to>
      <xdr:col>15</xdr:col>
      <xdr:colOff>82550</xdr:colOff>
      <xdr:row>82</xdr:row>
      <xdr:rowOff>141866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17985"/>
          <a:ext cx="889000" cy="8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158474</xdr:rowOff>
    </xdr:from>
    <xdr:to>
      <xdr:col>11</xdr:col>
      <xdr:colOff>31750</xdr:colOff>
      <xdr:row>82</xdr:row>
      <xdr:rowOff>59085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45924"/>
          <a:ext cx="889000" cy="7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93503</xdr:rowOff>
    </xdr:from>
    <xdr:to>
      <xdr:col>23</xdr:col>
      <xdr:colOff>184150</xdr:colOff>
      <xdr:row>83</xdr:row>
      <xdr:rowOff>23653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5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110030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9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86843</xdr:rowOff>
    </xdr:from>
    <xdr:to>
      <xdr:col>19</xdr:col>
      <xdr:colOff>184150</xdr:colOff>
      <xdr:row>83</xdr:row>
      <xdr:rowOff>16993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4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27170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1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91066</xdr:rowOff>
    </xdr:from>
    <xdr:to>
      <xdr:col>15</xdr:col>
      <xdr:colOff>133350</xdr:colOff>
      <xdr:row>83</xdr:row>
      <xdr:rowOff>21216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31393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8285</xdr:rowOff>
    </xdr:from>
    <xdr:to>
      <xdr:col>11</xdr:col>
      <xdr:colOff>82550</xdr:colOff>
      <xdr:row>82</xdr:row>
      <xdr:rowOff>109885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6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120062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3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107674</xdr:rowOff>
    </xdr:from>
    <xdr:to>
      <xdr:col>7</xdr:col>
      <xdr:colOff>31750</xdr:colOff>
      <xdr:row>82</xdr:row>
      <xdr:rowOff>37824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9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48001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6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97.6</a:t>
          </a:r>
          <a:r>
            <a:rPr kumimoji="1" lang="ja-JP" altLang="en-US" sz="1300">
              <a:latin typeface="ＭＳ Ｐゴシック" panose="020B0600070205080204" pitchFamily="50" charset="-128"/>
              <a:ea typeface="ＭＳ Ｐゴシック" panose="020B0600070205080204" pitchFamily="50" charset="-128"/>
            </a:rPr>
            <a:t>となった。これはラスパイレス指数算出のための経験年数階層の変動によるものである。今後も給与の適正化に努め、現在の水準を維持していく。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135164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22236"/>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85</xdr:row>
      <xdr:rowOff>48986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188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85</xdr:row>
      <xdr:rowOff>83457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188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83457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5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100891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66221</xdr:rowOff>
    </xdr:from>
    <xdr:to>
      <xdr:col>73</xdr:col>
      <xdr:colOff>44450</xdr:colOff>
      <xdr:row>84</xdr:row>
      <xdr:rowOff>167821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人当たり職員数は、前年度比</a:t>
          </a:r>
          <a:r>
            <a:rPr kumimoji="1" lang="en-US" altLang="ja-JP" sz="1300">
              <a:latin typeface="ＭＳ Ｐゴシック" panose="020B0600070205080204" pitchFamily="50" charset="-128"/>
              <a:ea typeface="ＭＳ Ｐゴシック" panose="020B0600070205080204" pitchFamily="50" charset="-128"/>
            </a:rPr>
            <a:t>0.15</a:t>
          </a:r>
          <a:r>
            <a:rPr kumimoji="1" lang="ja-JP" altLang="en-US" sz="1300">
              <a:latin typeface="ＭＳ Ｐゴシック" panose="020B0600070205080204" pitchFamily="50" charset="-128"/>
              <a:ea typeface="ＭＳ Ｐゴシック" panose="020B0600070205080204" pitchFamily="50" charset="-128"/>
            </a:rPr>
            <a:t>の増の</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人となった。職員数は横ばいのため、人口の減少によるものであると考えられる。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市はごみ処理施設、し尿処理施設や認定こども園など直営施設が多いため、類似団体平均を上回っているが、土岐市職員定員適正化計画に従い、職員の適正人数の配置を行っている。今後、業務改善等を行うことで人件費を抑制し、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112576</xdr:rowOff>
    </xdr:from>
    <xdr:to>
      <xdr:col>81</xdr:col>
      <xdr:colOff>44450</xdr:colOff>
      <xdr:row>63</xdr:row>
      <xdr:rowOff>138430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13926"/>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81552</xdr:rowOff>
    </xdr:from>
    <xdr:to>
      <xdr:col>77</xdr:col>
      <xdr:colOff>44450</xdr:colOff>
      <xdr:row>63</xdr:row>
      <xdr:rowOff>112576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8290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28122</xdr:rowOff>
    </xdr:from>
    <xdr:to>
      <xdr:col>72</xdr:col>
      <xdr:colOff>203200</xdr:colOff>
      <xdr:row>63</xdr:row>
      <xdr:rowOff>81552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29472"/>
          <a:ext cx="8890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7438</xdr:rowOff>
    </xdr:from>
    <xdr:to>
      <xdr:col>68</xdr:col>
      <xdr:colOff>152400</xdr:colOff>
      <xdr:row>63</xdr:row>
      <xdr:rowOff>28122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0878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87630</xdr:rowOff>
    </xdr:from>
    <xdr:to>
      <xdr:col>81</xdr:col>
      <xdr:colOff>95250</xdr:colOff>
      <xdr:row>64</xdr:row>
      <xdr:rowOff>17780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59707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61776</xdr:rowOff>
    </xdr:from>
    <xdr:to>
      <xdr:col>77</xdr:col>
      <xdr:colOff>95250</xdr:colOff>
      <xdr:row>63</xdr:row>
      <xdr:rowOff>163376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6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148153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49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30752</xdr:rowOff>
    </xdr:from>
    <xdr:to>
      <xdr:col>73</xdr:col>
      <xdr:colOff>44450</xdr:colOff>
      <xdr:row>63</xdr:row>
      <xdr:rowOff>132352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117129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1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148772</xdr:rowOff>
    </xdr:from>
    <xdr:to>
      <xdr:col>68</xdr:col>
      <xdr:colOff>203200</xdr:colOff>
      <xdr:row>63</xdr:row>
      <xdr:rowOff>78922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63699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128088</xdr:rowOff>
    </xdr:from>
    <xdr:to>
      <xdr:col>64</xdr:col>
      <xdr:colOff>152400</xdr:colOff>
      <xdr:row>63</xdr:row>
      <xdr:rowOff>58238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43015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類似団体平均を下回っており、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％の減となった。これは、平成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年度から令和元年度にかけて実施した新庁舎建設等の大型建設事業の起債償還の開始により令和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年度の実質公債費比率がピークとなったものの、新たに算入対象となった令和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年度実質公債費比率（単年度）が、算入終了となった令和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実質公債費比率（単年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0.15</a:t>
          </a:r>
          <a:r>
            <a:rPr kumimoji="1" lang="ja-JP" altLang="en-US" sz="1300">
              <a:latin typeface="ＭＳ Ｐゴシック" panose="020B0600070205080204" pitchFamily="50" charset="-128"/>
              <a:ea typeface="ＭＳ Ｐゴシック" panose="020B0600070205080204" pitchFamily="50" charset="-128"/>
            </a:rPr>
            <a:t>％の減となっているためである。</a:t>
          </a:r>
        </a:p>
        <a:p>
          <a:r>
            <a:rPr kumimoji="1" lang="ja-JP" altLang="en-US" sz="1300">
              <a:latin typeface="ＭＳ Ｐゴシック" panose="020B0600070205080204" pitchFamily="50" charset="-128"/>
              <a:ea typeface="ＭＳ Ｐゴシック" panose="020B0600070205080204" pitchFamily="50" charset="-128"/>
            </a:rPr>
            <a:t>当市は交付税措置のある起債を優先的に発行しているが、今後もこの方針を維持し、実質公債費比率の上昇を抑制していく。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135044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850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41</xdr:row>
      <xdr:rowOff>3810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930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19896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332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19896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332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年度に補償金免除で高金利の地方債を繰上償還したことにより地方債の残高が減り、将来負担比率がない状態となっている。今後も引き続き財政の健全化に努めていく。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岐阜県土岐市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54,243
51,954
116.02
26,553,662
25,499,982
905,580
13,820,506
17,585,774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31.7</a:t>
          </a:r>
          <a:r>
            <a:rPr kumimoji="1" lang="ja-JP" altLang="en-US" sz="1300">
              <a:latin typeface="ＭＳ Ｐゴシック" panose="020B0600070205080204" pitchFamily="50" charset="-128"/>
              <a:ea typeface="ＭＳ Ｐゴシック" panose="020B0600070205080204" pitchFamily="50" charset="-128"/>
            </a:rPr>
            <a:t>％となった。経常的な一般財源等は増加したが、経常的な人件費の増加がそれを上回り、経常収支比率は増加となった。当市は類似団体と比較して直営施設が多く職員数が多いため、人件費に係る経常収支比率は類似団体平均を上回る状況が恒常化している。人員配置の適正化や働き方改革の推進による時間外勤務の削減に努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163576</xdr:rowOff>
    </xdr:from>
    <xdr:to>
      <xdr:col>24</xdr:col>
      <xdr:colOff>25400</xdr:colOff>
      <xdr:row>39</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786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149860</xdr:rowOff>
    </xdr:from>
    <xdr:to>
      <xdr:col>19</xdr:col>
      <xdr:colOff>187325</xdr:colOff>
      <xdr:row>38</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649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122428</xdr:rowOff>
    </xdr:from>
    <xdr:to>
      <xdr:col>15</xdr:col>
      <xdr:colOff>98425</xdr:colOff>
      <xdr:row>38</xdr:row>
      <xdr:rowOff>149860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375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122428</xdr:rowOff>
    </xdr:from>
    <xdr:to>
      <xdr:col>11</xdr:col>
      <xdr:colOff>9525</xdr:colOff>
      <xdr:row>39</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375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153924</xdr:rowOff>
    </xdr:from>
    <xdr:to>
      <xdr:col>24</xdr:col>
      <xdr:colOff>76200</xdr:colOff>
      <xdr:row>39</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126001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112776</xdr:rowOff>
    </xdr:from>
    <xdr:to>
      <xdr:col>20</xdr:col>
      <xdr:colOff>38100</xdr:colOff>
      <xdr:row>39</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27703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1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71628</xdr:rowOff>
    </xdr:from>
    <xdr:to>
      <xdr:col>11</xdr:col>
      <xdr:colOff>60325</xdr:colOff>
      <xdr:row>39</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158005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163068</xdr:rowOff>
    </xdr:from>
    <xdr:to>
      <xdr:col>6</xdr:col>
      <xdr:colOff>171450</xdr:colOff>
      <xdr:row>39</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77995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おり、当市はごみ・し尿収集事業や認定こども園事業等の直営で行っている事業が多いため、類似団体と比較して委託料が少ないことが要因として挙げられる。一方で、人件費が類似団体平均を大きく上回っている。今後も引き続き事務事業の見直し等を進めることにより、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85090</xdr:rowOff>
    </xdr:from>
    <xdr:to>
      <xdr:col>82</xdr:col>
      <xdr:colOff>107950</xdr:colOff>
      <xdr:row>14</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3139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xdr:rowOff>
    </xdr:from>
    <xdr:to>
      <xdr:col>78</xdr:col>
      <xdr:colOff>69850</xdr:colOff>
      <xdr:row>14</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05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24130</xdr:rowOff>
    </xdr:from>
    <xdr:to>
      <xdr:col>73</xdr:col>
      <xdr:colOff>180975</xdr:colOff>
      <xdr:row>14</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2529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157480</xdr:rowOff>
    </xdr:from>
    <xdr:to>
      <xdr:col>69</xdr:col>
      <xdr:colOff>92075</xdr:colOff>
      <xdr:row>13</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214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34290</xdr:rowOff>
    </xdr:from>
    <xdr:to>
      <xdr:col>82</xdr:col>
      <xdr:colOff>158750</xdr:colOff>
      <xdr:row>13</xdr:row>
      <xdr:rowOff>135890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50817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125730</xdr:rowOff>
    </xdr:from>
    <xdr:to>
      <xdr:col>74</xdr:col>
      <xdr:colOff>31750</xdr:colOff>
      <xdr:row>14</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66057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144780</xdr:rowOff>
    </xdr:from>
    <xdr:to>
      <xdr:col>69</xdr:col>
      <xdr:colOff>142875</xdr:colOff>
      <xdr:row>13</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85107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106680</xdr:rowOff>
    </xdr:from>
    <xdr:to>
      <xdr:col>65</xdr:col>
      <xdr:colOff>53975</xdr:colOff>
      <xdr:row>13</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1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47007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3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％となった。地方特例交付金等の経常的な一般財源等は増加したものの、介護給付・訓練等給付等の経常的な扶助費の増加がそれを上回り、経常収支比率は増加となった。</a:t>
          </a:r>
        </a:p>
        <a:p>
          <a:r>
            <a:rPr kumimoji="1" lang="ja-JP" altLang="en-US" sz="1300">
              <a:latin typeface="ＭＳ Ｐゴシック" panose="020B0600070205080204" pitchFamily="50" charset="-128"/>
              <a:ea typeface="ＭＳ Ｐゴシック" panose="020B0600070205080204" pitchFamily="50" charset="-128"/>
            </a:rPr>
            <a:t>扶助費に係る経常収支比率はここ数年は類似団体平均よりも下回っている。引き続き審査の適正化や健康増進事業等を推進し、扶助費の抑制を図る。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143328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54672"/>
          <a:ext cx="8382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254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54</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056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54</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056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となった。また、類似団体平均を大きく上回っているのは、投資及び出資金が大きな要因である。病院事業の運営経費や、公共下水道の整備に多額の費用が必要なため、それに伴い投資及び出資金も増加しているが、各事業会計の企業債の償還が順調に進んでいるため、今後は減少の見込みである。病院事業については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日をもって閉院したため、皆減を予定している。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121557</xdr:rowOff>
    </xdr:from>
    <xdr:to>
      <xdr:col>82</xdr:col>
      <xdr:colOff>107950</xdr:colOff>
      <xdr:row>60</xdr:row>
      <xdr:rowOff>132443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408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121557</xdr:rowOff>
    </xdr:from>
    <xdr:to>
      <xdr:col>78</xdr:col>
      <xdr:colOff>69850</xdr:colOff>
      <xdr:row>60</xdr:row>
      <xdr:rowOff>121557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408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121557</xdr:rowOff>
    </xdr:from>
    <xdr:to>
      <xdr:col>73</xdr:col>
      <xdr:colOff>180975</xdr:colOff>
      <xdr:row>60</xdr:row>
      <xdr:rowOff>121557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408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121557</xdr:rowOff>
    </xdr:from>
    <xdr:to>
      <xdr:col>69</xdr:col>
      <xdr:colOff>92075</xdr:colOff>
      <xdr:row>61</xdr:row>
      <xdr:rowOff>26307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408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81643</xdr:rowOff>
    </xdr:from>
    <xdr:to>
      <xdr:col>82</xdr:col>
      <xdr:colOff>158750</xdr:colOff>
      <xdr:row>61</xdr:row>
      <xdr:rowOff>11793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161670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7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70757</xdr:rowOff>
    </xdr:from>
    <xdr:to>
      <xdr:col>78</xdr:col>
      <xdr:colOff>120650</xdr:colOff>
      <xdr:row>61</xdr:row>
      <xdr:rowOff>907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157134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4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70757</xdr:rowOff>
    </xdr:from>
    <xdr:to>
      <xdr:col>74</xdr:col>
      <xdr:colOff>31750</xdr:colOff>
      <xdr:row>61</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157134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70757</xdr:rowOff>
    </xdr:from>
    <xdr:to>
      <xdr:col>69</xdr:col>
      <xdr:colOff>142875</xdr:colOff>
      <xdr:row>61</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157134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146957</xdr:rowOff>
    </xdr:from>
    <xdr:to>
      <xdr:col>65</xdr:col>
      <xdr:colOff>53975</xdr:colOff>
      <xdr:row>61</xdr:row>
      <xdr:rowOff>77107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61884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％となった。東濃中部病院事務組合負担金等の増により、補助費等が増加したためであるが、類似団体平均よりは下回っている。今後も補助金の見直しや廃止を進め、補助費等の抑制に努める。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110998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888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36</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08888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397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67564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39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37338</xdr:rowOff>
    </xdr:from>
    <xdr:to>
      <xdr:col>78</xdr:col>
      <xdr:colOff>120650</xdr:colOff>
      <xdr:row>35</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149115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となった。地方特例交付金等の経常的な一般財源等の増加と、公債費の減少により経常収支比率が減少したためであり、類似団体平均も下回っている。今後も地方債を財源とする普通建設費の内容を十分に精査し地方債発行額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145287</xdr:rowOff>
    </xdr:from>
    <xdr:to>
      <xdr:col>24</xdr:col>
      <xdr:colOff>25400</xdr:colOff>
      <xdr:row>77</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7548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28702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029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28702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029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0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94487</xdr:rowOff>
    </xdr:from>
    <xdr:to>
      <xdr:col>24</xdr:col>
      <xdr:colOff>76200</xdr:colOff>
      <xdr:row>77</xdr:row>
      <xdr:rowOff>24637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111014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149352</xdr:rowOff>
    </xdr:from>
    <xdr:to>
      <xdr:col>15</xdr:col>
      <xdr:colOff>149225</xdr:colOff>
      <xdr:row>77</xdr:row>
      <xdr:rowOff>79502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89679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77.4</a:t>
          </a:r>
          <a:r>
            <a:rPr kumimoji="1" lang="ja-JP" altLang="en-US" sz="1300">
              <a:latin typeface="ＭＳ Ｐゴシック" panose="020B0600070205080204" pitchFamily="50" charset="-128"/>
              <a:ea typeface="ＭＳ Ｐゴシック" panose="020B0600070205080204" pitchFamily="50" charset="-128"/>
            </a:rPr>
            <a:t>％となった。類似団体平均の増加率が高かったため、今年度は類似団体平均を下回った。主に物件費が減となったことによるものである。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153670</xdr:rowOff>
    </xdr:from>
    <xdr:to>
      <xdr:col>82</xdr:col>
      <xdr:colOff>107950</xdr:colOff>
      <xdr:row>76</xdr:row>
      <xdr:rowOff>43180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124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153670</xdr:rowOff>
    </xdr:from>
    <xdr:to>
      <xdr:col>78</xdr:col>
      <xdr:colOff>69850</xdr:colOff>
      <xdr:row>77</xdr:row>
      <xdr:rowOff>54611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12420"/>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130810</xdr:rowOff>
    </xdr:from>
    <xdr:to>
      <xdr:col>73</xdr:col>
      <xdr:colOff>180975</xdr:colOff>
      <xdr:row>77</xdr:row>
      <xdr:rowOff>54611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989560"/>
          <a:ext cx="889000" cy="26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76</xdr:row>
      <xdr:rowOff>165100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895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163830</xdr:rowOff>
    </xdr:from>
    <xdr:to>
      <xdr:col>82</xdr:col>
      <xdr:colOff>158750</xdr:colOff>
      <xdr:row>76</xdr:row>
      <xdr:rowOff>93980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8907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102870</xdr:rowOff>
    </xdr:from>
    <xdr:to>
      <xdr:col>78</xdr:col>
      <xdr:colOff>120650</xdr:colOff>
      <xdr:row>76</xdr:row>
      <xdr:rowOff>33020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3811</xdr:rowOff>
    </xdr:from>
    <xdr:to>
      <xdr:col>74</xdr:col>
      <xdr:colOff>31750</xdr:colOff>
      <xdr:row>77</xdr:row>
      <xdr:rowOff>105411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80010</xdr:rowOff>
    </xdr:from>
    <xdr:to>
      <xdr:col>69</xdr:col>
      <xdr:colOff>142875</xdr:colOff>
      <xdr:row>76</xdr:row>
      <xdr:rowOff>10161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166388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岐阜県土岐市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82575</xdr:rowOff>
    </xdr:from>
    <xdr:to>
      <xdr:col>29</xdr:col>
      <xdr:colOff>127000</xdr:colOff>
      <xdr:row>17</xdr:row>
      <xdr:rowOff>14529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73400"/>
          <a:ext cx="647700" cy="103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14529</xdr:rowOff>
    </xdr:from>
    <xdr:to>
      <xdr:col>26</xdr:col>
      <xdr:colOff>50800</xdr:colOff>
      <xdr:row>17</xdr:row>
      <xdr:rowOff>70612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76804"/>
          <a:ext cx="698500" cy="56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70612</xdr:rowOff>
    </xdr:from>
    <xdr:to>
      <xdr:col>22</xdr:col>
      <xdr:colOff>114300</xdr:colOff>
      <xdr:row>17</xdr:row>
      <xdr:rowOff>108236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2887"/>
          <a:ext cx="698500" cy="37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108236</xdr:rowOff>
    </xdr:from>
    <xdr:to>
      <xdr:col>18</xdr:col>
      <xdr:colOff>177800</xdr:colOff>
      <xdr:row>17</xdr:row>
      <xdr:rowOff>148126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0511"/>
          <a:ext cx="698500" cy="39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31775</xdr:rowOff>
    </xdr:from>
    <xdr:to>
      <xdr:col>29</xdr:col>
      <xdr:colOff>177800</xdr:colOff>
      <xdr:row>16</xdr:row>
      <xdr:rowOff>133375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2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48302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135179</xdr:rowOff>
    </xdr:from>
    <xdr:to>
      <xdr:col>26</xdr:col>
      <xdr:colOff>101600</xdr:colOff>
      <xdr:row>17</xdr:row>
      <xdr:rowOff>65329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26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75506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94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19812</xdr:rowOff>
    </xdr:from>
    <xdr:to>
      <xdr:col>22</xdr:col>
      <xdr:colOff>165100</xdr:colOff>
      <xdr:row>17</xdr:row>
      <xdr:rowOff>121412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2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131589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50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57436</xdr:rowOff>
    </xdr:from>
    <xdr:to>
      <xdr:col>19</xdr:col>
      <xdr:colOff>38100</xdr:colOff>
      <xdr:row>17</xdr:row>
      <xdr:rowOff>159036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9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169213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97326</xdr:rowOff>
    </xdr:from>
    <xdr:to>
      <xdr:col>15</xdr:col>
      <xdr:colOff>101600</xdr:colOff>
      <xdr:row>18</xdr:row>
      <xdr:rowOff>27476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9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37653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286857</xdr:rowOff>
    </xdr:from>
    <xdr:to>
      <xdr:col>29</xdr:col>
      <xdr:colOff>127000</xdr:colOff>
      <xdr:row>35</xdr:row>
      <xdr:rowOff>327841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97207"/>
          <a:ext cx="647700" cy="40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325131</xdr:rowOff>
    </xdr:from>
    <xdr:to>
      <xdr:col>26</xdr:col>
      <xdr:colOff>50800</xdr:colOff>
      <xdr:row>35</xdr:row>
      <xdr:rowOff>327841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35481"/>
          <a:ext cx="698500" cy="2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291984</xdr:rowOff>
    </xdr:from>
    <xdr:to>
      <xdr:col>22</xdr:col>
      <xdr:colOff>114300</xdr:colOff>
      <xdr:row>35</xdr:row>
      <xdr:rowOff>325131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02334"/>
          <a:ext cx="698500" cy="33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238393</xdr:rowOff>
    </xdr:from>
    <xdr:to>
      <xdr:col>18</xdr:col>
      <xdr:colOff>177800</xdr:colOff>
      <xdr:row>35</xdr:row>
      <xdr:rowOff>291984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48743"/>
          <a:ext cx="698500" cy="53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236057</xdr:rowOff>
    </xdr:from>
    <xdr:to>
      <xdr:col>29</xdr:col>
      <xdr:colOff>177800</xdr:colOff>
      <xdr:row>35</xdr:row>
      <xdr:rowOff>337657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46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208134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1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277041</xdr:rowOff>
    </xdr:from>
    <xdr:to>
      <xdr:col>26</xdr:col>
      <xdr:colOff>101600</xdr:colOff>
      <xdr:row>36</xdr:row>
      <xdr:rowOff>35741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87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20518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73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274331</xdr:rowOff>
    </xdr:from>
    <xdr:to>
      <xdr:col>22</xdr:col>
      <xdr:colOff>165100</xdr:colOff>
      <xdr:row>36</xdr:row>
      <xdr:rowOff>33031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84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17808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7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241184</xdr:rowOff>
    </xdr:from>
    <xdr:to>
      <xdr:col>19</xdr:col>
      <xdr:colOff>38100</xdr:colOff>
      <xdr:row>35</xdr:row>
      <xdr:rowOff>342784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51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327561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3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187593</xdr:rowOff>
    </xdr:from>
    <xdr:to>
      <xdr:col>15</xdr:col>
      <xdr:colOff>101600</xdr:colOff>
      <xdr:row>35</xdr:row>
      <xdr:rowOff>289193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97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299370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6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岐阜県土岐市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54,243
51,954
116.02
26,553,662
25,499,982
905,580
13,820,506
17,585,774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77619</xdr:rowOff>
    </xdr:from>
    <xdr:to>
      <xdr:col>24</xdr:col>
      <xdr:colOff>63500</xdr:colOff>
      <xdr:row>34</xdr:row>
      <xdr:rowOff>162805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06919"/>
          <a:ext cx="838200" cy="8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162805</xdr:rowOff>
    </xdr:from>
    <xdr:to>
      <xdr:col>19</xdr:col>
      <xdr:colOff>177800</xdr:colOff>
      <xdr:row>35</xdr:row>
      <xdr:rowOff>24224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92105"/>
          <a:ext cx="889000" cy="3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24224</xdr:rowOff>
    </xdr:from>
    <xdr:to>
      <xdr:col>15</xdr:col>
      <xdr:colOff>50800</xdr:colOff>
      <xdr:row>35</xdr:row>
      <xdr:rowOff>55885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24974"/>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55885</xdr:rowOff>
    </xdr:from>
    <xdr:to>
      <xdr:col>10</xdr:col>
      <xdr:colOff>114300</xdr:colOff>
      <xdr:row>35</xdr:row>
      <xdr:rowOff>82028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56635"/>
          <a:ext cx="889000" cy="2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26819</xdr:rowOff>
    </xdr:from>
    <xdr:to>
      <xdr:col>24</xdr:col>
      <xdr:colOff>114300</xdr:colOff>
      <xdr:row>34</xdr:row>
      <xdr:rowOff>128419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5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49696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0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112005</xdr:rowOff>
    </xdr:from>
    <xdr:to>
      <xdr:col>20</xdr:col>
      <xdr:colOff>38100</xdr:colOff>
      <xdr:row>35</xdr:row>
      <xdr:rowOff>42155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58682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144874</xdr:rowOff>
    </xdr:from>
    <xdr:to>
      <xdr:col>15</xdr:col>
      <xdr:colOff>101600</xdr:colOff>
      <xdr:row>35</xdr:row>
      <xdr:rowOff>75024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91551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4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5085</xdr:rowOff>
    </xdr:from>
    <xdr:to>
      <xdr:col>10</xdr:col>
      <xdr:colOff>165100</xdr:colOff>
      <xdr:row>35</xdr:row>
      <xdr:rowOff>106685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123212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8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31228</xdr:rowOff>
    </xdr:from>
    <xdr:to>
      <xdr:col>6</xdr:col>
      <xdr:colOff>38100</xdr:colOff>
      <xdr:row>35</xdr:row>
      <xdr:rowOff>132828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3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149355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0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126702</xdr:rowOff>
    </xdr:from>
    <xdr:to>
      <xdr:col>24</xdr:col>
      <xdr:colOff>63500</xdr:colOff>
      <xdr:row>57</xdr:row>
      <xdr:rowOff>156028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899352"/>
          <a:ext cx="8382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83933</xdr:rowOff>
    </xdr:from>
    <xdr:to>
      <xdr:col>19</xdr:col>
      <xdr:colOff>177800</xdr:colOff>
      <xdr:row>57</xdr:row>
      <xdr:rowOff>126702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56583"/>
          <a:ext cx="889000" cy="4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83933</xdr:rowOff>
    </xdr:from>
    <xdr:to>
      <xdr:col>15</xdr:col>
      <xdr:colOff>50800</xdr:colOff>
      <xdr:row>58</xdr:row>
      <xdr:rowOff>3259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56583"/>
          <a:ext cx="889000" cy="9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3259</xdr:rowOff>
    </xdr:from>
    <xdr:to>
      <xdr:col>10</xdr:col>
      <xdr:colOff>114300</xdr:colOff>
      <xdr:row>58</xdr:row>
      <xdr:rowOff>66211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47359"/>
          <a:ext cx="889000" cy="6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105228</xdr:rowOff>
    </xdr:from>
    <xdr:to>
      <xdr:col>24</xdr:col>
      <xdr:colOff>114300</xdr:colOff>
      <xdr:row>58</xdr:row>
      <xdr:rowOff>35378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7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83655</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75902</xdr:rowOff>
    </xdr:from>
    <xdr:to>
      <xdr:col>20</xdr:col>
      <xdr:colOff>38100</xdr:colOff>
      <xdr:row>58</xdr:row>
      <xdr:rowOff>6052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168629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4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33133</xdr:rowOff>
    </xdr:from>
    <xdr:to>
      <xdr:col>15</xdr:col>
      <xdr:colOff>101600</xdr:colOff>
      <xdr:row>57</xdr:row>
      <xdr:rowOff>134733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0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125860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9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123909</xdr:rowOff>
    </xdr:from>
    <xdr:to>
      <xdr:col>10</xdr:col>
      <xdr:colOff>165100</xdr:colOff>
      <xdr:row>58</xdr:row>
      <xdr:rowOff>54059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45186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8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15411</xdr:rowOff>
    </xdr:from>
    <xdr:to>
      <xdr:col>6</xdr:col>
      <xdr:colOff>38100</xdr:colOff>
      <xdr:row>58</xdr:row>
      <xdr:rowOff>117011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108138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5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36677</xdr:rowOff>
    </xdr:from>
    <xdr:to>
      <xdr:col>24</xdr:col>
      <xdr:colOff>63500</xdr:colOff>
      <xdr:row>78</xdr:row>
      <xdr:rowOff>93751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09777"/>
          <a:ext cx="838200" cy="5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36677</xdr:rowOff>
    </xdr:from>
    <xdr:to>
      <xdr:col>19</xdr:col>
      <xdr:colOff>177800</xdr:colOff>
      <xdr:row>78</xdr:row>
      <xdr:rowOff>60985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09777"/>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60376</xdr:rowOff>
    </xdr:from>
    <xdr:to>
      <xdr:col>15</xdr:col>
      <xdr:colOff>50800</xdr:colOff>
      <xdr:row>78</xdr:row>
      <xdr:rowOff>60985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33476"/>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60376</xdr:rowOff>
    </xdr:from>
    <xdr:to>
      <xdr:col>10</xdr:col>
      <xdr:colOff>114300</xdr:colOff>
      <xdr:row>78</xdr:row>
      <xdr:rowOff>116763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33476"/>
          <a:ext cx="889000" cy="5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42951</xdr:rowOff>
    </xdr:from>
    <xdr:to>
      <xdr:col>24</xdr:col>
      <xdr:colOff>114300</xdr:colOff>
      <xdr:row>78</xdr:row>
      <xdr:rowOff>144551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129328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3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157327</xdr:rowOff>
    </xdr:from>
    <xdr:to>
      <xdr:col>20</xdr:col>
      <xdr:colOff>38100</xdr:colOff>
      <xdr:row>78</xdr:row>
      <xdr:rowOff>87477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5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78604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5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10185</xdr:rowOff>
    </xdr:from>
    <xdr:to>
      <xdr:col>15</xdr:col>
      <xdr:colOff>101600</xdr:colOff>
      <xdr:row>78</xdr:row>
      <xdr:rowOff>111785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102912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7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9576</xdr:rowOff>
    </xdr:from>
    <xdr:to>
      <xdr:col>10</xdr:col>
      <xdr:colOff>165100</xdr:colOff>
      <xdr:row>78</xdr:row>
      <xdr:rowOff>111176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102303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7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65963</xdr:rowOff>
    </xdr:from>
    <xdr:to>
      <xdr:col>6</xdr:col>
      <xdr:colOff>38100</xdr:colOff>
      <xdr:row>78</xdr:row>
      <xdr:rowOff>167563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3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158690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17463</xdr:rowOff>
    </xdr:from>
    <xdr:to>
      <xdr:col>24</xdr:col>
      <xdr:colOff>63500</xdr:colOff>
      <xdr:row>97</xdr:row>
      <xdr:rowOff>73228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48113"/>
          <a:ext cx="838200" cy="5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73228</xdr:rowOff>
    </xdr:from>
    <xdr:to>
      <xdr:col>19</xdr:col>
      <xdr:colOff>177800</xdr:colOff>
      <xdr:row>97</xdr:row>
      <xdr:rowOff>131127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703878"/>
          <a:ext cx="889000" cy="5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131902</xdr:rowOff>
    </xdr:from>
    <xdr:to>
      <xdr:col>15</xdr:col>
      <xdr:colOff>50800</xdr:colOff>
      <xdr:row>97</xdr:row>
      <xdr:rowOff>131127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91102"/>
          <a:ext cx="889000" cy="17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131902</xdr:rowOff>
    </xdr:from>
    <xdr:to>
      <xdr:col>10</xdr:col>
      <xdr:colOff>114300</xdr:colOff>
      <xdr:row>98</xdr:row>
      <xdr:rowOff>75158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91102"/>
          <a:ext cx="889000" cy="28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138113</xdr:rowOff>
    </xdr:from>
    <xdr:to>
      <xdr:col>24</xdr:col>
      <xdr:colOff>114300</xdr:colOff>
      <xdr:row>97</xdr:row>
      <xdr:rowOff>68263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116540</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7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22428</xdr:rowOff>
    </xdr:from>
    <xdr:to>
      <xdr:col>20</xdr:col>
      <xdr:colOff>38100</xdr:colOff>
      <xdr:row>97</xdr:row>
      <xdr:rowOff>124028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5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115155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4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80327</xdr:rowOff>
    </xdr:from>
    <xdr:to>
      <xdr:col>15</xdr:col>
      <xdr:colOff>101600</xdr:colOff>
      <xdr:row>98</xdr:row>
      <xdr:rowOff>10477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0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81102</xdr:rowOff>
    </xdr:from>
    <xdr:to>
      <xdr:col>10</xdr:col>
      <xdr:colOff>165100</xdr:colOff>
      <xdr:row>97</xdr:row>
      <xdr:rowOff>11252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4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2379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24358</xdr:rowOff>
    </xdr:from>
    <xdr:to>
      <xdr:col>6</xdr:col>
      <xdr:colOff>38100</xdr:colOff>
      <xdr:row>98</xdr:row>
      <xdr:rowOff>125958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2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1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62967</xdr:rowOff>
    </xdr:from>
    <xdr:to>
      <xdr:col>55</xdr:col>
      <xdr:colOff>0</xdr:colOff>
      <xdr:row>37</xdr:row>
      <xdr:rowOff>170463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406617"/>
          <a:ext cx="838200" cy="10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4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148561</xdr:rowOff>
    </xdr:from>
    <xdr:to>
      <xdr:col>50</xdr:col>
      <xdr:colOff>114300</xdr:colOff>
      <xdr:row>37</xdr:row>
      <xdr:rowOff>170463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492211"/>
          <a:ext cx="889000" cy="2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148561</xdr:rowOff>
    </xdr:from>
    <xdr:to>
      <xdr:col>45</xdr:col>
      <xdr:colOff>177800</xdr:colOff>
      <xdr:row>38</xdr:row>
      <xdr:rowOff>127203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492211"/>
          <a:ext cx="889000" cy="15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131808</xdr:rowOff>
    </xdr:from>
    <xdr:to>
      <xdr:col>41</xdr:col>
      <xdr:colOff>50800</xdr:colOff>
      <xdr:row>38</xdr:row>
      <xdr:rowOff>127203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446758"/>
          <a:ext cx="889000" cy="119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12167</xdr:rowOff>
    </xdr:from>
    <xdr:to>
      <xdr:col>55</xdr:col>
      <xdr:colOff>50800</xdr:colOff>
      <xdr:row>37</xdr:row>
      <xdr:rowOff>113767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35044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20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119663</xdr:rowOff>
    </xdr:from>
    <xdr:to>
      <xdr:col>50</xdr:col>
      <xdr:colOff>165100</xdr:colOff>
      <xdr:row>38</xdr:row>
      <xdr:rowOff>49812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633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40940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5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97761</xdr:rowOff>
    </xdr:from>
    <xdr:to>
      <xdr:col>46</xdr:col>
      <xdr:colOff>38100</xdr:colOff>
      <xdr:row>38</xdr:row>
      <xdr:rowOff>27911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44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19038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53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76403</xdr:rowOff>
    </xdr:from>
    <xdr:to>
      <xdr:col>41</xdr:col>
      <xdr:colOff>101600</xdr:colOff>
      <xdr:row>39</xdr:row>
      <xdr:rowOff>6553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9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169130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68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81008</xdr:rowOff>
    </xdr:from>
    <xdr:to>
      <xdr:col>36</xdr:col>
      <xdr:colOff>165100</xdr:colOff>
      <xdr:row>32</xdr:row>
      <xdr:rowOff>11158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2285</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48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21252</xdr:rowOff>
    </xdr:from>
    <xdr:to>
      <xdr:col>55</xdr:col>
      <xdr:colOff>0</xdr:colOff>
      <xdr:row>55</xdr:row>
      <xdr:rowOff>100462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451002"/>
          <a:ext cx="838200" cy="7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100462</xdr:rowOff>
    </xdr:from>
    <xdr:to>
      <xdr:col>50</xdr:col>
      <xdr:colOff>114300</xdr:colOff>
      <xdr:row>56</xdr:row>
      <xdr:rowOff>48946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530212"/>
          <a:ext cx="889000" cy="1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48946</xdr:rowOff>
    </xdr:from>
    <xdr:to>
      <xdr:col>45</xdr:col>
      <xdr:colOff>177800</xdr:colOff>
      <xdr:row>57</xdr:row>
      <xdr:rowOff>16550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650146"/>
          <a:ext cx="889000" cy="13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118375</xdr:rowOff>
    </xdr:from>
    <xdr:to>
      <xdr:col>41</xdr:col>
      <xdr:colOff>50800</xdr:colOff>
      <xdr:row>57</xdr:row>
      <xdr:rowOff>16550</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719575"/>
          <a:ext cx="889000" cy="6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141902</xdr:rowOff>
    </xdr:from>
    <xdr:to>
      <xdr:col>55</xdr:col>
      <xdr:colOff>50800</xdr:colOff>
      <xdr:row>55</xdr:row>
      <xdr:rowOff>72052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4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164779</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25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49662</xdr:rowOff>
    </xdr:from>
    <xdr:to>
      <xdr:col>50</xdr:col>
      <xdr:colOff>165100</xdr:colOff>
      <xdr:row>55</xdr:row>
      <xdr:rowOff>151262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4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167789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25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169596</xdr:rowOff>
    </xdr:from>
    <xdr:to>
      <xdr:col>46</xdr:col>
      <xdr:colOff>38100</xdr:colOff>
      <xdr:row>56</xdr:row>
      <xdr:rowOff>99746</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59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116273</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37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137200</xdr:rowOff>
    </xdr:from>
    <xdr:to>
      <xdr:col>41</xdr:col>
      <xdr:colOff>101600</xdr:colOff>
      <xdr:row>57</xdr:row>
      <xdr:rowOff>67350</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7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58477</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83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67575</xdr:rowOff>
    </xdr:from>
    <xdr:to>
      <xdr:col>36</xdr:col>
      <xdr:colOff>165100</xdr:colOff>
      <xdr:row>56</xdr:row>
      <xdr:rowOff>169175</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6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160302</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76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107399</xdr:rowOff>
    </xdr:from>
    <xdr:to>
      <xdr:col>55</xdr:col>
      <xdr:colOff>0</xdr:colOff>
      <xdr:row>75</xdr:row>
      <xdr:rowOff>96541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2623249"/>
          <a:ext cx="838200" cy="33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96541</xdr:rowOff>
    </xdr:from>
    <xdr:to>
      <xdr:col>50</xdr:col>
      <xdr:colOff>114300</xdr:colOff>
      <xdr:row>76</xdr:row>
      <xdr:rowOff>46225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2955291"/>
          <a:ext cx="889000" cy="12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46225</xdr:rowOff>
    </xdr:from>
    <xdr:to>
      <xdr:col>45</xdr:col>
      <xdr:colOff>177800</xdr:colOff>
      <xdr:row>77</xdr:row>
      <xdr:rowOff>159908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076425"/>
          <a:ext cx="889000" cy="28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87213</xdr:rowOff>
    </xdr:from>
    <xdr:to>
      <xdr:col>41</xdr:col>
      <xdr:colOff>50800</xdr:colOff>
      <xdr:row>77</xdr:row>
      <xdr:rowOff>159908</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288863"/>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56599</xdr:rowOff>
    </xdr:from>
    <xdr:to>
      <xdr:col>55</xdr:col>
      <xdr:colOff>50800</xdr:colOff>
      <xdr:row>73</xdr:row>
      <xdr:rowOff>158199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257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79476</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42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45741</xdr:rowOff>
    </xdr:from>
    <xdr:to>
      <xdr:col>50</xdr:col>
      <xdr:colOff>165100</xdr:colOff>
      <xdr:row>75</xdr:row>
      <xdr:rowOff>147340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29044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163868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67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166875</xdr:rowOff>
    </xdr:from>
    <xdr:to>
      <xdr:col>46</xdr:col>
      <xdr:colOff>38100</xdr:colOff>
      <xdr:row>76</xdr:row>
      <xdr:rowOff>97025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02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113552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80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109108</xdr:rowOff>
    </xdr:from>
    <xdr:to>
      <xdr:col>41</xdr:col>
      <xdr:colOff>101600</xdr:colOff>
      <xdr:row>78</xdr:row>
      <xdr:rowOff>39258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30385</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36413</xdr:rowOff>
    </xdr:from>
    <xdr:to>
      <xdr:col>36</xdr:col>
      <xdr:colOff>165100</xdr:colOff>
      <xdr:row>77</xdr:row>
      <xdr:rowOff>138013</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23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129140</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33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59299</xdr:rowOff>
    </xdr:from>
    <xdr:to>
      <xdr:col>55</xdr:col>
      <xdr:colOff>0</xdr:colOff>
      <xdr:row>97</xdr:row>
      <xdr:rowOff>36878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518499"/>
          <a:ext cx="838200" cy="14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59299</xdr:rowOff>
    </xdr:from>
    <xdr:to>
      <xdr:col>50</xdr:col>
      <xdr:colOff>114300</xdr:colOff>
      <xdr:row>96</xdr:row>
      <xdr:rowOff>62271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51849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166953</xdr:rowOff>
    </xdr:from>
    <xdr:to>
      <xdr:col>45</xdr:col>
      <xdr:colOff>177800</xdr:colOff>
      <xdr:row>96</xdr:row>
      <xdr:rowOff>62271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454703"/>
          <a:ext cx="889000" cy="6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166953</xdr:rowOff>
    </xdr:from>
    <xdr:to>
      <xdr:col>41</xdr:col>
      <xdr:colOff>50800</xdr:colOff>
      <xdr:row>96</xdr:row>
      <xdr:rowOff>65666</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454703"/>
          <a:ext cx="889000" cy="7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157528</xdr:rowOff>
    </xdr:from>
    <xdr:to>
      <xdr:col>55</xdr:col>
      <xdr:colOff>50800</xdr:colOff>
      <xdr:row>97</xdr:row>
      <xdr:rowOff>87678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61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135955</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59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8499</xdr:rowOff>
    </xdr:from>
    <xdr:to>
      <xdr:col>50</xdr:col>
      <xdr:colOff>165100</xdr:colOff>
      <xdr:row>96</xdr:row>
      <xdr:rowOff>110099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46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101226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56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11471</xdr:rowOff>
    </xdr:from>
    <xdr:to>
      <xdr:col>46</xdr:col>
      <xdr:colOff>38100</xdr:colOff>
      <xdr:row>96</xdr:row>
      <xdr:rowOff>113071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47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129598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24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116153</xdr:rowOff>
    </xdr:from>
    <xdr:to>
      <xdr:col>41</xdr:col>
      <xdr:colOff>101600</xdr:colOff>
      <xdr:row>96</xdr:row>
      <xdr:rowOff>46303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40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62830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17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14866</xdr:rowOff>
    </xdr:from>
    <xdr:to>
      <xdr:col>36</xdr:col>
      <xdr:colOff>165100</xdr:colOff>
      <xdr:row>96</xdr:row>
      <xdr:rowOff>116466</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4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107593</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56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21651</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536751"/>
          <a:ext cx="838200" cy="11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21651</xdr:rowOff>
    </xdr:from>
    <xdr:to>
      <xdr:col>81</xdr:col>
      <xdr:colOff>50800</xdr:colOff>
      <xdr:row>38</xdr:row>
      <xdr:rowOff>78298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536751"/>
          <a:ext cx="889000" cy="5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71257</xdr:rowOff>
    </xdr:from>
    <xdr:to>
      <xdr:col>76</xdr:col>
      <xdr:colOff>114300</xdr:colOff>
      <xdr:row>38</xdr:row>
      <xdr:rowOff>78298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414907"/>
          <a:ext cx="889000" cy="17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71257</xdr:rowOff>
    </xdr:from>
    <xdr:to>
      <xdr:col>71</xdr:col>
      <xdr:colOff>177800</xdr:colOff>
      <xdr:row>38</xdr:row>
      <xdr:rowOff>29104</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414907"/>
          <a:ext cx="889000" cy="12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72082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8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142301</xdr:rowOff>
    </xdr:from>
    <xdr:to>
      <xdr:col>81</xdr:col>
      <xdr:colOff>101600</xdr:colOff>
      <xdr:row>38</xdr:row>
      <xdr:rowOff>72451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48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88978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2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27498</xdr:rowOff>
    </xdr:from>
    <xdr:to>
      <xdr:col>76</xdr:col>
      <xdr:colOff>165100</xdr:colOff>
      <xdr:row>38</xdr:row>
      <xdr:rowOff>129098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4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120225</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63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20457</xdr:rowOff>
    </xdr:from>
    <xdr:to>
      <xdr:col>72</xdr:col>
      <xdr:colOff>38100</xdr:colOff>
      <xdr:row>37</xdr:row>
      <xdr:rowOff>122057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36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138584</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13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149753</xdr:rowOff>
    </xdr:from>
    <xdr:to>
      <xdr:col>67</xdr:col>
      <xdr:colOff>101600</xdr:colOff>
      <xdr:row>38</xdr:row>
      <xdr:rowOff>79904</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4934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71031</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58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21530</xdr:rowOff>
    </xdr:from>
    <xdr:to>
      <xdr:col>85</xdr:col>
      <xdr:colOff>127000</xdr:colOff>
      <xdr:row>76</xdr:row>
      <xdr:rowOff>24305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051730"/>
          <a:ext cx="8382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21301</xdr:rowOff>
    </xdr:from>
    <xdr:to>
      <xdr:col>81</xdr:col>
      <xdr:colOff>50800</xdr:colOff>
      <xdr:row>76</xdr:row>
      <xdr:rowOff>21530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05150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21301</xdr:rowOff>
    </xdr:from>
    <xdr:to>
      <xdr:col>76</xdr:col>
      <xdr:colOff>114300</xdr:colOff>
      <xdr:row>76</xdr:row>
      <xdr:rowOff>33564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51501"/>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33564</xdr:rowOff>
    </xdr:from>
    <xdr:to>
      <xdr:col>71</xdr:col>
      <xdr:colOff>177800</xdr:colOff>
      <xdr:row>76</xdr:row>
      <xdr:rowOff>63528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63764"/>
          <a:ext cx="889000" cy="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144956</xdr:rowOff>
    </xdr:from>
    <xdr:to>
      <xdr:col>85</xdr:col>
      <xdr:colOff>177800</xdr:colOff>
      <xdr:row>76</xdr:row>
      <xdr:rowOff>75105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037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123382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8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142180</xdr:rowOff>
    </xdr:from>
    <xdr:to>
      <xdr:col>81</xdr:col>
      <xdr:colOff>101600</xdr:colOff>
      <xdr:row>76</xdr:row>
      <xdr:rowOff>72330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63457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09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141952</xdr:rowOff>
    </xdr:from>
    <xdr:to>
      <xdr:col>76</xdr:col>
      <xdr:colOff>165100</xdr:colOff>
      <xdr:row>76</xdr:row>
      <xdr:rowOff>72101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007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63228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09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154214</xdr:rowOff>
    </xdr:from>
    <xdr:to>
      <xdr:col>72</xdr:col>
      <xdr:colOff>38100</xdr:colOff>
      <xdr:row>76</xdr:row>
      <xdr:rowOff>84364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75491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0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12728</xdr:rowOff>
    </xdr:from>
    <xdr:to>
      <xdr:col>67</xdr:col>
      <xdr:colOff>101600</xdr:colOff>
      <xdr:row>76</xdr:row>
      <xdr:rowOff>114328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4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105455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3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128600</xdr:rowOff>
    </xdr:from>
    <xdr:to>
      <xdr:col>85</xdr:col>
      <xdr:colOff>127000</xdr:colOff>
      <xdr:row>98</xdr:row>
      <xdr:rowOff>132511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930700"/>
          <a:ext cx="838200" cy="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156426</xdr:rowOff>
    </xdr:from>
    <xdr:to>
      <xdr:col>81</xdr:col>
      <xdr:colOff>50800</xdr:colOff>
      <xdr:row>98</xdr:row>
      <xdr:rowOff>132511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87076"/>
          <a:ext cx="889000" cy="14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147269</xdr:rowOff>
    </xdr:from>
    <xdr:to>
      <xdr:col>76</xdr:col>
      <xdr:colOff>114300</xdr:colOff>
      <xdr:row>97</xdr:row>
      <xdr:rowOff>156426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777919"/>
          <a:ext cx="8890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147269</xdr:rowOff>
    </xdr:from>
    <xdr:to>
      <xdr:col>71</xdr:col>
      <xdr:colOff>177800</xdr:colOff>
      <xdr:row>98</xdr:row>
      <xdr:rowOff>107899</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77919"/>
          <a:ext cx="889000" cy="1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77800</xdr:rowOff>
    </xdr:from>
    <xdr:to>
      <xdr:col>85</xdr:col>
      <xdr:colOff>177800</xdr:colOff>
      <xdr:row>99</xdr:row>
      <xdr:rowOff>7950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164177</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9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81711</xdr:rowOff>
    </xdr:from>
    <xdr:to>
      <xdr:col>81</xdr:col>
      <xdr:colOff>101600</xdr:colOff>
      <xdr:row>99</xdr:row>
      <xdr:rowOff>11861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2988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7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105626</xdr:rowOff>
    </xdr:from>
    <xdr:to>
      <xdr:col>76</xdr:col>
      <xdr:colOff>165100</xdr:colOff>
      <xdr:row>98</xdr:row>
      <xdr:rowOff>35776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3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26903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96469</xdr:rowOff>
    </xdr:from>
    <xdr:to>
      <xdr:col>72</xdr:col>
      <xdr:colOff>38100</xdr:colOff>
      <xdr:row>98</xdr:row>
      <xdr:rowOff>26619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2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17746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81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57099</xdr:rowOff>
    </xdr:from>
    <xdr:to>
      <xdr:col>67</xdr:col>
      <xdr:colOff>101600</xdr:colOff>
      <xdr:row>98</xdr:row>
      <xdr:rowOff>158699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5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149826</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5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98095</xdr:rowOff>
    </xdr:from>
    <xdr:to>
      <xdr:col>116</xdr:col>
      <xdr:colOff>63500</xdr:colOff>
      <xdr:row>36</xdr:row>
      <xdr:rowOff>119812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270295"/>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119949</xdr:rowOff>
    </xdr:from>
    <xdr:to>
      <xdr:col>111</xdr:col>
      <xdr:colOff>177800</xdr:colOff>
      <xdr:row>36</xdr:row>
      <xdr:rowOff>119812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120699"/>
          <a:ext cx="889000" cy="17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119949</xdr:rowOff>
    </xdr:from>
    <xdr:to>
      <xdr:col>107</xdr:col>
      <xdr:colOff>50800</xdr:colOff>
      <xdr:row>36</xdr:row>
      <xdr:rowOff>72263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120699"/>
          <a:ext cx="889000" cy="12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39527</xdr:rowOff>
    </xdr:from>
    <xdr:to>
      <xdr:col>102</xdr:col>
      <xdr:colOff>114300</xdr:colOff>
      <xdr:row>36</xdr:row>
      <xdr:rowOff>72263</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211727"/>
          <a:ext cx="889000" cy="3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47295</xdr:rowOff>
    </xdr:from>
    <xdr:to>
      <xdr:col>116</xdr:col>
      <xdr:colOff>114300</xdr:colOff>
      <xdr:row>36</xdr:row>
      <xdr:rowOff>148895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2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70172</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0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69012</xdr:rowOff>
    </xdr:from>
    <xdr:to>
      <xdr:col>112</xdr:col>
      <xdr:colOff>38100</xdr:colOff>
      <xdr:row>36</xdr:row>
      <xdr:rowOff>170612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2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15689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01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69149</xdr:rowOff>
    </xdr:from>
    <xdr:to>
      <xdr:col>107</xdr:col>
      <xdr:colOff>101600</xdr:colOff>
      <xdr:row>35</xdr:row>
      <xdr:rowOff>170749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06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15826</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584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21463</xdr:rowOff>
    </xdr:from>
    <xdr:to>
      <xdr:col>102</xdr:col>
      <xdr:colOff>165100</xdr:colOff>
      <xdr:row>36</xdr:row>
      <xdr:rowOff>123063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139590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96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160177</xdr:rowOff>
    </xdr:from>
    <xdr:to>
      <xdr:col>98</xdr:col>
      <xdr:colOff>38100</xdr:colOff>
      <xdr:row>36</xdr:row>
      <xdr:rowOff>90327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16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106854</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93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108107</xdr:rowOff>
    </xdr:from>
    <xdr:to>
      <xdr:col>116</xdr:col>
      <xdr:colOff>63500</xdr:colOff>
      <xdr:row>58</xdr:row>
      <xdr:rowOff>108519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52207"/>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106965</xdr:rowOff>
    </xdr:from>
    <xdr:to>
      <xdr:col>111</xdr:col>
      <xdr:colOff>177800</xdr:colOff>
      <xdr:row>58</xdr:row>
      <xdr:rowOff>108519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51065"/>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106965</xdr:rowOff>
    </xdr:from>
    <xdr:to>
      <xdr:col>107</xdr:col>
      <xdr:colOff>50800</xdr:colOff>
      <xdr:row>58</xdr:row>
      <xdr:rowOff>107376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51065"/>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107376</xdr:rowOff>
    </xdr:from>
    <xdr:to>
      <xdr:col>102</xdr:col>
      <xdr:colOff>114300</xdr:colOff>
      <xdr:row>58</xdr:row>
      <xdr:rowOff>107787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51476"/>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57307</xdr:rowOff>
    </xdr:from>
    <xdr:to>
      <xdr:col>116</xdr:col>
      <xdr:colOff>114300</xdr:colOff>
      <xdr:row>58</xdr:row>
      <xdr:rowOff>158907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0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143684</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16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57719</xdr:rowOff>
    </xdr:from>
    <xdr:to>
      <xdr:col>112</xdr:col>
      <xdr:colOff>38100</xdr:colOff>
      <xdr:row>58</xdr:row>
      <xdr:rowOff>159319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0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150446</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094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56165</xdr:rowOff>
    </xdr:from>
    <xdr:to>
      <xdr:col>107</xdr:col>
      <xdr:colOff>101600</xdr:colOff>
      <xdr:row>58</xdr:row>
      <xdr:rowOff>157765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0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148892</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092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56576</xdr:rowOff>
    </xdr:from>
    <xdr:to>
      <xdr:col>102</xdr:col>
      <xdr:colOff>165100</xdr:colOff>
      <xdr:row>58</xdr:row>
      <xdr:rowOff>158176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0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149303</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093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56987</xdr:rowOff>
    </xdr:from>
    <xdr:to>
      <xdr:col>98</xdr:col>
      <xdr:colOff>38100</xdr:colOff>
      <xdr:row>58</xdr:row>
      <xdr:rowOff>158587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0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149714</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093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102507</xdr:rowOff>
    </xdr:from>
    <xdr:to>
      <xdr:col>116</xdr:col>
      <xdr:colOff>63500</xdr:colOff>
      <xdr:row>75</xdr:row>
      <xdr:rowOff>134008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961257"/>
          <a:ext cx="8382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134008</xdr:rowOff>
    </xdr:from>
    <xdr:to>
      <xdr:col>111</xdr:col>
      <xdr:colOff>177800</xdr:colOff>
      <xdr:row>75</xdr:row>
      <xdr:rowOff>166446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92758"/>
          <a:ext cx="889000" cy="3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166446</xdr:rowOff>
    </xdr:from>
    <xdr:to>
      <xdr:col>107</xdr:col>
      <xdr:colOff>50800</xdr:colOff>
      <xdr:row>76</xdr:row>
      <xdr:rowOff>18039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025196"/>
          <a:ext cx="8890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18039</xdr:rowOff>
    </xdr:from>
    <xdr:to>
      <xdr:col>102</xdr:col>
      <xdr:colOff>114300</xdr:colOff>
      <xdr:row>76</xdr:row>
      <xdr:rowOff>41151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48239"/>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51707</xdr:rowOff>
    </xdr:from>
    <xdr:to>
      <xdr:col>116</xdr:col>
      <xdr:colOff>114300</xdr:colOff>
      <xdr:row>75</xdr:row>
      <xdr:rowOff>153307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74584</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7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83208</xdr:rowOff>
    </xdr:from>
    <xdr:to>
      <xdr:col>112</xdr:col>
      <xdr:colOff>38100</xdr:colOff>
      <xdr:row>76</xdr:row>
      <xdr:rowOff>13357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419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29885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71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115646</xdr:rowOff>
    </xdr:from>
    <xdr:to>
      <xdr:col>107</xdr:col>
      <xdr:colOff>101600</xdr:colOff>
      <xdr:row>76</xdr:row>
      <xdr:rowOff>45796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62323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74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138689</xdr:rowOff>
    </xdr:from>
    <xdr:to>
      <xdr:col>102</xdr:col>
      <xdr:colOff>165100</xdr:colOff>
      <xdr:row>76</xdr:row>
      <xdr:rowOff>68839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9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85366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77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161801</xdr:rowOff>
    </xdr:from>
    <xdr:to>
      <xdr:col>98</xdr:col>
      <xdr:colOff>38100</xdr:colOff>
      <xdr:row>76</xdr:row>
      <xdr:rowOff>91951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2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108477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9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470,105</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19,560</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年度は駄知こども園建設工事費の皆増等により、普通建設事業費（新規整備）が前年度比</a:t>
          </a:r>
          <a:r>
            <a:rPr kumimoji="1" lang="en-US" altLang="ja-JP" sz="1300">
              <a:latin typeface="ＭＳ Ｐゴシック" panose="020B0600070205080204" pitchFamily="50" charset="-128"/>
              <a:ea typeface="ＭＳ Ｐゴシック" panose="020B0600070205080204" pitchFamily="50" charset="-128"/>
            </a:rPr>
            <a:t>14,525</a:t>
          </a:r>
          <a:r>
            <a:rPr kumimoji="1" lang="ja-JP" altLang="en-US" sz="1300">
              <a:latin typeface="ＭＳ Ｐゴシック" panose="020B0600070205080204" pitchFamily="50" charset="-128"/>
              <a:ea typeface="ＭＳ Ｐゴシック" panose="020B0600070205080204" pitchFamily="50" charset="-128"/>
            </a:rPr>
            <a:t>円の増となっているほか、給与改定に伴う人件費の増により前年度比</a:t>
          </a:r>
          <a:r>
            <a:rPr kumimoji="1" lang="en-US" altLang="ja-JP" sz="1300">
              <a:latin typeface="ＭＳ Ｐゴシック" panose="020B0600070205080204" pitchFamily="50" charset="-128"/>
              <a:ea typeface="ＭＳ Ｐゴシック" panose="020B0600070205080204" pitchFamily="50" charset="-128"/>
            </a:rPr>
            <a:t>5,217</a:t>
          </a:r>
          <a:r>
            <a:rPr kumimoji="1" lang="ja-JP" altLang="en-US" sz="1300">
              <a:latin typeface="ＭＳ Ｐゴシック" panose="020B0600070205080204" pitchFamily="50" charset="-128"/>
              <a:ea typeface="ＭＳ Ｐゴシック" panose="020B0600070205080204" pitchFamily="50" charset="-128"/>
            </a:rPr>
            <a:t>円の増、定額減税・定額減税補足給付金給付費の皆増等により補助費等が前年度比</a:t>
          </a:r>
          <a:r>
            <a:rPr kumimoji="1" lang="en-US" altLang="ja-JP" sz="1300">
              <a:latin typeface="ＭＳ Ｐゴシック" panose="020B0600070205080204" pitchFamily="50" charset="-128"/>
              <a:ea typeface="ＭＳ Ｐゴシック" panose="020B0600070205080204" pitchFamily="50" charset="-128"/>
            </a:rPr>
            <a:t>9,875</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一方、物件費が新型コロナワクチン接種委託料等の減により前年度比</a:t>
          </a:r>
          <a:r>
            <a:rPr kumimoji="1" lang="en-US" altLang="ja-JP" sz="1300">
              <a:latin typeface="ＭＳ Ｐゴシック" panose="020B0600070205080204" pitchFamily="50" charset="-128"/>
              <a:ea typeface="ＭＳ Ｐゴシック" panose="020B0600070205080204" pitchFamily="50" charset="-128"/>
            </a:rPr>
            <a:t>2,694</a:t>
          </a:r>
          <a:r>
            <a:rPr kumimoji="1" lang="ja-JP" altLang="en-US" sz="1300">
              <a:latin typeface="ＭＳ Ｐゴシック" panose="020B0600070205080204" pitchFamily="50" charset="-128"/>
              <a:ea typeface="ＭＳ Ｐゴシック" panose="020B0600070205080204" pitchFamily="50" charset="-128"/>
            </a:rPr>
            <a:t>円の減となっているほか、普通建設事業費（新規整備）が公共施設の更新工事の減少により前年度比</a:t>
          </a:r>
          <a:r>
            <a:rPr kumimoji="1" lang="en-US" altLang="ja-JP" sz="1300">
              <a:latin typeface="ＭＳ Ｐゴシック" panose="020B0600070205080204" pitchFamily="50" charset="-128"/>
              <a:ea typeface="ＭＳ Ｐゴシック" panose="020B0600070205080204" pitchFamily="50" charset="-128"/>
            </a:rPr>
            <a:t>9,127</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今後は、高止まりとなっている人件費や増加傾向を示している普通建設費といった経常経費について、公共施設の統廃合やＤＸの推進等により、業務の効率化を図り抑制していく。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岐阜県土岐市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54,243
51,954
116.02
26,553,662
25,499,982
905,580
13,820,506
17,585,774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44145</xdr:rowOff>
    </xdr:from>
    <xdr:to>
      <xdr:col>24</xdr:col>
      <xdr:colOff>63500</xdr:colOff>
      <xdr:row>34</xdr:row>
      <xdr:rowOff>115925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73445"/>
          <a:ext cx="8382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115925</xdr:rowOff>
    </xdr:from>
    <xdr:to>
      <xdr:col>19</xdr:col>
      <xdr:colOff>177800</xdr:colOff>
      <xdr:row>34</xdr:row>
      <xdr:rowOff>147930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4522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130556</xdr:rowOff>
    </xdr:from>
    <xdr:to>
      <xdr:col>15</xdr:col>
      <xdr:colOff>50800</xdr:colOff>
      <xdr:row>34</xdr:row>
      <xdr:rowOff>147930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59856"/>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130556</xdr:rowOff>
    </xdr:from>
    <xdr:to>
      <xdr:col>10</xdr:col>
      <xdr:colOff>114300</xdr:colOff>
      <xdr:row>34</xdr:row>
      <xdr:rowOff>146101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59856"/>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164795</xdr:rowOff>
    </xdr:from>
    <xdr:to>
      <xdr:col>24</xdr:col>
      <xdr:colOff>114300</xdr:colOff>
      <xdr:row>34</xdr:row>
      <xdr:rowOff>94945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16222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7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65125</xdr:rowOff>
    </xdr:from>
    <xdr:to>
      <xdr:col>20</xdr:col>
      <xdr:colOff>38100</xdr:colOff>
      <xdr:row>34</xdr:row>
      <xdr:rowOff>166725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11802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6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97130</xdr:rowOff>
    </xdr:from>
    <xdr:to>
      <xdr:col>15</xdr:col>
      <xdr:colOff>101600</xdr:colOff>
      <xdr:row>35</xdr:row>
      <xdr:rowOff>27280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43807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79756</xdr:rowOff>
    </xdr:from>
    <xdr:to>
      <xdr:col>10</xdr:col>
      <xdr:colOff>165100</xdr:colOff>
      <xdr:row>35</xdr:row>
      <xdr:rowOff>9906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26433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95301</xdr:rowOff>
    </xdr:from>
    <xdr:to>
      <xdr:col>6</xdr:col>
      <xdr:colOff>38100</xdr:colOff>
      <xdr:row>35</xdr:row>
      <xdr:rowOff>25451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2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41978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9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123142</xdr:rowOff>
    </xdr:from>
    <xdr:to>
      <xdr:col>24</xdr:col>
      <xdr:colOff>63500</xdr:colOff>
      <xdr:row>57</xdr:row>
      <xdr:rowOff>43566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24342"/>
          <a:ext cx="838200" cy="9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137338</xdr:rowOff>
    </xdr:from>
    <xdr:to>
      <xdr:col>19</xdr:col>
      <xdr:colOff>177800</xdr:colOff>
      <xdr:row>57</xdr:row>
      <xdr:rowOff>43566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38538"/>
          <a:ext cx="889000" cy="7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137338</xdr:rowOff>
    </xdr:from>
    <xdr:to>
      <xdr:col>15</xdr:col>
      <xdr:colOff>50800</xdr:colOff>
      <xdr:row>57</xdr:row>
      <xdr:rowOff>10343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38538"/>
          <a:ext cx="889000" cy="4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24257</xdr:rowOff>
    </xdr:from>
    <xdr:to>
      <xdr:col>10</xdr:col>
      <xdr:colOff>114300</xdr:colOff>
      <xdr:row>57</xdr:row>
      <xdr:rowOff>10343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11107"/>
          <a:ext cx="889000" cy="67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72342</xdr:rowOff>
    </xdr:from>
    <xdr:to>
      <xdr:col>24</xdr:col>
      <xdr:colOff>114300</xdr:colOff>
      <xdr:row>57</xdr:row>
      <xdr:rowOff>2492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7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50769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164216</xdr:rowOff>
    </xdr:from>
    <xdr:to>
      <xdr:col>20</xdr:col>
      <xdr:colOff>38100</xdr:colOff>
      <xdr:row>57</xdr:row>
      <xdr:rowOff>94366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6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85493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5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86538</xdr:rowOff>
    </xdr:from>
    <xdr:to>
      <xdr:col>15</xdr:col>
      <xdr:colOff>101600</xdr:colOff>
      <xdr:row>57</xdr:row>
      <xdr:rowOff>16688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7815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8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130993</xdr:rowOff>
    </xdr:from>
    <xdr:to>
      <xdr:col>10</xdr:col>
      <xdr:colOff>165100</xdr:colOff>
      <xdr:row>57</xdr:row>
      <xdr:rowOff>61143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52270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2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144907</xdr:rowOff>
    </xdr:from>
    <xdr:to>
      <xdr:col>6</xdr:col>
      <xdr:colOff>38100</xdr:colOff>
      <xdr:row>53</xdr:row>
      <xdr:rowOff>75057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66184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5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47237</xdr:rowOff>
    </xdr:from>
    <xdr:to>
      <xdr:col>24</xdr:col>
      <xdr:colOff>63500</xdr:colOff>
      <xdr:row>77</xdr:row>
      <xdr:rowOff>33260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77437"/>
          <a:ext cx="838200" cy="15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33260</xdr:rowOff>
    </xdr:from>
    <xdr:to>
      <xdr:col>19</xdr:col>
      <xdr:colOff>177800</xdr:colOff>
      <xdr:row>77</xdr:row>
      <xdr:rowOff>60823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4910"/>
          <a:ext cx="889000" cy="2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158130</xdr:rowOff>
    </xdr:from>
    <xdr:to>
      <xdr:col>15</xdr:col>
      <xdr:colOff>50800</xdr:colOff>
      <xdr:row>77</xdr:row>
      <xdr:rowOff>60823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88330"/>
          <a:ext cx="889000" cy="7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158130</xdr:rowOff>
    </xdr:from>
    <xdr:to>
      <xdr:col>10</xdr:col>
      <xdr:colOff>114300</xdr:colOff>
      <xdr:row>78</xdr:row>
      <xdr:rowOff>76509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88330"/>
          <a:ext cx="889000" cy="26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167887</xdr:rowOff>
    </xdr:from>
    <xdr:to>
      <xdr:col>24</xdr:col>
      <xdr:colOff>114300</xdr:colOff>
      <xdr:row>76</xdr:row>
      <xdr:rowOff>98037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2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146314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0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153910</xdr:rowOff>
    </xdr:from>
    <xdr:to>
      <xdr:col>20</xdr:col>
      <xdr:colOff>38100</xdr:colOff>
      <xdr:row>77</xdr:row>
      <xdr:rowOff>84060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75187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10023</xdr:rowOff>
    </xdr:from>
    <xdr:to>
      <xdr:col>15</xdr:col>
      <xdr:colOff>101600</xdr:colOff>
      <xdr:row>77</xdr:row>
      <xdr:rowOff>111623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102750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107330</xdr:rowOff>
    </xdr:from>
    <xdr:to>
      <xdr:col>10</xdr:col>
      <xdr:colOff>165100</xdr:colOff>
      <xdr:row>77</xdr:row>
      <xdr:rowOff>37480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28607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25709</xdr:rowOff>
    </xdr:from>
    <xdr:to>
      <xdr:col>6</xdr:col>
      <xdr:colOff>38100</xdr:colOff>
      <xdr:row>78</xdr:row>
      <xdr:rowOff>127309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118436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9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100685</xdr:rowOff>
    </xdr:from>
    <xdr:to>
      <xdr:col>24</xdr:col>
      <xdr:colOff>63500</xdr:colOff>
      <xdr:row>94</xdr:row>
      <xdr:rowOff>164046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216985"/>
          <a:ext cx="838200" cy="6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164046</xdr:rowOff>
    </xdr:from>
    <xdr:to>
      <xdr:col>19</xdr:col>
      <xdr:colOff>177800</xdr:colOff>
      <xdr:row>95</xdr:row>
      <xdr:rowOff>20638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80346"/>
          <a:ext cx="889000" cy="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16523</xdr:rowOff>
    </xdr:from>
    <xdr:to>
      <xdr:col>15</xdr:col>
      <xdr:colOff>50800</xdr:colOff>
      <xdr:row>95</xdr:row>
      <xdr:rowOff>20638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30427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16523</xdr:rowOff>
    </xdr:from>
    <xdr:to>
      <xdr:col>10</xdr:col>
      <xdr:colOff>114300</xdr:colOff>
      <xdr:row>96</xdr:row>
      <xdr:rowOff>67348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04273"/>
          <a:ext cx="889000" cy="2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49885</xdr:rowOff>
    </xdr:from>
    <xdr:to>
      <xdr:col>24</xdr:col>
      <xdr:colOff>114300</xdr:colOff>
      <xdr:row>94</xdr:row>
      <xdr:rowOff>151485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6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72762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1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113246</xdr:rowOff>
    </xdr:from>
    <xdr:to>
      <xdr:col>20</xdr:col>
      <xdr:colOff>38100</xdr:colOff>
      <xdr:row>95</xdr:row>
      <xdr:rowOff>43396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59923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141288</xdr:rowOff>
    </xdr:from>
    <xdr:to>
      <xdr:col>15</xdr:col>
      <xdr:colOff>101600</xdr:colOff>
      <xdr:row>95</xdr:row>
      <xdr:rowOff>71438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5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87965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137173</xdr:rowOff>
    </xdr:from>
    <xdr:to>
      <xdr:col>10</xdr:col>
      <xdr:colOff>165100</xdr:colOff>
      <xdr:row>95</xdr:row>
      <xdr:rowOff>67323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83850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2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16548</xdr:rowOff>
    </xdr:from>
    <xdr:to>
      <xdr:col>6</xdr:col>
      <xdr:colOff>38100</xdr:colOff>
      <xdr:row>96</xdr:row>
      <xdr:rowOff>118148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134675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5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48913</xdr:rowOff>
    </xdr:from>
    <xdr:to>
      <xdr:col>55</xdr:col>
      <xdr:colOff>0</xdr:colOff>
      <xdr:row>39</xdr:row>
      <xdr:rowOff>49240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35463"/>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44124</xdr:rowOff>
    </xdr:from>
    <xdr:to>
      <xdr:col>50</xdr:col>
      <xdr:colOff>114300</xdr:colOff>
      <xdr:row>39</xdr:row>
      <xdr:rowOff>49240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0674"/>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44124</xdr:rowOff>
    </xdr:from>
    <xdr:to>
      <xdr:col>45</xdr:col>
      <xdr:colOff>177800</xdr:colOff>
      <xdr:row>39</xdr:row>
      <xdr:rowOff>45538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30674"/>
          <a:ext cx="88900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45538</xdr:rowOff>
    </xdr:from>
    <xdr:to>
      <xdr:col>41</xdr:col>
      <xdr:colOff>50800</xdr:colOff>
      <xdr:row>39</xdr:row>
      <xdr:rowOff>46192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32088"/>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169563</xdr:rowOff>
    </xdr:from>
    <xdr:to>
      <xdr:col>55</xdr:col>
      <xdr:colOff>50800</xdr:colOff>
      <xdr:row>39</xdr:row>
      <xdr:rowOff>99713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84490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9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169890</xdr:rowOff>
    </xdr:from>
    <xdr:to>
      <xdr:col>50</xdr:col>
      <xdr:colOff>165100</xdr:colOff>
      <xdr:row>39</xdr:row>
      <xdr:rowOff>100040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91167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77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164774</xdr:rowOff>
    </xdr:from>
    <xdr:to>
      <xdr:col>46</xdr:col>
      <xdr:colOff>38100</xdr:colOff>
      <xdr:row>39</xdr:row>
      <xdr:rowOff>94924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86051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72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166188</xdr:rowOff>
    </xdr:from>
    <xdr:to>
      <xdr:col>41</xdr:col>
      <xdr:colOff>101600</xdr:colOff>
      <xdr:row>39</xdr:row>
      <xdr:rowOff>96338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87465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166842</xdr:rowOff>
    </xdr:from>
    <xdr:to>
      <xdr:col>36</xdr:col>
      <xdr:colOff>165100</xdr:colOff>
      <xdr:row>39</xdr:row>
      <xdr:rowOff>96992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88119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74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69183</xdr:rowOff>
    </xdr:from>
    <xdr:to>
      <xdr:col>55</xdr:col>
      <xdr:colOff>0</xdr:colOff>
      <xdr:row>59</xdr:row>
      <xdr:rowOff>69846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84733"/>
          <a:ext cx="8382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69183</xdr:rowOff>
    </xdr:from>
    <xdr:to>
      <xdr:col>50</xdr:col>
      <xdr:colOff>114300</xdr:colOff>
      <xdr:row>59</xdr:row>
      <xdr:rowOff>74581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84733"/>
          <a:ext cx="889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74581</xdr:rowOff>
    </xdr:from>
    <xdr:to>
      <xdr:col>45</xdr:col>
      <xdr:colOff>177800</xdr:colOff>
      <xdr:row>59</xdr:row>
      <xdr:rowOff>76617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90131"/>
          <a:ext cx="88900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71838</xdr:rowOff>
    </xdr:from>
    <xdr:to>
      <xdr:col>41</xdr:col>
      <xdr:colOff>50800</xdr:colOff>
      <xdr:row>59</xdr:row>
      <xdr:rowOff>76617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87388"/>
          <a:ext cx="889000" cy="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19046</xdr:rowOff>
    </xdr:from>
    <xdr:to>
      <xdr:col>55</xdr:col>
      <xdr:colOff>50800</xdr:colOff>
      <xdr:row>59</xdr:row>
      <xdr:rowOff>120646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105423</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18383</xdr:rowOff>
    </xdr:from>
    <xdr:to>
      <xdr:col>50</xdr:col>
      <xdr:colOff>165100</xdr:colOff>
      <xdr:row>59</xdr:row>
      <xdr:rowOff>119983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3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111110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22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23781</xdr:rowOff>
    </xdr:from>
    <xdr:to>
      <xdr:col>46</xdr:col>
      <xdr:colOff>38100</xdr:colOff>
      <xdr:row>59</xdr:row>
      <xdr:rowOff>125381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3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116508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23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25817</xdr:rowOff>
    </xdr:from>
    <xdr:to>
      <xdr:col>41</xdr:col>
      <xdr:colOff>101600</xdr:colOff>
      <xdr:row>59</xdr:row>
      <xdr:rowOff>127417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4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118544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2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21038</xdr:rowOff>
    </xdr:from>
    <xdr:to>
      <xdr:col>36</xdr:col>
      <xdr:colOff>165100</xdr:colOff>
      <xdr:row>59</xdr:row>
      <xdr:rowOff>122638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113765</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22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120886</xdr:rowOff>
    </xdr:from>
    <xdr:to>
      <xdr:col>55</xdr:col>
      <xdr:colOff>0</xdr:colOff>
      <xdr:row>77</xdr:row>
      <xdr:rowOff>5558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51086"/>
          <a:ext cx="838200" cy="5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95260</xdr:rowOff>
    </xdr:from>
    <xdr:to>
      <xdr:col>50</xdr:col>
      <xdr:colOff>114300</xdr:colOff>
      <xdr:row>76</xdr:row>
      <xdr:rowOff>120886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54010"/>
          <a:ext cx="889000" cy="19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95260</xdr:rowOff>
    </xdr:from>
    <xdr:to>
      <xdr:col>45</xdr:col>
      <xdr:colOff>177800</xdr:colOff>
      <xdr:row>76</xdr:row>
      <xdr:rowOff>141895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54010"/>
          <a:ext cx="889000" cy="21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4986</xdr:rowOff>
    </xdr:from>
    <xdr:to>
      <xdr:col>41</xdr:col>
      <xdr:colOff>50800</xdr:colOff>
      <xdr:row>76</xdr:row>
      <xdr:rowOff>141895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863736"/>
          <a:ext cx="889000" cy="30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126208</xdr:rowOff>
    </xdr:from>
    <xdr:to>
      <xdr:col>55</xdr:col>
      <xdr:colOff>50800</xdr:colOff>
      <xdr:row>77</xdr:row>
      <xdr:rowOff>56358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5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104635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3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70086</xdr:rowOff>
    </xdr:from>
    <xdr:to>
      <xdr:col>50</xdr:col>
      <xdr:colOff>165100</xdr:colOff>
      <xdr:row>77</xdr:row>
      <xdr:rowOff>236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0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16763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7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44460</xdr:rowOff>
    </xdr:from>
    <xdr:to>
      <xdr:col>46</xdr:col>
      <xdr:colOff>38100</xdr:colOff>
      <xdr:row>75</xdr:row>
      <xdr:rowOff>146059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032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162587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7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91095</xdr:rowOff>
    </xdr:from>
    <xdr:to>
      <xdr:col>41</xdr:col>
      <xdr:colOff>101600</xdr:colOff>
      <xdr:row>77</xdr:row>
      <xdr:rowOff>21245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2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12372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1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125636</xdr:rowOff>
    </xdr:from>
    <xdr:to>
      <xdr:col>36</xdr:col>
      <xdr:colOff>165100</xdr:colOff>
      <xdr:row>75</xdr:row>
      <xdr:rowOff>55786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81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72313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58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114515</xdr:rowOff>
    </xdr:from>
    <xdr:to>
      <xdr:col>55</xdr:col>
      <xdr:colOff>0</xdr:colOff>
      <xdr:row>94</xdr:row>
      <xdr:rowOff>170726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230815"/>
          <a:ext cx="838200" cy="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114515</xdr:rowOff>
    </xdr:from>
    <xdr:to>
      <xdr:col>50</xdr:col>
      <xdr:colOff>114300</xdr:colOff>
      <xdr:row>95</xdr:row>
      <xdr:rowOff>82804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230815"/>
          <a:ext cx="889000" cy="1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82804</xdr:rowOff>
    </xdr:from>
    <xdr:to>
      <xdr:col>45</xdr:col>
      <xdr:colOff>177800</xdr:colOff>
      <xdr:row>96</xdr:row>
      <xdr:rowOff>61074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70554"/>
          <a:ext cx="889000" cy="1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161544</xdr:rowOff>
    </xdr:from>
    <xdr:to>
      <xdr:col>41</xdr:col>
      <xdr:colOff>50800</xdr:colOff>
      <xdr:row>96</xdr:row>
      <xdr:rowOff>61074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49294"/>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119926</xdr:rowOff>
    </xdr:from>
    <xdr:to>
      <xdr:col>55</xdr:col>
      <xdr:colOff>50800</xdr:colOff>
      <xdr:row>95</xdr:row>
      <xdr:rowOff>50076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3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142803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0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63715</xdr:rowOff>
    </xdr:from>
    <xdr:to>
      <xdr:col>50</xdr:col>
      <xdr:colOff>165100</xdr:colOff>
      <xdr:row>94</xdr:row>
      <xdr:rowOff>165315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1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10392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95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32004</xdr:rowOff>
    </xdr:from>
    <xdr:to>
      <xdr:col>46</xdr:col>
      <xdr:colOff>38100</xdr:colOff>
      <xdr:row>95</xdr:row>
      <xdr:rowOff>133604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1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150131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9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10274</xdr:rowOff>
    </xdr:from>
    <xdr:to>
      <xdr:col>41</xdr:col>
      <xdr:colOff>101600</xdr:colOff>
      <xdr:row>96</xdr:row>
      <xdr:rowOff>111874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103001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6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110744</xdr:rowOff>
    </xdr:from>
    <xdr:to>
      <xdr:col>36</xdr:col>
      <xdr:colOff>165100</xdr:colOff>
      <xdr:row>96</xdr:row>
      <xdr:rowOff>40894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32021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9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142977</xdr:rowOff>
    </xdr:from>
    <xdr:to>
      <xdr:col>85</xdr:col>
      <xdr:colOff>127000</xdr:colOff>
      <xdr:row>37</xdr:row>
      <xdr:rowOff>159550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86627"/>
          <a:ext cx="8382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159550</xdr:rowOff>
    </xdr:from>
    <xdr:to>
      <xdr:col>81</xdr:col>
      <xdr:colOff>50800</xdr:colOff>
      <xdr:row>38</xdr:row>
      <xdr:rowOff>30315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03200"/>
          <a:ext cx="8890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157836</xdr:rowOff>
    </xdr:from>
    <xdr:to>
      <xdr:col>76</xdr:col>
      <xdr:colOff>114300</xdr:colOff>
      <xdr:row>38</xdr:row>
      <xdr:rowOff>30315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01486"/>
          <a:ext cx="889000" cy="4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157836</xdr:rowOff>
    </xdr:from>
    <xdr:to>
      <xdr:col>71</xdr:col>
      <xdr:colOff>177800</xdr:colOff>
      <xdr:row>37</xdr:row>
      <xdr:rowOff>157912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0148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92177</xdr:rowOff>
    </xdr:from>
    <xdr:to>
      <xdr:col>85</xdr:col>
      <xdr:colOff>177800</xdr:colOff>
      <xdr:row>38</xdr:row>
      <xdr:rowOff>22327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70604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1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108750</xdr:rowOff>
    </xdr:from>
    <xdr:to>
      <xdr:col>81</xdr:col>
      <xdr:colOff>101600</xdr:colOff>
      <xdr:row>38</xdr:row>
      <xdr:rowOff>38900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30027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4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150965</xdr:rowOff>
    </xdr:from>
    <xdr:to>
      <xdr:col>76</xdr:col>
      <xdr:colOff>165100</xdr:colOff>
      <xdr:row>38</xdr:row>
      <xdr:rowOff>81114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94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72242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8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107036</xdr:rowOff>
    </xdr:from>
    <xdr:to>
      <xdr:col>72</xdr:col>
      <xdr:colOff>38100</xdr:colOff>
      <xdr:row>38</xdr:row>
      <xdr:rowOff>37185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506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28312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4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107112</xdr:rowOff>
    </xdr:from>
    <xdr:to>
      <xdr:col>67</xdr:col>
      <xdr:colOff>101600</xdr:colOff>
      <xdr:row>38</xdr:row>
      <xdr:rowOff>37261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507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28389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4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161836</xdr:rowOff>
    </xdr:from>
    <xdr:to>
      <xdr:col>85</xdr:col>
      <xdr:colOff>127000</xdr:colOff>
      <xdr:row>56</xdr:row>
      <xdr:rowOff>13018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591586"/>
          <a:ext cx="8382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101162</xdr:rowOff>
    </xdr:from>
    <xdr:to>
      <xdr:col>81</xdr:col>
      <xdr:colOff>50800</xdr:colOff>
      <xdr:row>55</xdr:row>
      <xdr:rowOff>161836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530912"/>
          <a:ext cx="889000" cy="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101162</xdr:rowOff>
    </xdr:from>
    <xdr:to>
      <xdr:col>76</xdr:col>
      <xdr:colOff>114300</xdr:colOff>
      <xdr:row>55</xdr:row>
      <xdr:rowOff>158026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30912"/>
          <a:ext cx="889000" cy="5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157797</xdr:rowOff>
    </xdr:from>
    <xdr:to>
      <xdr:col>71</xdr:col>
      <xdr:colOff>177800</xdr:colOff>
      <xdr:row>55</xdr:row>
      <xdr:rowOff>158026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8754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133668</xdr:rowOff>
    </xdr:from>
    <xdr:to>
      <xdr:col>85</xdr:col>
      <xdr:colOff>177800</xdr:colOff>
      <xdr:row>56</xdr:row>
      <xdr:rowOff>63818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6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112095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4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111036</xdr:rowOff>
    </xdr:from>
    <xdr:to>
      <xdr:col>81</xdr:col>
      <xdr:colOff>101600</xdr:colOff>
      <xdr:row>56</xdr:row>
      <xdr:rowOff>41186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32313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50362</xdr:rowOff>
    </xdr:from>
    <xdr:to>
      <xdr:col>76</xdr:col>
      <xdr:colOff>165100</xdr:colOff>
      <xdr:row>55</xdr:row>
      <xdr:rowOff>151962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143089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5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107226</xdr:rowOff>
    </xdr:from>
    <xdr:to>
      <xdr:col>72</xdr:col>
      <xdr:colOff>38100</xdr:colOff>
      <xdr:row>56</xdr:row>
      <xdr:rowOff>37376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3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28503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62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106997</xdr:rowOff>
    </xdr:from>
    <xdr:to>
      <xdr:col>67</xdr:col>
      <xdr:colOff>101600</xdr:colOff>
      <xdr:row>56</xdr:row>
      <xdr:rowOff>37147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28274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2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21651</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394751"/>
          <a:ext cx="838200" cy="11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21651</xdr:rowOff>
    </xdr:from>
    <xdr:to>
      <xdr:col>81</xdr:col>
      <xdr:colOff>50800</xdr:colOff>
      <xdr:row>78</xdr:row>
      <xdr:rowOff>78298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394751"/>
          <a:ext cx="889000" cy="5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71258</xdr:rowOff>
    </xdr:from>
    <xdr:to>
      <xdr:col>76</xdr:col>
      <xdr:colOff>114300</xdr:colOff>
      <xdr:row>78</xdr:row>
      <xdr:rowOff>78298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272908"/>
          <a:ext cx="889000" cy="17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71258</xdr:rowOff>
    </xdr:from>
    <xdr:to>
      <xdr:col>71</xdr:col>
      <xdr:colOff>177800</xdr:colOff>
      <xdr:row>78</xdr:row>
      <xdr:rowOff>29104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272908"/>
          <a:ext cx="889000" cy="12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72082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4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142301</xdr:rowOff>
    </xdr:from>
    <xdr:to>
      <xdr:col>81</xdr:col>
      <xdr:colOff>101600</xdr:colOff>
      <xdr:row>78</xdr:row>
      <xdr:rowOff>72451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88978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11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27498</xdr:rowOff>
    </xdr:from>
    <xdr:to>
      <xdr:col>76</xdr:col>
      <xdr:colOff>165100</xdr:colOff>
      <xdr:row>78</xdr:row>
      <xdr:rowOff>129098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0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120225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49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20458</xdr:rowOff>
    </xdr:from>
    <xdr:to>
      <xdr:col>72</xdr:col>
      <xdr:colOff>38100</xdr:colOff>
      <xdr:row>77</xdr:row>
      <xdr:rowOff>122058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2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138585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299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149754</xdr:rowOff>
    </xdr:from>
    <xdr:to>
      <xdr:col>67</xdr:col>
      <xdr:colOff>101600</xdr:colOff>
      <xdr:row>78</xdr:row>
      <xdr:rowOff>79904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71031</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44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21530</xdr:rowOff>
    </xdr:from>
    <xdr:to>
      <xdr:col>85</xdr:col>
      <xdr:colOff>127000</xdr:colOff>
      <xdr:row>96</xdr:row>
      <xdr:rowOff>24305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480730"/>
          <a:ext cx="8382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21301</xdr:rowOff>
    </xdr:from>
    <xdr:to>
      <xdr:col>81</xdr:col>
      <xdr:colOff>50800</xdr:colOff>
      <xdr:row>96</xdr:row>
      <xdr:rowOff>21530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48050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21301</xdr:rowOff>
    </xdr:from>
    <xdr:to>
      <xdr:col>76</xdr:col>
      <xdr:colOff>114300</xdr:colOff>
      <xdr:row>96</xdr:row>
      <xdr:rowOff>33564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480501"/>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33564</xdr:rowOff>
    </xdr:from>
    <xdr:to>
      <xdr:col>71</xdr:col>
      <xdr:colOff>177800</xdr:colOff>
      <xdr:row>96</xdr:row>
      <xdr:rowOff>63528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492764"/>
          <a:ext cx="889000" cy="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144955</xdr:rowOff>
    </xdr:from>
    <xdr:to>
      <xdr:col>85</xdr:col>
      <xdr:colOff>177800</xdr:colOff>
      <xdr:row>96</xdr:row>
      <xdr:rowOff>75105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3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123382</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1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142180</xdr:rowOff>
    </xdr:from>
    <xdr:to>
      <xdr:col>81</xdr:col>
      <xdr:colOff>101600</xdr:colOff>
      <xdr:row>96</xdr:row>
      <xdr:rowOff>72330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2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63457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5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141951</xdr:rowOff>
    </xdr:from>
    <xdr:to>
      <xdr:col>76</xdr:col>
      <xdr:colOff>165100</xdr:colOff>
      <xdr:row>96</xdr:row>
      <xdr:rowOff>72101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2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63228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52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154214</xdr:rowOff>
    </xdr:from>
    <xdr:to>
      <xdr:col>72</xdr:col>
      <xdr:colOff>38100</xdr:colOff>
      <xdr:row>96</xdr:row>
      <xdr:rowOff>84364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4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75491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53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12728</xdr:rowOff>
    </xdr:from>
    <xdr:to>
      <xdr:col>67</xdr:col>
      <xdr:colOff>101600</xdr:colOff>
      <xdr:row>96</xdr:row>
      <xdr:rowOff>114328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4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105455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56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年度は総務費が定額減税・定額減税補足給付金給付費の皆増等により前年度比</a:t>
          </a:r>
          <a:r>
            <a:rPr kumimoji="1" lang="en-US" altLang="ja-JP" sz="1300">
              <a:latin typeface="ＭＳ Ｐゴシック" panose="020B0600070205080204" pitchFamily="50" charset="-128"/>
              <a:ea typeface="ＭＳ Ｐゴシック" panose="020B0600070205080204" pitchFamily="50" charset="-128"/>
            </a:rPr>
            <a:t>12,057</a:t>
          </a:r>
          <a:r>
            <a:rPr kumimoji="1" lang="ja-JP" altLang="en-US" sz="1300">
              <a:latin typeface="ＭＳ Ｐゴシック" panose="020B0600070205080204" pitchFamily="50" charset="-128"/>
              <a:ea typeface="ＭＳ Ｐゴシック" panose="020B0600070205080204" pitchFamily="50" charset="-128"/>
            </a:rPr>
            <a:t>円の増、民生費が駄知こども園建設工事費の皆増等により前年度比</a:t>
          </a:r>
          <a:r>
            <a:rPr kumimoji="1" lang="en-US" altLang="ja-JP" sz="1300">
              <a:latin typeface="ＭＳ Ｐゴシック" panose="020B0600070205080204" pitchFamily="50" charset="-128"/>
              <a:ea typeface="ＭＳ Ｐゴシック" panose="020B0600070205080204" pitchFamily="50" charset="-128"/>
            </a:rPr>
            <a:t>14,466</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一方で、商工費がセラトピア土岐整備事業費や道の駅整備事業費等の減により前年度比</a:t>
          </a:r>
          <a:r>
            <a:rPr kumimoji="1" lang="en-US" altLang="ja-JP" sz="1300">
              <a:latin typeface="ＭＳ Ｐゴシック" panose="020B0600070205080204" pitchFamily="50" charset="-128"/>
              <a:ea typeface="ＭＳ Ｐゴシック" panose="020B0600070205080204" pitchFamily="50" charset="-128"/>
            </a:rPr>
            <a:t>2,455</a:t>
          </a:r>
          <a:r>
            <a:rPr kumimoji="1" lang="ja-JP" altLang="en-US" sz="1300">
              <a:latin typeface="ＭＳ Ｐゴシック" panose="020B0600070205080204" pitchFamily="50" charset="-128"/>
              <a:ea typeface="ＭＳ Ｐゴシック" panose="020B0600070205080204" pitchFamily="50" charset="-128"/>
            </a:rPr>
            <a:t>円の減となっているほか、土木費が陶元浅野線道路新設工事費等の減により前年度比</a:t>
          </a:r>
          <a:r>
            <a:rPr kumimoji="1" lang="en-US" altLang="ja-JP" sz="1300">
              <a:latin typeface="ＭＳ Ｐゴシック" panose="020B0600070205080204" pitchFamily="50" charset="-128"/>
              <a:ea typeface="ＭＳ Ｐゴシック" panose="020B0600070205080204" pitchFamily="50" charset="-128"/>
            </a:rPr>
            <a:t>4,426</a:t>
          </a:r>
          <a:r>
            <a:rPr kumimoji="1" lang="ja-JP" altLang="en-US" sz="1300">
              <a:latin typeface="ＭＳ Ｐゴシック" panose="020B0600070205080204" pitchFamily="50" charset="-128"/>
              <a:ea typeface="ＭＳ Ｐゴシック" panose="020B0600070205080204" pitchFamily="50" charset="-128"/>
            </a:rPr>
            <a:t>円の減となっている。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岐阜県土岐市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実質単年度収支については、主に陶元浅野線道路新設事業の実施により令和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年度及び令和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赤字となっていたが、今年度については同事業費の減額に伴い、実質単年度収支は黒字となった。財政調整基金残高はほぼ横ばいとなっており、基金を積み立てることはできていない。財政調整基金残高は減少傾向にあるので、今後も財政調整基金の取崩しについては十分精査しながら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岐阜県土岐市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一般会計、特別会計及び企業会計における赤字額はなく、実質赤字比率はないため健全段階であると言える。病院事業については、令和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年度より指定管理者制度を導入した。また、同会計において令和元年度に退職手当債を借り入れたことにより実質収支が</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となっているが、償還が進んだことにより令和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年度に再度黒字となった。他会計についてもより一層の財政健全化に取り組み、現在の水準を維持するように努めていく。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26553662</v>
      </c>
      <c r="BO4" s="436"/>
      <c r="BP4" s="436"/>
      <c r="BQ4" s="436"/>
      <c r="BR4" s="436"/>
      <c r="BS4" s="436"/>
      <c r="BT4" s="436"/>
      <c r="BU4" s="437"/>
      <c r="BV4" s="435">
        <v>25409295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6.6</v>
      </c>
      <c r="CU4" s="576"/>
      <c r="CV4" s="576"/>
      <c r="CW4" s="576"/>
      <c r="CX4" s="576"/>
      <c r="CY4" s="576"/>
      <c r="CZ4" s="576"/>
      <c r="DA4" s="577"/>
      <c r="DB4" s="575">
        <v>4.0999999999999996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25499982</v>
      </c>
      <c r="BO5" s="407"/>
      <c r="BP5" s="407"/>
      <c r="BQ5" s="407"/>
      <c r="BR5" s="407"/>
      <c r="BS5" s="407"/>
      <c r="BT5" s="407"/>
      <c r="BU5" s="408"/>
      <c r="BV5" s="406">
        <v>24775495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90.3</v>
      </c>
      <c r="CU5" s="404"/>
      <c r="CV5" s="404"/>
      <c r="CW5" s="404"/>
      <c r="CX5" s="404"/>
      <c r="CY5" s="404"/>
      <c r="CZ5" s="404"/>
      <c r="DA5" s="405"/>
      <c r="DB5" s="403">
        <v>90.1</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1053680</v>
      </c>
      <c r="BO6" s="407"/>
      <c r="BP6" s="407"/>
      <c r="BQ6" s="407"/>
      <c r="BR6" s="407"/>
      <c r="BS6" s="407"/>
      <c r="BT6" s="407"/>
      <c r="BU6" s="408"/>
      <c r="BV6" s="406">
        <v>633800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90.7</v>
      </c>
      <c r="CU6" s="550"/>
      <c r="CV6" s="550"/>
      <c r="CW6" s="550"/>
      <c r="CX6" s="550"/>
      <c r="CY6" s="550"/>
      <c r="CZ6" s="550"/>
      <c r="DA6" s="551"/>
      <c r="DB6" s="549">
        <v>90.8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148100</v>
      </c>
      <c r="BO7" s="407"/>
      <c r="BP7" s="407"/>
      <c r="BQ7" s="407"/>
      <c r="BR7" s="407"/>
      <c r="BS7" s="407"/>
      <c r="BT7" s="407"/>
      <c r="BU7" s="408"/>
      <c r="BV7" s="406">
        <v>81167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13820506</v>
      </c>
      <c r="CU7" s="407"/>
      <c r="CV7" s="407"/>
      <c r="CW7" s="407"/>
      <c r="CX7" s="407"/>
      <c r="CY7" s="407"/>
      <c r="CZ7" s="407"/>
      <c r="DA7" s="408"/>
      <c r="DB7" s="406">
        <v>13634155</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905580</v>
      </c>
      <c r="BO8" s="407"/>
      <c r="BP8" s="407"/>
      <c r="BQ8" s="407"/>
      <c r="BR8" s="407"/>
      <c r="BS8" s="407"/>
      <c r="BT8" s="407"/>
      <c r="BU8" s="408"/>
      <c r="BV8" s="406">
        <v>552633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0.66</v>
      </c>
      <c r="CU8" s="510"/>
      <c r="CV8" s="510"/>
      <c r="CW8" s="510"/>
      <c r="CX8" s="510"/>
      <c r="CY8" s="510"/>
      <c r="CZ8" s="510"/>
      <c r="DA8" s="511"/>
      <c r="DB8" s="509">
        <v>0.65</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55348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352947</v>
      </c>
      <c r="BO9" s="407"/>
      <c r="BP9" s="407"/>
      <c r="BQ9" s="407"/>
      <c r="BR9" s="407"/>
      <c r="BS9" s="407"/>
      <c r="BT9" s="407"/>
      <c r="BU9" s="408"/>
      <c r="BV9" s="406">
        <v>132523</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11</v>
      </c>
      <c r="CU9" s="404"/>
      <c r="CV9" s="404"/>
      <c r="CW9" s="404"/>
      <c r="CX9" s="404"/>
      <c r="CY9" s="404"/>
      <c r="CZ9" s="404"/>
      <c r="DA9" s="405"/>
      <c r="DB9" s="403">
        <v>11.1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57827</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5495</v>
      </c>
      <c r="BO10" s="407"/>
      <c r="BP10" s="407"/>
      <c r="BQ10" s="407"/>
      <c r="BR10" s="407"/>
      <c r="BS10" s="407"/>
      <c r="BT10" s="407"/>
      <c r="BU10" s="408"/>
      <c r="BV10" s="406">
        <v>4201</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54243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300000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51954</v>
      </c>
      <c r="S13" s="494"/>
      <c r="T13" s="494"/>
      <c r="U13" s="494"/>
      <c r="V13" s="495"/>
      <c r="W13" s="496" t="s">
        <v>131</v>
      </c>
      <c r="X13" s="392"/>
      <c r="Y13" s="392"/>
      <c r="Z13" s="392"/>
      <c r="AA13" s="392"/>
      <c r="AB13" s="393"/>
      <c r="AC13" s="359">
        <v>223</v>
      </c>
      <c r="AD13" s="360"/>
      <c r="AE13" s="360"/>
      <c r="AF13" s="360"/>
      <c r="AG13" s="361"/>
      <c r="AH13" s="359">
        <v>207</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358442</v>
      </c>
      <c r="BO13" s="407"/>
      <c r="BP13" s="407"/>
      <c r="BQ13" s="407"/>
      <c r="BR13" s="407"/>
      <c r="BS13" s="407"/>
      <c r="BT13" s="407"/>
      <c r="BU13" s="408"/>
      <c r="BV13" s="406">
        <v>-163276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v>
      </c>
      <c r="CU13" s="404"/>
      <c r="CV13" s="404"/>
      <c r="CW13" s="404"/>
      <c r="CX13" s="404"/>
      <c r="CY13" s="404"/>
      <c r="CZ13" s="404"/>
      <c r="DA13" s="405"/>
      <c r="DB13" s="403">
        <v>5.0999999999999996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54990</v>
      </c>
      <c r="S14" s="494"/>
      <c r="T14" s="494"/>
      <c r="U14" s="494"/>
      <c r="V14" s="495"/>
      <c r="W14" s="497"/>
      <c r="X14" s="395"/>
      <c r="Y14" s="395"/>
      <c r="Z14" s="395"/>
      <c r="AA14" s="395"/>
      <c r="AB14" s="396"/>
      <c r="AC14" s="486">
        <v>0.8</v>
      </c>
      <c r="AD14" s="487"/>
      <c r="AE14" s="487"/>
      <c r="AF14" s="487"/>
      <c r="AG14" s="488"/>
      <c r="AH14" s="486">
        <v>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52880</v>
      </c>
      <c r="S15" s="494"/>
      <c r="T15" s="494"/>
      <c r="U15" s="494"/>
      <c r="V15" s="495"/>
      <c r="W15" s="496" t="s">
        <v>137</v>
      </c>
      <c r="X15" s="392"/>
      <c r="Y15" s="392"/>
      <c r="Z15" s="392"/>
      <c r="AA15" s="392"/>
      <c r="AB15" s="393"/>
      <c r="AC15" s="359">
        <v>10244</v>
      </c>
      <c r="AD15" s="360"/>
      <c r="AE15" s="360"/>
      <c r="AF15" s="360"/>
      <c r="AG15" s="361"/>
      <c r="AH15" s="359">
        <v>10811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7847521</v>
      </c>
      <c r="BO15" s="436"/>
      <c r="BP15" s="436"/>
      <c r="BQ15" s="436"/>
      <c r="BR15" s="436"/>
      <c r="BS15" s="436"/>
      <c r="BT15" s="436"/>
      <c r="BU15" s="437"/>
      <c r="BV15" s="435">
        <v>7735883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37.700000000000003</v>
      </c>
      <c r="AD16" s="487"/>
      <c r="AE16" s="487"/>
      <c r="AF16" s="487"/>
      <c r="AG16" s="488"/>
      <c r="AH16" s="486">
        <v>37.6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11680878</v>
      </c>
      <c r="BO16" s="407"/>
      <c r="BP16" s="407"/>
      <c r="BQ16" s="407"/>
      <c r="BR16" s="407"/>
      <c r="BS16" s="407"/>
      <c r="BT16" s="407"/>
      <c r="BU16" s="408"/>
      <c r="BV16" s="406">
        <v>11468270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16714</v>
      </c>
      <c r="AD17" s="360"/>
      <c r="AE17" s="360"/>
      <c r="AF17" s="360"/>
      <c r="AG17" s="361"/>
      <c r="AH17" s="359">
        <v>17751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9936412</v>
      </c>
      <c r="BO17" s="407"/>
      <c r="BP17" s="407"/>
      <c r="BQ17" s="407"/>
      <c r="BR17" s="407"/>
      <c r="BS17" s="407"/>
      <c r="BT17" s="407"/>
      <c r="BU17" s="408"/>
      <c r="BV17" s="406">
        <v>9782783</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116.02</v>
      </c>
      <c r="M18" s="459"/>
      <c r="N18" s="459"/>
      <c r="O18" s="459"/>
      <c r="P18" s="459"/>
      <c r="Q18" s="459"/>
      <c r="R18" s="460"/>
      <c r="S18" s="460"/>
      <c r="T18" s="460"/>
      <c r="U18" s="460"/>
      <c r="V18" s="461"/>
      <c r="W18" s="477"/>
      <c r="X18" s="478"/>
      <c r="Y18" s="478"/>
      <c r="Z18" s="478"/>
      <c r="AA18" s="478"/>
      <c r="AB18" s="502"/>
      <c r="AC18" s="376">
        <v>61.5</v>
      </c>
      <c r="AD18" s="377"/>
      <c r="AE18" s="377"/>
      <c r="AF18" s="377"/>
      <c r="AG18" s="462"/>
      <c r="AH18" s="376">
        <v>61.7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13012981</v>
      </c>
      <c r="BO18" s="407"/>
      <c r="BP18" s="407"/>
      <c r="BQ18" s="407"/>
      <c r="BR18" s="407"/>
      <c r="BS18" s="407"/>
      <c r="BT18" s="407"/>
      <c r="BU18" s="408"/>
      <c r="BV18" s="406">
        <v>12703618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477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16899725</v>
      </c>
      <c r="BO19" s="407"/>
      <c r="BP19" s="407"/>
      <c r="BQ19" s="407"/>
      <c r="BR19" s="407"/>
      <c r="BS19" s="407"/>
      <c r="BT19" s="407"/>
      <c r="BU19" s="408"/>
      <c r="BV19" s="406">
        <v>17105571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21359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17585774</v>
      </c>
      <c r="BO22" s="436"/>
      <c r="BP22" s="436"/>
      <c r="BQ22" s="436"/>
      <c r="BR22" s="436"/>
      <c r="BS22" s="436"/>
      <c r="BT22" s="436"/>
      <c r="BU22" s="437"/>
      <c r="BV22" s="435">
        <v>17650525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9910549</v>
      </c>
      <c r="BO23" s="407"/>
      <c r="BP23" s="407"/>
      <c r="BQ23" s="407"/>
      <c r="BR23" s="407"/>
      <c r="BS23" s="407"/>
      <c r="BT23" s="407"/>
      <c r="BU23" s="408"/>
      <c r="BV23" s="406">
        <v>9929550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8700</v>
      </c>
      <c r="R24" s="360"/>
      <c r="S24" s="360"/>
      <c r="T24" s="360"/>
      <c r="U24" s="360"/>
      <c r="V24" s="361"/>
      <c r="W24" s="449"/>
      <c r="X24" s="386"/>
      <c r="Y24" s="387"/>
      <c r="Z24" s="362" t="s">
        <v>162</v>
      </c>
      <c r="AA24" s="363"/>
      <c r="AB24" s="363"/>
      <c r="AC24" s="363"/>
      <c r="AD24" s="363"/>
      <c r="AE24" s="363"/>
      <c r="AF24" s="363"/>
      <c r="AG24" s="364"/>
      <c r="AH24" s="359">
        <v>507</v>
      </c>
      <c r="AI24" s="360"/>
      <c r="AJ24" s="360"/>
      <c r="AK24" s="360"/>
      <c r="AL24" s="361"/>
      <c r="AM24" s="359">
        <v>1559025</v>
      </c>
      <c r="AN24" s="360"/>
      <c r="AO24" s="360"/>
      <c r="AP24" s="360"/>
      <c r="AQ24" s="360"/>
      <c r="AR24" s="361"/>
      <c r="AS24" s="359">
        <v>3075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12766366</v>
      </c>
      <c r="BO24" s="407"/>
      <c r="BP24" s="407"/>
      <c r="BQ24" s="407"/>
      <c r="BR24" s="407"/>
      <c r="BS24" s="407"/>
      <c r="BT24" s="407"/>
      <c r="BU24" s="408"/>
      <c r="BV24" s="406">
        <v>12358798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7250</v>
      </c>
      <c r="R25" s="360"/>
      <c r="S25" s="360"/>
      <c r="T25" s="360"/>
      <c r="U25" s="360"/>
      <c r="V25" s="361"/>
      <c r="W25" s="449"/>
      <c r="X25" s="386"/>
      <c r="Y25" s="387"/>
      <c r="Z25" s="362" t="s">
        <v>165</v>
      </c>
      <c r="AA25" s="363"/>
      <c r="AB25" s="363"/>
      <c r="AC25" s="363"/>
      <c r="AD25" s="363"/>
      <c r="AE25" s="363"/>
      <c r="AF25" s="363"/>
      <c r="AG25" s="364"/>
      <c r="AH25" s="359">
        <v>74</v>
      </c>
      <c r="AI25" s="360"/>
      <c r="AJ25" s="360"/>
      <c r="AK25" s="360"/>
      <c r="AL25" s="361"/>
      <c r="AM25" s="359">
        <v>235246</v>
      </c>
      <c r="AN25" s="360"/>
      <c r="AO25" s="360"/>
      <c r="AP25" s="360"/>
      <c r="AQ25" s="360"/>
      <c r="AR25" s="361"/>
      <c r="AS25" s="359">
        <v>3179</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1751372</v>
      </c>
      <c r="BO25" s="436"/>
      <c r="BP25" s="436"/>
      <c r="BQ25" s="436"/>
      <c r="BR25" s="436"/>
      <c r="BS25" s="436"/>
      <c r="BT25" s="436"/>
      <c r="BU25" s="437"/>
      <c r="BV25" s="435">
        <v>2296009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6450</v>
      </c>
      <c r="R26" s="360"/>
      <c r="S26" s="360"/>
      <c r="T26" s="360"/>
      <c r="U26" s="360"/>
      <c r="V26" s="361"/>
      <c r="W26" s="449"/>
      <c r="X26" s="386"/>
      <c r="Y26" s="387"/>
      <c r="Z26" s="362" t="s">
        <v>168</v>
      </c>
      <c r="AA26" s="417"/>
      <c r="AB26" s="417"/>
      <c r="AC26" s="417"/>
      <c r="AD26" s="417"/>
      <c r="AE26" s="417"/>
      <c r="AF26" s="417"/>
      <c r="AG26" s="418"/>
      <c r="AH26" s="359">
        <v>53</v>
      </c>
      <c r="AI26" s="360"/>
      <c r="AJ26" s="360"/>
      <c r="AK26" s="360"/>
      <c r="AL26" s="361"/>
      <c r="AM26" s="359">
        <v>139708</v>
      </c>
      <c r="AN26" s="360"/>
      <c r="AO26" s="360"/>
      <c r="AP26" s="360"/>
      <c r="AQ26" s="360"/>
      <c r="AR26" s="361"/>
      <c r="AS26" s="359">
        <v>2636</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4640</v>
      </c>
      <c r="R27" s="360"/>
      <c r="S27" s="360"/>
      <c r="T27" s="360"/>
      <c r="U27" s="360"/>
      <c r="V27" s="361"/>
      <c r="W27" s="449"/>
      <c r="X27" s="386"/>
      <c r="Y27" s="387"/>
      <c r="Z27" s="362" t="s">
        <v>171</v>
      </c>
      <c r="AA27" s="363"/>
      <c r="AB27" s="363"/>
      <c r="AC27" s="363"/>
      <c r="AD27" s="363"/>
      <c r="AE27" s="363"/>
      <c r="AF27" s="363"/>
      <c r="AG27" s="364"/>
      <c r="AH27" s="359">
        <v>27</v>
      </c>
      <c r="AI27" s="360"/>
      <c r="AJ27" s="360"/>
      <c r="AK27" s="360"/>
      <c r="AL27" s="361"/>
      <c r="AM27" s="359">
        <v>86610</v>
      </c>
      <c r="AN27" s="360"/>
      <c r="AO27" s="360"/>
      <c r="AP27" s="360"/>
      <c r="AQ27" s="360"/>
      <c r="AR27" s="361"/>
      <c r="AS27" s="359">
        <v>3208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500000</v>
      </c>
      <c r="BO27" s="441"/>
      <c r="BP27" s="441"/>
      <c r="BQ27" s="441"/>
      <c r="BR27" s="441"/>
      <c r="BS27" s="441"/>
      <c r="BT27" s="441"/>
      <c r="BU27" s="442"/>
      <c r="BV27" s="440">
        <v>500000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4280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2729900</v>
      </c>
      <c r="BO28" s="436"/>
      <c r="BP28" s="436"/>
      <c r="BQ28" s="436"/>
      <c r="BR28" s="436"/>
      <c r="BS28" s="436"/>
      <c r="BT28" s="436"/>
      <c r="BU28" s="437"/>
      <c r="BV28" s="435">
        <v>2724405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16</v>
      </c>
      <c r="M29" s="360"/>
      <c r="N29" s="360"/>
      <c r="O29" s="360"/>
      <c r="P29" s="361"/>
      <c r="Q29" s="359">
        <v>3930</v>
      </c>
      <c r="R29" s="360"/>
      <c r="S29" s="360"/>
      <c r="T29" s="360"/>
      <c r="U29" s="360"/>
      <c r="V29" s="361"/>
      <c r="W29" s="450"/>
      <c r="X29" s="451"/>
      <c r="Y29" s="452"/>
      <c r="Z29" s="362" t="s">
        <v>177</v>
      </c>
      <c r="AA29" s="363"/>
      <c r="AB29" s="363"/>
      <c r="AC29" s="363"/>
      <c r="AD29" s="363"/>
      <c r="AE29" s="363"/>
      <c r="AF29" s="363"/>
      <c r="AG29" s="364"/>
      <c r="AH29" s="359">
        <v>534</v>
      </c>
      <c r="AI29" s="360"/>
      <c r="AJ29" s="360"/>
      <c r="AK29" s="360"/>
      <c r="AL29" s="361"/>
      <c r="AM29" s="359">
        <v>1645635</v>
      </c>
      <c r="AN29" s="360"/>
      <c r="AO29" s="360"/>
      <c r="AP29" s="360"/>
      <c r="AQ29" s="360"/>
      <c r="AR29" s="361"/>
      <c r="AS29" s="359">
        <v>3082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1409747</v>
      </c>
      <c r="BO29" s="407"/>
      <c r="BP29" s="407"/>
      <c r="BQ29" s="407"/>
      <c r="BR29" s="407"/>
      <c r="BS29" s="407"/>
      <c r="BT29" s="407"/>
      <c r="BU29" s="408"/>
      <c r="BV29" s="406">
        <v>1323939</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2205568</v>
      </c>
      <c r="BO30" s="441"/>
      <c r="BP30" s="441"/>
      <c r="BQ30" s="441"/>
      <c r="BR30" s="441"/>
      <c r="BS30" s="441"/>
      <c r="BT30" s="441"/>
      <c r="BU30" s="442"/>
      <c r="BV30" s="440">
        <v>2616163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岐阜県市町村職員退職手当組合</v>
      </c>
      <c r="BZ34" s="355"/>
      <c r="CA34" s="355"/>
      <c r="CB34" s="355"/>
      <c r="CC34" s="355"/>
      <c r="CD34" s="355"/>
      <c r="CE34" s="355"/>
      <c r="CF34" s="355"/>
      <c r="CG34" s="355"/>
      <c r="CH34" s="355"/>
      <c r="CI34" s="355"/>
      <c r="CJ34" s="355"/>
      <c r="CK34" s="355"/>
      <c r="CL34" s="355"/>
      <c r="CM34" s="355"/>
      <c r="CN34" s="163"/>
      <c r="CO34" s="354">
        <f>IF(CQ34="","",MAX(C34:D43,U34:V43,AM34:AN43,BE34:BF43,BW34:BX43)+1)</f>
        <v>21</v>
      </c>
      <c r="CP34" s="354"/>
      <c r="CQ34" s="355" t="str">
        <f>IF('各会計、関係団体の財政状況及び健全化判断比率'!BS7="","",'各会計、関係団体の財政状況及び健全化判断比率'!BS7)</f>
        <v>土岐市文化振興事業団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土岐市・瑞浪市障害者総合支援認定審査会特別会計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駐車場事業特別会計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IF('各会計、関係団体の財政状況及び健全化判断比率'!B34="","",'各会計、関係団体の財政状況及び健全化判断比率'!B34)</f>
        <v>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東濃西部広域行政事務組合（一般会計）</v>
      </c>
      <c r="BZ35" s="355"/>
      <c r="CA35" s="355"/>
      <c r="CB35" s="355"/>
      <c r="CC35" s="355"/>
      <c r="CD35" s="355"/>
      <c r="CE35" s="355"/>
      <c r="CF35" s="355"/>
      <c r="CG35" s="355"/>
      <c r="CH35" s="355"/>
      <c r="CI35" s="355"/>
      <c r="CJ35" s="355"/>
      <c r="CK35" s="355"/>
      <c r="CL35" s="355"/>
      <c r="CM35" s="355"/>
      <c r="CN35" s="163"/>
      <c r="CO35" s="354">
        <f t="shared" ref="CO35:CO43" si="3">IF(CQ35="","",CO34+1)</f>
        <v>22</v>
      </c>
      <c r="CP35" s="354"/>
      <c r="CQ35" s="355" t="str">
        <f>IF('各会計、関係団体の財政状況及び健全化判断比率'!BS8="","",'各会計、関係団体の財政状況及び健全化判断比率'!BS8)</f>
        <v>志野・織部</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介護保険特別会計（保険事業勘定）</v>
      </c>
      <c r="X36" s="355"/>
      <c r="Y36" s="355"/>
      <c r="Z36" s="355"/>
      <c r="AA36" s="355"/>
      <c r="AB36" s="355"/>
      <c r="AC36" s="355"/>
      <c r="AD36" s="355"/>
      <c r="AE36" s="355"/>
      <c r="AF36" s="355"/>
      <c r="AG36" s="355"/>
      <c r="AH36" s="355"/>
      <c r="AI36" s="355"/>
      <c r="AJ36" s="355"/>
      <c r="AK36" s="355"/>
      <c r="AL36" s="163"/>
      <c r="AM36" s="354">
        <f t="shared" si="0"/>
        <v>10</v>
      </c>
      <c r="AN36" s="354"/>
      <c r="AO36" s="355" t="str">
        <f>IF('各会計、関係団体の財政状況及び健全化判断比率'!B35="","",'各会計、関係団体の財政状況及び健全化判断比率'!B35)</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東濃西部広域行政事務組合（東濃西部ふるさと活性化基金特別会計）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土岐市・瑞浪市介護認定審査会特別会計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東濃西部広域行政事務組合（東濃看護専門学校事業特別会計）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7</v>
      </c>
      <c r="V38" s="354"/>
      <c r="W38" s="355" t="str">
        <f>IF('各会計、関係団体の財政状況及び健全化判断比率'!B32="","",'各会計、関係団体の財政状況及び健全化判断比率'!B32)</f>
        <v>後期高齢者医療特別会計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東濃西部広域行政事務組合（東濃西部少年センター事業特別会計）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東濃西部広域行政事務組合（東濃地域医師確保奨学資金等貸付事業特別会計）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17</v>
      </c>
      <c r="BX40" s="354"/>
      <c r="BY40" s="355" t="str">
        <f>IF('各会計、関係団体の財政状況及び健全化判断比率'!B74="","",'各会計、関係団体の財政状況及び健全化判断比率'!B74)</f>
        <v>東濃西部広域行政事務組合（東濃西部看護師修学資金貸付事業特別会計）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18</v>
      </c>
      <c r="BX41" s="354"/>
      <c r="BY41" s="355" t="str">
        <f>IF('各会計、関係団体の財政状況及び健全化判断比率'!B75="","",'各会計、関係団体の財政状況及び健全化判断比率'!B75)</f>
        <v>東濃西部広域行政事務組合（東濃西部地域消費生活相談事業特別会計）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19</v>
      </c>
      <c r="BX42" s="354"/>
      <c r="BY42" s="355" t="str">
        <f>IF('各会計、関係団体の財政状況及び健全化判断比率'!B76="","",'各会計、関係団体の財政状況及び健全化判断比率'!B76)</f>
        <v>岐阜県市町村会館組合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20</v>
      </c>
      <c r="BX43" s="354"/>
      <c r="BY43" s="355" t="str">
        <f>IF('各会計、関係団体の財政状況及び健全化判断比率'!B77="","",'各会計、関係団体の財政状況及び健全化判断比率'!B77)</f>
        <v>土岐川防災ダム一部事務組合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7NG/m3HPjSqJe4bC4YMpxKtCCcbqt+gd1RFYqIGODfflo8/juH070iZ451w4Yjg/cjYi07J+NfzkhwJ8ySNMPg==" saltValue="xMmNpYiG7d9OQKgJHkgab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535</v>
      </c>
      <c r="D34" s="1136"/>
      <c r="E34" s="1137"/>
      <c r="F34" s="32">
        <v>3.57</v>
      </c>
      <c r="G34" s="33">
        <v>7.22</v>
      </c>
      <c r="H34" s="33">
        <v>3.12</v>
      </c>
      <c r="I34" s="33">
        <v>4.05</v>
      </c>
      <c r="J34" s="34">
        <v>6.55</v>
      </c>
      <c r="K34" s="22"/>
      <c r="L34" s="22"/>
      <c r="M34" s="22"/>
      <c r="N34" s="22"/>
      <c r="O34" s="22"/>
      <c r="P34" s="22"/>
    </row>
    <row r="35" spans="1:16" ht="39" customHeight="1" x14ac:dyDescent="0.15">
      <c r="A35" s="22"/>
      <c r="B35" s="35"/>
      <c r="C35" s="1132" t="s">
        <v>536</v>
      </c>
      <c r="D35" s="1132"/>
      <c r="E35" s="1133"/>
      <c r="F35" s="36">
        <v>5.83</v>
      </c>
      <c r="G35" s="37">
        <v>4.97</v>
      </c>
      <c r="H35" s="37">
        <v>4.5999999999999996</v>
      </c>
      <c r="I35" s="37">
        <v>4.24</v>
      </c>
      <c r="J35" s="38">
        <v>4.2300000000000004</v>
      </c>
      <c r="K35" s="22"/>
      <c r="L35" s="22"/>
      <c r="M35" s="22"/>
      <c r="N35" s="22"/>
      <c r="O35" s="22"/>
      <c r="P35" s="22"/>
    </row>
    <row r="36" spans="1:16" ht="39" customHeight="1" x14ac:dyDescent="0.15">
      <c r="A36" s="22"/>
      <c r="B36" s="35"/>
      <c r="C36" s="1132" t="s">
        <v>537</v>
      </c>
      <c r="D36" s="1132"/>
      <c r="E36" s="1133"/>
      <c r="F36" s="36">
        <v>1.79</v>
      </c>
      <c r="G36" s="37">
        <v>2.52</v>
      </c>
      <c r="H36" s="37">
        <v>3.15</v>
      </c>
      <c r="I36" s="37">
        <v>3.27</v>
      </c>
      <c r="J36" s="38">
        <v>3.3</v>
      </c>
      <c r="K36" s="22"/>
      <c r="L36" s="22"/>
      <c r="M36" s="22"/>
      <c r="N36" s="22"/>
      <c r="O36" s="22"/>
      <c r="P36" s="22"/>
    </row>
    <row r="37" spans="1:16" ht="39" customHeight="1" x14ac:dyDescent="0.15">
      <c r="A37" s="22"/>
      <c r="B37" s="35"/>
      <c r="C37" s="1132" t="s">
        <v>538</v>
      </c>
      <c r="D37" s="1132"/>
      <c r="E37" s="1133"/>
      <c r="F37" s="36">
        <v>0</v>
      </c>
      <c r="G37" s="37">
        <v>7.0000000000000007E-2</v>
      </c>
      <c r="H37" s="37">
        <v>1.1399999999999999</v>
      </c>
      <c r="I37" s="37">
        <v>1.86</v>
      </c>
      <c r="J37" s="38">
        <v>2.73</v>
      </c>
      <c r="K37" s="22"/>
      <c r="L37" s="22"/>
      <c r="M37" s="22"/>
      <c r="N37" s="22"/>
      <c r="O37" s="22"/>
      <c r="P37" s="22"/>
    </row>
    <row r="38" spans="1:16" ht="39" customHeight="1" x14ac:dyDescent="0.15">
      <c r="A38" s="22"/>
      <c r="B38" s="35"/>
      <c r="C38" s="1132" t="s">
        <v>539</v>
      </c>
      <c r="D38" s="1132"/>
      <c r="E38" s="1133"/>
      <c r="F38" s="36">
        <v>1.34</v>
      </c>
      <c r="G38" s="37">
        <v>1.52</v>
      </c>
      <c r="H38" s="37">
        <v>2.2400000000000002</v>
      </c>
      <c r="I38" s="37">
        <v>2.13</v>
      </c>
      <c r="J38" s="38">
        <v>1.66</v>
      </c>
      <c r="K38" s="22"/>
      <c r="L38" s="22"/>
      <c r="M38" s="22"/>
      <c r="N38" s="22"/>
      <c r="O38" s="22"/>
      <c r="P38" s="22"/>
    </row>
    <row r="39" spans="1:16" ht="39" customHeight="1" x14ac:dyDescent="0.15">
      <c r="A39" s="22"/>
      <c r="B39" s="35"/>
      <c r="C39" s="1132" t="s">
        <v>540</v>
      </c>
      <c r="D39" s="1132"/>
      <c r="E39" s="1133"/>
      <c r="F39" s="36">
        <v>1.47</v>
      </c>
      <c r="G39" s="37">
        <v>0.97</v>
      </c>
      <c r="H39" s="37">
        <v>0.94</v>
      </c>
      <c r="I39" s="37">
        <v>0.93</v>
      </c>
      <c r="J39" s="38">
        <v>0.96</v>
      </c>
      <c r="K39" s="22"/>
      <c r="L39" s="22"/>
      <c r="M39" s="22"/>
      <c r="N39" s="22"/>
      <c r="O39" s="22"/>
      <c r="P39" s="22"/>
    </row>
    <row r="40" spans="1:16" ht="39" customHeight="1" x14ac:dyDescent="0.15">
      <c r="A40" s="22"/>
      <c r="B40" s="35"/>
      <c r="C40" s="1132" t="s">
        <v>541</v>
      </c>
      <c r="D40" s="1132"/>
      <c r="E40" s="1133"/>
      <c r="F40" s="36">
        <v>0.14000000000000001</v>
      </c>
      <c r="G40" s="37">
        <v>0.13</v>
      </c>
      <c r="H40" s="37">
        <v>0.17</v>
      </c>
      <c r="I40" s="37">
        <v>0.18</v>
      </c>
      <c r="J40" s="38">
        <v>0.22</v>
      </c>
      <c r="K40" s="22"/>
      <c r="L40" s="22"/>
      <c r="M40" s="22"/>
      <c r="N40" s="22"/>
      <c r="O40" s="22"/>
      <c r="P40" s="22"/>
    </row>
    <row r="41" spans="1:16" ht="39" customHeight="1" x14ac:dyDescent="0.15">
      <c r="A41" s="22"/>
      <c r="B41" s="35"/>
      <c r="C41" s="1132" t="s">
        <v>542</v>
      </c>
      <c r="D41" s="1132"/>
      <c r="E41" s="1133"/>
      <c r="F41" s="36">
        <v>0.01</v>
      </c>
      <c r="G41" s="37">
        <v>0.06</v>
      </c>
      <c r="H41" s="37">
        <v>0.03</v>
      </c>
      <c r="I41" s="37">
        <v>0.01</v>
      </c>
      <c r="J41" s="38">
        <v>0.01</v>
      </c>
      <c r="K41" s="22"/>
      <c r="L41" s="22"/>
      <c r="M41" s="22"/>
      <c r="N41" s="22"/>
      <c r="O41" s="22"/>
      <c r="P41" s="22"/>
    </row>
    <row r="42" spans="1:16" ht="39" customHeight="1" x14ac:dyDescent="0.15">
      <c r="A42" s="22"/>
      <c r="B42" s="39"/>
      <c r="C42" s="1132" t="s">
        <v>543</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544</v>
      </c>
      <c r="D43" s="1134"/>
      <c r="E43" s="1135"/>
      <c r="F43" s="41">
        <v>0.02</v>
      </c>
      <c r="G43" s="42">
        <v>0.02</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B79tZVOYGr8w3+R3eeD0kPVEkUBH0dd8HUrDqJiVyWje216sMNWYxxcrSI/P1V8X2tPmYOb9abJ7Lm6VtJ3Ag==" saltValue="aQx4+eiqC4qUAZWX0zKD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1929</v>
      </c>
      <c r="L45" s="58">
        <v>1999</v>
      </c>
      <c r="M45" s="58">
        <v>2024</v>
      </c>
      <c r="N45" s="58">
        <v>1993</v>
      </c>
      <c r="O45" s="59">
        <v>1956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934</v>
      </c>
      <c r="L48" s="62">
        <v>791</v>
      </c>
      <c r="M48" s="62">
        <v>712</v>
      </c>
      <c r="N48" s="62">
        <v>773</v>
      </c>
      <c r="O48" s="63">
        <v>812</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490</v>
      </c>
      <c r="L49" s="62" t="s">
        <v>490</v>
      </c>
      <c r="M49" s="62" t="s">
        <v>490</v>
      </c>
      <c r="N49" s="62">
        <v>5</v>
      </c>
      <c r="O49" s="63">
        <v>81</v>
      </c>
      <c r="P49" s="46"/>
      <c r="Q49" s="46"/>
      <c r="R49" s="46"/>
      <c r="S49" s="46"/>
      <c r="T49" s="46"/>
      <c r="U49" s="46"/>
    </row>
    <row r="50" spans="1:21" ht="30.75" customHeight="1" x14ac:dyDescent="0.15">
      <c r="A50" s="46"/>
      <c r="B50" s="1163"/>
      <c r="C50" s="1164"/>
      <c r="D50" s="60"/>
      <c r="E50" s="1140" t="s">
        <v>15</v>
      </c>
      <c r="F50" s="1140"/>
      <c r="G50" s="1140"/>
      <c r="H50" s="1140"/>
      <c r="I50" s="1140"/>
      <c r="J50" s="1141"/>
      <c r="K50" s="61">
        <v>1</v>
      </c>
      <c r="L50" s="62">
        <v>1</v>
      </c>
      <c r="M50" s="62">
        <v>1</v>
      </c>
      <c r="N50" s="62" t="s">
        <v>490</v>
      </c>
      <c r="O50" s="63" t="s">
        <v>490</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2098</v>
      </c>
      <c r="L52" s="62">
        <v>2129</v>
      </c>
      <c r="M52" s="62">
        <v>2141</v>
      </c>
      <c r="N52" s="62">
        <v>2188</v>
      </c>
      <c r="O52" s="63">
        <v>2206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766</v>
      </c>
      <c r="L53" s="67">
        <v>662</v>
      </c>
      <c r="M53" s="67">
        <v>596</v>
      </c>
      <c r="N53" s="67">
        <v>583</v>
      </c>
      <c r="O53" s="68">
        <v>643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490</v>
      </c>
      <c r="L58" s="82" t="s">
        <v>490</v>
      </c>
      <c r="M58" s="82" t="s">
        <v>490</v>
      </c>
      <c r="N58" s="82" t="s">
        <v>490</v>
      </c>
      <c r="O58" s="83" t="s">
        <v>490</v>
      </c>
    </row>
    <row r="59" spans="1:21" ht="31.5" customHeight="1" x14ac:dyDescent="0.15">
      <c r="B59" s="1148"/>
      <c r="C59" s="1149"/>
      <c r="D59" s="1155" t="s">
        <v>26</v>
      </c>
      <c r="E59" s="1156"/>
      <c r="F59" s="1156"/>
      <c r="G59" s="1156"/>
      <c r="H59" s="1156"/>
      <c r="I59" s="1156"/>
      <c r="J59" s="1157"/>
      <c r="K59" s="84" t="s">
        <v>490</v>
      </c>
      <c r="L59" s="85" t="s">
        <v>490</v>
      </c>
      <c r="M59" s="85" t="s">
        <v>490</v>
      </c>
      <c r="N59" s="85" t="s">
        <v>490</v>
      </c>
      <c r="O59" s="86" t="s">
        <v>490</v>
      </c>
    </row>
    <row r="60" spans="1:21" ht="31.5" customHeight="1" thickBot="1" x14ac:dyDescent="0.2">
      <c r="B60" s="1150"/>
      <c r="C60" s="1151"/>
      <c r="D60" s="1158" t="s">
        <v>27</v>
      </c>
      <c r="E60" s="1159"/>
      <c r="F60" s="1159"/>
      <c r="G60" s="1159"/>
      <c r="H60" s="1159"/>
      <c r="I60" s="1159"/>
      <c r="J60" s="1160"/>
      <c r="K60" s="87" t="s">
        <v>490</v>
      </c>
      <c r="L60" s="88" t="s">
        <v>490</v>
      </c>
      <c r="M60" s="88" t="s">
        <v>490</v>
      </c>
      <c r="N60" s="88" t="s">
        <v>490</v>
      </c>
      <c r="O60" s="89" t="s">
        <v>490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fkNeaOM+AZLtAmOUtrWNOGZ55xTbmNbdJclW2W+UOLUIoqnSehbTU+vVW1LK5PjbSivH0SG1271h906oY1tg==" saltValue="k3/RutFHfG6inFVDxNkF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18819</v>
      </c>
      <c r="J41" s="331">
        <v>18693</v>
      </c>
      <c r="K41" s="331">
        <v>18073</v>
      </c>
      <c r="L41" s="331">
        <v>17651</v>
      </c>
      <c r="M41" s="332">
        <v>17586</v>
      </c>
    </row>
    <row r="42" spans="2:13" ht="27.75" customHeight="1" x14ac:dyDescent="0.15">
      <c r="B42" s="1171"/>
      <c r="C42" s="1172"/>
      <c r="D42" s="104"/>
      <c r="E42" s="1175" t="s">
        <v>32</v>
      </c>
      <c r="F42" s="1175"/>
      <c r="G42" s="1175"/>
      <c r="H42" s="1176"/>
      <c r="I42" s="333">
        <v>2</v>
      </c>
      <c r="J42" s="334">
        <v>1</v>
      </c>
      <c r="K42" s="334" t="s">
        <v>490</v>
      </c>
      <c r="L42" s="334" t="s">
        <v>490</v>
      </c>
      <c r="M42" s="335" t="s">
        <v>490</v>
      </c>
    </row>
    <row r="43" spans="2:13" ht="27.75" customHeight="1" x14ac:dyDescent="0.15">
      <c r="B43" s="1171"/>
      <c r="C43" s="1172"/>
      <c r="D43" s="104"/>
      <c r="E43" s="1175" t="s">
        <v>33</v>
      </c>
      <c r="F43" s="1175"/>
      <c r="G43" s="1175"/>
      <c r="H43" s="1176"/>
      <c r="I43" s="333">
        <v>6259</v>
      </c>
      <c r="J43" s="334">
        <v>5244</v>
      </c>
      <c r="K43" s="334">
        <v>4369</v>
      </c>
      <c r="L43" s="334">
        <v>4106</v>
      </c>
      <c r="M43" s="335">
        <v>3927</v>
      </c>
    </row>
    <row r="44" spans="2:13" ht="27.75" customHeight="1" x14ac:dyDescent="0.15">
      <c r="B44" s="1171"/>
      <c r="C44" s="1172"/>
      <c r="D44" s="104"/>
      <c r="E44" s="1175" t="s">
        <v>34</v>
      </c>
      <c r="F44" s="1175"/>
      <c r="G44" s="1175"/>
      <c r="H44" s="1176"/>
      <c r="I44" s="333" t="s">
        <v>490</v>
      </c>
      <c r="J44" s="334" t="s">
        <v>490</v>
      </c>
      <c r="K44" s="334">
        <v>32</v>
      </c>
      <c r="L44" s="334">
        <v>227</v>
      </c>
      <c r="M44" s="335">
        <v>2533</v>
      </c>
    </row>
    <row r="45" spans="2:13" ht="27.75" customHeight="1" x14ac:dyDescent="0.15">
      <c r="B45" s="1171"/>
      <c r="C45" s="1172"/>
      <c r="D45" s="104"/>
      <c r="E45" s="1175" t="s">
        <v>35</v>
      </c>
      <c r="F45" s="1175"/>
      <c r="G45" s="1175"/>
      <c r="H45" s="1176"/>
      <c r="I45" s="333">
        <v>4450</v>
      </c>
      <c r="J45" s="334">
        <v>4441</v>
      </c>
      <c r="K45" s="334">
        <v>4431</v>
      </c>
      <c r="L45" s="334">
        <v>4449</v>
      </c>
      <c r="M45" s="335">
        <v>4518</v>
      </c>
    </row>
    <row r="46" spans="2:13" ht="27.75" customHeight="1" x14ac:dyDescent="0.15">
      <c r="B46" s="1171"/>
      <c r="C46" s="1172"/>
      <c r="D46" s="105"/>
      <c r="E46" s="1175" t="s">
        <v>36</v>
      </c>
      <c r="F46" s="1175"/>
      <c r="G46" s="1175"/>
      <c r="H46" s="1176"/>
      <c r="I46" s="333" t="s">
        <v>490</v>
      </c>
      <c r="J46" s="334" t="s">
        <v>490</v>
      </c>
      <c r="K46" s="334" t="s">
        <v>490</v>
      </c>
      <c r="L46" s="334" t="s">
        <v>490</v>
      </c>
      <c r="M46" s="335" t="s">
        <v>490</v>
      </c>
    </row>
    <row r="47" spans="2:13" ht="27.75" customHeight="1" x14ac:dyDescent="0.15">
      <c r="B47" s="1171"/>
      <c r="C47" s="1172"/>
      <c r="D47" s="106"/>
      <c r="E47" s="1185" t="s">
        <v>37</v>
      </c>
      <c r="F47" s="1186"/>
      <c r="G47" s="1186"/>
      <c r="H47" s="1187"/>
      <c r="I47" s="333" t="s">
        <v>490</v>
      </c>
      <c r="J47" s="334" t="s">
        <v>490</v>
      </c>
      <c r="K47" s="334" t="s">
        <v>490</v>
      </c>
      <c r="L47" s="334" t="s">
        <v>490</v>
      </c>
      <c r="M47" s="335" t="s">
        <v>490</v>
      </c>
    </row>
    <row r="48" spans="2:13" ht="27.75" customHeight="1" x14ac:dyDescent="0.15">
      <c r="B48" s="1171"/>
      <c r="C48" s="1172"/>
      <c r="D48" s="104"/>
      <c r="E48" s="1175" t="s">
        <v>38</v>
      </c>
      <c r="F48" s="1175"/>
      <c r="G48" s="1175"/>
      <c r="H48" s="1176"/>
      <c r="I48" s="333" t="s">
        <v>490</v>
      </c>
      <c r="J48" s="334" t="s">
        <v>490</v>
      </c>
      <c r="K48" s="334" t="s">
        <v>490</v>
      </c>
      <c r="L48" s="334" t="s">
        <v>490</v>
      </c>
      <c r="M48" s="335" t="s">
        <v>490</v>
      </c>
    </row>
    <row r="49" spans="2:13" ht="27.75" customHeight="1" x14ac:dyDescent="0.15">
      <c r="B49" s="1173"/>
      <c r="C49" s="1174"/>
      <c r="D49" s="104"/>
      <c r="E49" s="1175" t="s">
        <v>39</v>
      </c>
      <c r="F49" s="1175"/>
      <c r="G49" s="1175"/>
      <c r="H49" s="1176"/>
      <c r="I49" s="333" t="s">
        <v>490</v>
      </c>
      <c r="J49" s="334" t="s">
        <v>490</v>
      </c>
      <c r="K49" s="334" t="s">
        <v>490</v>
      </c>
      <c r="L49" s="334" t="s">
        <v>490</v>
      </c>
      <c r="M49" s="335" t="s">
        <v>490</v>
      </c>
    </row>
    <row r="50" spans="2:13" ht="27.75" customHeight="1" x14ac:dyDescent="0.15">
      <c r="B50" s="1169" t="s">
        <v>40</v>
      </c>
      <c r="C50" s="1170"/>
      <c r="D50" s="107"/>
      <c r="E50" s="1175" t="s">
        <v>41</v>
      </c>
      <c r="F50" s="1175"/>
      <c r="G50" s="1175"/>
      <c r="H50" s="1176"/>
      <c r="I50" s="333">
        <v>8209</v>
      </c>
      <c r="J50" s="334">
        <v>9083</v>
      </c>
      <c r="K50" s="334">
        <v>9242</v>
      </c>
      <c r="L50" s="334">
        <v>8556</v>
      </c>
      <c r="M50" s="335">
        <v>8163</v>
      </c>
    </row>
    <row r="51" spans="2:13" ht="27.75" customHeight="1" x14ac:dyDescent="0.15">
      <c r="B51" s="1171"/>
      <c r="C51" s="1172"/>
      <c r="D51" s="104"/>
      <c r="E51" s="1175" t="s">
        <v>42</v>
      </c>
      <c r="F51" s="1175"/>
      <c r="G51" s="1175"/>
      <c r="H51" s="1176"/>
      <c r="I51" s="333">
        <v>4697</v>
      </c>
      <c r="J51" s="334">
        <v>4348</v>
      </c>
      <c r="K51" s="334">
        <v>4168</v>
      </c>
      <c r="L51" s="334">
        <v>4216</v>
      </c>
      <c r="M51" s="335">
        <v>4223</v>
      </c>
    </row>
    <row r="52" spans="2:13" ht="27.75" customHeight="1" x14ac:dyDescent="0.15">
      <c r="B52" s="1173"/>
      <c r="C52" s="1174"/>
      <c r="D52" s="104"/>
      <c r="E52" s="1175" t="s">
        <v>43</v>
      </c>
      <c r="F52" s="1175"/>
      <c r="G52" s="1175"/>
      <c r="H52" s="1176"/>
      <c r="I52" s="333">
        <v>19163</v>
      </c>
      <c r="J52" s="334">
        <v>18802</v>
      </c>
      <c r="K52" s="334">
        <v>18127</v>
      </c>
      <c r="L52" s="334">
        <v>17769</v>
      </c>
      <c r="M52" s="335">
        <v>20158</v>
      </c>
    </row>
    <row r="53" spans="2:13" ht="27.75" customHeight="1" thickBot="1" x14ac:dyDescent="0.2">
      <c r="B53" s="1177" t="s">
        <v>19</v>
      </c>
      <c r="C53" s="1178"/>
      <c r="D53" s="108"/>
      <c r="E53" s="1179" t="s">
        <v>44</v>
      </c>
      <c r="F53" s="1179"/>
      <c r="G53" s="1179"/>
      <c r="H53" s="1180"/>
      <c r="I53" s="336">
        <v>-2539</v>
      </c>
      <c r="J53" s="337">
        <v>-3854</v>
      </c>
      <c r="K53" s="337">
        <v>-4633</v>
      </c>
      <c r="L53" s="337">
        <v>-4109</v>
      </c>
      <c r="M53" s="338">
        <v>-3981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q0IUebjZs5Vz3eOG/l/oX9O6Tpc2VosZz2X3kNd6YM7hyZStOvPqyTFemoalhwfekXW3HG8lZGvhZq87w330lQ==" saltValue="SzlEphX0UvjuhSPurF4d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3020</v>
      </c>
      <c r="G55" s="339">
        <v>2724</v>
      </c>
      <c r="H55" s="340">
        <v>2730</v>
      </c>
    </row>
    <row r="56" spans="2:8" ht="52.5" customHeight="1" x14ac:dyDescent="0.15">
      <c r="B56" s="120"/>
      <c r="C56" s="1198" t="s">
        <v>47</v>
      </c>
      <c r="D56" s="1198"/>
      <c r="E56" s="1199"/>
      <c r="F56" s="341">
        <v>1259</v>
      </c>
      <c r="G56" s="341">
        <v>1324</v>
      </c>
      <c r="H56" s="342">
        <v>1410</v>
      </c>
    </row>
    <row r="57" spans="2:8" ht="53.25" customHeight="1" x14ac:dyDescent="0.15">
      <c r="B57" s="120"/>
      <c r="C57" s="1200" t="s">
        <v>48</v>
      </c>
      <c r="D57" s="1200"/>
      <c r="E57" s="1201"/>
      <c r="F57" s="343">
        <v>3140</v>
      </c>
      <c r="G57" s="343">
        <v>2616</v>
      </c>
      <c r="H57" s="344">
        <v>2206</v>
      </c>
    </row>
    <row r="58" spans="2:8" ht="45.75" customHeight="1" x14ac:dyDescent="0.15">
      <c r="B58" s="121"/>
      <c r="C58" s="1188" t="s">
        <v>567</v>
      </c>
      <c r="D58" s="1189"/>
      <c r="E58" s="1190"/>
      <c r="F58" s="345">
        <v>2213</v>
      </c>
      <c r="G58" s="345">
        <v>1595</v>
      </c>
      <c r="H58" s="346">
        <v>1122</v>
      </c>
    </row>
    <row r="59" spans="2:8" ht="45.75" customHeight="1" x14ac:dyDescent="0.15">
      <c r="B59" s="121"/>
      <c r="C59" s="1188" t="s">
        <v>568</v>
      </c>
      <c r="D59" s="1189"/>
      <c r="E59" s="1190"/>
      <c r="F59" s="345">
        <v>434</v>
      </c>
      <c r="G59" s="345">
        <v>479</v>
      </c>
      <c r="H59" s="346">
        <v>514</v>
      </c>
    </row>
    <row r="60" spans="2:8" ht="45.75" customHeight="1" x14ac:dyDescent="0.15">
      <c r="B60" s="121"/>
      <c r="C60" s="1188" t="s">
        <v>569</v>
      </c>
      <c r="D60" s="1189"/>
      <c r="E60" s="1190"/>
      <c r="F60" s="345">
        <v>190</v>
      </c>
      <c r="G60" s="345">
        <v>240</v>
      </c>
      <c r="H60" s="346">
        <v>269</v>
      </c>
    </row>
    <row r="61" spans="2:8" ht="45.75" customHeight="1" x14ac:dyDescent="0.15">
      <c r="B61" s="121"/>
      <c r="C61" s="1188" t="s">
        <v>570</v>
      </c>
      <c r="D61" s="1189"/>
      <c r="E61" s="1190"/>
      <c r="F61" s="345">
        <v>136</v>
      </c>
      <c r="G61" s="345">
        <v>133</v>
      </c>
      <c r="H61" s="346">
        <v>130</v>
      </c>
    </row>
    <row r="62" spans="2:8" ht="45.75" customHeight="1" thickBot="1" x14ac:dyDescent="0.2">
      <c r="B62" s="122"/>
      <c r="C62" s="1191" t="s">
        <v>571</v>
      </c>
      <c r="D62" s="1192"/>
      <c r="E62" s="1193"/>
      <c r="F62" s="347">
        <v>66</v>
      </c>
      <c r="G62" s="347">
        <v>65</v>
      </c>
      <c r="H62" s="348">
        <v>64</v>
      </c>
    </row>
    <row r="63" spans="2:8" ht="52.5" customHeight="1" thickBot="1" x14ac:dyDescent="0.2">
      <c r="B63" s="123"/>
      <c r="C63" s="1194" t="s">
        <v>49</v>
      </c>
      <c r="D63" s="1194"/>
      <c r="E63" s="1195"/>
      <c r="F63" s="349">
        <v>7419</v>
      </c>
      <c r="G63" s="349">
        <v>6665</v>
      </c>
      <c r="H63" s="350">
        <v>6345</v>
      </c>
    </row>
    <row r="64" spans="2:8" x14ac:dyDescent="0.15"/>
  </sheetData>
  <sheetProtection algorithmName="SHA-512" hashValue="IQNtc+gpudp8jJr0egbF11TdzV85Qb43+XkjQpYTXDiht3ZVqfuYskyBvBPRcHXtml1QLplJVn9JQiZIPAdGAg==" saltValue="0eStGmpEx4hDBFaBVUhG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50306</v>
      </c>
      <c r="E3" s="142"/>
      <c r="F3" s="143">
        <v>63812</v>
      </c>
      <c r="G3" s="144"/>
      <c r="H3" s="145"/>
    </row>
    <row r="4" spans="1:8" x14ac:dyDescent="0.15">
      <c r="A4" s="146"/>
      <c r="B4" s="147"/>
      <c r="C4" s="148"/>
      <c r="D4" s="149">
        <v>42434</v>
      </c>
      <c r="E4" s="150"/>
      <c r="F4" s="151">
        <v>33848</v>
      </c>
      <c r="G4" s="152"/>
      <c r="H4" s="153"/>
    </row>
    <row r="5" spans="1:8" x14ac:dyDescent="0.15">
      <c r="A5" s="134" t="s">
        <v>522</v>
      </c>
      <c r="B5" s="139"/>
      <c r="C5" s="140"/>
      <c r="D5" s="141">
        <v>46042</v>
      </c>
      <c r="E5" s="142"/>
      <c r="F5" s="143">
        <v>54225</v>
      </c>
      <c r="G5" s="144"/>
      <c r="H5" s="145"/>
    </row>
    <row r="6" spans="1:8" x14ac:dyDescent="0.15">
      <c r="A6" s="146"/>
      <c r="B6" s="147"/>
      <c r="C6" s="148"/>
      <c r="D6" s="149">
        <v>38709</v>
      </c>
      <c r="E6" s="150"/>
      <c r="F6" s="151">
        <v>27337</v>
      </c>
      <c r="G6" s="152"/>
      <c r="H6" s="153"/>
    </row>
    <row r="7" spans="1:8" x14ac:dyDescent="0.15">
      <c r="A7" s="134" t="s">
        <v>523</v>
      </c>
      <c r="B7" s="139"/>
      <c r="C7" s="140"/>
      <c r="D7" s="141">
        <v>54558</v>
      </c>
      <c r="E7" s="142"/>
      <c r="F7" s="143">
        <v>54016</v>
      </c>
      <c r="G7" s="144"/>
      <c r="H7" s="145"/>
    </row>
    <row r="8" spans="1:8" x14ac:dyDescent="0.15">
      <c r="A8" s="146"/>
      <c r="B8" s="147"/>
      <c r="C8" s="148"/>
      <c r="D8" s="149">
        <v>34513</v>
      </c>
      <c r="E8" s="150"/>
      <c r="F8" s="151">
        <v>28078</v>
      </c>
      <c r="G8" s="152"/>
      <c r="H8" s="153"/>
    </row>
    <row r="9" spans="1:8" x14ac:dyDescent="0.15">
      <c r="A9" s="134" t="s">
        <v>524</v>
      </c>
      <c r="B9" s="139"/>
      <c r="C9" s="140"/>
      <c r="D9" s="141">
        <v>61903</v>
      </c>
      <c r="E9" s="142"/>
      <c r="F9" s="143">
        <v>52786</v>
      </c>
      <c r="G9" s="144"/>
      <c r="H9" s="145"/>
    </row>
    <row r="10" spans="1:8" x14ac:dyDescent="0.15">
      <c r="A10" s="146"/>
      <c r="B10" s="147"/>
      <c r="C10" s="148"/>
      <c r="D10" s="149">
        <v>31229</v>
      </c>
      <c r="E10" s="150"/>
      <c r="F10" s="151">
        <v>28742</v>
      </c>
      <c r="G10" s="152"/>
      <c r="H10" s="153"/>
    </row>
    <row r="11" spans="1:8" x14ac:dyDescent="0.15">
      <c r="A11" s="134" t="s">
        <v>525</v>
      </c>
      <c r="B11" s="139"/>
      <c r="C11" s="140"/>
      <c r="D11" s="141">
        <v>66754</v>
      </c>
      <c r="E11" s="142"/>
      <c r="F11" s="143">
        <v>58465</v>
      </c>
      <c r="G11" s="144"/>
      <c r="H11" s="145"/>
    </row>
    <row r="12" spans="1:8" x14ac:dyDescent="0.15">
      <c r="A12" s="146"/>
      <c r="B12" s="147"/>
      <c r="C12" s="154"/>
      <c r="D12" s="149">
        <v>37646</v>
      </c>
      <c r="E12" s="150"/>
      <c r="F12" s="151">
        <v>34452</v>
      </c>
      <c r="G12" s="152"/>
      <c r="H12" s="153"/>
    </row>
    <row r="13" spans="1:8" x14ac:dyDescent="0.15">
      <c r="A13" s="134"/>
      <c r="B13" s="139"/>
      <c r="C13" s="140"/>
      <c r="D13" s="141">
        <v>55913</v>
      </c>
      <c r="E13" s="142"/>
      <c r="F13" s="143">
        <v>56661</v>
      </c>
      <c r="G13" s="155"/>
      <c r="H13" s="145"/>
    </row>
    <row r="14" spans="1:8" x14ac:dyDescent="0.15">
      <c r="A14" s="146"/>
      <c r="B14" s="147"/>
      <c r="C14" s="148"/>
      <c r="D14" s="149">
        <v>36906</v>
      </c>
      <c r="E14" s="150"/>
      <c r="F14" s="151">
        <v>30491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5.55</v>
      </c>
      <c r="C19" s="156">
        <f>ROUND(VALUE(SUBSTITUTE(実質収支比率等に係る経年分析!G$48,"▲","-")),2)</f>
        <v>7.22</v>
      </c>
      <c r="D19" s="156">
        <f>ROUND(VALUE(SUBSTITUTE(実質収支比率等に係る経年分析!H$48,"▲","-")),2)</f>
        <v>3.12</v>
      </c>
      <c r="E19" s="156">
        <f>ROUND(VALUE(SUBSTITUTE(実質収支比率等に係る経年分析!I$48,"▲","-")),2)</f>
        <v>4.05</v>
      </c>
      <c r="F19" s="156">
        <f>ROUND(VALUE(SUBSTITUTE(実質収支比率等に係る経年分析!J$48,"▲","-")),2)</f>
        <v>6.55</v>
      </c>
    </row>
    <row r="20" spans="1:11" x14ac:dyDescent="0.15">
      <c r="A20" s="156" t="s">
        <v>53</v>
      </c>
      <c r="B20" s="156">
        <f>ROUND(VALUE(SUBSTITUTE(実質収支比率等に係る経年分析!F$47,"▲","-")),2)</f>
        <v>17.88</v>
      </c>
      <c r="C20" s="156">
        <f>ROUND(VALUE(SUBSTITUTE(実質収支比率等に係る経年分析!G$47,"▲","-")),2)</f>
        <v>19.170000000000002</v>
      </c>
      <c r="D20" s="156">
        <f>ROUND(VALUE(SUBSTITUTE(実質収支比率等に係る経年分析!H$47,"▲","-")),2)</f>
        <v>22.44</v>
      </c>
      <c r="E20" s="156">
        <f>ROUND(VALUE(SUBSTITUTE(実質収支比率等に係る経年分析!I$47,"▲","-")),2)</f>
        <v>19.98</v>
      </c>
      <c r="F20" s="156">
        <f>ROUND(VALUE(SUBSTITUTE(実質収支比率等に係る経年分析!J$47,"▲","-")),2)</f>
        <v>19.75</v>
      </c>
    </row>
    <row r="21" spans="1:11" x14ac:dyDescent="0.15">
      <c r="A21" s="156" t="s">
        <v>54</v>
      </c>
      <c r="B21" s="156">
        <f>IF(ISNUMBER(VALUE(SUBSTITUTE(実質収支比率等に係る経年分析!F$49,"▲","-"))),ROUND(VALUE(SUBSTITUTE(実質収支比率等に係る経年分析!F$49,"▲","-")),2),NA())</f>
        <v>1.24</v>
      </c>
      <c r="C21" s="156">
        <f>IF(ISNUMBER(VALUE(SUBSTITUTE(実質収支比率等に係る経年分析!G$49,"▲","-"))),ROUND(VALUE(SUBSTITUTE(実質収支比率等に係る経年分析!G$49,"▲","-")),2),NA())</f>
        <v>3.79</v>
      </c>
      <c r="D21" s="156">
        <f>IF(ISNUMBER(VALUE(SUBSTITUTE(実質収支比率等に係る経年分析!H$49,"▲","-"))),ROUND(VALUE(SUBSTITUTE(実質収支比率等に係る経年分析!H$49,"▲","-")),2),NA())</f>
        <v>-1.72</v>
      </c>
      <c r="E21" s="156">
        <f>IF(ISNUMBER(VALUE(SUBSTITUTE(実質収支比率等に係る経年分析!I$49,"▲","-"))),ROUND(VALUE(SUBSTITUTE(実質収支比率等に係る経年分析!I$49,"▲","-")),2),NA())</f>
        <v>-1.2</v>
      </c>
      <c r="F21" s="156">
        <f>IF(ISNUMBER(VALUE(SUBSTITUTE(実質収支比率等に係る経年分析!J$49,"▲","-"))),ROUND(VALUE(SUBSTITUTE(実質収支比率等に係る経年分析!J$49,"▲","-")),2),NA())</f>
        <v>2.59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駐車場事業特別会計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0.14000000000000001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0.17</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0.22</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1.47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0.97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0.94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0.93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0.96</v>
      </c>
    </row>
    <row r="32" spans="1:11" x14ac:dyDescent="0.15">
      <c r="A32" s="157" t="str">
        <f>IF(連結実質赤字比率に係る赤字・黒字の構成分析!C$38="",NA(),連結実質赤字比率に係る赤字・黒字の構成分析!C$38)</f>
        <v>介護保険特別会計（保険事業勘定）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1.52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2.2400000000000002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2.13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1.66</v>
      </c>
    </row>
    <row r="33" spans="1:16" x14ac:dyDescent="0.15">
      <c r="A33" s="157" t="str">
        <f>IF(連結実質赤字比率に係る赤字・黒字の構成分析!C$37="",NA(),連結実質赤字比率に係る赤字・黒字の構成分析!C$37)</f>
        <v>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7.0000000000000007E-2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1.1399999999999999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2.73</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1.79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2.52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3.15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3.27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3.3</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5.83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4.97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4.5999999999999996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4.24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4.2300000000000004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3.57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7.22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3.12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4.05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6.55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2098</v>
      </c>
      <c r="E42" s="158"/>
      <c r="F42" s="158"/>
      <c r="G42" s="158">
        <f>'実質公債費比率（分子）の構造'!L$52</f>
        <v>2129</v>
      </c>
      <c r="H42" s="158"/>
      <c r="I42" s="158"/>
      <c r="J42" s="158">
        <f>'実質公債費比率（分子）の構造'!M$52</f>
        <v>2141</v>
      </c>
      <c r="K42" s="158"/>
      <c r="L42" s="158"/>
      <c r="M42" s="158">
        <f>'実質公債費比率（分子）の構造'!N$52</f>
        <v>2188</v>
      </c>
      <c r="N42" s="158"/>
      <c r="O42" s="158"/>
      <c r="P42" s="158">
        <f>'実質公債費比率（分子）の構造'!O$52</f>
        <v>2206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f>'実質公債費比率（分子）の構造'!N$49</f>
        <v>5</v>
      </c>
      <c r="L45" s="158"/>
      <c r="M45" s="158"/>
      <c r="N45" s="158">
        <f>'実質公債費比率（分子）の構造'!O$49</f>
        <v>81</v>
      </c>
      <c r="O45" s="158"/>
      <c r="P45" s="158"/>
    </row>
    <row r="46" spans="1:16" x14ac:dyDescent="0.15">
      <c r="A46" s="158" t="s">
        <v>64</v>
      </c>
      <c r="B46" s="158">
        <f>'実質公債費比率（分子）の構造'!K$48</f>
        <v>934</v>
      </c>
      <c r="C46" s="158"/>
      <c r="D46" s="158"/>
      <c r="E46" s="158">
        <f>'実質公債費比率（分子）の構造'!L$48</f>
        <v>791</v>
      </c>
      <c r="F46" s="158"/>
      <c r="G46" s="158"/>
      <c r="H46" s="158">
        <f>'実質公債費比率（分子）の構造'!M$48</f>
        <v>712</v>
      </c>
      <c r="I46" s="158"/>
      <c r="J46" s="158"/>
      <c r="K46" s="158">
        <f>'実質公債費比率（分子）の構造'!N$48</f>
        <v>773</v>
      </c>
      <c r="L46" s="158"/>
      <c r="M46" s="158"/>
      <c r="N46" s="158">
        <f>'実質公債費比率（分子）の構造'!O$48</f>
        <v>812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1929</v>
      </c>
      <c r="C49" s="158"/>
      <c r="D49" s="158"/>
      <c r="E49" s="158">
        <f>'実質公債費比率（分子）の構造'!L$45</f>
        <v>1999</v>
      </c>
      <c r="F49" s="158"/>
      <c r="G49" s="158"/>
      <c r="H49" s="158">
        <f>'実質公債費比率（分子）の構造'!M$45</f>
        <v>2024</v>
      </c>
      <c r="I49" s="158"/>
      <c r="J49" s="158"/>
      <c r="K49" s="158">
        <f>'実質公債費比率（分子）の構造'!N$45</f>
        <v>1993</v>
      </c>
      <c r="L49" s="158"/>
      <c r="M49" s="158"/>
      <c r="N49" s="158">
        <f>'実質公債費比率（分子）の構造'!O$45</f>
        <v>1956</v>
      </c>
      <c r="O49" s="158"/>
      <c r="P49" s="158"/>
    </row>
    <row r="50" spans="1:16" x14ac:dyDescent="0.15">
      <c r="A50" s="158" t="s">
        <v>67</v>
      </c>
      <c r="B50" s="158" t="e">
        <f>NA()</f>
        <v>#N/A</v>
      </c>
      <c r="C50" s="158">
        <f>IF(ISNUMBER('実質公債費比率（分子）の構造'!K$53),'実質公債費比率（分子）の構造'!K$53,NA())</f>
        <v>766</v>
      </c>
      <c r="D50" s="158" t="e">
        <f>NA()</f>
        <v>#N/A</v>
      </c>
      <c r="E50" s="158" t="e">
        <f>NA()</f>
        <v>#N/A</v>
      </c>
      <c r="F50" s="158">
        <f>IF(ISNUMBER('実質公債費比率（分子）の構造'!L$53),'実質公債費比率（分子）の構造'!L$53,NA())</f>
        <v>662</v>
      </c>
      <c r="G50" s="158" t="e">
        <f>NA()</f>
        <v>#N/A</v>
      </c>
      <c r="H50" s="158" t="e">
        <f>NA()</f>
        <v>#N/A</v>
      </c>
      <c r="I50" s="158">
        <f>IF(ISNUMBER('実質公債費比率（分子）の構造'!M$53),'実質公債費比率（分子）の構造'!M$53,NA())</f>
        <v>596</v>
      </c>
      <c r="J50" s="158" t="e">
        <f>NA()</f>
        <v>#N/A</v>
      </c>
      <c r="K50" s="158" t="e">
        <f>NA()</f>
        <v>#N/A</v>
      </c>
      <c r="L50" s="158">
        <f>IF(ISNUMBER('実質公債費比率（分子）の構造'!N$53),'実質公債費比率（分子）の構造'!N$53,NA())</f>
        <v>583</v>
      </c>
      <c r="M50" s="158" t="e">
        <f>NA()</f>
        <v>#N/A</v>
      </c>
      <c r="N50" s="158" t="e">
        <f>NA()</f>
        <v>#N/A</v>
      </c>
      <c r="O50" s="158">
        <f>IF(ISNUMBER('実質公債費比率（分子）の構造'!O$53),'実質公債費比率（分子）の構造'!O$53,NA())</f>
        <v>643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19163</v>
      </c>
      <c r="E56" s="157"/>
      <c r="F56" s="157"/>
      <c r="G56" s="157">
        <f>'将来負担比率（分子）の構造'!J$52</f>
        <v>18802</v>
      </c>
      <c r="H56" s="157"/>
      <c r="I56" s="157"/>
      <c r="J56" s="157">
        <f>'将来負担比率（分子）の構造'!K$52</f>
        <v>18127</v>
      </c>
      <c r="K56" s="157"/>
      <c r="L56" s="157"/>
      <c r="M56" s="157">
        <f>'将来負担比率（分子）の構造'!L$52</f>
        <v>17769</v>
      </c>
      <c r="N56" s="157"/>
      <c r="O56" s="157"/>
      <c r="P56" s="157">
        <f>'将来負担比率（分子）の構造'!M$52</f>
        <v>20158</v>
      </c>
    </row>
    <row r="57" spans="1:16" x14ac:dyDescent="0.15">
      <c r="A57" s="157" t="s">
        <v>42</v>
      </c>
      <c r="B57" s="157"/>
      <c r="C57" s="157"/>
      <c r="D57" s="157">
        <f>'将来負担比率（分子）の構造'!I$51</f>
        <v>4697</v>
      </c>
      <c r="E57" s="157"/>
      <c r="F57" s="157"/>
      <c r="G57" s="157">
        <f>'将来負担比率（分子）の構造'!J$51</f>
        <v>4348</v>
      </c>
      <c r="H57" s="157"/>
      <c r="I57" s="157"/>
      <c r="J57" s="157">
        <f>'将来負担比率（分子）の構造'!K$51</f>
        <v>4168</v>
      </c>
      <c r="K57" s="157"/>
      <c r="L57" s="157"/>
      <c r="M57" s="157">
        <f>'将来負担比率（分子）の構造'!L$51</f>
        <v>4216</v>
      </c>
      <c r="N57" s="157"/>
      <c r="O57" s="157"/>
      <c r="P57" s="157">
        <f>'将来負担比率（分子）の構造'!M$51</f>
        <v>4223</v>
      </c>
    </row>
    <row r="58" spans="1:16" x14ac:dyDescent="0.15">
      <c r="A58" s="157" t="s">
        <v>41</v>
      </c>
      <c r="B58" s="157"/>
      <c r="C58" s="157"/>
      <c r="D58" s="157">
        <f>'将来負担比率（分子）の構造'!I$50</f>
        <v>8209</v>
      </c>
      <c r="E58" s="157"/>
      <c r="F58" s="157"/>
      <c r="G58" s="157">
        <f>'将来負担比率（分子）の構造'!J$50</f>
        <v>9083</v>
      </c>
      <c r="H58" s="157"/>
      <c r="I58" s="157"/>
      <c r="J58" s="157">
        <f>'将来負担比率（分子）の構造'!K$50</f>
        <v>9242</v>
      </c>
      <c r="K58" s="157"/>
      <c r="L58" s="157"/>
      <c r="M58" s="157">
        <f>'将来負担比率（分子）の構造'!L$50</f>
        <v>8556</v>
      </c>
      <c r="N58" s="157"/>
      <c r="O58" s="157"/>
      <c r="P58" s="157">
        <f>'将来負担比率（分子）の構造'!M$50</f>
        <v>8163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4450</v>
      </c>
      <c r="C62" s="157"/>
      <c r="D62" s="157"/>
      <c r="E62" s="157">
        <f>'将来負担比率（分子）の構造'!J$45</f>
        <v>4441</v>
      </c>
      <c r="F62" s="157"/>
      <c r="G62" s="157"/>
      <c r="H62" s="157">
        <f>'将来負担比率（分子）の構造'!K$45</f>
        <v>4431</v>
      </c>
      <c r="I62" s="157"/>
      <c r="J62" s="157"/>
      <c r="K62" s="157">
        <f>'将来負担比率（分子）の構造'!L$45</f>
        <v>4449</v>
      </c>
      <c r="L62" s="157"/>
      <c r="M62" s="157"/>
      <c r="N62" s="157">
        <f>'将来負担比率（分子）の構造'!M$45</f>
        <v>4518</v>
      </c>
      <c r="O62" s="157"/>
      <c r="P62" s="157"/>
    </row>
    <row r="63" spans="1:16" x14ac:dyDescent="0.15">
      <c r="A63" s="157" t="s">
        <v>34</v>
      </c>
      <c r="B63" s="157" t="str">
        <f>'将来負担比率（分子）の構造'!I$44</f>
        <v>-</v>
      </c>
      <c r="C63" s="157"/>
      <c r="D63" s="157"/>
      <c r="E63" s="157" t="str">
        <f>'将来負担比率（分子）の構造'!J$44</f>
        <v>-</v>
      </c>
      <c r="F63" s="157"/>
      <c r="G63" s="157"/>
      <c r="H63" s="157">
        <f>'将来負担比率（分子）の構造'!K$44</f>
        <v>32</v>
      </c>
      <c r="I63" s="157"/>
      <c r="J63" s="157"/>
      <c r="K63" s="157">
        <f>'将来負担比率（分子）の構造'!L$44</f>
        <v>227</v>
      </c>
      <c r="L63" s="157"/>
      <c r="M63" s="157"/>
      <c r="N63" s="157">
        <f>'将来負担比率（分子）の構造'!M$44</f>
        <v>2533</v>
      </c>
      <c r="O63" s="157"/>
      <c r="P63" s="157"/>
    </row>
    <row r="64" spans="1:16" x14ac:dyDescent="0.15">
      <c r="A64" s="157" t="s">
        <v>33</v>
      </c>
      <c r="B64" s="157">
        <f>'将来負担比率（分子）の構造'!I$43</f>
        <v>6259</v>
      </c>
      <c r="C64" s="157"/>
      <c r="D64" s="157"/>
      <c r="E64" s="157">
        <f>'将来負担比率（分子）の構造'!J$43</f>
        <v>5244</v>
      </c>
      <c r="F64" s="157"/>
      <c r="G64" s="157"/>
      <c r="H64" s="157">
        <f>'将来負担比率（分子）の構造'!K$43</f>
        <v>4369</v>
      </c>
      <c r="I64" s="157"/>
      <c r="J64" s="157"/>
      <c r="K64" s="157">
        <f>'将来負担比率（分子）の構造'!L$43</f>
        <v>4106</v>
      </c>
      <c r="L64" s="157"/>
      <c r="M64" s="157"/>
      <c r="N64" s="157">
        <f>'将来負担比率（分子）の構造'!M$43</f>
        <v>3927</v>
      </c>
      <c r="O64" s="157"/>
      <c r="P64" s="157"/>
    </row>
    <row r="65" spans="1:16" x14ac:dyDescent="0.15">
      <c r="A65" s="157" t="s">
        <v>32</v>
      </c>
      <c r="B65" s="157">
        <f>'将来負担比率（分子）の構造'!I$42</f>
        <v>2</v>
      </c>
      <c r="C65" s="157"/>
      <c r="D65" s="157"/>
      <c r="E65" s="157">
        <f>'将来負担比率（分子）の構造'!J$42</f>
        <v>1</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18819</v>
      </c>
      <c r="C66" s="157"/>
      <c r="D66" s="157"/>
      <c r="E66" s="157">
        <f>'将来負担比率（分子）の構造'!J$41</f>
        <v>18693</v>
      </c>
      <c r="F66" s="157"/>
      <c r="G66" s="157"/>
      <c r="H66" s="157">
        <f>'将来負担比率（分子）の構造'!K$41</f>
        <v>18073</v>
      </c>
      <c r="I66" s="157"/>
      <c r="J66" s="157"/>
      <c r="K66" s="157">
        <f>'将来負担比率（分子）の構造'!L$41</f>
        <v>17651</v>
      </c>
      <c r="L66" s="157"/>
      <c r="M66" s="157"/>
      <c r="N66" s="157">
        <f>'将来負担比率（分子）の構造'!M$41</f>
        <v>17586</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3020</v>
      </c>
      <c r="C72" s="161">
        <f>基金残高に係る経年分析!G55</f>
        <v>2724</v>
      </c>
      <c r="D72" s="161">
        <f>基金残高に係る経年分析!H55</f>
        <v>2730</v>
      </c>
    </row>
    <row r="73" spans="1:16" x14ac:dyDescent="0.15">
      <c r="A73" s="160" t="s">
        <v>74</v>
      </c>
      <c r="B73" s="161">
        <f>基金残高に係る経年分析!F56</f>
        <v>1259</v>
      </c>
      <c r="C73" s="161">
        <f>基金残高に係る経年分析!G56</f>
        <v>1324</v>
      </c>
      <c r="D73" s="161">
        <f>基金残高に係る経年分析!H56</f>
        <v>1410</v>
      </c>
    </row>
    <row r="74" spans="1:16" x14ac:dyDescent="0.15">
      <c r="A74" s="160" t="s">
        <v>75</v>
      </c>
      <c r="B74" s="161">
        <f>基金残高に係る経年分析!F57</f>
        <v>3140</v>
      </c>
      <c r="C74" s="161">
        <f>基金残高に係る経年分析!G57</f>
        <v>2616</v>
      </c>
      <c r="D74" s="161">
        <f>基金残高に係る経年分析!H57</f>
        <v>2206</v>
      </c>
    </row>
  </sheetData>
  <sheetProtection algorithmName="SHA-512" hashValue="qrayZeLHxPrZuKK39wvu9izMkbw7bxwgX3UkZflFB4j6QIpKayDOmnAEF43IdVFJN1/qJeCq4/cEJCiLkIG3CA==" saltValue="u+hRi2Vnweg2WJ+ENxAI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8617690</v>
      </c>
      <c r="S5" s="664"/>
      <c r="T5" s="664"/>
      <c r="U5" s="664"/>
      <c r="V5" s="664"/>
      <c r="W5" s="664"/>
      <c r="X5" s="664"/>
      <c r="Y5" s="689"/>
      <c r="Z5" s="702">
        <v>32.5</v>
      </c>
      <c r="AA5" s="702"/>
      <c r="AB5" s="702"/>
      <c r="AC5" s="702"/>
      <c r="AD5" s="703">
        <v>8047393</v>
      </c>
      <c r="AE5" s="703"/>
      <c r="AF5" s="703"/>
      <c r="AG5" s="703"/>
      <c r="AH5" s="703"/>
      <c r="AI5" s="703"/>
      <c r="AJ5" s="703"/>
      <c r="AK5" s="703"/>
      <c r="AL5" s="690">
        <v>56.1</v>
      </c>
      <c r="AM5" s="672"/>
      <c r="AN5" s="672"/>
      <c r="AO5" s="691"/>
      <c r="AP5" s="666" t="s">
        <v>216</v>
      </c>
      <c r="AQ5" s="667"/>
      <c r="AR5" s="667"/>
      <c r="AS5" s="667"/>
      <c r="AT5" s="667"/>
      <c r="AU5" s="667"/>
      <c r="AV5" s="667"/>
      <c r="AW5" s="667"/>
      <c r="AX5" s="667"/>
      <c r="AY5" s="667"/>
      <c r="AZ5" s="667"/>
      <c r="BA5" s="667"/>
      <c r="BB5" s="667"/>
      <c r="BC5" s="667"/>
      <c r="BD5" s="667"/>
      <c r="BE5" s="667"/>
      <c r="BF5" s="668"/>
      <c r="BG5" s="608">
        <v>8010847</v>
      </c>
      <c r="BH5" s="609"/>
      <c r="BI5" s="609"/>
      <c r="BJ5" s="609"/>
      <c r="BK5" s="609"/>
      <c r="BL5" s="609"/>
      <c r="BM5" s="609"/>
      <c r="BN5" s="610"/>
      <c r="BO5" s="646">
        <v>93</v>
      </c>
      <c r="BP5" s="646"/>
      <c r="BQ5" s="646"/>
      <c r="BR5" s="646"/>
      <c r="BS5" s="647">
        <v>184636</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205740</v>
      </c>
      <c r="S6" s="609"/>
      <c r="T6" s="609"/>
      <c r="U6" s="609"/>
      <c r="V6" s="609"/>
      <c r="W6" s="609"/>
      <c r="X6" s="609"/>
      <c r="Y6" s="610"/>
      <c r="Z6" s="646">
        <v>0.8</v>
      </c>
      <c r="AA6" s="646"/>
      <c r="AB6" s="646"/>
      <c r="AC6" s="646"/>
      <c r="AD6" s="647">
        <v>205740</v>
      </c>
      <c r="AE6" s="647"/>
      <c r="AF6" s="647"/>
      <c r="AG6" s="647"/>
      <c r="AH6" s="647"/>
      <c r="AI6" s="647"/>
      <c r="AJ6" s="647"/>
      <c r="AK6" s="647"/>
      <c r="AL6" s="611">
        <v>1.4</v>
      </c>
      <c r="AM6" s="612"/>
      <c r="AN6" s="612"/>
      <c r="AO6" s="648"/>
      <c r="AP6" s="605" t="s">
        <v>221</v>
      </c>
      <c r="AQ6" s="606"/>
      <c r="AR6" s="606"/>
      <c r="AS6" s="606"/>
      <c r="AT6" s="606"/>
      <c r="AU6" s="606"/>
      <c r="AV6" s="606"/>
      <c r="AW6" s="606"/>
      <c r="AX6" s="606"/>
      <c r="AY6" s="606"/>
      <c r="AZ6" s="606"/>
      <c r="BA6" s="606"/>
      <c r="BB6" s="606"/>
      <c r="BC6" s="606"/>
      <c r="BD6" s="606"/>
      <c r="BE6" s="606"/>
      <c r="BF6" s="607"/>
      <c r="BG6" s="608">
        <v>8010847</v>
      </c>
      <c r="BH6" s="609"/>
      <c r="BI6" s="609"/>
      <c r="BJ6" s="609"/>
      <c r="BK6" s="609"/>
      <c r="BL6" s="609"/>
      <c r="BM6" s="609"/>
      <c r="BN6" s="610"/>
      <c r="BO6" s="646">
        <v>93</v>
      </c>
      <c r="BP6" s="646"/>
      <c r="BQ6" s="646"/>
      <c r="BR6" s="646"/>
      <c r="BS6" s="647">
        <v>184636</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201170</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200986</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3211</v>
      </c>
      <c r="S7" s="609"/>
      <c r="T7" s="609"/>
      <c r="U7" s="609"/>
      <c r="V7" s="609"/>
      <c r="W7" s="609"/>
      <c r="X7" s="609"/>
      <c r="Y7" s="610"/>
      <c r="Z7" s="646">
        <v>0</v>
      </c>
      <c r="AA7" s="646"/>
      <c r="AB7" s="646"/>
      <c r="AC7" s="646"/>
      <c r="AD7" s="647">
        <v>3211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3537188</v>
      </c>
      <c r="BH7" s="609"/>
      <c r="BI7" s="609"/>
      <c r="BJ7" s="609"/>
      <c r="BK7" s="609"/>
      <c r="BL7" s="609"/>
      <c r="BM7" s="609"/>
      <c r="BN7" s="610"/>
      <c r="BO7" s="646">
        <v>41</v>
      </c>
      <c r="BP7" s="646"/>
      <c r="BQ7" s="646"/>
      <c r="BR7" s="646"/>
      <c r="BS7" s="647">
        <v>184636</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3101214</v>
      </c>
      <c r="CS7" s="609"/>
      <c r="CT7" s="609"/>
      <c r="CU7" s="609"/>
      <c r="CV7" s="609"/>
      <c r="CW7" s="609"/>
      <c r="CX7" s="609"/>
      <c r="CY7" s="610"/>
      <c r="CZ7" s="646">
        <v>12.2</v>
      </c>
      <c r="DA7" s="646"/>
      <c r="DB7" s="646"/>
      <c r="DC7" s="646"/>
      <c r="DD7" s="614">
        <v>24462</v>
      </c>
      <c r="DE7" s="609"/>
      <c r="DF7" s="609"/>
      <c r="DG7" s="609"/>
      <c r="DH7" s="609"/>
      <c r="DI7" s="609"/>
      <c r="DJ7" s="609"/>
      <c r="DK7" s="609"/>
      <c r="DL7" s="609"/>
      <c r="DM7" s="609"/>
      <c r="DN7" s="609"/>
      <c r="DO7" s="609"/>
      <c r="DP7" s="610"/>
      <c r="DQ7" s="614">
        <v>2188439</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68351</v>
      </c>
      <c r="S8" s="609"/>
      <c r="T8" s="609"/>
      <c r="U8" s="609"/>
      <c r="V8" s="609"/>
      <c r="W8" s="609"/>
      <c r="X8" s="609"/>
      <c r="Y8" s="610"/>
      <c r="Z8" s="646">
        <v>0.3</v>
      </c>
      <c r="AA8" s="646"/>
      <c r="AB8" s="646"/>
      <c r="AC8" s="646"/>
      <c r="AD8" s="647">
        <v>68351</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88675</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9329469</v>
      </c>
      <c r="CS8" s="609"/>
      <c r="CT8" s="609"/>
      <c r="CU8" s="609"/>
      <c r="CV8" s="609"/>
      <c r="CW8" s="609"/>
      <c r="CX8" s="609"/>
      <c r="CY8" s="610"/>
      <c r="CZ8" s="646">
        <v>36.6</v>
      </c>
      <c r="DA8" s="646"/>
      <c r="DB8" s="646"/>
      <c r="DC8" s="646"/>
      <c r="DD8" s="614">
        <v>452464</v>
      </c>
      <c r="DE8" s="609"/>
      <c r="DF8" s="609"/>
      <c r="DG8" s="609"/>
      <c r="DH8" s="609"/>
      <c r="DI8" s="609"/>
      <c r="DJ8" s="609"/>
      <c r="DK8" s="609"/>
      <c r="DL8" s="609"/>
      <c r="DM8" s="609"/>
      <c r="DN8" s="609"/>
      <c r="DO8" s="609"/>
      <c r="DP8" s="610"/>
      <c r="DQ8" s="614">
        <v>4759266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87670</v>
      </c>
      <c r="S9" s="609"/>
      <c r="T9" s="609"/>
      <c r="U9" s="609"/>
      <c r="V9" s="609"/>
      <c r="W9" s="609"/>
      <c r="X9" s="609"/>
      <c r="Y9" s="610"/>
      <c r="Z9" s="646">
        <v>0.3</v>
      </c>
      <c r="AA9" s="646"/>
      <c r="AB9" s="646"/>
      <c r="AC9" s="646"/>
      <c r="AD9" s="647">
        <v>87670</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2546505</v>
      </c>
      <c r="BH9" s="609"/>
      <c r="BI9" s="609"/>
      <c r="BJ9" s="609"/>
      <c r="BK9" s="609"/>
      <c r="BL9" s="609"/>
      <c r="BM9" s="609"/>
      <c r="BN9" s="610"/>
      <c r="BO9" s="646">
        <v>29.5</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3365675</v>
      </c>
      <c r="CS9" s="609"/>
      <c r="CT9" s="609"/>
      <c r="CU9" s="609"/>
      <c r="CV9" s="609"/>
      <c r="CW9" s="609"/>
      <c r="CX9" s="609"/>
      <c r="CY9" s="610"/>
      <c r="CZ9" s="646">
        <v>13.2</v>
      </c>
      <c r="DA9" s="646"/>
      <c r="DB9" s="646"/>
      <c r="DC9" s="646"/>
      <c r="DD9" s="614">
        <v>521649</v>
      </c>
      <c r="DE9" s="609"/>
      <c r="DF9" s="609"/>
      <c r="DG9" s="609"/>
      <c r="DH9" s="609"/>
      <c r="DI9" s="609"/>
      <c r="DJ9" s="609"/>
      <c r="DK9" s="609"/>
      <c r="DL9" s="609"/>
      <c r="DM9" s="609"/>
      <c r="DN9" s="609"/>
      <c r="DO9" s="609"/>
      <c r="DP9" s="610"/>
      <c r="DQ9" s="614">
        <v>2425419</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250143</v>
      </c>
      <c r="BH10" s="609"/>
      <c r="BI10" s="609"/>
      <c r="BJ10" s="609"/>
      <c r="BK10" s="609"/>
      <c r="BL10" s="609"/>
      <c r="BM10" s="609"/>
      <c r="BN10" s="610"/>
      <c r="BO10" s="646">
        <v>2.9</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24915</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2414</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1457442</v>
      </c>
      <c r="S11" s="609"/>
      <c r="T11" s="609"/>
      <c r="U11" s="609"/>
      <c r="V11" s="609"/>
      <c r="W11" s="609"/>
      <c r="X11" s="609"/>
      <c r="Y11" s="610"/>
      <c r="Z11" s="611">
        <v>5.5</v>
      </c>
      <c r="AA11" s="612"/>
      <c r="AB11" s="612"/>
      <c r="AC11" s="613"/>
      <c r="AD11" s="614">
        <v>1457442</v>
      </c>
      <c r="AE11" s="609"/>
      <c r="AF11" s="609"/>
      <c r="AG11" s="609"/>
      <c r="AH11" s="609"/>
      <c r="AI11" s="609"/>
      <c r="AJ11" s="609"/>
      <c r="AK11" s="610"/>
      <c r="AL11" s="611">
        <v>10.199999999999999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651865</v>
      </c>
      <c r="BH11" s="609"/>
      <c r="BI11" s="609"/>
      <c r="BJ11" s="609"/>
      <c r="BK11" s="609"/>
      <c r="BL11" s="609"/>
      <c r="BM11" s="609"/>
      <c r="BN11" s="610"/>
      <c r="BO11" s="646">
        <v>7.6</v>
      </c>
      <c r="BP11" s="646"/>
      <c r="BQ11" s="646"/>
      <c r="BR11" s="646"/>
      <c r="BS11" s="647">
        <v>184636</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144671</v>
      </c>
      <c r="CS11" s="609"/>
      <c r="CT11" s="609"/>
      <c r="CU11" s="609"/>
      <c r="CV11" s="609"/>
      <c r="CW11" s="609"/>
      <c r="CX11" s="609"/>
      <c r="CY11" s="610"/>
      <c r="CZ11" s="646">
        <v>0.6</v>
      </c>
      <c r="DA11" s="646"/>
      <c r="DB11" s="646"/>
      <c r="DC11" s="646"/>
      <c r="DD11" s="614">
        <v>10570</v>
      </c>
      <c r="DE11" s="609"/>
      <c r="DF11" s="609"/>
      <c r="DG11" s="609"/>
      <c r="DH11" s="609"/>
      <c r="DI11" s="609"/>
      <c r="DJ11" s="609"/>
      <c r="DK11" s="609"/>
      <c r="DL11" s="609"/>
      <c r="DM11" s="609"/>
      <c r="DN11" s="609"/>
      <c r="DO11" s="609"/>
      <c r="DP11" s="610"/>
      <c r="DQ11" s="614">
        <v>116831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52503</v>
      </c>
      <c r="S12" s="609"/>
      <c r="T12" s="609"/>
      <c r="U12" s="609"/>
      <c r="V12" s="609"/>
      <c r="W12" s="609"/>
      <c r="X12" s="609"/>
      <c r="Y12" s="610"/>
      <c r="Z12" s="646">
        <v>0.2</v>
      </c>
      <c r="AA12" s="646"/>
      <c r="AB12" s="646"/>
      <c r="AC12" s="646"/>
      <c r="AD12" s="647">
        <v>52503</v>
      </c>
      <c r="AE12" s="647"/>
      <c r="AF12" s="647"/>
      <c r="AG12" s="647"/>
      <c r="AH12" s="647"/>
      <c r="AI12" s="647"/>
      <c r="AJ12" s="647"/>
      <c r="AK12" s="647"/>
      <c r="AL12" s="611">
        <v>0.4</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3958299</v>
      </c>
      <c r="BH12" s="609"/>
      <c r="BI12" s="609"/>
      <c r="BJ12" s="609"/>
      <c r="BK12" s="609"/>
      <c r="BL12" s="609"/>
      <c r="BM12" s="609"/>
      <c r="BN12" s="610"/>
      <c r="BO12" s="646">
        <v>45.9</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725143</v>
      </c>
      <c r="CS12" s="609"/>
      <c r="CT12" s="609"/>
      <c r="CU12" s="609"/>
      <c r="CV12" s="609"/>
      <c r="CW12" s="609"/>
      <c r="CX12" s="609"/>
      <c r="CY12" s="610"/>
      <c r="CZ12" s="646">
        <v>2.8</v>
      </c>
      <c r="DA12" s="646"/>
      <c r="DB12" s="646"/>
      <c r="DC12" s="646"/>
      <c r="DD12" s="614">
        <v>88822</v>
      </c>
      <c r="DE12" s="609"/>
      <c r="DF12" s="609"/>
      <c r="DG12" s="609"/>
      <c r="DH12" s="609"/>
      <c r="DI12" s="609"/>
      <c r="DJ12" s="609"/>
      <c r="DK12" s="609"/>
      <c r="DL12" s="609"/>
      <c r="DM12" s="609"/>
      <c r="DN12" s="609"/>
      <c r="DO12" s="609"/>
      <c r="DP12" s="610"/>
      <c r="DQ12" s="614">
        <v>458076</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v>1828</v>
      </c>
      <c r="S13" s="609"/>
      <c r="T13" s="609"/>
      <c r="U13" s="609"/>
      <c r="V13" s="609"/>
      <c r="W13" s="609"/>
      <c r="X13" s="609"/>
      <c r="Y13" s="610"/>
      <c r="Z13" s="646">
        <v>0</v>
      </c>
      <c r="AA13" s="646"/>
      <c r="AB13" s="646"/>
      <c r="AC13" s="646"/>
      <c r="AD13" s="647">
        <v>1828</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3953571</v>
      </c>
      <c r="BH13" s="609"/>
      <c r="BI13" s="609"/>
      <c r="BJ13" s="609"/>
      <c r="BK13" s="609"/>
      <c r="BL13" s="609"/>
      <c r="BM13" s="609"/>
      <c r="BN13" s="610"/>
      <c r="BO13" s="646">
        <v>45.9</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3122058</v>
      </c>
      <c r="CS13" s="609"/>
      <c r="CT13" s="609"/>
      <c r="CU13" s="609"/>
      <c r="CV13" s="609"/>
      <c r="CW13" s="609"/>
      <c r="CX13" s="609"/>
      <c r="CY13" s="610"/>
      <c r="CZ13" s="646">
        <v>12.2</v>
      </c>
      <c r="DA13" s="646"/>
      <c r="DB13" s="646"/>
      <c r="DC13" s="646"/>
      <c r="DD13" s="614">
        <v>1921551</v>
      </c>
      <c r="DE13" s="609"/>
      <c r="DF13" s="609"/>
      <c r="DG13" s="609"/>
      <c r="DH13" s="609"/>
      <c r="DI13" s="609"/>
      <c r="DJ13" s="609"/>
      <c r="DK13" s="609"/>
      <c r="DL13" s="609"/>
      <c r="DM13" s="609"/>
      <c r="DN13" s="609"/>
      <c r="DO13" s="609"/>
      <c r="DP13" s="610"/>
      <c r="DQ13" s="614">
        <v>1277640</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202725</v>
      </c>
      <c r="BH14" s="609"/>
      <c r="BI14" s="609"/>
      <c r="BJ14" s="609"/>
      <c r="BK14" s="609"/>
      <c r="BL14" s="609"/>
      <c r="BM14" s="609"/>
      <c r="BN14" s="610"/>
      <c r="BO14" s="646">
        <v>2.4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890343</v>
      </c>
      <c r="CS14" s="609"/>
      <c r="CT14" s="609"/>
      <c r="CU14" s="609"/>
      <c r="CV14" s="609"/>
      <c r="CW14" s="609"/>
      <c r="CX14" s="609"/>
      <c r="CY14" s="610"/>
      <c r="CZ14" s="646">
        <v>3.5</v>
      </c>
      <c r="DA14" s="646"/>
      <c r="DB14" s="646"/>
      <c r="DC14" s="646"/>
      <c r="DD14" s="614">
        <v>57651</v>
      </c>
      <c r="DE14" s="609"/>
      <c r="DF14" s="609"/>
      <c r="DG14" s="609"/>
      <c r="DH14" s="609"/>
      <c r="DI14" s="609"/>
      <c r="DJ14" s="609"/>
      <c r="DK14" s="609"/>
      <c r="DL14" s="609"/>
      <c r="DM14" s="609"/>
      <c r="DN14" s="609"/>
      <c r="DO14" s="609"/>
      <c r="DP14" s="610"/>
      <c r="DQ14" s="614">
        <v>813051</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31062</v>
      </c>
      <c r="S15" s="609"/>
      <c r="T15" s="609"/>
      <c r="U15" s="609"/>
      <c r="V15" s="609"/>
      <c r="W15" s="609"/>
      <c r="X15" s="609"/>
      <c r="Y15" s="610"/>
      <c r="Z15" s="646">
        <v>0.1</v>
      </c>
      <c r="AA15" s="646"/>
      <c r="AB15" s="646"/>
      <c r="AC15" s="646"/>
      <c r="AD15" s="647">
        <v>31062</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312635</v>
      </c>
      <c r="BH15" s="609"/>
      <c r="BI15" s="609"/>
      <c r="BJ15" s="609"/>
      <c r="BK15" s="609"/>
      <c r="BL15" s="609"/>
      <c r="BM15" s="609"/>
      <c r="BN15" s="610"/>
      <c r="BO15" s="646">
        <v>3.6</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2638924</v>
      </c>
      <c r="CS15" s="609"/>
      <c r="CT15" s="609"/>
      <c r="CU15" s="609"/>
      <c r="CV15" s="609"/>
      <c r="CW15" s="609"/>
      <c r="CX15" s="609"/>
      <c r="CY15" s="610"/>
      <c r="CZ15" s="646">
        <v>10.3</v>
      </c>
      <c r="DA15" s="646"/>
      <c r="DB15" s="646"/>
      <c r="DC15" s="646"/>
      <c r="DD15" s="614">
        <v>543790</v>
      </c>
      <c r="DE15" s="609"/>
      <c r="DF15" s="609"/>
      <c r="DG15" s="609"/>
      <c r="DH15" s="609"/>
      <c r="DI15" s="609"/>
      <c r="DJ15" s="609"/>
      <c r="DK15" s="609"/>
      <c r="DL15" s="609"/>
      <c r="DM15" s="609"/>
      <c r="DN15" s="609"/>
      <c r="DO15" s="609"/>
      <c r="DP15" s="610"/>
      <c r="DQ15" s="614">
        <v>1739225</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134351</v>
      </c>
      <c r="S16" s="609"/>
      <c r="T16" s="609"/>
      <c r="U16" s="609"/>
      <c r="V16" s="609"/>
      <c r="W16" s="609"/>
      <c r="X16" s="609"/>
      <c r="Y16" s="610"/>
      <c r="Z16" s="646">
        <v>0.5</v>
      </c>
      <c r="AA16" s="646"/>
      <c r="AB16" s="646"/>
      <c r="AC16" s="646"/>
      <c r="AD16" s="647">
        <v>134351</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309172</v>
      </c>
      <c r="S17" s="609"/>
      <c r="T17" s="609"/>
      <c r="U17" s="609"/>
      <c r="V17" s="609"/>
      <c r="W17" s="609"/>
      <c r="X17" s="609"/>
      <c r="Y17" s="610"/>
      <c r="Z17" s="646">
        <v>1.2</v>
      </c>
      <c r="AA17" s="646"/>
      <c r="AB17" s="646"/>
      <c r="AC17" s="646"/>
      <c r="AD17" s="647">
        <v>309172</v>
      </c>
      <c r="AE17" s="647"/>
      <c r="AF17" s="647"/>
      <c r="AG17" s="647"/>
      <c r="AH17" s="647"/>
      <c r="AI17" s="647"/>
      <c r="AJ17" s="647"/>
      <c r="AK17" s="647"/>
      <c r="AL17" s="611">
        <v>2.2000000000000002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1956400</v>
      </c>
      <c r="CS17" s="609"/>
      <c r="CT17" s="609"/>
      <c r="CU17" s="609"/>
      <c r="CV17" s="609"/>
      <c r="CW17" s="609"/>
      <c r="CX17" s="609"/>
      <c r="CY17" s="610"/>
      <c r="CZ17" s="646">
        <v>7.7</v>
      </c>
      <c r="DA17" s="646"/>
      <c r="DB17" s="646"/>
      <c r="DC17" s="646"/>
      <c r="DD17" s="614" t="s">
        <v>122</v>
      </c>
      <c r="DE17" s="609"/>
      <c r="DF17" s="609"/>
      <c r="DG17" s="609"/>
      <c r="DH17" s="609"/>
      <c r="DI17" s="609"/>
      <c r="DJ17" s="609"/>
      <c r="DK17" s="609"/>
      <c r="DL17" s="609"/>
      <c r="DM17" s="609"/>
      <c r="DN17" s="609"/>
      <c r="DO17" s="609"/>
      <c r="DP17" s="610"/>
      <c r="DQ17" s="614">
        <v>1864698</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60638</v>
      </c>
      <c r="S18" s="609"/>
      <c r="T18" s="609"/>
      <c r="U18" s="609"/>
      <c r="V18" s="609"/>
      <c r="W18" s="609"/>
      <c r="X18" s="609"/>
      <c r="Y18" s="610"/>
      <c r="Z18" s="646">
        <v>0.2</v>
      </c>
      <c r="AA18" s="646"/>
      <c r="AB18" s="646"/>
      <c r="AC18" s="646"/>
      <c r="AD18" s="647">
        <v>60638</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243942</v>
      </c>
      <c r="S19" s="609"/>
      <c r="T19" s="609"/>
      <c r="U19" s="609"/>
      <c r="V19" s="609"/>
      <c r="W19" s="609"/>
      <c r="X19" s="609"/>
      <c r="Y19" s="610"/>
      <c r="Z19" s="646">
        <v>0.9</v>
      </c>
      <c r="AA19" s="646"/>
      <c r="AB19" s="646"/>
      <c r="AC19" s="646"/>
      <c r="AD19" s="647">
        <v>243942</v>
      </c>
      <c r="AE19" s="647"/>
      <c r="AF19" s="647"/>
      <c r="AG19" s="647"/>
      <c r="AH19" s="647"/>
      <c r="AI19" s="647"/>
      <c r="AJ19" s="647"/>
      <c r="AK19" s="647"/>
      <c r="AL19" s="611">
        <v>1.7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606843</v>
      </c>
      <c r="BH19" s="609"/>
      <c r="BI19" s="609"/>
      <c r="BJ19" s="609"/>
      <c r="BK19" s="609"/>
      <c r="BL19" s="609"/>
      <c r="BM19" s="609"/>
      <c r="BN19" s="610"/>
      <c r="BO19" s="646">
        <v>7</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4592</v>
      </c>
      <c r="S20" s="609"/>
      <c r="T20" s="609"/>
      <c r="U20" s="609"/>
      <c r="V20" s="609"/>
      <c r="W20" s="609"/>
      <c r="X20" s="609"/>
      <c r="Y20" s="610"/>
      <c r="Z20" s="646">
        <v>0</v>
      </c>
      <c r="AA20" s="646"/>
      <c r="AB20" s="646"/>
      <c r="AC20" s="646"/>
      <c r="AD20" s="647">
        <v>4592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606843</v>
      </c>
      <c r="BH20" s="609"/>
      <c r="BI20" s="609"/>
      <c r="BJ20" s="609"/>
      <c r="BK20" s="609"/>
      <c r="BL20" s="609"/>
      <c r="BM20" s="609"/>
      <c r="BN20" s="610"/>
      <c r="BO20" s="646">
        <v>7</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25499982</v>
      </c>
      <c r="CS20" s="609"/>
      <c r="CT20" s="609"/>
      <c r="CU20" s="609"/>
      <c r="CV20" s="609"/>
      <c r="CW20" s="609"/>
      <c r="CX20" s="609"/>
      <c r="CY20" s="610"/>
      <c r="CZ20" s="646">
        <v>100</v>
      </c>
      <c r="DA20" s="646"/>
      <c r="DB20" s="646"/>
      <c r="DC20" s="646"/>
      <c r="DD20" s="614">
        <v>3620959</v>
      </c>
      <c r="DE20" s="609"/>
      <c r="DF20" s="609"/>
      <c r="DG20" s="609"/>
      <c r="DH20" s="609"/>
      <c r="DI20" s="609"/>
      <c r="DJ20" s="609"/>
      <c r="DK20" s="609"/>
      <c r="DL20" s="609"/>
      <c r="DM20" s="609"/>
      <c r="DN20" s="609"/>
      <c r="DO20" s="609"/>
      <c r="DP20" s="610"/>
      <c r="DQ20" s="614">
        <v>15846045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4567189</v>
      </c>
      <c r="S21" s="609"/>
      <c r="T21" s="609"/>
      <c r="U21" s="609"/>
      <c r="V21" s="609"/>
      <c r="W21" s="609"/>
      <c r="X21" s="609"/>
      <c r="Y21" s="610"/>
      <c r="Z21" s="646">
        <v>17.2</v>
      </c>
      <c r="AA21" s="646"/>
      <c r="AB21" s="646"/>
      <c r="AC21" s="646"/>
      <c r="AD21" s="647">
        <v>3826722</v>
      </c>
      <c r="AE21" s="647"/>
      <c r="AF21" s="647"/>
      <c r="AG21" s="647"/>
      <c r="AH21" s="647"/>
      <c r="AI21" s="647"/>
      <c r="AJ21" s="647"/>
      <c r="AK21" s="647"/>
      <c r="AL21" s="611">
        <v>26.7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36546</v>
      </c>
      <c r="BH21" s="609"/>
      <c r="BI21" s="609"/>
      <c r="BJ21" s="609"/>
      <c r="BK21" s="609"/>
      <c r="BL21" s="609"/>
      <c r="BM21" s="609"/>
      <c r="BN21" s="610"/>
      <c r="BO21" s="646">
        <v>0.4</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3826722</v>
      </c>
      <c r="S22" s="609"/>
      <c r="T22" s="609"/>
      <c r="U22" s="609"/>
      <c r="V22" s="609"/>
      <c r="W22" s="609"/>
      <c r="X22" s="609"/>
      <c r="Y22" s="610"/>
      <c r="Z22" s="646">
        <v>14.4</v>
      </c>
      <c r="AA22" s="646"/>
      <c r="AB22" s="646"/>
      <c r="AC22" s="646"/>
      <c r="AD22" s="647">
        <v>3826722</v>
      </c>
      <c r="AE22" s="647"/>
      <c r="AF22" s="647"/>
      <c r="AG22" s="647"/>
      <c r="AH22" s="647"/>
      <c r="AI22" s="647"/>
      <c r="AJ22" s="647"/>
      <c r="AK22" s="647"/>
      <c r="AL22" s="611">
        <v>26.7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740467</v>
      </c>
      <c r="S23" s="609"/>
      <c r="T23" s="609"/>
      <c r="U23" s="609"/>
      <c r="V23" s="609"/>
      <c r="W23" s="609"/>
      <c r="X23" s="609"/>
      <c r="Y23" s="610"/>
      <c r="Z23" s="646">
        <v>2.8</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570297</v>
      </c>
      <c r="BH23" s="609"/>
      <c r="BI23" s="609"/>
      <c r="BJ23" s="609"/>
      <c r="BK23" s="609"/>
      <c r="BL23" s="609"/>
      <c r="BM23" s="609"/>
      <c r="BN23" s="610"/>
      <c r="BO23" s="646">
        <v>6.6</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11878899</v>
      </c>
      <c r="CS24" s="664"/>
      <c r="CT24" s="664"/>
      <c r="CU24" s="664"/>
      <c r="CV24" s="664"/>
      <c r="CW24" s="664"/>
      <c r="CX24" s="664"/>
      <c r="CY24" s="689"/>
      <c r="CZ24" s="690">
        <v>46.6</v>
      </c>
      <c r="DA24" s="672"/>
      <c r="DB24" s="672"/>
      <c r="DC24" s="692"/>
      <c r="DD24" s="688">
        <v>7949058</v>
      </c>
      <c r="DE24" s="664"/>
      <c r="DF24" s="664"/>
      <c r="DG24" s="664"/>
      <c r="DH24" s="664"/>
      <c r="DI24" s="664"/>
      <c r="DJ24" s="664"/>
      <c r="DK24" s="689"/>
      <c r="DL24" s="688">
        <v>7919210</v>
      </c>
      <c r="DM24" s="664"/>
      <c r="DN24" s="664"/>
      <c r="DO24" s="664"/>
      <c r="DP24" s="664"/>
      <c r="DQ24" s="664"/>
      <c r="DR24" s="664"/>
      <c r="DS24" s="664"/>
      <c r="DT24" s="664"/>
      <c r="DU24" s="664"/>
      <c r="DV24" s="689"/>
      <c r="DW24" s="690">
        <v>55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15536209</v>
      </c>
      <c r="S25" s="609"/>
      <c r="T25" s="609"/>
      <c r="U25" s="609"/>
      <c r="V25" s="609"/>
      <c r="W25" s="609"/>
      <c r="X25" s="609"/>
      <c r="Y25" s="610"/>
      <c r="Z25" s="646">
        <v>58.5</v>
      </c>
      <c r="AA25" s="646"/>
      <c r="AB25" s="646"/>
      <c r="AC25" s="646"/>
      <c r="AD25" s="647">
        <v>14225445</v>
      </c>
      <c r="AE25" s="647"/>
      <c r="AF25" s="647"/>
      <c r="AG25" s="647"/>
      <c r="AH25" s="647"/>
      <c r="AI25" s="647"/>
      <c r="AJ25" s="647"/>
      <c r="AK25" s="647"/>
      <c r="AL25" s="611">
        <v>99.1</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5088091</v>
      </c>
      <c r="CS25" s="621"/>
      <c r="CT25" s="621"/>
      <c r="CU25" s="621"/>
      <c r="CV25" s="621"/>
      <c r="CW25" s="621"/>
      <c r="CX25" s="621"/>
      <c r="CY25" s="622"/>
      <c r="CZ25" s="611">
        <v>20</v>
      </c>
      <c r="DA25" s="623"/>
      <c r="DB25" s="623"/>
      <c r="DC25" s="624"/>
      <c r="DD25" s="614">
        <v>4597260</v>
      </c>
      <c r="DE25" s="621"/>
      <c r="DF25" s="621"/>
      <c r="DG25" s="621"/>
      <c r="DH25" s="621"/>
      <c r="DI25" s="621"/>
      <c r="DJ25" s="621"/>
      <c r="DK25" s="622"/>
      <c r="DL25" s="614">
        <v>4567746</v>
      </c>
      <c r="DM25" s="621"/>
      <c r="DN25" s="621"/>
      <c r="DO25" s="621"/>
      <c r="DP25" s="621"/>
      <c r="DQ25" s="621"/>
      <c r="DR25" s="621"/>
      <c r="DS25" s="621"/>
      <c r="DT25" s="621"/>
      <c r="DU25" s="621"/>
      <c r="DV25" s="622"/>
      <c r="DW25" s="611">
        <v>31.7</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4956</v>
      </c>
      <c r="S26" s="609"/>
      <c r="T26" s="609"/>
      <c r="U26" s="609"/>
      <c r="V26" s="609"/>
      <c r="W26" s="609"/>
      <c r="X26" s="609"/>
      <c r="Y26" s="610"/>
      <c r="Z26" s="646">
        <v>0</v>
      </c>
      <c r="AA26" s="646"/>
      <c r="AB26" s="646"/>
      <c r="AC26" s="646"/>
      <c r="AD26" s="647">
        <v>4956</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3200187</v>
      </c>
      <c r="CS26" s="609"/>
      <c r="CT26" s="609"/>
      <c r="CU26" s="609"/>
      <c r="CV26" s="609"/>
      <c r="CW26" s="609"/>
      <c r="CX26" s="609"/>
      <c r="CY26" s="610"/>
      <c r="CZ26" s="611">
        <v>12.5</v>
      </c>
      <c r="DA26" s="623"/>
      <c r="DB26" s="623"/>
      <c r="DC26" s="624"/>
      <c r="DD26" s="614">
        <v>3010431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127919</v>
      </c>
      <c r="S27" s="609"/>
      <c r="T27" s="609"/>
      <c r="U27" s="609"/>
      <c r="V27" s="609"/>
      <c r="W27" s="609"/>
      <c r="X27" s="609"/>
      <c r="Y27" s="610"/>
      <c r="Z27" s="646">
        <v>0.5</v>
      </c>
      <c r="AA27" s="646"/>
      <c r="AB27" s="646"/>
      <c r="AC27" s="646"/>
      <c r="AD27" s="647">
        <v>88</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8617690</v>
      </c>
      <c r="BH27" s="609"/>
      <c r="BI27" s="609"/>
      <c r="BJ27" s="609"/>
      <c r="BK27" s="609"/>
      <c r="BL27" s="609"/>
      <c r="BM27" s="609"/>
      <c r="BN27" s="610"/>
      <c r="BO27" s="646">
        <v>100</v>
      </c>
      <c r="BP27" s="646"/>
      <c r="BQ27" s="646"/>
      <c r="BR27" s="646"/>
      <c r="BS27" s="647">
        <v>184636</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4834408</v>
      </c>
      <c r="CS27" s="621"/>
      <c r="CT27" s="621"/>
      <c r="CU27" s="621"/>
      <c r="CV27" s="621"/>
      <c r="CW27" s="621"/>
      <c r="CX27" s="621"/>
      <c r="CY27" s="622"/>
      <c r="CZ27" s="611">
        <v>19</v>
      </c>
      <c r="DA27" s="623"/>
      <c r="DB27" s="623"/>
      <c r="DC27" s="624"/>
      <c r="DD27" s="614">
        <v>1487100</v>
      </c>
      <c r="DE27" s="621"/>
      <c r="DF27" s="621"/>
      <c r="DG27" s="621"/>
      <c r="DH27" s="621"/>
      <c r="DI27" s="621"/>
      <c r="DJ27" s="621"/>
      <c r="DK27" s="622"/>
      <c r="DL27" s="614">
        <v>1486766</v>
      </c>
      <c r="DM27" s="621"/>
      <c r="DN27" s="621"/>
      <c r="DO27" s="621"/>
      <c r="DP27" s="621"/>
      <c r="DQ27" s="621"/>
      <c r="DR27" s="621"/>
      <c r="DS27" s="621"/>
      <c r="DT27" s="621"/>
      <c r="DU27" s="621"/>
      <c r="DV27" s="622"/>
      <c r="DW27" s="611">
        <v>10.3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161687</v>
      </c>
      <c r="S28" s="609"/>
      <c r="T28" s="609"/>
      <c r="U28" s="609"/>
      <c r="V28" s="609"/>
      <c r="W28" s="609"/>
      <c r="X28" s="609"/>
      <c r="Y28" s="610"/>
      <c r="Z28" s="646">
        <v>0.6</v>
      </c>
      <c r="AA28" s="646"/>
      <c r="AB28" s="646"/>
      <c r="AC28" s="646"/>
      <c r="AD28" s="647">
        <v>32193</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1956400</v>
      </c>
      <c r="CS28" s="609"/>
      <c r="CT28" s="609"/>
      <c r="CU28" s="609"/>
      <c r="CV28" s="609"/>
      <c r="CW28" s="609"/>
      <c r="CX28" s="609"/>
      <c r="CY28" s="610"/>
      <c r="CZ28" s="611">
        <v>7.7</v>
      </c>
      <c r="DA28" s="623"/>
      <c r="DB28" s="623"/>
      <c r="DC28" s="624"/>
      <c r="DD28" s="614">
        <v>1864698</v>
      </c>
      <c r="DE28" s="609"/>
      <c r="DF28" s="609"/>
      <c r="DG28" s="609"/>
      <c r="DH28" s="609"/>
      <c r="DI28" s="609"/>
      <c r="DJ28" s="609"/>
      <c r="DK28" s="610"/>
      <c r="DL28" s="614">
        <v>1864698</v>
      </c>
      <c r="DM28" s="609"/>
      <c r="DN28" s="609"/>
      <c r="DO28" s="609"/>
      <c r="DP28" s="609"/>
      <c r="DQ28" s="609"/>
      <c r="DR28" s="609"/>
      <c r="DS28" s="609"/>
      <c r="DT28" s="609"/>
      <c r="DU28" s="609"/>
      <c r="DV28" s="610"/>
      <c r="DW28" s="611">
        <v>12.9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233149</v>
      </c>
      <c r="S29" s="609"/>
      <c r="T29" s="609"/>
      <c r="U29" s="609"/>
      <c r="V29" s="609"/>
      <c r="W29" s="609"/>
      <c r="X29" s="609"/>
      <c r="Y29" s="610"/>
      <c r="Z29" s="646">
        <v>0.9</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1956396</v>
      </c>
      <c r="CS29" s="621"/>
      <c r="CT29" s="621"/>
      <c r="CU29" s="621"/>
      <c r="CV29" s="621"/>
      <c r="CW29" s="621"/>
      <c r="CX29" s="621"/>
      <c r="CY29" s="622"/>
      <c r="CZ29" s="611">
        <v>7.7</v>
      </c>
      <c r="DA29" s="623"/>
      <c r="DB29" s="623"/>
      <c r="DC29" s="624"/>
      <c r="DD29" s="614">
        <v>1864694</v>
      </c>
      <c r="DE29" s="621"/>
      <c r="DF29" s="621"/>
      <c r="DG29" s="621"/>
      <c r="DH29" s="621"/>
      <c r="DI29" s="621"/>
      <c r="DJ29" s="621"/>
      <c r="DK29" s="622"/>
      <c r="DL29" s="614">
        <v>1864694</v>
      </c>
      <c r="DM29" s="621"/>
      <c r="DN29" s="621"/>
      <c r="DO29" s="621"/>
      <c r="DP29" s="621"/>
      <c r="DQ29" s="621"/>
      <c r="DR29" s="621"/>
      <c r="DS29" s="621"/>
      <c r="DT29" s="621"/>
      <c r="DU29" s="621"/>
      <c r="DV29" s="622"/>
      <c r="DW29" s="611">
        <v>12.9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4308256</v>
      </c>
      <c r="S30" s="609"/>
      <c r="T30" s="609"/>
      <c r="U30" s="609"/>
      <c r="V30" s="609"/>
      <c r="W30" s="609"/>
      <c r="X30" s="609"/>
      <c r="Y30" s="610"/>
      <c r="Z30" s="646">
        <v>16.2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1884823</v>
      </c>
      <c r="CS30" s="609"/>
      <c r="CT30" s="609"/>
      <c r="CU30" s="609"/>
      <c r="CV30" s="609"/>
      <c r="CW30" s="609"/>
      <c r="CX30" s="609"/>
      <c r="CY30" s="610"/>
      <c r="CZ30" s="611">
        <v>7.4</v>
      </c>
      <c r="DA30" s="623"/>
      <c r="DB30" s="623"/>
      <c r="DC30" s="624"/>
      <c r="DD30" s="614">
        <v>1793121</v>
      </c>
      <c r="DE30" s="609"/>
      <c r="DF30" s="609"/>
      <c r="DG30" s="609"/>
      <c r="DH30" s="609"/>
      <c r="DI30" s="609"/>
      <c r="DJ30" s="609"/>
      <c r="DK30" s="610"/>
      <c r="DL30" s="614">
        <v>1793121</v>
      </c>
      <c r="DM30" s="609"/>
      <c r="DN30" s="609"/>
      <c r="DO30" s="609"/>
      <c r="DP30" s="609"/>
      <c r="DQ30" s="609"/>
      <c r="DR30" s="609"/>
      <c r="DS30" s="609"/>
      <c r="DT30" s="609"/>
      <c r="DU30" s="609"/>
      <c r="DV30" s="610"/>
      <c r="DW30" s="611">
        <v>12.4</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99.7</v>
      </c>
      <c r="BH31" s="671"/>
      <c r="BI31" s="671"/>
      <c r="BJ31" s="671"/>
      <c r="BK31" s="671"/>
      <c r="BL31" s="671"/>
      <c r="BM31" s="672">
        <v>98.9</v>
      </c>
      <c r="BN31" s="671"/>
      <c r="BO31" s="671"/>
      <c r="BP31" s="671"/>
      <c r="BQ31" s="673"/>
      <c r="BR31" s="670">
        <v>99.5</v>
      </c>
      <c r="BS31" s="671"/>
      <c r="BT31" s="671"/>
      <c r="BU31" s="671"/>
      <c r="BV31" s="671"/>
      <c r="BW31" s="671"/>
      <c r="BX31" s="672">
        <v>98.5</v>
      </c>
      <c r="BY31" s="671"/>
      <c r="BZ31" s="671"/>
      <c r="CA31" s="671"/>
      <c r="CB31" s="673"/>
      <c r="CD31" s="629"/>
      <c r="CE31" s="630"/>
      <c r="CF31" s="605" t="s">
        <v>300</v>
      </c>
      <c r="CG31" s="606"/>
      <c r="CH31" s="606"/>
      <c r="CI31" s="606"/>
      <c r="CJ31" s="606"/>
      <c r="CK31" s="606"/>
      <c r="CL31" s="606"/>
      <c r="CM31" s="606"/>
      <c r="CN31" s="606"/>
      <c r="CO31" s="606"/>
      <c r="CP31" s="606"/>
      <c r="CQ31" s="607"/>
      <c r="CR31" s="608">
        <v>71573</v>
      </c>
      <c r="CS31" s="621"/>
      <c r="CT31" s="621"/>
      <c r="CU31" s="621"/>
      <c r="CV31" s="621"/>
      <c r="CW31" s="621"/>
      <c r="CX31" s="621"/>
      <c r="CY31" s="622"/>
      <c r="CZ31" s="611">
        <v>0.3</v>
      </c>
      <c r="DA31" s="623"/>
      <c r="DB31" s="623"/>
      <c r="DC31" s="624"/>
      <c r="DD31" s="614">
        <v>71573</v>
      </c>
      <c r="DE31" s="621"/>
      <c r="DF31" s="621"/>
      <c r="DG31" s="621"/>
      <c r="DH31" s="621"/>
      <c r="DI31" s="621"/>
      <c r="DJ31" s="621"/>
      <c r="DK31" s="622"/>
      <c r="DL31" s="614">
        <v>71573</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1533559</v>
      </c>
      <c r="S32" s="609"/>
      <c r="T32" s="609"/>
      <c r="U32" s="609"/>
      <c r="V32" s="609"/>
      <c r="W32" s="609"/>
      <c r="X32" s="609"/>
      <c r="Y32" s="610"/>
      <c r="Z32" s="646">
        <v>5.8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99.7</v>
      </c>
      <c r="BH32" s="621"/>
      <c r="BI32" s="621"/>
      <c r="BJ32" s="621"/>
      <c r="BK32" s="621"/>
      <c r="BL32" s="621"/>
      <c r="BM32" s="612">
        <v>98.8</v>
      </c>
      <c r="BN32" s="621"/>
      <c r="BO32" s="621"/>
      <c r="BP32" s="621"/>
      <c r="BQ32" s="644"/>
      <c r="BR32" s="674">
        <v>99.3</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v>4</v>
      </c>
      <c r="CS32" s="609"/>
      <c r="CT32" s="609"/>
      <c r="CU32" s="609"/>
      <c r="CV32" s="609"/>
      <c r="CW32" s="609"/>
      <c r="CX32" s="609"/>
      <c r="CY32" s="610"/>
      <c r="CZ32" s="611">
        <v>0</v>
      </c>
      <c r="DA32" s="623"/>
      <c r="DB32" s="623"/>
      <c r="DC32" s="624"/>
      <c r="DD32" s="614">
        <v>4</v>
      </c>
      <c r="DE32" s="609"/>
      <c r="DF32" s="609"/>
      <c r="DG32" s="609"/>
      <c r="DH32" s="609"/>
      <c r="DI32" s="609"/>
      <c r="DJ32" s="609"/>
      <c r="DK32" s="610"/>
      <c r="DL32" s="614">
        <v>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183258</v>
      </c>
      <c r="S33" s="609"/>
      <c r="T33" s="609"/>
      <c r="U33" s="609"/>
      <c r="V33" s="609"/>
      <c r="W33" s="609"/>
      <c r="X33" s="609"/>
      <c r="Y33" s="610"/>
      <c r="Z33" s="646">
        <v>0.7</v>
      </c>
      <c r="AA33" s="646"/>
      <c r="AB33" s="646"/>
      <c r="AC33" s="646"/>
      <c r="AD33" s="647">
        <v>85443</v>
      </c>
      <c r="AE33" s="647"/>
      <c r="AF33" s="647"/>
      <c r="AG33" s="647"/>
      <c r="AH33" s="647"/>
      <c r="AI33" s="647"/>
      <c r="AJ33" s="647"/>
      <c r="AK33" s="647"/>
      <c r="AL33" s="611">
        <v>0.6</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99.8</v>
      </c>
      <c r="BH33" s="593"/>
      <c r="BI33" s="593"/>
      <c r="BJ33" s="593"/>
      <c r="BK33" s="593"/>
      <c r="BL33" s="593"/>
      <c r="BM33" s="639">
        <v>98.9</v>
      </c>
      <c r="BN33" s="593"/>
      <c r="BO33" s="593"/>
      <c r="BP33" s="593"/>
      <c r="BQ33" s="656"/>
      <c r="BR33" s="669">
        <v>99.7</v>
      </c>
      <c r="BS33" s="593"/>
      <c r="BT33" s="593"/>
      <c r="BU33" s="593"/>
      <c r="BV33" s="593"/>
      <c r="BW33" s="593"/>
      <c r="BX33" s="639">
        <v>98.5</v>
      </c>
      <c r="BY33" s="593"/>
      <c r="BZ33" s="593"/>
      <c r="CA33" s="593"/>
      <c r="CB33" s="656"/>
      <c r="CD33" s="605" t="s">
        <v>307</v>
      </c>
      <c r="CE33" s="606"/>
      <c r="CF33" s="606"/>
      <c r="CG33" s="606"/>
      <c r="CH33" s="606"/>
      <c r="CI33" s="606"/>
      <c r="CJ33" s="606"/>
      <c r="CK33" s="606"/>
      <c r="CL33" s="606"/>
      <c r="CM33" s="606"/>
      <c r="CN33" s="606"/>
      <c r="CO33" s="606"/>
      <c r="CP33" s="606"/>
      <c r="CQ33" s="607"/>
      <c r="CR33" s="608">
        <v>10000124</v>
      </c>
      <c r="CS33" s="621"/>
      <c r="CT33" s="621"/>
      <c r="CU33" s="621"/>
      <c r="CV33" s="621"/>
      <c r="CW33" s="621"/>
      <c r="CX33" s="621"/>
      <c r="CY33" s="622"/>
      <c r="CZ33" s="611">
        <v>39.200000000000003</v>
      </c>
      <c r="DA33" s="623"/>
      <c r="DB33" s="623"/>
      <c r="DC33" s="624"/>
      <c r="DD33" s="614">
        <v>7493658</v>
      </c>
      <c r="DE33" s="621"/>
      <c r="DF33" s="621"/>
      <c r="DG33" s="621"/>
      <c r="DH33" s="621"/>
      <c r="DI33" s="621"/>
      <c r="DJ33" s="621"/>
      <c r="DK33" s="622"/>
      <c r="DL33" s="614">
        <v>5093771</v>
      </c>
      <c r="DM33" s="621"/>
      <c r="DN33" s="621"/>
      <c r="DO33" s="621"/>
      <c r="DP33" s="621"/>
      <c r="DQ33" s="621"/>
      <c r="DR33" s="621"/>
      <c r="DS33" s="621"/>
      <c r="DT33" s="621"/>
      <c r="DU33" s="621"/>
      <c r="DV33" s="622"/>
      <c r="DW33" s="611">
        <v>35.4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650912</v>
      </c>
      <c r="S34" s="609"/>
      <c r="T34" s="609"/>
      <c r="U34" s="609"/>
      <c r="V34" s="609"/>
      <c r="W34" s="609"/>
      <c r="X34" s="609"/>
      <c r="Y34" s="610"/>
      <c r="Z34" s="646">
        <v>2.5</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3051186</v>
      </c>
      <c r="CS34" s="609"/>
      <c r="CT34" s="609"/>
      <c r="CU34" s="609"/>
      <c r="CV34" s="609"/>
      <c r="CW34" s="609"/>
      <c r="CX34" s="609"/>
      <c r="CY34" s="610"/>
      <c r="CZ34" s="611">
        <v>12</v>
      </c>
      <c r="DA34" s="623"/>
      <c r="DB34" s="623"/>
      <c r="DC34" s="624"/>
      <c r="DD34" s="614">
        <v>1961255</v>
      </c>
      <c r="DE34" s="609"/>
      <c r="DF34" s="609"/>
      <c r="DG34" s="609"/>
      <c r="DH34" s="609"/>
      <c r="DI34" s="609"/>
      <c r="DJ34" s="609"/>
      <c r="DK34" s="610"/>
      <c r="DL34" s="614">
        <v>1612713</v>
      </c>
      <c r="DM34" s="609"/>
      <c r="DN34" s="609"/>
      <c r="DO34" s="609"/>
      <c r="DP34" s="609"/>
      <c r="DQ34" s="609"/>
      <c r="DR34" s="609"/>
      <c r="DS34" s="609"/>
      <c r="DT34" s="609"/>
      <c r="DU34" s="609"/>
      <c r="DV34" s="610"/>
      <c r="DW34" s="611">
        <v>11.2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890941</v>
      </c>
      <c r="S35" s="609"/>
      <c r="T35" s="609"/>
      <c r="U35" s="609"/>
      <c r="V35" s="609"/>
      <c r="W35" s="609"/>
      <c r="X35" s="609"/>
      <c r="Y35" s="610"/>
      <c r="Z35" s="646">
        <v>3.4</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173899</v>
      </c>
      <c r="CS35" s="621"/>
      <c r="CT35" s="621"/>
      <c r="CU35" s="621"/>
      <c r="CV35" s="621"/>
      <c r="CW35" s="621"/>
      <c r="CX35" s="621"/>
      <c r="CY35" s="622"/>
      <c r="CZ35" s="611">
        <v>0.7</v>
      </c>
      <c r="DA35" s="623"/>
      <c r="DB35" s="623"/>
      <c r="DC35" s="624"/>
      <c r="DD35" s="614">
        <v>131621</v>
      </c>
      <c r="DE35" s="621"/>
      <c r="DF35" s="621"/>
      <c r="DG35" s="621"/>
      <c r="DH35" s="621"/>
      <c r="DI35" s="621"/>
      <c r="DJ35" s="621"/>
      <c r="DK35" s="622"/>
      <c r="DL35" s="614">
        <v>120745</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633800</v>
      </c>
      <c r="S36" s="609"/>
      <c r="T36" s="609"/>
      <c r="U36" s="609"/>
      <c r="V36" s="609"/>
      <c r="W36" s="609"/>
      <c r="X36" s="609"/>
      <c r="Y36" s="610"/>
      <c r="Z36" s="646">
        <v>2.4</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4543873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133838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3514870</v>
      </c>
      <c r="CS36" s="609"/>
      <c r="CT36" s="609"/>
      <c r="CU36" s="609"/>
      <c r="CV36" s="609"/>
      <c r="CW36" s="609"/>
      <c r="CX36" s="609"/>
      <c r="CY36" s="610"/>
      <c r="CZ36" s="611">
        <v>13.8</v>
      </c>
      <c r="DA36" s="623"/>
      <c r="DB36" s="623"/>
      <c r="DC36" s="624"/>
      <c r="DD36" s="614">
        <v>2833337</v>
      </c>
      <c r="DE36" s="609"/>
      <c r="DF36" s="609"/>
      <c r="DG36" s="609"/>
      <c r="DH36" s="609"/>
      <c r="DI36" s="609"/>
      <c r="DJ36" s="609"/>
      <c r="DK36" s="610"/>
      <c r="DL36" s="614">
        <v>1210639</v>
      </c>
      <c r="DM36" s="609"/>
      <c r="DN36" s="609"/>
      <c r="DO36" s="609"/>
      <c r="DP36" s="609"/>
      <c r="DQ36" s="609"/>
      <c r="DR36" s="609"/>
      <c r="DS36" s="609"/>
      <c r="DT36" s="609"/>
      <c r="DU36" s="609"/>
      <c r="DV36" s="610"/>
      <c r="DW36" s="611">
        <v>8.4</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468944</v>
      </c>
      <c r="S37" s="609"/>
      <c r="T37" s="609"/>
      <c r="U37" s="609"/>
      <c r="V37" s="609"/>
      <c r="W37" s="609"/>
      <c r="X37" s="609"/>
      <c r="Y37" s="610"/>
      <c r="Z37" s="646">
        <v>1.8</v>
      </c>
      <c r="AA37" s="646"/>
      <c r="AB37" s="646"/>
      <c r="AC37" s="646"/>
      <c r="AD37" s="647">
        <v>313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1377470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102985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140243</v>
      </c>
      <c r="CS37" s="621"/>
      <c r="CT37" s="621"/>
      <c r="CU37" s="621"/>
      <c r="CV37" s="621"/>
      <c r="CW37" s="621"/>
      <c r="CX37" s="621"/>
      <c r="CY37" s="622"/>
      <c r="CZ37" s="611">
        <v>0.5</v>
      </c>
      <c r="DA37" s="623"/>
      <c r="DB37" s="623"/>
      <c r="DC37" s="624"/>
      <c r="DD37" s="614">
        <v>140162</v>
      </c>
      <c r="DE37" s="621"/>
      <c r="DF37" s="621"/>
      <c r="DG37" s="621"/>
      <c r="DH37" s="621"/>
      <c r="DI37" s="621"/>
      <c r="DJ37" s="621"/>
      <c r="DK37" s="622"/>
      <c r="DL37" s="614">
        <v>137093</v>
      </c>
      <c r="DM37" s="621"/>
      <c r="DN37" s="621"/>
      <c r="DO37" s="621"/>
      <c r="DP37" s="621"/>
      <c r="DQ37" s="621"/>
      <c r="DR37" s="621"/>
      <c r="DS37" s="621"/>
      <c r="DT37" s="621"/>
      <c r="DU37" s="621"/>
      <c r="DV37" s="622"/>
      <c r="DW37" s="611">
        <v>1</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1820072</v>
      </c>
      <c r="S38" s="609"/>
      <c r="T38" s="609"/>
      <c r="U38" s="609"/>
      <c r="V38" s="609"/>
      <c r="W38" s="609"/>
      <c r="X38" s="609"/>
      <c r="Y38" s="610"/>
      <c r="Z38" s="646">
        <v>6.9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622515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6267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2393584</v>
      </c>
      <c r="CS38" s="609"/>
      <c r="CT38" s="609"/>
      <c r="CU38" s="609"/>
      <c r="CV38" s="609"/>
      <c r="CW38" s="609"/>
      <c r="CX38" s="609"/>
      <c r="CY38" s="610"/>
      <c r="CZ38" s="611">
        <v>9.4</v>
      </c>
      <c r="DA38" s="623"/>
      <c r="DB38" s="623"/>
      <c r="DC38" s="624"/>
      <c r="DD38" s="614">
        <v>1994227</v>
      </c>
      <c r="DE38" s="609"/>
      <c r="DF38" s="609"/>
      <c r="DG38" s="609"/>
      <c r="DH38" s="609"/>
      <c r="DI38" s="609"/>
      <c r="DJ38" s="609"/>
      <c r="DK38" s="610"/>
      <c r="DL38" s="614">
        <v>1967062</v>
      </c>
      <c r="DM38" s="609"/>
      <c r="DN38" s="609"/>
      <c r="DO38" s="609"/>
      <c r="DP38" s="609"/>
      <c r="DQ38" s="609"/>
      <c r="DR38" s="609"/>
      <c r="DS38" s="609"/>
      <c r="DT38" s="609"/>
      <c r="DU38" s="609"/>
      <c r="DV38" s="610"/>
      <c r="DW38" s="611">
        <v>13.7</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150304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9048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372888</v>
      </c>
      <c r="CS39" s="621"/>
      <c r="CT39" s="621"/>
      <c r="CU39" s="621"/>
      <c r="CV39" s="621"/>
      <c r="CW39" s="621"/>
      <c r="CX39" s="621"/>
      <c r="CY39" s="622"/>
      <c r="CZ39" s="611">
        <v>1.5</v>
      </c>
      <c r="DA39" s="623"/>
      <c r="DB39" s="623"/>
      <c r="DC39" s="624"/>
      <c r="DD39" s="614">
        <v>117021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57372</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493697</v>
      </c>
      <c r="CS40" s="609"/>
      <c r="CT40" s="609"/>
      <c r="CU40" s="609"/>
      <c r="CV40" s="609"/>
      <c r="CW40" s="609"/>
      <c r="CX40" s="609"/>
      <c r="CY40" s="610"/>
      <c r="CZ40" s="611">
        <v>1.9</v>
      </c>
      <c r="DA40" s="623"/>
      <c r="DB40" s="623"/>
      <c r="DC40" s="624"/>
      <c r="DD40" s="614">
        <v>456197</v>
      </c>
      <c r="DE40" s="609"/>
      <c r="DF40" s="609"/>
      <c r="DG40" s="609"/>
      <c r="DH40" s="609"/>
      <c r="DI40" s="609"/>
      <c r="DJ40" s="609"/>
      <c r="DK40" s="610"/>
      <c r="DL40" s="614">
        <v>182612</v>
      </c>
      <c r="DM40" s="609"/>
      <c r="DN40" s="609"/>
      <c r="DO40" s="609"/>
      <c r="DP40" s="609"/>
      <c r="DQ40" s="609"/>
      <c r="DR40" s="609"/>
      <c r="DS40" s="609"/>
      <c r="DT40" s="609"/>
      <c r="DU40" s="609"/>
      <c r="DV40" s="610"/>
      <c r="DW40" s="611">
        <v>1.3</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26553662</v>
      </c>
      <c r="S41" s="633"/>
      <c r="T41" s="633"/>
      <c r="U41" s="633"/>
      <c r="V41" s="633"/>
      <c r="W41" s="633"/>
      <c r="X41" s="633"/>
      <c r="Y41" s="636"/>
      <c r="Z41" s="637">
        <v>100</v>
      </c>
      <c r="AA41" s="637"/>
      <c r="AB41" s="637"/>
      <c r="AC41" s="637"/>
      <c r="AD41" s="638">
        <v>14348438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424111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1969473</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388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3620959</v>
      </c>
      <c r="CS42" s="621"/>
      <c r="CT42" s="621"/>
      <c r="CU42" s="621"/>
      <c r="CV42" s="621"/>
      <c r="CW42" s="621"/>
      <c r="CX42" s="621"/>
      <c r="CY42" s="622"/>
      <c r="CZ42" s="611">
        <v>14.2</v>
      </c>
      <c r="DA42" s="623"/>
      <c r="DB42" s="623"/>
      <c r="DC42" s="624"/>
      <c r="DD42" s="614">
        <v>403329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95418</v>
      </c>
      <c r="CS43" s="621"/>
      <c r="CT43" s="621"/>
      <c r="CU43" s="621"/>
      <c r="CV43" s="621"/>
      <c r="CW43" s="621"/>
      <c r="CX43" s="621"/>
      <c r="CY43" s="622"/>
      <c r="CZ43" s="611">
        <v>0.4</v>
      </c>
      <c r="DA43" s="623"/>
      <c r="DB43" s="623"/>
      <c r="DC43" s="624"/>
      <c r="DD43" s="614">
        <v>95418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3620959</v>
      </c>
      <c r="CS44" s="609"/>
      <c r="CT44" s="609"/>
      <c r="CU44" s="609"/>
      <c r="CV44" s="609"/>
      <c r="CW44" s="609"/>
      <c r="CX44" s="609"/>
      <c r="CY44" s="610"/>
      <c r="CZ44" s="611">
        <v>14.2</v>
      </c>
      <c r="DA44" s="612"/>
      <c r="DB44" s="612"/>
      <c r="DC44" s="613"/>
      <c r="DD44" s="614">
        <v>403329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1566594</v>
      </c>
      <c r="CS45" s="621"/>
      <c r="CT45" s="621"/>
      <c r="CU45" s="621"/>
      <c r="CV45" s="621"/>
      <c r="CW45" s="621"/>
      <c r="CX45" s="621"/>
      <c r="CY45" s="622"/>
      <c r="CZ45" s="611">
        <v>6.1</v>
      </c>
      <c r="DA45" s="623"/>
      <c r="DB45" s="623"/>
      <c r="DC45" s="624"/>
      <c r="DD45" s="614">
        <v>62675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2042031</v>
      </c>
      <c r="CS46" s="609"/>
      <c r="CT46" s="609"/>
      <c r="CU46" s="609"/>
      <c r="CV46" s="609"/>
      <c r="CW46" s="609"/>
      <c r="CX46" s="609"/>
      <c r="CY46" s="610"/>
      <c r="CZ46" s="611">
        <v>8</v>
      </c>
      <c r="DA46" s="612"/>
      <c r="DB46" s="612"/>
      <c r="DC46" s="613"/>
      <c r="DD46" s="614">
        <v>339020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25499982</v>
      </c>
      <c r="CS49" s="593"/>
      <c r="CT49" s="593"/>
      <c r="CU49" s="593"/>
      <c r="CV49" s="593"/>
      <c r="CW49" s="593"/>
      <c r="CX49" s="593"/>
      <c r="CY49" s="594"/>
      <c r="CZ49" s="595">
        <v>100</v>
      </c>
      <c r="DA49" s="596"/>
      <c r="DB49" s="596"/>
      <c r="DC49" s="597"/>
      <c r="DD49" s="598">
        <v>15846045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oAwKFTzdvOImp8Ls4gB9KVLMj/X+CoaZfH68cawH7/PSUJ7HDr3/kBlhJUQ7MjRA9kAIetVse2SBCu8Y3ufUg==" saltValue="yQEjCz0ZhBNvT8T995rD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110" zoomScaleNormal="11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26575</v>
      </c>
      <c r="R7" s="1090"/>
      <c r="S7" s="1090"/>
      <c r="T7" s="1090"/>
      <c r="U7" s="1090"/>
      <c r="V7" s="1090">
        <v>25521</v>
      </c>
      <c r="W7" s="1090"/>
      <c r="X7" s="1090"/>
      <c r="Y7" s="1090"/>
      <c r="Z7" s="1090"/>
      <c r="AA7" s="1090">
        <v>1054</v>
      </c>
      <c r="AB7" s="1090"/>
      <c r="AC7" s="1090"/>
      <c r="AD7" s="1090"/>
      <c r="AE7" s="1091"/>
      <c r="AF7" s="1092">
        <v>906</v>
      </c>
      <c r="AG7" s="1093"/>
      <c r="AH7" s="1093"/>
      <c r="AI7" s="1093"/>
      <c r="AJ7" s="1094"/>
      <c r="AK7" s="1095">
        <v>891</v>
      </c>
      <c r="AL7" s="1096"/>
      <c r="AM7" s="1096"/>
      <c r="AN7" s="1096"/>
      <c r="AO7" s="1096"/>
      <c r="AP7" s="1096">
        <v>17586</v>
      </c>
      <c r="AQ7" s="1096"/>
      <c r="AR7" s="1096"/>
      <c r="AS7" s="1096"/>
      <c r="AT7" s="1096"/>
      <c r="AU7" s="1097" t="s">
        <v>575</v>
      </c>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563</v>
      </c>
      <c r="BT7" s="1087"/>
      <c r="BU7" s="1087"/>
      <c r="BV7" s="1087"/>
      <c r="BW7" s="1087"/>
      <c r="BX7" s="1087"/>
      <c r="BY7" s="1087"/>
      <c r="BZ7" s="1087"/>
      <c r="CA7" s="1087"/>
      <c r="CB7" s="1087"/>
      <c r="CC7" s="1087"/>
      <c r="CD7" s="1087"/>
      <c r="CE7" s="1087"/>
      <c r="CF7" s="1087"/>
      <c r="CG7" s="1099"/>
      <c r="CH7" s="1083" t="s">
        <v>551</v>
      </c>
      <c r="CI7" s="1084"/>
      <c r="CJ7" s="1084"/>
      <c r="CK7" s="1084"/>
      <c r="CL7" s="1085"/>
      <c r="CM7" s="1083">
        <v>30</v>
      </c>
      <c r="CN7" s="1084"/>
      <c r="CO7" s="1084"/>
      <c r="CP7" s="1084"/>
      <c r="CQ7" s="1085"/>
      <c r="CR7" s="1083">
        <v>30</v>
      </c>
      <c r="CS7" s="1084"/>
      <c r="CT7" s="1084"/>
      <c r="CU7" s="1084"/>
      <c r="CV7" s="1085"/>
      <c r="CW7" s="1083">
        <v>94</v>
      </c>
      <c r="CX7" s="1084"/>
      <c r="CY7" s="1084"/>
      <c r="CZ7" s="1084"/>
      <c r="DA7" s="1085"/>
      <c r="DB7" s="1083" t="s">
        <v>551</v>
      </c>
      <c r="DC7" s="1084"/>
      <c r="DD7" s="1084"/>
      <c r="DE7" s="1084"/>
      <c r="DF7" s="1085"/>
      <c r="DG7" s="1083" t="s">
        <v>551</v>
      </c>
      <c r="DH7" s="1084"/>
      <c r="DI7" s="1084"/>
      <c r="DJ7" s="1084"/>
      <c r="DK7" s="1085"/>
      <c r="DL7" s="1083" t="s">
        <v>551</v>
      </c>
      <c r="DM7" s="1084"/>
      <c r="DN7" s="1084"/>
      <c r="DO7" s="1084"/>
      <c r="DP7" s="1085"/>
      <c r="DQ7" s="1083" t="s">
        <v>551</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5</v>
      </c>
      <c r="R8" s="1026"/>
      <c r="S8" s="1026"/>
      <c r="T8" s="1026"/>
      <c r="U8" s="1026"/>
      <c r="V8" s="1026">
        <v>5</v>
      </c>
      <c r="W8" s="1026"/>
      <c r="X8" s="1026"/>
      <c r="Y8" s="1026"/>
      <c r="Z8" s="1026"/>
      <c r="AA8" s="1026" t="s">
        <v>565</v>
      </c>
      <c r="AB8" s="1026"/>
      <c r="AC8" s="1026"/>
      <c r="AD8" s="1026"/>
      <c r="AE8" s="1027"/>
      <c r="AF8" s="1022" t="s">
        <v>122</v>
      </c>
      <c r="AG8" s="1023"/>
      <c r="AH8" s="1023"/>
      <c r="AI8" s="1023"/>
      <c r="AJ8" s="1024"/>
      <c r="AK8" s="1067">
        <v>3</v>
      </c>
      <c r="AL8" s="1068"/>
      <c r="AM8" s="1068"/>
      <c r="AN8" s="1068"/>
      <c r="AO8" s="1068"/>
      <c r="AP8" s="1068" t="s">
        <v>565</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564</v>
      </c>
      <c r="BT8" s="980"/>
      <c r="BU8" s="980"/>
      <c r="BV8" s="980"/>
      <c r="BW8" s="980"/>
      <c r="BX8" s="980"/>
      <c r="BY8" s="980"/>
      <c r="BZ8" s="980"/>
      <c r="CA8" s="980"/>
      <c r="CB8" s="980"/>
      <c r="CC8" s="980"/>
      <c r="CD8" s="980"/>
      <c r="CE8" s="980"/>
      <c r="CF8" s="980"/>
      <c r="CG8" s="1001"/>
      <c r="CH8" s="976">
        <v>3</v>
      </c>
      <c r="CI8" s="977"/>
      <c r="CJ8" s="977"/>
      <c r="CK8" s="977"/>
      <c r="CL8" s="978"/>
      <c r="CM8" s="976">
        <v>162</v>
      </c>
      <c r="CN8" s="977"/>
      <c r="CO8" s="977"/>
      <c r="CP8" s="977"/>
      <c r="CQ8" s="978"/>
      <c r="CR8" s="976">
        <v>10</v>
      </c>
      <c r="CS8" s="977"/>
      <c r="CT8" s="977"/>
      <c r="CU8" s="977"/>
      <c r="CV8" s="978"/>
      <c r="CW8" s="976" t="s">
        <v>551</v>
      </c>
      <c r="CX8" s="977"/>
      <c r="CY8" s="977"/>
      <c r="CZ8" s="977"/>
      <c r="DA8" s="978"/>
      <c r="DB8" s="976" t="s">
        <v>551</v>
      </c>
      <c r="DC8" s="977"/>
      <c r="DD8" s="977"/>
      <c r="DE8" s="977"/>
      <c r="DF8" s="978"/>
      <c r="DG8" s="976" t="s">
        <v>551</v>
      </c>
      <c r="DH8" s="977"/>
      <c r="DI8" s="977"/>
      <c r="DJ8" s="977"/>
      <c r="DK8" s="978"/>
      <c r="DL8" s="976" t="s">
        <v>551</v>
      </c>
      <c r="DM8" s="977"/>
      <c r="DN8" s="977"/>
      <c r="DO8" s="977"/>
      <c r="DP8" s="978"/>
      <c r="DQ8" s="976" t="s">
        <v>551</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26579</v>
      </c>
      <c r="R23" s="1048"/>
      <c r="S23" s="1048"/>
      <c r="T23" s="1048"/>
      <c r="U23" s="1048"/>
      <c r="V23" s="1048">
        <v>25525</v>
      </c>
      <c r="W23" s="1048"/>
      <c r="X23" s="1048"/>
      <c r="Y23" s="1048"/>
      <c r="Z23" s="1048"/>
      <c r="AA23" s="1048">
        <v>1054</v>
      </c>
      <c r="AB23" s="1048"/>
      <c r="AC23" s="1048"/>
      <c r="AD23" s="1048"/>
      <c r="AE23" s="1055"/>
      <c r="AF23" s="1056">
        <v>906</v>
      </c>
      <c r="AG23" s="1048"/>
      <c r="AH23" s="1048"/>
      <c r="AI23" s="1048"/>
      <c r="AJ23" s="1057"/>
      <c r="AK23" s="1058"/>
      <c r="AL23" s="1059"/>
      <c r="AM23" s="1059"/>
      <c r="AN23" s="1059"/>
      <c r="AO23" s="1059"/>
      <c r="AP23" s="1048">
        <v>17586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5197</v>
      </c>
      <c r="R28" s="1038"/>
      <c r="S28" s="1038"/>
      <c r="T28" s="1038"/>
      <c r="U28" s="1038"/>
      <c r="V28" s="1038">
        <v>5063</v>
      </c>
      <c r="W28" s="1038"/>
      <c r="X28" s="1038"/>
      <c r="Y28" s="1038"/>
      <c r="Z28" s="1038"/>
      <c r="AA28" s="1038">
        <v>134</v>
      </c>
      <c r="AB28" s="1038"/>
      <c r="AC28" s="1038"/>
      <c r="AD28" s="1038"/>
      <c r="AE28" s="1039"/>
      <c r="AF28" s="1040">
        <v>134</v>
      </c>
      <c r="AG28" s="1038"/>
      <c r="AH28" s="1038"/>
      <c r="AI28" s="1038"/>
      <c r="AJ28" s="1041"/>
      <c r="AK28" s="1029">
        <v>514</v>
      </c>
      <c r="AL28" s="1030"/>
      <c r="AM28" s="1030"/>
      <c r="AN28" s="1030"/>
      <c r="AO28" s="1030"/>
      <c r="AP28" s="1030" t="s">
        <v>490</v>
      </c>
      <c r="AQ28" s="1030"/>
      <c r="AR28" s="1030"/>
      <c r="AS28" s="1030"/>
      <c r="AT28" s="1030"/>
      <c r="AU28" s="1030" t="s">
        <v>490</v>
      </c>
      <c r="AV28" s="1030"/>
      <c r="AW28" s="1030"/>
      <c r="AX28" s="1030"/>
      <c r="AY28" s="1030"/>
      <c r="AZ28" s="1031" t="s">
        <v>551</v>
      </c>
      <c r="BA28" s="1031"/>
      <c r="BB28" s="1031"/>
      <c r="BC28" s="1031"/>
      <c r="BD28" s="1031"/>
      <c r="BE28" s="1032" t="s">
        <v>576</v>
      </c>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59</v>
      </c>
      <c r="R29" s="1026"/>
      <c r="S29" s="1026"/>
      <c r="T29" s="1026"/>
      <c r="U29" s="1026"/>
      <c r="V29" s="1026">
        <v>57</v>
      </c>
      <c r="W29" s="1026"/>
      <c r="X29" s="1026"/>
      <c r="Y29" s="1026"/>
      <c r="Z29" s="1026"/>
      <c r="AA29" s="1026">
        <v>2</v>
      </c>
      <c r="AB29" s="1026"/>
      <c r="AC29" s="1026"/>
      <c r="AD29" s="1026"/>
      <c r="AE29" s="1027"/>
      <c r="AF29" s="1022">
        <v>2</v>
      </c>
      <c r="AG29" s="1023"/>
      <c r="AH29" s="1023"/>
      <c r="AI29" s="1023"/>
      <c r="AJ29" s="1024"/>
      <c r="AK29" s="967" t="s">
        <v>551</v>
      </c>
      <c r="AL29" s="958"/>
      <c r="AM29" s="958"/>
      <c r="AN29" s="958"/>
      <c r="AO29" s="958"/>
      <c r="AP29" s="958" t="s">
        <v>490</v>
      </c>
      <c r="AQ29" s="958"/>
      <c r="AR29" s="958"/>
      <c r="AS29" s="958"/>
      <c r="AT29" s="958"/>
      <c r="AU29" s="958" t="s">
        <v>490</v>
      </c>
      <c r="AV29" s="958"/>
      <c r="AW29" s="958"/>
      <c r="AX29" s="958"/>
      <c r="AY29" s="958"/>
      <c r="AZ29" s="1028" t="s">
        <v>551</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6210</v>
      </c>
      <c r="R30" s="1026"/>
      <c r="S30" s="1026"/>
      <c r="T30" s="1026"/>
      <c r="U30" s="1026"/>
      <c r="V30" s="1026">
        <v>5980</v>
      </c>
      <c r="W30" s="1026"/>
      <c r="X30" s="1026"/>
      <c r="Y30" s="1026"/>
      <c r="Z30" s="1026"/>
      <c r="AA30" s="1026">
        <v>230</v>
      </c>
      <c r="AB30" s="1026"/>
      <c r="AC30" s="1026"/>
      <c r="AD30" s="1026"/>
      <c r="AE30" s="1027"/>
      <c r="AF30" s="1022">
        <v>230</v>
      </c>
      <c r="AG30" s="1023"/>
      <c r="AH30" s="1023"/>
      <c r="AI30" s="1023"/>
      <c r="AJ30" s="1024"/>
      <c r="AK30" s="967">
        <v>1052</v>
      </c>
      <c r="AL30" s="958"/>
      <c r="AM30" s="958"/>
      <c r="AN30" s="958"/>
      <c r="AO30" s="958"/>
      <c r="AP30" s="958" t="s">
        <v>490</v>
      </c>
      <c r="AQ30" s="958"/>
      <c r="AR30" s="958"/>
      <c r="AS30" s="958"/>
      <c r="AT30" s="958"/>
      <c r="AU30" s="958" t="s">
        <v>490</v>
      </c>
      <c r="AV30" s="958"/>
      <c r="AW30" s="958"/>
      <c r="AX30" s="958"/>
      <c r="AY30" s="958"/>
      <c r="AZ30" s="1028" t="s">
        <v>551</v>
      </c>
      <c r="BA30" s="1028"/>
      <c r="BB30" s="1028"/>
      <c r="BC30" s="1028"/>
      <c r="BD30" s="1028"/>
      <c r="BE30" s="959" t="s">
        <v>577</v>
      </c>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37</v>
      </c>
      <c r="R31" s="1026"/>
      <c r="S31" s="1026"/>
      <c r="T31" s="1026"/>
      <c r="U31" s="1026"/>
      <c r="V31" s="1026">
        <v>37</v>
      </c>
      <c r="W31" s="1026"/>
      <c r="X31" s="1026"/>
      <c r="Y31" s="1026"/>
      <c r="Z31" s="1026"/>
      <c r="AA31" s="1026" t="s">
        <v>551</v>
      </c>
      <c r="AB31" s="1026"/>
      <c r="AC31" s="1026"/>
      <c r="AD31" s="1026"/>
      <c r="AE31" s="1027"/>
      <c r="AF31" s="1022" t="s">
        <v>122</v>
      </c>
      <c r="AG31" s="1023"/>
      <c r="AH31" s="1023"/>
      <c r="AI31" s="1023"/>
      <c r="AJ31" s="1024"/>
      <c r="AK31" s="967">
        <v>20</v>
      </c>
      <c r="AL31" s="958"/>
      <c r="AM31" s="958"/>
      <c r="AN31" s="958"/>
      <c r="AO31" s="958"/>
      <c r="AP31" s="958" t="s">
        <v>490</v>
      </c>
      <c r="AQ31" s="958"/>
      <c r="AR31" s="958"/>
      <c r="AS31" s="958"/>
      <c r="AT31" s="958"/>
      <c r="AU31" s="958" t="s">
        <v>490</v>
      </c>
      <c r="AV31" s="958"/>
      <c r="AW31" s="958"/>
      <c r="AX31" s="958"/>
      <c r="AY31" s="958"/>
      <c r="AZ31" s="1028" t="s">
        <v>551</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1053</v>
      </c>
      <c r="R32" s="1026"/>
      <c r="S32" s="1026"/>
      <c r="T32" s="1026"/>
      <c r="U32" s="1026"/>
      <c r="V32" s="1026">
        <v>1022</v>
      </c>
      <c r="W32" s="1026"/>
      <c r="X32" s="1026"/>
      <c r="Y32" s="1026"/>
      <c r="Z32" s="1026"/>
      <c r="AA32" s="1026">
        <v>31</v>
      </c>
      <c r="AB32" s="1026"/>
      <c r="AC32" s="1026"/>
      <c r="AD32" s="1026"/>
      <c r="AE32" s="1027"/>
      <c r="AF32" s="1022">
        <v>31</v>
      </c>
      <c r="AG32" s="1023"/>
      <c r="AH32" s="1023"/>
      <c r="AI32" s="1023"/>
      <c r="AJ32" s="1024"/>
      <c r="AK32" s="967">
        <v>290</v>
      </c>
      <c r="AL32" s="958"/>
      <c r="AM32" s="958"/>
      <c r="AN32" s="958"/>
      <c r="AO32" s="958"/>
      <c r="AP32" s="958" t="s">
        <v>490</v>
      </c>
      <c r="AQ32" s="958"/>
      <c r="AR32" s="958"/>
      <c r="AS32" s="958"/>
      <c r="AT32" s="958"/>
      <c r="AU32" s="958" t="s">
        <v>490</v>
      </c>
      <c r="AV32" s="958"/>
      <c r="AW32" s="958"/>
      <c r="AX32" s="958"/>
      <c r="AY32" s="958"/>
      <c r="AZ32" s="1028" t="s">
        <v>551</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394</v>
      </c>
      <c r="C33" s="1018"/>
      <c r="D33" s="1018"/>
      <c r="E33" s="1018"/>
      <c r="F33" s="1018"/>
      <c r="G33" s="1018"/>
      <c r="H33" s="1018"/>
      <c r="I33" s="1018"/>
      <c r="J33" s="1018"/>
      <c r="K33" s="1018"/>
      <c r="L33" s="1018"/>
      <c r="M33" s="1018"/>
      <c r="N33" s="1018"/>
      <c r="O33" s="1018"/>
      <c r="P33" s="1019"/>
      <c r="Q33" s="1025">
        <v>1789</v>
      </c>
      <c r="R33" s="1026"/>
      <c r="S33" s="1026"/>
      <c r="T33" s="1026"/>
      <c r="U33" s="1026"/>
      <c r="V33" s="1026">
        <v>1620</v>
      </c>
      <c r="W33" s="1026"/>
      <c r="X33" s="1026"/>
      <c r="Y33" s="1026"/>
      <c r="Z33" s="1026"/>
      <c r="AA33" s="1026">
        <v>168</v>
      </c>
      <c r="AB33" s="1026"/>
      <c r="AC33" s="1026"/>
      <c r="AD33" s="1026"/>
      <c r="AE33" s="1027"/>
      <c r="AF33" s="1022">
        <v>585</v>
      </c>
      <c r="AG33" s="1023"/>
      <c r="AH33" s="1023"/>
      <c r="AI33" s="1023"/>
      <c r="AJ33" s="1024"/>
      <c r="AK33" s="967">
        <v>165</v>
      </c>
      <c r="AL33" s="958"/>
      <c r="AM33" s="958"/>
      <c r="AN33" s="958"/>
      <c r="AO33" s="958"/>
      <c r="AP33" s="958">
        <v>1318</v>
      </c>
      <c r="AQ33" s="958"/>
      <c r="AR33" s="958"/>
      <c r="AS33" s="958"/>
      <c r="AT33" s="958"/>
      <c r="AU33" s="958">
        <v>264</v>
      </c>
      <c r="AV33" s="958"/>
      <c r="AW33" s="958"/>
      <c r="AX33" s="958"/>
      <c r="AY33" s="958"/>
      <c r="AZ33" s="1028" t="s">
        <v>551</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396</v>
      </c>
      <c r="C34" s="1018"/>
      <c r="D34" s="1018"/>
      <c r="E34" s="1018"/>
      <c r="F34" s="1018"/>
      <c r="G34" s="1018"/>
      <c r="H34" s="1018"/>
      <c r="I34" s="1018"/>
      <c r="J34" s="1018"/>
      <c r="K34" s="1018"/>
      <c r="L34" s="1018"/>
      <c r="M34" s="1018"/>
      <c r="N34" s="1018"/>
      <c r="O34" s="1018"/>
      <c r="P34" s="1019"/>
      <c r="Q34" s="1025">
        <v>1147</v>
      </c>
      <c r="R34" s="1026"/>
      <c r="S34" s="1026"/>
      <c r="T34" s="1026"/>
      <c r="U34" s="1026"/>
      <c r="V34" s="1026">
        <v>1291</v>
      </c>
      <c r="W34" s="1026"/>
      <c r="X34" s="1026"/>
      <c r="Y34" s="1026"/>
      <c r="Z34" s="1026"/>
      <c r="AA34" s="1026">
        <v>-143</v>
      </c>
      <c r="AB34" s="1026"/>
      <c r="AC34" s="1026"/>
      <c r="AD34" s="1026"/>
      <c r="AE34" s="1027"/>
      <c r="AF34" s="1022">
        <v>378</v>
      </c>
      <c r="AG34" s="1023"/>
      <c r="AH34" s="1023"/>
      <c r="AI34" s="1023"/>
      <c r="AJ34" s="1024"/>
      <c r="AK34" s="967">
        <v>1205</v>
      </c>
      <c r="AL34" s="958"/>
      <c r="AM34" s="958"/>
      <c r="AN34" s="958"/>
      <c r="AO34" s="958"/>
      <c r="AP34" s="958">
        <v>774</v>
      </c>
      <c r="AQ34" s="958"/>
      <c r="AR34" s="958"/>
      <c r="AS34" s="958"/>
      <c r="AT34" s="958"/>
      <c r="AU34" s="958">
        <v>373</v>
      </c>
      <c r="AV34" s="958"/>
      <c r="AW34" s="958"/>
      <c r="AX34" s="958"/>
      <c r="AY34" s="958"/>
      <c r="AZ34" s="1028" t="s">
        <v>551</v>
      </c>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397</v>
      </c>
      <c r="C35" s="1018"/>
      <c r="D35" s="1018"/>
      <c r="E35" s="1018"/>
      <c r="F35" s="1018"/>
      <c r="G35" s="1018"/>
      <c r="H35" s="1018"/>
      <c r="I35" s="1018"/>
      <c r="J35" s="1018"/>
      <c r="K35" s="1018"/>
      <c r="L35" s="1018"/>
      <c r="M35" s="1018"/>
      <c r="N35" s="1018"/>
      <c r="O35" s="1018"/>
      <c r="P35" s="1019"/>
      <c r="Q35" s="1025">
        <v>1644</v>
      </c>
      <c r="R35" s="1026"/>
      <c r="S35" s="1026"/>
      <c r="T35" s="1026"/>
      <c r="U35" s="1026"/>
      <c r="V35" s="1026">
        <v>1578</v>
      </c>
      <c r="W35" s="1026"/>
      <c r="X35" s="1026"/>
      <c r="Y35" s="1026"/>
      <c r="Z35" s="1026"/>
      <c r="AA35" s="1026">
        <v>66</v>
      </c>
      <c r="AB35" s="1026"/>
      <c r="AC35" s="1026"/>
      <c r="AD35" s="1026"/>
      <c r="AE35" s="1027"/>
      <c r="AF35" s="1022">
        <v>457</v>
      </c>
      <c r="AG35" s="1023"/>
      <c r="AH35" s="1023"/>
      <c r="AI35" s="1023"/>
      <c r="AJ35" s="1024"/>
      <c r="AK35" s="967">
        <v>623</v>
      </c>
      <c r="AL35" s="958"/>
      <c r="AM35" s="958"/>
      <c r="AN35" s="958"/>
      <c r="AO35" s="958"/>
      <c r="AP35" s="958">
        <v>5017</v>
      </c>
      <c r="AQ35" s="958"/>
      <c r="AR35" s="958"/>
      <c r="AS35" s="958"/>
      <c r="AT35" s="958"/>
      <c r="AU35" s="958">
        <v>3291</v>
      </c>
      <c r="AV35" s="958"/>
      <c r="AW35" s="958"/>
      <c r="AX35" s="958"/>
      <c r="AY35" s="958"/>
      <c r="AZ35" s="1028" t="s">
        <v>551</v>
      </c>
      <c r="BA35" s="1028"/>
      <c r="BB35" s="1028"/>
      <c r="BC35" s="1028"/>
      <c r="BD35" s="1028"/>
      <c r="BE35" s="959" t="s">
        <v>395</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1818</v>
      </c>
      <c r="AG63" s="946"/>
      <c r="AH63" s="946"/>
      <c r="AI63" s="946"/>
      <c r="AJ63" s="1009"/>
      <c r="AK63" s="1010"/>
      <c r="AL63" s="950"/>
      <c r="AM63" s="950"/>
      <c r="AN63" s="950"/>
      <c r="AO63" s="950"/>
      <c r="AP63" s="946">
        <v>7108</v>
      </c>
      <c r="AQ63" s="946"/>
      <c r="AR63" s="946"/>
      <c r="AS63" s="946"/>
      <c r="AT63" s="946"/>
      <c r="AU63" s="946">
        <v>3927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402</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550</v>
      </c>
      <c r="C68" s="973"/>
      <c r="D68" s="973"/>
      <c r="E68" s="973"/>
      <c r="F68" s="973"/>
      <c r="G68" s="973"/>
      <c r="H68" s="973"/>
      <c r="I68" s="973"/>
      <c r="J68" s="973"/>
      <c r="K68" s="973"/>
      <c r="L68" s="973"/>
      <c r="M68" s="973"/>
      <c r="N68" s="973"/>
      <c r="O68" s="973"/>
      <c r="P68" s="974"/>
      <c r="Q68" s="975">
        <v>7912</v>
      </c>
      <c r="R68" s="969"/>
      <c r="S68" s="969"/>
      <c r="T68" s="969"/>
      <c r="U68" s="969"/>
      <c r="V68" s="969">
        <v>7612</v>
      </c>
      <c r="W68" s="969"/>
      <c r="X68" s="969"/>
      <c r="Y68" s="969"/>
      <c r="Z68" s="969"/>
      <c r="AA68" s="969">
        <v>300</v>
      </c>
      <c r="AB68" s="969"/>
      <c r="AC68" s="969"/>
      <c r="AD68" s="969"/>
      <c r="AE68" s="969"/>
      <c r="AF68" s="969">
        <v>300</v>
      </c>
      <c r="AG68" s="969"/>
      <c r="AH68" s="969"/>
      <c r="AI68" s="969"/>
      <c r="AJ68" s="969"/>
      <c r="AK68" s="969" t="s">
        <v>551</v>
      </c>
      <c r="AL68" s="969"/>
      <c r="AM68" s="969"/>
      <c r="AN68" s="969"/>
      <c r="AO68" s="969"/>
      <c r="AP68" s="969" t="s">
        <v>551</v>
      </c>
      <c r="AQ68" s="969"/>
      <c r="AR68" s="969"/>
      <c r="AS68" s="969"/>
      <c r="AT68" s="969"/>
      <c r="AU68" s="969" t="s">
        <v>551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552</v>
      </c>
      <c r="C69" s="962"/>
      <c r="D69" s="962"/>
      <c r="E69" s="962"/>
      <c r="F69" s="962"/>
      <c r="G69" s="962"/>
      <c r="H69" s="962"/>
      <c r="I69" s="962"/>
      <c r="J69" s="962"/>
      <c r="K69" s="962"/>
      <c r="L69" s="962"/>
      <c r="M69" s="962"/>
      <c r="N69" s="962"/>
      <c r="O69" s="962"/>
      <c r="P69" s="963"/>
      <c r="Q69" s="964">
        <v>49</v>
      </c>
      <c r="R69" s="958"/>
      <c r="S69" s="958"/>
      <c r="T69" s="958"/>
      <c r="U69" s="958"/>
      <c r="V69" s="958">
        <v>46</v>
      </c>
      <c r="W69" s="958"/>
      <c r="X69" s="958"/>
      <c r="Y69" s="958"/>
      <c r="Z69" s="958"/>
      <c r="AA69" s="958">
        <v>3</v>
      </c>
      <c r="AB69" s="958"/>
      <c r="AC69" s="958"/>
      <c r="AD69" s="958"/>
      <c r="AE69" s="958"/>
      <c r="AF69" s="958">
        <v>3</v>
      </c>
      <c r="AG69" s="958"/>
      <c r="AH69" s="958"/>
      <c r="AI69" s="958"/>
      <c r="AJ69" s="958"/>
      <c r="AK69" s="958" t="s">
        <v>551</v>
      </c>
      <c r="AL69" s="958"/>
      <c r="AM69" s="958"/>
      <c r="AN69" s="958"/>
      <c r="AO69" s="958"/>
      <c r="AP69" s="958" t="s">
        <v>551</v>
      </c>
      <c r="AQ69" s="958"/>
      <c r="AR69" s="958"/>
      <c r="AS69" s="958"/>
      <c r="AT69" s="958"/>
      <c r="AU69" s="958" t="s">
        <v>551</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553</v>
      </c>
      <c r="C70" s="962"/>
      <c r="D70" s="962"/>
      <c r="E70" s="962"/>
      <c r="F70" s="962"/>
      <c r="G70" s="962"/>
      <c r="H70" s="962"/>
      <c r="I70" s="962"/>
      <c r="J70" s="962"/>
      <c r="K70" s="962"/>
      <c r="L70" s="962"/>
      <c r="M70" s="962"/>
      <c r="N70" s="962"/>
      <c r="O70" s="962"/>
      <c r="P70" s="963"/>
      <c r="Q70" s="964">
        <v>27</v>
      </c>
      <c r="R70" s="958"/>
      <c r="S70" s="958"/>
      <c r="T70" s="958"/>
      <c r="U70" s="958"/>
      <c r="V70" s="958">
        <v>27</v>
      </c>
      <c r="W70" s="958"/>
      <c r="X70" s="958"/>
      <c r="Y70" s="958"/>
      <c r="Z70" s="958"/>
      <c r="AA70" s="958">
        <v>1</v>
      </c>
      <c r="AB70" s="958"/>
      <c r="AC70" s="958"/>
      <c r="AD70" s="958"/>
      <c r="AE70" s="958"/>
      <c r="AF70" s="958">
        <v>1</v>
      </c>
      <c r="AG70" s="958"/>
      <c r="AH70" s="958"/>
      <c r="AI70" s="958"/>
      <c r="AJ70" s="958"/>
      <c r="AK70" s="958" t="s">
        <v>551</v>
      </c>
      <c r="AL70" s="958"/>
      <c r="AM70" s="958"/>
      <c r="AN70" s="958"/>
      <c r="AO70" s="958"/>
      <c r="AP70" s="958" t="s">
        <v>551</v>
      </c>
      <c r="AQ70" s="958"/>
      <c r="AR70" s="958"/>
      <c r="AS70" s="958"/>
      <c r="AT70" s="958"/>
      <c r="AU70" s="958" t="s">
        <v>551</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554</v>
      </c>
      <c r="C71" s="962"/>
      <c r="D71" s="962"/>
      <c r="E71" s="962"/>
      <c r="F71" s="962"/>
      <c r="G71" s="962"/>
      <c r="H71" s="962"/>
      <c r="I71" s="962"/>
      <c r="J71" s="962"/>
      <c r="K71" s="962"/>
      <c r="L71" s="962"/>
      <c r="M71" s="962"/>
      <c r="N71" s="962"/>
      <c r="O71" s="962"/>
      <c r="P71" s="963"/>
      <c r="Q71" s="964">
        <v>113</v>
      </c>
      <c r="R71" s="958"/>
      <c r="S71" s="958"/>
      <c r="T71" s="958"/>
      <c r="U71" s="958"/>
      <c r="V71" s="958">
        <v>112</v>
      </c>
      <c r="W71" s="958"/>
      <c r="X71" s="958"/>
      <c r="Y71" s="958"/>
      <c r="Z71" s="958"/>
      <c r="AA71" s="958">
        <v>0</v>
      </c>
      <c r="AB71" s="958"/>
      <c r="AC71" s="958"/>
      <c r="AD71" s="958"/>
      <c r="AE71" s="958"/>
      <c r="AF71" s="958">
        <v>0</v>
      </c>
      <c r="AG71" s="958"/>
      <c r="AH71" s="958"/>
      <c r="AI71" s="958"/>
      <c r="AJ71" s="958"/>
      <c r="AK71" s="958" t="s">
        <v>551</v>
      </c>
      <c r="AL71" s="958"/>
      <c r="AM71" s="958"/>
      <c r="AN71" s="958"/>
      <c r="AO71" s="958"/>
      <c r="AP71" s="958" t="s">
        <v>551</v>
      </c>
      <c r="AQ71" s="958"/>
      <c r="AR71" s="958"/>
      <c r="AS71" s="958"/>
      <c r="AT71" s="958"/>
      <c r="AU71" s="958" t="s">
        <v>551</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555</v>
      </c>
      <c r="C72" s="962"/>
      <c r="D72" s="962"/>
      <c r="E72" s="962"/>
      <c r="F72" s="962"/>
      <c r="G72" s="962"/>
      <c r="H72" s="962"/>
      <c r="I72" s="962"/>
      <c r="J72" s="962"/>
      <c r="K72" s="962"/>
      <c r="L72" s="962"/>
      <c r="M72" s="962"/>
      <c r="N72" s="962"/>
      <c r="O72" s="962"/>
      <c r="P72" s="963"/>
      <c r="Q72" s="964">
        <v>17</v>
      </c>
      <c r="R72" s="958"/>
      <c r="S72" s="958"/>
      <c r="T72" s="958"/>
      <c r="U72" s="958"/>
      <c r="V72" s="958">
        <v>15</v>
      </c>
      <c r="W72" s="958"/>
      <c r="X72" s="958"/>
      <c r="Y72" s="958"/>
      <c r="Z72" s="958"/>
      <c r="AA72" s="958">
        <v>2</v>
      </c>
      <c r="AB72" s="958"/>
      <c r="AC72" s="958"/>
      <c r="AD72" s="958"/>
      <c r="AE72" s="958"/>
      <c r="AF72" s="958">
        <v>2</v>
      </c>
      <c r="AG72" s="958"/>
      <c r="AH72" s="958"/>
      <c r="AI72" s="958"/>
      <c r="AJ72" s="958"/>
      <c r="AK72" s="958" t="s">
        <v>551</v>
      </c>
      <c r="AL72" s="958"/>
      <c r="AM72" s="958"/>
      <c r="AN72" s="958"/>
      <c r="AO72" s="958"/>
      <c r="AP72" s="958" t="s">
        <v>551</v>
      </c>
      <c r="AQ72" s="958"/>
      <c r="AR72" s="958"/>
      <c r="AS72" s="958"/>
      <c r="AT72" s="958"/>
      <c r="AU72" s="958" t="s">
        <v>551</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556</v>
      </c>
      <c r="C73" s="962"/>
      <c r="D73" s="962"/>
      <c r="E73" s="962"/>
      <c r="F73" s="962"/>
      <c r="G73" s="962"/>
      <c r="H73" s="962"/>
      <c r="I73" s="962"/>
      <c r="J73" s="962"/>
      <c r="K73" s="962"/>
      <c r="L73" s="962"/>
      <c r="M73" s="962"/>
      <c r="N73" s="962"/>
      <c r="O73" s="962"/>
      <c r="P73" s="963"/>
      <c r="Q73" s="964">
        <v>61</v>
      </c>
      <c r="R73" s="958"/>
      <c r="S73" s="958"/>
      <c r="T73" s="958"/>
      <c r="U73" s="958"/>
      <c r="V73" s="958">
        <v>61</v>
      </c>
      <c r="W73" s="958"/>
      <c r="X73" s="958"/>
      <c r="Y73" s="958"/>
      <c r="Z73" s="958"/>
      <c r="AA73" s="958">
        <v>0</v>
      </c>
      <c r="AB73" s="958"/>
      <c r="AC73" s="958"/>
      <c r="AD73" s="958"/>
      <c r="AE73" s="958"/>
      <c r="AF73" s="958">
        <v>0</v>
      </c>
      <c r="AG73" s="958"/>
      <c r="AH73" s="958"/>
      <c r="AI73" s="958"/>
      <c r="AJ73" s="958"/>
      <c r="AK73" s="958" t="s">
        <v>551</v>
      </c>
      <c r="AL73" s="958"/>
      <c r="AM73" s="958"/>
      <c r="AN73" s="958"/>
      <c r="AO73" s="958"/>
      <c r="AP73" s="958" t="s">
        <v>551</v>
      </c>
      <c r="AQ73" s="958"/>
      <c r="AR73" s="958"/>
      <c r="AS73" s="958"/>
      <c r="AT73" s="958"/>
      <c r="AU73" s="958" t="s">
        <v>551</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557</v>
      </c>
      <c r="C74" s="962"/>
      <c r="D74" s="962"/>
      <c r="E74" s="962"/>
      <c r="F74" s="962"/>
      <c r="G74" s="962"/>
      <c r="H74" s="962"/>
      <c r="I74" s="962"/>
      <c r="J74" s="962"/>
      <c r="K74" s="962"/>
      <c r="L74" s="962"/>
      <c r="M74" s="962"/>
      <c r="N74" s="962"/>
      <c r="O74" s="962"/>
      <c r="P74" s="963"/>
      <c r="Q74" s="964">
        <v>14</v>
      </c>
      <c r="R74" s="958"/>
      <c r="S74" s="958"/>
      <c r="T74" s="958"/>
      <c r="U74" s="958"/>
      <c r="V74" s="958">
        <v>12</v>
      </c>
      <c r="W74" s="958"/>
      <c r="X74" s="958"/>
      <c r="Y74" s="958"/>
      <c r="Z74" s="958"/>
      <c r="AA74" s="958">
        <v>2</v>
      </c>
      <c r="AB74" s="958"/>
      <c r="AC74" s="958"/>
      <c r="AD74" s="958"/>
      <c r="AE74" s="958"/>
      <c r="AF74" s="958">
        <v>2</v>
      </c>
      <c r="AG74" s="958"/>
      <c r="AH74" s="958"/>
      <c r="AI74" s="958"/>
      <c r="AJ74" s="958"/>
      <c r="AK74" s="958" t="s">
        <v>551</v>
      </c>
      <c r="AL74" s="958"/>
      <c r="AM74" s="958"/>
      <c r="AN74" s="958"/>
      <c r="AO74" s="958"/>
      <c r="AP74" s="958" t="s">
        <v>551</v>
      </c>
      <c r="AQ74" s="958"/>
      <c r="AR74" s="958"/>
      <c r="AS74" s="958"/>
      <c r="AT74" s="958"/>
      <c r="AU74" s="958" t="s">
        <v>551</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558</v>
      </c>
      <c r="C75" s="962"/>
      <c r="D75" s="962"/>
      <c r="E75" s="962"/>
      <c r="F75" s="962"/>
      <c r="G75" s="962"/>
      <c r="H75" s="962"/>
      <c r="I75" s="962"/>
      <c r="J75" s="962"/>
      <c r="K75" s="962"/>
      <c r="L75" s="962"/>
      <c r="M75" s="962"/>
      <c r="N75" s="962"/>
      <c r="O75" s="962"/>
      <c r="P75" s="963"/>
      <c r="Q75" s="965">
        <v>11</v>
      </c>
      <c r="R75" s="966"/>
      <c r="S75" s="966"/>
      <c r="T75" s="966"/>
      <c r="U75" s="967"/>
      <c r="V75" s="968">
        <v>10</v>
      </c>
      <c r="W75" s="966"/>
      <c r="X75" s="966"/>
      <c r="Y75" s="966"/>
      <c r="Z75" s="967"/>
      <c r="AA75" s="968">
        <v>1</v>
      </c>
      <c r="AB75" s="966"/>
      <c r="AC75" s="966"/>
      <c r="AD75" s="966"/>
      <c r="AE75" s="967"/>
      <c r="AF75" s="968">
        <v>1</v>
      </c>
      <c r="AG75" s="966"/>
      <c r="AH75" s="966"/>
      <c r="AI75" s="966"/>
      <c r="AJ75" s="967"/>
      <c r="AK75" s="968" t="s">
        <v>551</v>
      </c>
      <c r="AL75" s="966"/>
      <c r="AM75" s="966"/>
      <c r="AN75" s="966"/>
      <c r="AO75" s="967"/>
      <c r="AP75" s="968" t="s">
        <v>551</v>
      </c>
      <c r="AQ75" s="966"/>
      <c r="AR75" s="966"/>
      <c r="AS75" s="966"/>
      <c r="AT75" s="967"/>
      <c r="AU75" s="968" t="s">
        <v>551</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559</v>
      </c>
      <c r="C76" s="962"/>
      <c r="D76" s="962"/>
      <c r="E76" s="962"/>
      <c r="F76" s="962"/>
      <c r="G76" s="962"/>
      <c r="H76" s="962"/>
      <c r="I76" s="962"/>
      <c r="J76" s="962"/>
      <c r="K76" s="962"/>
      <c r="L76" s="962"/>
      <c r="M76" s="962"/>
      <c r="N76" s="962"/>
      <c r="O76" s="962"/>
      <c r="P76" s="963"/>
      <c r="Q76" s="965">
        <v>65</v>
      </c>
      <c r="R76" s="966"/>
      <c r="S76" s="966"/>
      <c r="T76" s="966"/>
      <c r="U76" s="967"/>
      <c r="V76" s="968">
        <v>60</v>
      </c>
      <c r="W76" s="966"/>
      <c r="X76" s="966"/>
      <c r="Y76" s="966"/>
      <c r="Z76" s="967"/>
      <c r="AA76" s="968">
        <v>5</v>
      </c>
      <c r="AB76" s="966"/>
      <c r="AC76" s="966"/>
      <c r="AD76" s="966"/>
      <c r="AE76" s="967"/>
      <c r="AF76" s="968">
        <v>5</v>
      </c>
      <c r="AG76" s="966"/>
      <c r="AH76" s="966"/>
      <c r="AI76" s="966"/>
      <c r="AJ76" s="967"/>
      <c r="AK76" s="968" t="s">
        <v>551</v>
      </c>
      <c r="AL76" s="966"/>
      <c r="AM76" s="966"/>
      <c r="AN76" s="966"/>
      <c r="AO76" s="967"/>
      <c r="AP76" s="968" t="s">
        <v>551</v>
      </c>
      <c r="AQ76" s="966"/>
      <c r="AR76" s="966"/>
      <c r="AS76" s="966"/>
      <c r="AT76" s="967"/>
      <c r="AU76" s="968" t="s">
        <v>551</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560</v>
      </c>
      <c r="C77" s="962"/>
      <c r="D77" s="962"/>
      <c r="E77" s="962"/>
      <c r="F77" s="962"/>
      <c r="G77" s="962"/>
      <c r="H77" s="962"/>
      <c r="I77" s="962"/>
      <c r="J77" s="962"/>
      <c r="K77" s="962"/>
      <c r="L77" s="962"/>
      <c r="M77" s="962"/>
      <c r="N77" s="962"/>
      <c r="O77" s="962"/>
      <c r="P77" s="963"/>
      <c r="Q77" s="965">
        <v>24</v>
      </c>
      <c r="R77" s="966"/>
      <c r="S77" s="966"/>
      <c r="T77" s="966"/>
      <c r="U77" s="967"/>
      <c r="V77" s="968">
        <v>23</v>
      </c>
      <c r="W77" s="966"/>
      <c r="X77" s="966"/>
      <c r="Y77" s="966"/>
      <c r="Z77" s="967"/>
      <c r="AA77" s="968">
        <v>1</v>
      </c>
      <c r="AB77" s="966"/>
      <c r="AC77" s="966"/>
      <c r="AD77" s="966"/>
      <c r="AE77" s="967"/>
      <c r="AF77" s="968">
        <v>1</v>
      </c>
      <c r="AG77" s="966"/>
      <c r="AH77" s="966"/>
      <c r="AI77" s="966"/>
      <c r="AJ77" s="967"/>
      <c r="AK77" s="968" t="s">
        <v>551</v>
      </c>
      <c r="AL77" s="966"/>
      <c r="AM77" s="966"/>
      <c r="AN77" s="966"/>
      <c r="AO77" s="967"/>
      <c r="AP77" s="968" t="s">
        <v>551</v>
      </c>
      <c r="AQ77" s="966"/>
      <c r="AR77" s="966"/>
      <c r="AS77" s="966"/>
      <c r="AT77" s="967"/>
      <c r="AU77" s="968" t="s">
        <v>551</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561</v>
      </c>
      <c r="C78" s="962"/>
      <c r="D78" s="962"/>
      <c r="E78" s="962"/>
      <c r="F78" s="962"/>
      <c r="G78" s="962"/>
      <c r="H78" s="962"/>
      <c r="I78" s="962"/>
      <c r="J78" s="962"/>
      <c r="K78" s="962"/>
      <c r="L78" s="962"/>
      <c r="M78" s="962"/>
      <c r="N78" s="962"/>
      <c r="O78" s="962"/>
      <c r="P78" s="963"/>
      <c r="Q78" s="964">
        <v>310</v>
      </c>
      <c r="R78" s="958"/>
      <c r="S78" s="958"/>
      <c r="T78" s="958"/>
      <c r="U78" s="958"/>
      <c r="V78" s="958">
        <v>281</v>
      </c>
      <c r="W78" s="958"/>
      <c r="X78" s="958"/>
      <c r="Y78" s="958"/>
      <c r="Z78" s="958"/>
      <c r="AA78" s="958">
        <v>29</v>
      </c>
      <c r="AB78" s="958"/>
      <c r="AC78" s="958"/>
      <c r="AD78" s="958"/>
      <c r="AE78" s="958"/>
      <c r="AF78" s="958">
        <v>29</v>
      </c>
      <c r="AG78" s="958"/>
      <c r="AH78" s="958"/>
      <c r="AI78" s="958"/>
      <c r="AJ78" s="958"/>
      <c r="AK78" s="958" t="s">
        <v>551</v>
      </c>
      <c r="AL78" s="958"/>
      <c r="AM78" s="958"/>
      <c r="AN78" s="958"/>
      <c r="AO78" s="958"/>
      <c r="AP78" s="958" t="s">
        <v>551</v>
      </c>
      <c r="AQ78" s="958"/>
      <c r="AR78" s="958"/>
      <c r="AS78" s="958"/>
      <c r="AT78" s="958"/>
      <c r="AU78" s="958" t="s">
        <v>551</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562</v>
      </c>
      <c r="C79" s="962"/>
      <c r="D79" s="962"/>
      <c r="E79" s="962"/>
      <c r="F79" s="962"/>
      <c r="G79" s="962"/>
      <c r="H79" s="962"/>
      <c r="I79" s="962"/>
      <c r="J79" s="962"/>
      <c r="K79" s="962"/>
      <c r="L79" s="962"/>
      <c r="M79" s="962"/>
      <c r="N79" s="962"/>
      <c r="O79" s="962"/>
      <c r="P79" s="963"/>
      <c r="Q79" s="964">
        <v>304568</v>
      </c>
      <c r="R79" s="958"/>
      <c r="S79" s="958"/>
      <c r="T79" s="958"/>
      <c r="U79" s="958"/>
      <c r="V79" s="958">
        <v>293091</v>
      </c>
      <c r="W79" s="958"/>
      <c r="X79" s="958"/>
      <c r="Y79" s="958"/>
      <c r="Z79" s="958"/>
      <c r="AA79" s="958">
        <v>11478</v>
      </c>
      <c r="AB79" s="958"/>
      <c r="AC79" s="958"/>
      <c r="AD79" s="958"/>
      <c r="AE79" s="958"/>
      <c r="AF79" s="958">
        <v>11478</v>
      </c>
      <c r="AG79" s="958"/>
      <c r="AH79" s="958"/>
      <c r="AI79" s="958"/>
      <c r="AJ79" s="958"/>
      <c r="AK79" s="958" t="s">
        <v>551</v>
      </c>
      <c r="AL79" s="958"/>
      <c r="AM79" s="958"/>
      <c r="AN79" s="958"/>
      <c r="AO79" s="958"/>
      <c r="AP79" s="958" t="s">
        <v>551</v>
      </c>
      <c r="AQ79" s="958"/>
      <c r="AR79" s="958"/>
      <c r="AS79" s="958"/>
      <c r="AT79" s="958"/>
      <c r="AU79" s="958" t="s">
        <v>551</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t="s">
        <v>572</v>
      </c>
      <c r="C80" s="962"/>
      <c r="D80" s="962"/>
      <c r="E80" s="962"/>
      <c r="F80" s="962"/>
      <c r="G80" s="962"/>
      <c r="H80" s="962"/>
      <c r="I80" s="962"/>
      <c r="J80" s="962"/>
      <c r="K80" s="962"/>
      <c r="L80" s="962"/>
      <c r="M80" s="962"/>
      <c r="N80" s="962"/>
      <c r="O80" s="962"/>
      <c r="P80" s="963"/>
      <c r="Q80" s="964">
        <v>51</v>
      </c>
      <c r="R80" s="958"/>
      <c r="S80" s="958"/>
      <c r="T80" s="958"/>
      <c r="U80" s="958"/>
      <c r="V80" s="958">
        <v>33</v>
      </c>
      <c r="W80" s="958"/>
      <c r="X80" s="958"/>
      <c r="Y80" s="958"/>
      <c r="Z80" s="958"/>
      <c r="AA80" s="958">
        <v>18</v>
      </c>
      <c r="AB80" s="958"/>
      <c r="AC80" s="958"/>
      <c r="AD80" s="958"/>
      <c r="AE80" s="958"/>
      <c r="AF80" s="958">
        <v>18</v>
      </c>
      <c r="AG80" s="958"/>
      <c r="AH80" s="958"/>
      <c r="AI80" s="958"/>
      <c r="AJ80" s="958"/>
      <c r="AK80" s="958">
        <v>40</v>
      </c>
      <c r="AL80" s="958"/>
      <c r="AM80" s="958"/>
      <c r="AN80" s="958"/>
      <c r="AO80" s="958"/>
      <c r="AP80" s="958" t="s">
        <v>551</v>
      </c>
      <c r="AQ80" s="958"/>
      <c r="AR80" s="958"/>
      <c r="AS80" s="958"/>
      <c r="AT80" s="958"/>
      <c r="AU80" s="958" t="s">
        <v>490</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t="s">
        <v>573</v>
      </c>
      <c r="C81" s="962"/>
      <c r="D81" s="962"/>
      <c r="E81" s="962"/>
      <c r="F81" s="962"/>
      <c r="G81" s="962"/>
      <c r="H81" s="962"/>
      <c r="I81" s="962"/>
      <c r="J81" s="962"/>
      <c r="K81" s="962"/>
      <c r="L81" s="962"/>
      <c r="M81" s="962"/>
      <c r="N81" s="962"/>
      <c r="O81" s="962"/>
      <c r="P81" s="963"/>
      <c r="Q81" s="964">
        <v>85</v>
      </c>
      <c r="R81" s="958"/>
      <c r="S81" s="958"/>
      <c r="T81" s="958"/>
      <c r="U81" s="958"/>
      <c r="V81" s="958">
        <v>63</v>
      </c>
      <c r="W81" s="958"/>
      <c r="X81" s="958"/>
      <c r="Y81" s="958"/>
      <c r="Z81" s="958"/>
      <c r="AA81" s="958">
        <v>22</v>
      </c>
      <c r="AB81" s="958"/>
      <c r="AC81" s="958"/>
      <c r="AD81" s="958"/>
      <c r="AE81" s="958"/>
      <c r="AF81" s="958">
        <v>22</v>
      </c>
      <c r="AG81" s="958"/>
      <c r="AH81" s="958"/>
      <c r="AI81" s="958"/>
      <c r="AJ81" s="958"/>
      <c r="AK81" s="958">
        <v>57</v>
      </c>
      <c r="AL81" s="958"/>
      <c r="AM81" s="958"/>
      <c r="AN81" s="958"/>
      <c r="AO81" s="958"/>
      <c r="AP81" s="958" t="s">
        <v>551</v>
      </c>
      <c r="AQ81" s="958"/>
      <c r="AR81" s="958"/>
      <c r="AS81" s="958"/>
      <c r="AT81" s="958"/>
      <c r="AU81" s="958" t="s">
        <v>551</v>
      </c>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t="s">
        <v>574</v>
      </c>
      <c r="C82" s="962"/>
      <c r="D82" s="962"/>
      <c r="E82" s="962"/>
      <c r="F82" s="962"/>
      <c r="G82" s="962"/>
      <c r="H82" s="962"/>
      <c r="I82" s="962"/>
      <c r="J82" s="962"/>
      <c r="K82" s="962"/>
      <c r="L82" s="962"/>
      <c r="M82" s="962"/>
      <c r="N82" s="962"/>
      <c r="O82" s="962"/>
      <c r="P82" s="963"/>
      <c r="Q82" s="964">
        <v>117</v>
      </c>
      <c r="R82" s="958"/>
      <c r="S82" s="958"/>
      <c r="T82" s="958"/>
      <c r="U82" s="958"/>
      <c r="V82" s="958">
        <v>118</v>
      </c>
      <c r="W82" s="958"/>
      <c r="X82" s="958"/>
      <c r="Y82" s="958"/>
      <c r="Z82" s="958"/>
      <c r="AA82" s="958">
        <v>-7.0000000000000007E-2</v>
      </c>
      <c r="AB82" s="958"/>
      <c r="AC82" s="958"/>
      <c r="AD82" s="958"/>
      <c r="AE82" s="958"/>
      <c r="AF82" s="958">
        <v>324</v>
      </c>
      <c r="AG82" s="958"/>
      <c r="AH82" s="958"/>
      <c r="AI82" s="958"/>
      <c r="AJ82" s="958"/>
      <c r="AK82" s="958">
        <v>278</v>
      </c>
      <c r="AL82" s="958"/>
      <c r="AM82" s="958"/>
      <c r="AN82" s="958"/>
      <c r="AO82" s="958"/>
      <c r="AP82" s="958">
        <v>4179</v>
      </c>
      <c r="AQ82" s="958"/>
      <c r="AR82" s="958"/>
      <c r="AS82" s="958"/>
      <c r="AT82" s="958"/>
      <c r="AU82" s="958" t="s">
        <v>490</v>
      </c>
      <c r="AV82" s="958"/>
      <c r="AW82" s="958"/>
      <c r="AX82" s="958"/>
      <c r="AY82" s="958"/>
      <c r="AZ82" s="959" t="s">
        <v>566</v>
      </c>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12186</v>
      </c>
      <c r="AG88" s="946"/>
      <c r="AH88" s="946"/>
      <c r="AI88" s="946"/>
      <c r="AJ88" s="946"/>
      <c r="AK88" s="950"/>
      <c r="AL88" s="950"/>
      <c r="AM88" s="950"/>
      <c r="AN88" s="950"/>
      <c r="AO88" s="950"/>
      <c r="AP88" s="946">
        <v>4179</v>
      </c>
      <c r="AQ88" s="946"/>
      <c r="AR88" s="946"/>
      <c r="AS88" s="946"/>
      <c r="AT88" s="946"/>
      <c r="AU88" s="946" t="s">
        <v>551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60</v>
      </c>
      <c r="CS102" s="940"/>
      <c r="CT102" s="940"/>
      <c r="CU102" s="940"/>
      <c r="CV102" s="941"/>
      <c r="CW102" s="939">
        <v>94</v>
      </c>
      <c r="CX102" s="940"/>
      <c r="CY102" s="940"/>
      <c r="CZ102" s="940"/>
      <c r="DA102" s="941"/>
      <c r="DB102" s="939" t="s">
        <v>490</v>
      </c>
      <c r="DC102" s="940"/>
      <c r="DD102" s="940"/>
      <c r="DE102" s="940"/>
      <c r="DF102" s="941"/>
      <c r="DG102" s="939" t="s">
        <v>490</v>
      </c>
      <c r="DH102" s="940"/>
      <c r="DI102" s="940"/>
      <c r="DJ102" s="940"/>
      <c r="DK102" s="941"/>
      <c r="DL102" s="939" t="s">
        <v>490</v>
      </c>
      <c r="DM102" s="940"/>
      <c r="DN102" s="940"/>
      <c r="DO102" s="940"/>
      <c r="DP102" s="941"/>
      <c r="DQ102" s="939" t="s">
        <v>490</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2024341</v>
      </c>
      <c r="AB110" s="876"/>
      <c r="AC110" s="876"/>
      <c r="AD110" s="876"/>
      <c r="AE110" s="877"/>
      <c r="AF110" s="878">
        <v>1992694</v>
      </c>
      <c r="AG110" s="876"/>
      <c r="AH110" s="876"/>
      <c r="AI110" s="876"/>
      <c r="AJ110" s="877"/>
      <c r="AK110" s="878">
        <v>1956396</v>
      </c>
      <c r="AL110" s="876"/>
      <c r="AM110" s="876"/>
      <c r="AN110" s="876"/>
      <c r="AO110" s="877"/>
      <c r="AP110" s="879">
        <v>16</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18072711</v>
      </c>
      <c r="BR110" s="829"/>
      <c r="BS110" s="829"/>
      <c r="BT110" s="829"/>
      <c r="BU110" s="829"/>
      <c r="BV110" s="829">
        <v>17650525</v>
      </c>
      <c r="BW110" s="829"/>
      <c r="BX110" s="829"/>
      <c r="BY110" s="829"/>
      <c r="BZ110" s="829"/>
      <c r="CA110" s="829">
        <v>17585774</v>
      </c>
      <c r="CB110" s="829"/>
      <c r="CC110" s="829"/>
      <c r="CD110" s="829"/>
      <c r="CE110" s="829"/>
      <c r="CF110" s="853">
        <v>144</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4368613</v>
      </c>
      <c r="BR112" s="804"/>
      <c r="BS112" s="804"/>
      <c r="BT112" s="804"/>
      <c r="BU112" s="804"/>
      <c r="BV112" s="804">
        <v>4105925</v>
      </c>
      <c r="BW112" s="804"/>
      <c r="BX112" s="804"/>
      <c r="BY112" s="804"/>
      <c r="BZ112" s="804"/>
      <c r="CA112" s="804">
        <v>3927340</v>
      </c>
      <c r="CB112" s="804"/>
      <c r="CC112" s="804"/>
      <c r="CD112" s="804"/>
      <c r="CE112" s="804"/>
      <c r="CF112" s="862">
        <v>32.200000000000003</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712003</v>
      </c>
      <c r="AB113" s="906"/>
      <c r="AC113" s="906"/>
      <c r="AD113" s="906"/>
      <c r="AE113" s="907"/>
      <c r="AF113" s="908">
        <v>772540</v>
      </c>
      <c r="AG113" s="906"/>
      <c r="AH113" s="906"/>
      <c r="AI113" s="906"/>
      <c r="AJ113" s="907"/>
      <c r="AK113" s="908">
        <v>811843</v>
      </c>
      <c r="AL113" s="906"/>
      <c r="AM113" s="906"/>
      <c r="AN113" s="906"/>
      <c r="AO113" s="907"/>
      <c r="AP113" s="909">
        <v>6.6</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31868</v>
      </c>
      <c r="BR113" s="804"/>
      <c r="BS113" s="804"/>
      <c r="BT113" s="804"/>
      <c r="BU113" s="804"/>
      <c r="BV113" s="804">
        <v>226818</v>
      </c>
      <c r="BW113" s="804"/>
      <c r="BX113" s="804"/>
      <c r="BY113" s="804"/>
      <c r="BZ113" s="804"/>
      <c r="CA113" s="804">
        <v>2532504</v>
      </c>
      <c r="CB113" s="804"/>
      <c r="CC113" s="804"/>
      <c r="CD113" s="804"/>
      <c r="CE113" s="804"/>
      <c r="CF113" s="862">
        <v>20.7</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v>4909</v>
      </c>
      <c r="AG114" s="767"/>
      <c r="AH114" s="767"/>
      <c r="AI114" s="767"/>
      <c r="AJ114" s="768"/>
      <c r="AK114" s="769">
        <v>81082</v>
      </c>
      <c r="AL114" s="767"/>
      <c r="AM114" s="767"/>
      <c r="AN114" s="767"/>
      <c r="AO114" s="768"/>
      <c r="AP114" s="811">
        <v>0.7</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4430651</v>
      </c>
      <c r="BR114" s="804"/>
      <c r="BS114" s="804"/>
      <c r="BT114" s="804"/>
      <c r="BU114" s="804"/>
      <c r="BV114" s="804">
        <v>4448664</v>
      </c>
      <c r="BW114" s="804"/>
      <c r="BX114" s="804"/>
      <c r="BY114" s="804"/>
      <c r="BZ114" s="804"/>
      <c r="CA114" s="804">
        <v>4517603</v>
      </c>
      <c r="CB114" s="804"/>
      <c r="CC114" s="804"/>
      <c r="CD114" s="804"/>
      <c r="CE114" s="804"/>
      <c r="CF114" s="862">
        <v>37</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916</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2737260</v>
      </c>
      <c r="AB117" s="890"/>
      <c r="AC117" s="890"/>
      <c r="AD117" s="890"/>
      <c r="AE117" s="891"/>
      <c r="AF117" s="892">
        <v>2770143</v>
      </c>
      <c r="AG117" s="890"/>
      <c r="AH117" s="890"/>
      <c r="AI117" s="890"/>
      <c r="AJ117" s="891"/>
      <c r="AK117" s="892">
        <v>2849321</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444</v>
      </c>
      <c r="BP119" s="865"/>
      <c r="BQ119" s="866">
        <v>26903843</v>
      </c>
      <c r="BR119" s="832"/>
      <c r="BS119" s="832"/>
      <c r="BT119" s="832"/>
      <c r="BU119" s="832"/>
      <c r="BV119" s="832">
        <v>26431932</v>
      </c>
      <c r="BW119" s="832"/>
      <c r="BX119" s="832"/>
      <c r="BY119" s="832"/>
      <c r="BZ119" s="832"/>
      <c r="CA119" s="832">
        <v>28563221</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9241664</v>
      </c>
      <c r="BR120" s="829"/>
      <c r="BS120" s="829"/>
      <c r="BT120" s="829"/>
      <c r="BU120" s="829"/>
      <c r="BV120" s="829">
        <v>8555660</v>
      </c>
      <c r="BW120" s="829"/>
      <c r="BX120" s="829"/>
      <c r="BY120" s="829"/>
      <c r="BZ120" s="829"/>
      <c r="CA120" s="829">
        <v>8163070</v>
      </c>
      <c r="CB120" s="829"/>
      <c r="CC120" s="829"/>
      <c r="CD120" s="829"/>
      <c r="CE120" s="829"/>
      <c r="CF120" s="853">
        <v>66.8</v>
      </c>
      <c r="CG120" s="854"/>
      <c r="CH120" s="854"/>
      <c r="CI120" s="854"/>
      <c r="CJ120" s="854"/>
      <c r="CK120" s="855" t="s">
        <v>448</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3614903</v>
      </c>
      <c r="DH120" s="829"/>
      <c r="DI120" s="829"/>
      <c r="DJ120" s="829"/>
      <c r="DK120" s="829"/>
      <c r="DL120" s="829">
        <v>3375869</v>
      </c>
      <c r="DM120" s="829"/>
      <c r="DN120" s="829"/>
      <c r="DO120" s="829"/>
      <c r="DP120" s="829"/>
      <c r="DQ120" s="829">
        <v>3290881</v>
      </c>
      <c r="DR120" s="829"/>
      <c r="DS120" s="829"/>
      <c r="DT120" s="829"/>
      <c r="DU120" s="829"/>
      <c r="DV120" s="830">
        <v>26.9</v>
      </c>
      <c r="DW120" s="830"/>
      <c r="DX120" s="830"/>
      <c r="DY120" s="830"/>
      <c r="DZ120" s="831"/>
    </row>
    <row r="121" spans="1:130" s="212"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4168226</v>
      </c>
      <c r="BR121" s="804"/>
      <c r="BS121" s="804"/>
      <c r="BT121" s="804"/>
      <c r="BU121" s="804"/>
      <c r="BV121" s="804">
        <v>4216055</v>
      </c>
      <c r="BW121" s="804"/>
      <c r="BX121" s="804"/>
      <c r="BY121" s="804"/>
      <c r="BZ121" s="804"/>
      <c r="CA121" s="804">
        <v>4223119</v>
      </c>
      <c r="CB121" s="804"/>
      <c r="CC121" s="804"/>
      <c r="CD121" s="804"/>
      <c r="CE121" s="804"/>
      <c r="CF121" s="862">
        <v>34.6</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v>529070</v>
      </c>
      <c r="DH121" s="804"/>
      <c r="DI121" s="804"/>
      <c r="DJ121" s="804"/>
      <c r="DK121" s="804"/>
      <c r="DL121" s="804">
        <v>501276</v>
      </c>
      <c r="DM121" s="804"/>
      <c r="DN121" s="804"/>
      <c r="DO121" s="804"/>
      <c r="DP121" s="804"/>
      <c r="DQ121" s="804">
        <v>372958</v>
      </c>
      <c r="DR121" s="804"/>
      <c r="DS121" s="804"/>
      <c r="DT121" s="804"/>
      <c r="DU121" s="804"/>
      <c r="DV121" s="781">
        <v>3.1</v>
      </c>
      <c r="DW121" s="781"/>
      <c r="DX121" s="781"/>
      <c r="DY121" s="781"/>
      <c r="DZ121" s="782"/>
    </row>
    <row r="122" spans="1:130" s="212"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18126544</v>
      </c>
      <c r="BR122" s="832"/>
      <c r="BS122" s="832"/>
      <c r="BT122" s="832"/>
      <c r="BU122" s="832"/>
      <c r="BV122" s="832">
        <v>17769386</v>
      </c>
      <c r="BW122" s="832"/>
      <c r="BX122" s="832"/>
      <c r="BY122" s="832"/>
      <c r="BZ122" s="832"/>
      <c r="CA122" s="832">
        <v>20158090</v>
      </c>
      <c r="CB122" s="832"/>
      <c r="CC122" s="832"/>
      <c r="CD122" s="832"/>
      <c r="CE122" s="832"/>
      <c r="CF122" s="833">
        <v>165</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224640</v>
      </c>
      <c r="DH122" s="804"/>
      <c r="DI122" s="804"/>
      <c r="DJ122" s="804"/>
      <c r="DK122" s="804"/>
      <c r="DL122" s="804">
        <v>228780</v>
      </c>
      <c r="DM122" s="804"/>
      <c r="DN122" s="804"/>
      <c r="DO122" s="804"/>
      <c r="DP122" s="804"/>
      <c r="DQ122" s="804">
        <v>263501</v>
      </c>
      <c r="DR122" s="804"/>
      <c r="DS122" s="804"/>
      <c r="DT122" s="804"/>
      <c r="DU122" s="804"/>
      <c r="DV122" s="781">
        <v>2.2000000000000002</v>
      </c>
      <c r="DW122" s="781"/>
      <c r="DX122" s="781"/>
      <c r="DY122" s="781"/>
      <c r="DZ122" s="782"/>
    </row>
    <row r="123" spans="1:130" s="212"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916</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452</v>
      </c>
      <c r="BP123" s="865"/>
      <c r="BQ123" s="819">
        <v>31536434</v>
      </c>
      <c r="BR123" s="820"/>
      <c r="BS123" s="820"/>
      <c r="BT123" s="820"/>
      <c r="BU123" s="820"/>
      <c r="BV123" s="820">
        <v>30541101</v>
      </c>
      <c r="BW123" s="820"/>
      <c r="BX123" s="820"/>
      <c r="BY123" s="820"/>
      <c r="BZ123" s="820"/>
      <c r="CA123" s="820">
        <v>32544279</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450592</v>
      </c>
      <c r="AB128" s="788"/>
      <c r="AC128" s="788"/>
      <c r="AD128" s="788"/>
      <c r="AE128" s="789"/>
      <c r="AF128" s="790">
        <v>554739</v>
      </c>
      <c r="AG128" s="788"/>
      <c r="AH128" s="788"/>
      <c r="AI128" s="788"/>
      <c r="AJ128" s="789"/>
      <c r="AK128" s="790">
        <v>599272</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12.87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13457793</v>
      </c>
      <c r="AB129" s="767"/>
      <c r="AC129" s="767"/>
      <c r="AD129" s="767"/>
      <c r="AE129" s="768"/>
      <c r="AF129" s="769">
        <v>13634155</v>
      </c>
      <c r="AG129" s="767"/>
      <c r="AH129" s="767"/>
      <c r="AI129" s="767"/>
      <c r="AJ129" s="768"/>
      <c r="AK129" s="769">
        <v>13820506</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17.87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1690121</v>
      </c>
      <c r="AB130" s="767"/>
      <c r="AC130" s="767"/>
      <c r="AD130" s="767"/>
      <c r="AE130" s="768"/>
      <c r="AF130" s="769">
        <v>1632530</v>
      </c>
      <c r="AG130" s="767"/>
      <c r="AH130" s="767"/>
      <c r="AI130" s="767"/>
      <c r="AJ130" s="768"/>
      <c r="AK130" s="769">
        <v>1607008</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11767672</v>
      </c>
      <c r="AB131" s="751"/>
      <c r="AC131" s="751"/>
      <c r="AD131" s="751"/>
      <c r="AE131" s="752"/>
      <c r="AF131" s="753">
        <v>12001625</v>
      </c>
      <c r="AG131" s="751"/>
      <c r="AH131" s="751"/>
      <c r="AI131" s="751"/>
      <c r="AJ131" s="752"/>
      <c r="AK131" s="753">
        <v>12213498</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5.0693714099999996</v>
      </c>
      <c r="AB132" s="732"/>
      <c r="AC132" s="732"/>
      <c r="AD132" s="732"/>
      <c r="AE132" s="733"/>
      <c r="AF132" s="734">
        <v>4.8566256650000001</v>
      </c>
      <c r="AG132" s="732"/>
      <c r="AH132" s="732"/>
      <c r="AI132" s="732"/>
      <c r="AJ132" s="733"/>
      <c r="AK132" s="734">
        <v>5.2650027039999996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5.6</v>
      </c>
      <c r="AB133" s="711"/>
      <c r="AC133" s="711"/>
      <c r="AD133" s="711"/>
      <c r="AE133" s="712"/>
      <c r="AF133" s="710">
        <v>5.0999999999999996</v>
      </c>
      <c r="AG133" s="711"/>
      <c r="AH133" s="711"/>
      <c r="AI133" s="711"/>
      <c r="AJ133" s="712"/>
      <c r="AK133" s="710">
        <v>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Wo8S6A5OrKXh9rG9mPFXgwvnm07rgc9kr71Av271Y358E/8FOMSXdAABRMv0jkK05dRvuvoGqwW0zsXvVVjzA==" saltValue="XE9atFkm3OciGo9BffmU9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AdeQH6o4jcbxMpunavSMFTyGOuR7pqRbyOMOUj0TJ6E1akzOML5sunsBoRCDh4GjUs4cZ9bjsvddu7CKDB9VhA==" saltValue="W5x2UBI/NiJIz2GfstBG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8DGPssUE83ZA8AU8KxwLSbOqPsAAD8uB/+5vX3bnqgAjHBHKx7oSs5GT3X2yKs6z2QzRxkPY/etSNcxizgi6Q==" saltValue="+57sFo+yV8V89od4//Di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5088091</v>
      </c>
      <c r="AP9" s="262">
        <v>93802</v>
      </c>
      <c r="AQ9" s="263">
        <v>80646</v>
      </c>
      <c r="AR9" s="264">
        <v>16.3</v>
      </c>
    </row>
    <row r="10" spans="1:46" ht="13.5" customHeight="1" x14ac:dyDescent="0.15">
      <c r="A10" s="247"/>
      <c r="AK10" s="1117" t="s">
        <v>487</v>
      </c>
      <c r="AL10" s="1118"/>
      <c r="AM10" s="1118"/>
      <c r="AN10" s="1119"/>
      <c r="AO10" s="265">
        <v>55951</v>
      </c>
      <c r="AP10" s="265">
        <v>1031</v>
      </c>
      <c r="AQ10" s="266">
        <v>6637</v>
      </c>
      <c r="AR10" s="267">
        <v>-84.5</v>
      </c>
    </row>
    <row r="11" spans="1:46" ht="13.5" customHeight="1" x14ac:dyDescent="0.15">
      <c r="A11" s="247"/>
      <c r="AK11" s="1117" t="s">
        <v>488</v>
      </c>
      <c r="AL11" s="1118"/>
      <c r="AM11" s="1118"/>
      <c r="AN11" s="1119"/>
      <c r="AO11" s="265">
        <v>16338</v>
      </c>
      <c r="AP11" s="265">
        <v>301</v>
      </c>
      <c r="AQ11" s="266">
        <v>1119</v>
      </c>
      <c r="AR11" s="267">
        <v>-73.099999999999994</v>
      </c>
    </row>
    <row r="12" spans="1:46" ht="13.5" customHeight="1" x14ac:dyDescent="0.15">
      <c r="A12" s="247"/>
      <c r="AK12" s="1117" t="s">
        <v>489</v>
      </c>
      <c r="AL12" s="1118"/>
      <c r="AM12" s="1118"/>
      <c r="AN12" s="1119"/>
      <c r="AO12" s="265" t="s">
        <v>490</v>
      </c>
      <c r="AP12" s="265" t="s">
        <v>490</v>
      </c>
      <c r="AQ12" s="266">
        <v>8</v>
      </c>
      <c r="AR12" s="267" t="s">
        <v>490</v>
      </c>
    </row>
    <row r="13" spans="1:46" ht="13.5" customHeight="1" x14ac:dyDescent="0.15">
      <c r="A13" s="247"/>
      <c r="AK13" s="1117" t="s">
        <v>491</v>
      </c>
      <c r="AL13" s="1118"/>
      <c r="AM13" s="1118"/>
      <c r="AN13" s="1119"/>
      <c r="AO13" s="265">
        <v>212080</v>
      </c>
      <c r="AP13" s="265">
        <v>3910</v>
      </c>
      <c r="AQ13" s="266">
        <v>2502</v>
      </c>
      <c r="AR13" s="267">
        <v>56.3</v>
      </c>
    </row>
    <row r="14" spans="1:46" ht="13.5" customHeight="1" x14ac:dyDescent="0.15">
      <c r="A14" s="247"/>
      <c r="AK14" s="1117" t="s">
        <v>492</v>
      </c>
      <c r="AL14" s="1118"/>
      <c r="AM14" s="1118"/>
      <c r="AN14" s="1119"/>
      <c r="AO14" s="265">
        <v>95418</v>
      </c>
      <c r="AP14" s="265">
        <v>1759</v>
      </c>
      <c r="AQ14" s="266">
        <v>1863</v>
      </c>
      <c r="AR14" s="267">
        <v>-5.6</v>
      </c>
    </row>
    <row r="15" spans="1:46" ht="13.5" customHeight="1" x14ac:dyDescent="0.15">
      <c r="A15" s="247"/>
      <c r="AK15" s="1120" t="s">
        <v>493</v>
      </c>
      <c r="AL15" s="1121"/>
      <c r="AM15" s="1121"/>
      <c r="AN15" s="1122"/>
      <c r="AO15" s="265">
        <v>-269640</v>
      </c>
      <c r="AP15" s="265">
        <v>-4971</v>
      </c>
      <c r="AQ15" s="266">
        <v>-4800</v>
      </c>
      <c r="AR15" s="267">
        <v>3.6</v>
      </c>
    </row>
    <row r="16" spans="1:46" x14ac:dyDescent="0.15">
      <c r="A16" s="247"/>
      <c r="AK16" s="1120" t="s">
        <v>177</v>
      </c>
      <c r="AL16" s="1121"/>
      <c r="AM16" s="1121"/>
      <c r="AN16" s="1122"/>
      <c r="AO16" s="265">
        <v>5198238</v>
      </c>
      <c r="AP16" s="265">
        <v>95832</v>
      </c>
      <c r="AQ16" s="266">
        <v>87975</v>
      </c>
      <c r="AR16" s="267">
        <v>8.9</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9.84</v>
      </c>
      <c r="AP21" s="278">
        <v>7.71</v>
      </c>
      <c r="AQ21" s="279">
        <v>2.13</v>
      </c>
      <c r="AS21" s="280"/>
      <c r="AT21" s="276"/>
    </row>
    <row r="22" spans="1:46" s="248" customFormat="1" x14ac:dyDescent="0.15">
      <c r="A22" s="276"/>
      <c r="AK22" s="1123" t="s">
        <v>499</v>
      </c>
      <c r="AL22" s="1124"/>
      <c r="AM22" s="1124"/>
      <c r="AN22" s="1125"/>
      <c r="AO22" s="281">
        <v>97.6</v>
      </c>
      <c r="AP22" s="282">
        <v>98.3</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1956396</v>
      </c>
      <c r="AP32" s="291">
        <v>36067</v>
      </c>
      <c r="AQ32" s="292">
        <v>41451</v>
      </c>
      <c r="AR32" s="293">
        <v>-13</v>
      </c>
    </row>
    <row r="33" spans="1:46" ht="13.5" customHeight="1" x14ac:dyDescent="0.15">
      <c r="A33" s="247"/>
      <c r="AK33" s="1107" t="s">
        <v>504</v>
      </c>
      <c r="AL33" s="1108"/>
      <c r="AM33" s="1108"/>
      <c r="AN33" s="1109"/>
      <c r="AO33" s="291" t="s">
        <v>490</v>
      </c>
      <c r="AP33" s="291" t="s">
        <v>490</v>
      </c>
      <c r="AQ33" s="292" t="s">
        <v>490</v>
      </c>
      <c r="AR33" s="293" t="s">
        <v>490</v>
      </c>
    </row>
    <row r="34" spans="1:46" ht="27" customHeight="1" x14ac:dyDescent="0.15">
      <c r="A34" s="247"/>
      <c r="AK34" s="1107" t="s">
        <v>505</v>
      </c>
      <c r="AL34" s="1108"/>
      <c r="AM34" s="1108"/>
      <c r="AN34" s="1109"/>
      <c r="AO34" s="291" t="s">
        <v>490</v>
      </c>
      <c r="AP34" s="291" t="s">
        <v>490</v>
      </c>
      <c r="AQ34" s="292">
        <v>35</v>
      </c>
      <c r="AR34" s="293" t="s">
        <v>490</v>
      </c>
    </row>
    <row r="35" spans="1:46" ht="27" customHeight="1" x14ac:dyDescent="0.15">
      <c r="A35" s="247"/>
      <c r="AK35" s="1107" t="s">
        <v>506</v>
      </c>
      <c r="AL35" s="1108"/>
      <c r="AM35" s="1108"/>
      <c r="AN35" s="1109"/>
      <c r="AO35" s="291">
        <v>811843</v>
      </c>
      <c r="AP35" s="291">
        <v>14967</v>
      </c>
      <c r="AQ35" s="292">
        <v>11775</v>
      </c>
      <c r="AR35" s="293">
        <v>27.1</v>
      </c>
    </row>
    <row r="36" spans="1:46" ht="27" customHeight="1" x14ac:dyDescent="0.15">
      <c r="A36" s="247"/>
      <c r="AK36" s="1107" t="s">
        <v>507</v>
      </c>
      <c r="AL36" s="1108"/>
      <c r="AM36" s="1108"/>
      <c r="AN36" s="1109"/>
      <c r="AO36" s="291">
        <v>81082</v>
      </c>
      <c r="AP36" s="291">
        <v>1495</v>
      </c>
      <c r="AQ36" s="292">
        <v>2188</v>
      </c>
      <c r="AR36" s="293">
        <v>-31.7</v>
      </c>
    </row>
    <row r="37" spans="1:46" ht="13.5" customHeight="1" x14ac:dyDescent="0.15">
      <c r="A37" s="247"/>
      <c r="AK37" s="1107" t="s">
        <v>508</v>
      </c>
      <c r="AL37" s="1108"/>
      <c r="AM37" s="1108"/>
      <c r="AN37" s="1109"/>
      <c r="AO37" s="291" t="s">
        <v>490</v>
      </c>
      <c r="AP37" s="291" t="s">
        <v>490</v>
      </c>
      <c r="AQ37" s="292">
        <v>531</v>
      </c>
      <c r="AR37" s="293" t="s">
        <v>490</v>
      </c>
    </row>
    <row r="38" spans="1:46" ht="27" customHeight="1" x14ac:dyDescent="0.15">
      <c r="A38" s="247"/>
      <c r="AK38" s="1110" t="s">
        <v>509</v>
      </c>
      <c r="AL38" s="1111"/>
      <c r="AM38" s="1111"/>
      <c r="AN38" s="1112"/>
      <c r="AO38" s="294" t="s">
        <v>490</v>
      </c>
      <c r="AP38" s="294" t="s">
        <v>490</v>
      </c>
      <c r="AQ38" s="295">
        <v>1</v>
      </c>
      <c r="AR38" s="283" t="s">
        <v>490</v>
      </c>
      <c r="AS38" s="290"/>
    </row>
    <row r="39" spans="1:46" x14ac:dyDescent="0.15">
      <c r="A39" s="247"/>
      <c r="AK39" s="1110" t="s">
        <v>510</v>
      </c>
      <c r="AL39" s="1111"/>
      <c r="AM39" s="1111"/>
      <c r="AN39" s="1112"/>
      <c r="AO39" s="291">
        <v>-599272</v>
      </c>
      <c r="AP39" s="291">
        <v>-11048</v>
      </c>
      <c r="AQ39" s="292">
        <v>-5414</v>
      </c>
      <c r="AR39" s="293">
        <v>104.1</v>
      </c>
      <c r="AS39" s="290"/>
    </row>
    <row r="40" spans="1:46" ht="27" customHeight="1" x14ac:dyDescent="0.15">
      <c r="A40" s="247"/>
      <c r="AK40" s="1107" t="s">
        <v>511</v>
      </c>
      <c r="AL40" s="1108"/>
      <c r="AM40" s="1108"/>
      <c r="AN40" s="1109"/>
      <c r="AO40" s="291">
        <v>-1607008</v>
      </c>
      <c r="AP40" s="291">
        <v>-29626</v>
      </c>
      <c r="AQ40" s="292">
        <v>-35360</v>
      </c>
      <c r="AR40" s="293">
        <v>-16.2</v>
      </c>
      <c r="AS40" s="290"/>
    </row>
    <row r="41" spans="1:46" x14ac:dyDescent="0.15">
      <c r="A41" s="247"/>
      <c r="AK41" s="1113" t="s">
        <v>287</v>
      </c>
      <c r="AL41" s="1114"/>
      <c r="AM41" s="1114"/>
      <c r="AN41" s="1115"/>
      <c r="AO41" s="291">
        <v>643041</v>
      </c>
      <c r="AP41" s="291">
        <v>11855</v>
      </c>
      <c r="AQ41" s="292">
        <v>15207</v>
      </c>
      <c r="AR41" s="293">
        <v>-22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2882205</v>
      </c>
      <c r="AN51" s="313">
        <v>50306</v>
      </c>
      <c r="AO51" s="314">
        <v>-42</v>
      </c>
      <c r="AP51" s="315">
        <v>63812</v>
      </c>
      <c r="AQ51" s="316">
        <v>2.2999999999999998</v>
      </c>
      <c r="AR51" s="317">
        <v>-44.3</v>
      </c>
    </row>
    <row r="52" spans="1:44" x14ac:dyDescent="0.15">
      <c r="A52" s="247"/>
      <c r="AK52" s="318"/>
      <c r="AL52" s="319" t="s">
        <v>521</v>
      </c>
      <c r="AM52" s="320">
        <v>2431227</v>
      </c>
      <c r="AN52" s="321">
        <v>42434</v>
      </c>
      <c r="AO52" s="322">
        <v>-38.200000000000003</v>
      </c>
      <c r="AP52" s="323">
        <v>33848</v>
      </c>
      <c r="AQ52" s="324">
        <v>-4.2</v>
      </c>
      <c r="AR52" s="325">
        <v>-34</v>
      </c>
    </row>
    <row r="53" spans="1:44" x14ac:dyDescent="0.15">
      <c r="A53" s="247"/>
      <c r="AK53" s="303" t="s">
        <v>522</v>
      </c>
      <c r="AL53" s="304"/>
      <c r="AM53" s="312">
        <v>2603541</v>
      </c>
      <c r="AN53" s="313">
        <v>46042</v>
      </c>
      <c r="AO53" s="314">
        <v>-8.5</v>
      </c>
      <c r="AP53" s="315">
        <v>54225</v>
      </c>
      <c r="AQ53" s="316">
        <v>-15</v>
      </c>
      <c r="AR53" s="317">
        <v>6.5</v>
      </c>
    </row>
    <row r="54" spans="1:44" x14ac:dyDescent="0.15">
      <c r="A54" s="247"/>
      <c r="AK54" s="318"/>
      <c r="AL54" s="319" t="s">
        <v>521</v>
      </c>
      <c r="AM54" s="320">
        <v>2188873</v>
      </c>
      <c r="AN54" s="321">
        <v>38709</v>
      </c>
      <c r="AO54" s="322">
        <v>-8.8000000000000007</v>
      </c>
      <c r="AP54" s="323">
        <v>27337</v>
      </c>
      <c r="AQ54" s="324">
        <v>-19.2</v>
      </c>
      <c r="AR54" s="325">
        <v>10.4</v>
      </c>
    </row>
    <row r="55" spans="1:44" x14ac:dyDescent="0.15">
      <c r="A55" s="247"/>
      <c r="AK55" s="303" t="s">
        <v>523</v>
      </c>
      <c r="AL55" s="304"/>
      <c r="AM55" s="312">
        <v>3046628</v>
      </c>
      <c r="AN55" s="313">
        <v>54558</v>
      </c>
      <c r="AO55" s="314">
        <v>18.5</v>
      </c>
      <c r="AP55" s="315">
        <v>54016</v>
      </c>
      <c r="AQ55" s="316">
        <v>-0.4</v>
      </c>
      <c r="AR55" s="317">
        <v>18.899999999999999</v>
      </c>
    </row>
    <row r="56" spans="1:44" x14ac:dyDescent="0.15">
      <c r="A56" s="247"/>
      <c r="AK56" s="318"/>
      <c r="AL56" s="319" t="s">
        <v>521</v>
      </c>
      <c r="AM56" s="320">
        <v>1927266</v>
      </c>
      <c r="AN56" s="321">
        <v>34513</v>
      </c>
      <c r="AO56" s="322">
        <v>-10.8</v>
      </c>
      <c r="AP56" s="323">
        <v>28078</v>
      </c>
      <c r="AQ56" s="324">
        <v>2.7</v>
      </c>
      <c r="AR56" s="325">
        <v>-13.5</v>
      </c>
    </row>
    <row r="57" spans="1:44" x14ac:dyDescent="0.15">
      <c r="A57" s="247"/>
      <c r="AK57" s="303" t="s">
        <v>524</v>
      </c>
      <c r="AL57" s="304"/>
      <c r="AM57" s="312">
        <v>3404034</v>
      </c>
      <c r="AN57" s="313">
        <v>61903</v>
      </c>
      <c r="AO57" s="314">
        <v>13.5</v>
      </c>
      <c r="AP57" s="315">
        <v>52786</v>
      </c>
      <c r="AQ57" s="316">
        <v>-2.2999999999999998</v>
      </c>
      <c r="AR57" s="317">
        <v>15.8</v>
      </c>
    </row>
    <row r="58" spans="1:44" x14ac:dyDescent="0.15">
      <c r="A58" s="247"/>
      <c r="AK58" s="318"/>
      <c r="AL58" s="319" t="s">
        <v>521</v>
      </c>
      <c r="AM58" s="320">
        <v>1717273</v>
      </c>
      <c r="AN58" s="321">
        <v>31229</v>
      </c>
      <c r="AO58" s="322">
        <v>-9.5</v>
      </c>
      <c r="AP58" s="323">
        <v>28742</v>
      </c>
      <c r="AQ58" s="324">
        <v>2.4</v>
      </c>
      <c r="AR58" s="325">
        <v>-11.9</v>
      </c>
    </row>
    <row r="59" spans="1:44" x14ac:dyDescent="0.15">
      <c r="A59" s="247"/>
      <c r="AK59" s="303" t="s">
        <v>525</v>
      </c>
      <c r="AL59" s="304"/>
      <c r="AM59" s="312">
        <v>3620959</v>
      </c>
      <c r="AN59" s="313">
        <v>66754</v>
      </c>
      <c r="AO59" s="314">
        <v>7.8</v>
      </c>
      <c r="AP59" s="315">
        <v>58465</v>
      </c>
      <c r="AQ59" s="316">
        <v>10.8</v>
      </c>
      <c r="AR59" s="317">
        <v>-3</v>
      </c>
    </row>
    <row r="60" spans="1:44" x14ac:dyDescent="0.15">
      <c r="A60" s="247"/>
      <c r="AK60" s="318"/>
      <c r="AL60" s="319" t="s">
        <v>521</v>
      </c>
      <c r="AM60" s="320">
        <v>2042031</v>
      </c>
      <c r="AN60" s="321">
        <v>37646</v>
      </c>
      <c r="AO60" s="322">
        <v>20.5</v>
      </c>
      <c r="AP60" s="323">
        <v>34452</v>
      </c>
      <c r="AQ60" s="324">
        <v>19.899999999999999</v>
      </c>
      <c r="AR60" s="325">
        <v>0.6</v>
      </c>
    </row>
    <row r="61" spans="1:44" x14ac:dyDescent="0.15">
      <c r="A61" s="247"/>
      <c r="AK61" s="303" t="s">
        <v>526</v>
      </c>
      <c r="AL61" s="326"/>
      <c r="AM61" s="312">
        <v>3111473</v>
      </c>
      <c r="AN61" s="313">
        <v>55913</v>
      </c>
      <c r="AO61" s="314">
        <v>-2.1</v>
      </c>
      <c r="AP61" s="315">
        <v>56661</v>
      </c>
      <c r="AQ61" s="327">
        <v>-0.9</v>
      </c>
      <c r="AR61" s="317">
        <v>-1.2</v>
      </c>
    </row>
    <row r="62" spans="1:44" x14ac:dyDescent="0.15">
      <c r="A62" s="247"/>
      <c r="AK62" s="318"/>
      <c r="AL62" s="319" t="s">
        <v>521</v>
      </c>
      <c r="AM62" s="320">
        <v>2061334</v>
      </c>
      <c r="AN62" s="321">
        <v>36906</v>
      </c>
      <c r="AO62" s="322">
        <v>-9.4</v>
      </c>
      <c r="AP62" s="323">
        <v>30491</v>
      </c>
      <c r="AQ62" s="324">
        <v>0.3</v>
      </c>
      <c r="AR62" s="325">
        <v>-9.6999999999999993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q8EmkxdIwhFTIe5KEox7vo5QQLzeYWbZam+7MGW00LFPBaBigLX2ZeG21GBVO+qxgaphkoSKfU7A6gtO/xStEQ==" saltValue="rzbdBCEkmkSjwcyM0Iqv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QD1r4HvNKcAqQWVB+XHOmkmiq8X5Ov4It7nXybmGFM+thZswIKPWn5wG3+PIs/ygRqQbP+lh1N0XzZnHfxpjtQ==" saltValue="HJGbSXBTEKv8zXUmoiy2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9" zoomScaleNormal="89"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vK92q5KmVRhbh8GBzZzzFzvwn/P9dV5J11VxJHMyBNv4OksKFdrvTbhNgZqfl52s0CLj/r+xqZxQY8ux7+g9HQ==" saltValue="guTKwYIoEkXlZeD3lNKA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17.88</v>
      </c>
      <c r="G47" s="12">
        <v>19.170000000000002</v>
      </c>
      <c r="H47" s="12">
        <v>22.44</v>
      </c>
      <c r="I47" s="12">
        <v>19.98</v>
      </c>
      <c r="J47" s="13">
        <v>19.75</v>
      </c>
    </row>
    <row r="48" spans="2:10" ht="57.75" customHeight="1" x14ac:dyDescent="0.15">
      <c r="B48" s="14"/>
      <c r="C48" s="1128" t="s">
        <v>4</v>
      </c>
      <c r="D48" s="1128"/>
      <c r="E48" s="1129"/>
      <c r="F48" s="15">
        <v>5.55</v>
      </c>
      <c r="G48" s="16">
        <v>7.22</v>
      </c>
      <c r="H48" s="16">
        <v>3.12</v>
      </c>
      <c r="I48" s="16">
        <v>4.05</v>
      </c>
      <c r="J48" s="17">
        <v>6.55</v>
      </c>
    </row>
    <row r="49" spans="2:10" ht="57.75" customHeight="1" thickBot="1" x14ac:dyDescent="0.2">
      <c r="B49" s="18"/>
      <c r="C49" s="1130" t="s">
        <v>5</v>
      </c>
      <c r="D49" s="1130"/>
      <c r="E49" s="1131"/>
      <c r="F49" s="19">
        <v>1.24</v>
      </c>
      <c r="G49" s="20">
        <v>3.79</v>
      </c>
      <c r="H49" s="20" t="s">
        <v>533</v>
      </c>
      <c r="I49" s="20" t="s">
        <v>534</v>
      </c>
      <c r="J49" s="21">
        <v>2.59</v>
      </c>
    </row>
    <row r="50" spans="2:10" x14ac:dyDescent="0.15"/>
  </sheetData>
  <sheetProtection algorithmName="SHA-512" hashValue="QIJzwkc/bxb+IdnfbOouHiMYx5C0/0PdPJeJEEDwEKRYIU2Yrw3S0stgLxWDdeY6QIo24VbqZ5+3RyLdRMHWcA==" saltValue="/U25rQ2nICi1yEOGhG01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鎌苅　祥貴</cp:lastModifiedBy>
  <cp:lastPrinted>2026-03-11T07:48:52Z</cp:lastPrinted>
  <dcterms:created xsi:type="dcterms:W3CDTF">2026-02-23T06:50:02Z</dcterms:created>
  <dcterms:modified xsi:type="dcterms:W3CDTF">2026-03-18T01:40:08Z</dcterms:modified>
  <cp:category/>
</cp:coreProperties>
</file>