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defaultThemeVersion="124226"/>
  <mc:AlternateContent xmlns:mc="http://schemas.openxmlformats.org/markup-compatibility/2006">
    <mc:Choice Requires="x15">
      <x15ac:absPath xmlns:x15ac="http://schemas.microsoft.com/office/spreadsheetml/2010/11/ac" url="C:\Users\p44720\Box\11226_10_庁内用\05 施設整備係\◆R7年度_施設整備係\75_障害福祉分野における介護テクノロジー等導入支援事業\R7\01国庫補助手続き\01_事業者あて募集通知\"/>
    </mc:Choice>
  </mc:AlternateContent>
  <xr:revisionPtr revIDLastSave="0" documentId="13_ncr:1_{8A843048-6C24-47B1-BCE1-D3D1A3A974E1}" xr6:coauthVersionLast="47" xr6:coauthVersionMax="47" xr10:uidLastSave="{00000000-0000-0000-0000-000000000000}"/>
  <bookViews>
    <workbookView xWindow="-108" yWindow="-108" windowWidth="23256" windowHeight="12720" tabRatio="911" firstSheet="1" activeTab="1" xr2:uid="{00000000-000D-0000-FFFF-FFFF00000000}"/>
  </bookViews>
  <sheets>
    <sheet name="Sheet1" sheetId="145" state="hidden" r:id="rId1"/>
    <sheet name="様式３-１　パッケージ型導入支援　総表" sheetId="223" r:id="rId2"/>
    <sheet name="様式３-2　パッケージ型導入支援 事業計画 " sheetId="219" r:id="rId3"/>
    <sheet name="様式３-３　パッケージ型導入支援 積算内訳" sheetId="220" r:id="rId4"/>
  </sheets>
  <definedNames>
    <definedName name="_Order1" hidden="1">255</definedName>
    <definedName name="_Order2" hidden="1">255</definedName>
    <definedName name="_xlnm.Print_Area" localSheetId="1">'様式３-１　パッケージ型導入支援　総表'!$A$1:$X$76</definedName>
    <definedName name="_xlnm.Print_Area" localSheetId="2">'様式３-2　パッケージ型導入支援 事業計画 '!$A$1:$N$108</definedName>
    <definedName name="_xlnm.Print_Area" localSheetId="3">'様式３-３　パッケージ型導入支援 積算内訳'!$A$1:$W$60</definedName>
    <definedName name="グループホーム" localSheetId="1">'様式３-１　パッケージ型導入支援　総表'!$E$49:$E$55</definedName>
    <definedName name="グループホーム">#REF!</definedName>
    <definedName name="居宅介護" localSheetId="1">'様式３-１　パッケージ型導入支援　総表'!$F$49:$F$54</definedName>
    <definedName name="居宅介護">#REF!</definedName>
    <definedName name="重度障害者等包括支援" localSheetId="1">'様式３-１　パッケージ型導入支援　総表'!$N$49:$N$54</definedName>
    <definedName name="重度障害者等包括支援">#REF!</definedName>
    <definedName name="重度訪問介護" localSheetId="1">'様式３-１　パッケージ型導入支援　総表'!$L$49:$L$54</definedName>
    <definedName name="重度訪問介護">#REF!</definedName>
    <definedName name="障害児入所施設" localSheetId="1">'様式３-１　パッケージ型導入支援　総表'!$O$49:$O$54</definedName>
    <definedName name="障害児入所施設">#REF!</definedName>
    <definedName name="障害者支援施設" localSheetId="1">'様式３-１　パッケージ型導入支援　総表'!$D$49:$D$55</definedName>
    <definedName name="障害者支援施設">#REF!</definedName>
    <definedName name="短期入所" localSheetId="1">'様式３-１　パッケージ型導入支援　総表'!$M$49:$M$54</definedName>
    <definedName name="短期入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23" l="1"/>
  <c r="S7" i="223" s="1"/>
  <c r="R8" i="223"/>
  <c r="S8" i="223" s="1"/>
  <c r="R9" i="223"/>
  <c r="S9" i="223" s="1"/>
  <c r="R10" i="223"/>
  <c r="S10" i="223" s="1"/>
  <c r="R11" i="223"/>
  <c r="S11" i="223" s="1"/>
  <c r="R12" i="223"/>
  <c r="R13" i="223"/>
  <c r="S13" i="223" s="1"/>
  <c r="R14" i="223"/>
  <c r="S14" i="223" s="1"/>
  <c r="R15" i="223"/>
  <c r="S15" i="223" s="1"/>
  <c r="R16" i="223"/>
  <c r="S16" i="223" s="1"/>
  <c r="R17" i="223"/>
  <c r="S17" i="223" s="1"/>
  <c r="R18" i="223"/>
  <c r="S18" i="223" s="1"/>
  <c r="R19" i="223"/>
  <c r="S19" i="223" s="1"/>
  <c r="R20" i="223"/>
  <c r="R21" i="223"/>
  <c r="S21" i="223" s="1"/>
  <c r="R22" i="223"/>
  <c r="S22" i="223" s="1"/>
  <c r="R23" i="223"/>
  <c r="S23" i="223" s="1"/>
  <c r="R24" i="223"/>
  <c r="S24" i="223" s="1"/>
  <c r="R25" i="223"/>
  <c r="S25" i="223" s="1"/>
  <c r="R26" i="223"/>
  <c r="S26" i="223" s="1"/>
  <c r="R27" i="223"/>
  <c r="S27" i="223" s="1"/>
  <c r="R28" i="223"/>
  <c r="R29" i="223"/>
  <c r="S29" i="223" s="1"/>
  <c r="R30" i="223"/>
  <c r="S30" i="223" s="1"/>
  <c r="R6" i="223"/>
  <c r="S6" i="223" s="1"/>
  <c r="S12" i="223"/>
  <c r="S20" i="223"/>
  <c r="S28" i="223"/>
  <c r="U31" i="223"/>
  <c r="AA30" i="223"/>
  <c r="Z30" i="223"/>
  <c r="F30" i="223"/>
  <c r="AA29" i="223"/>
  <c r="Z29" i="223"/>
  <c r="F29" i="223"/>
  <c r="AA28" i="223"/>
  <c r="Z28" i="223"/>
  <c r="F28" i="223"/>
  <c r="AA27" i="223"/>
  <c r="Z27" i="223"/>
  <c r="F27" i="223"/>
  <c r="AA26" i="223"/>
  <c r="Z26" i="223"/>
  <c r="F26" i="223"/>
  <c r="AA25" i="223"/>
  <c r="Z25" i="223"/>
  <c r="F25" i="223"/>
  <c r="AA24" i="223"/>
  <c r="Z24" i="223"/>
  <c r="F24" i="223"/>
  <c r="AA23" i="223"/>
  <c r="Z23" i="223"/>
  <c r="F23" i="223"/>
  <c r="AA22" i="223"/>
  <c r="Z22" i="223"/>
  <c r="F22" i="223"/>
  <c r="AA21" i="223"/>
  <c r="Z21" i="223"/>
  <c r="F21" i="223"/>
  <c r="AA20" i="223"/>
  <c r="Z20" i="223"/>
  <c r="F20" i="223"/>
  <c r="AA19" i="223"/>
  <c r="Z19" i="223"/>
  <c r="F19" i="223"/>
  <c r="AA18" i="223"/>
  <c r="Z18" i="223"/>
  <c r="F18" i="223"/>
  <c r="AA17" i="223"/>
  <c r="Z17" i="223"/>
  <c r="F17" i="223"/>
  <c r="AA16" i="223"/>
  <c r="Z16" i="223"/>
  <c r="F16" i="223"/>
  <c r="AA15" i="223"/>
  <c r="Z15" i="223"/>
  <c r="F15" i="223"/>
  <c r="AA14" i="223"/>
  <c r="Z14" i="223"/>
  <c r="F14" i="223"/>
  <c r="AA13" i="223"/>
  <c r="Z13" i="223"/>
  <c r="F13" i="223"/>
  <c r="AA12" i="223"/>
  <c r="Z12" i="223"/>
  <c r="F12" i="223"/>
  <c r="AA11" i="223"/>
  <c r="Z11" i="223"/>
  <c r="F11" i="223"/>
  <c r="AA10" i="223"/>
  <c r="Z10" i="223"/>
  <c r="F10" i="223"/>
  <c r="AA9" i="223"/>
  <c r="Z9" i="223"/>
  <c r="F9" i="223"/>
  <c r="AA8" i="223"/>
  <c r="Z8" i="223"/>
  <c r="F8" i="223"/>
  <c r="AA7" i="223"/>
  <c r="Z7" i="223"/>
  <c r="F7" i="223"/>
  <c r="AA6" i="223"/>
  <c r="Z6" i="223"/>
  <c r="F6" i="223"/>
  <c r="AB14" i="223" l="1"/>
  <c r="AB6" i="223"/>
  <c r="AB27" i="223"/>
  <c r="AB12" i="223"/>
  <c r="AB20" i="223"/>
  <c r="AB23" i="223"/>
  <c r="T7" i="223"/>
  <c r="V7" i="223" s="1"/>
  <c r="W7" i="223" s="1"/>
  <c r="T12" i="223"/>
  <c r="V12" i="223" s="1"/>
  <c r="W12" i="223" s="1"/>
  <c r="AB13" i="223"/>
  <c r="T9" i="223"/>
  <c r="V9" i="223" s="1"/>
  <c r="W9" i="223" s="1"/>
  <c r="AB10" i="223"/>
  <c r="T17" i="223"/>
  <c r="V17" i="223" s="1"/>
  <c r="W17" i="223" s="1"/>
  <c r="T25" i="223"/>
  <c r="V25" i="223" s="1"/>
  <c r="W25" i="223" s="1"/>
  <c r="AB29" i="223"/>
  <c r="AB7" i="223"/>
  <c r="T14" i="223"/>
  <c r="V14" i="223" s="1"/>
  <c r="W14" i="223" s="1"/>
  <c r="AB15" i="223"/>
  <c r="T22" i="223"/>
  <c r="V22" i="223" s="1"/>
  <c r="W22" i="223" s="1"/>
  <c r="T11" i="223"/>
  <c r="V11" i="223" s="1"/>
  <c r="W11" i="223" s="1"/>
  <c r="T19" i="223"/>
  <c r="V19" i="223" s="1"/>
  <c r="W19" i="223" s="1"/>
  <c r="T27" i="223"/>
  <c r="V27" i="223" s="1"/>
  <c r="W27" i="223" s="1"/>
  <c r="T8" i="223"/>
  <c r="V8" i="223" s="1"/>
  <c r="W8" i="223" s="1"/>
  <c r="AB9" i="223"/>
  <c r="T16" i="223"/>
  <c r="V16" i="223" s="1"/>
  <c r="W16" i="223" s="1"/>
  <c r="AB17" i="223"/>
  <c r="T24" i="223"/>
  <c r="V24" i="223" s="1"/>
  <c r="W24" i="223" s="1"/>
  <c r="T13" i="223"/>
  <c r="V13" i="223" s="1"/>
  <c r="W13" i="223" s="1"/>
  <c r="T21" i="223"/>
  <c r="V21" i="223" s="1"/>
  <c r="W21" i="223" s="1"/>
  <c r="T29" i="223"/>
  <c r="V29" i="223" s="1"/>
  <c r="W29" i="223" s="1"/>
  <c r="AB30" i="223"/>
  <c r="T10" i="223"/>
  <c r="V10" i="223" s="1"/>
  <c r="W10" i="223" s="1"/>
  <c r="AB11" i="223"/>
  <c r="T18" i="223"/>
  <c r="V18" i="223" s="1"/>
  <c r="W18" i="223" s="1"/>
  <c r="T26" i="223"/>
  <c r="V26" i="223" s="1"/>
  <c r="W26" i="223" s="1"/>
  <c r="T20" i="223"/>
  <c r="V20" i="223" s="1"/>
  <c r="W20" i="223" s="1"/>
  <c r="AB8" i="223"/>
  <c r="T15" i="223"/>
  <c r="V15" i="223" s="1"/>
  <c r="W15" i="223" s="1"/>
  <c r="AB16" i="223"/>
  <c r="T23" i="223"/>
  <c r="V23" i="223" s="1"/>
  <c r="W23" i="223" s="1"/>
  <c r="AB21" i="223"/>
  <c r="AB25" i="223"/>
  <c r="AB28" i="223"/>
  <c r="AB24" i="223"/>
  <c r="T30" i="223"/>
  <c r="V30" i="223" s="1"/>
  <c r="W30" i="223" s="1"/>
  <c r="T28" i="223"/>
  <c r="V28" i="223" s="1"/>
  <c r="W28" i="223" s="1"/>
  <c r="AB19" i="223"/>
  <c r="B3" i="223" s="1"/>
  <c r="AB18" i="223"/>
  <c r="AB22" i="223"/>
  <c r="AB26" i="223"/>
  <c r="T6" i="223"/>
  <c r="F91" i="219"/>
  <c r="L91" i="219" s="1"/>
  <c r="F92" i="219"/>
  <c r="L92" i="219" s="1"/>
  <c r="F75" i="219"/>
  <c r="L75" i="219" s="1"/>
  <c r="F76" i="219"/>
  <c r="L76" i="219" s="1"/>
  <c r="S31" i="223" l="1"/>
  <c r="V6" i="223"/>
  <c r="T31" i="223"/>
  <c r="K91" i="219"/>
  <c r="K92" i="219"/>
  <c r="K75" i="219"/>
  <c r="K76" i="219"/>
  <c r="W6" i="223" l="1"/>
  <c r="W31" i="223" s="1"/>
  <c r="W33" i="223" s="1"/>
  <c r="W34" i="223" s="1"/>
  <c r="V31" i="223"/>
  <c r="B43" i="220"/>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E17" i="220" l="1"/>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C17" i="220" l="1"/>
  <c r="E13" i="220" s="1"/>
  <c r="K80" i="219"/>
  <c r="K96" i="219"/>
  <c r="L99" i="219" l="1"/>
</calcChain>
</file>

<file path=xl/sharedStrings.xml><?xml version="1.0" encoding="utf-8"?>
<sst xmlns="http://schemas.openxmlformats.org/spreadsheetml/2006/main" count="238" uniqueCount="166">
  <si>
    <t>　</t>
    <phoneticPr fontId="12"/>
  </si>
  <si>
    <t>（単位：円）</t>
    <rPh sb="1" eb="3">
      <t>タンイ</t>
    </rPh>
    <rPh sb="4" eb="5">
      <t>エン</t>
    </rPh>
    <phoneticPr fontId="12"/>
  </si>
  <si>
    <t>自治体名</t>
    <rPh sb="0" eb="3">
      <t>ジチタイ</t>
    </rPh>
    <rPh sb="3" eb="4">
      <t>メイ</t>
    </rPh>
    <phoneticPr fontId="12"/>
  </si>
  <si>
    <t>優先順位</t>
    <rPh sb="0" eb="2">
      <t>ユウセン</t>
    </rPh>
    <rPh sb="2" eb="4">
      <t>ジュンイ</t>
    </rPh>
    <phoneticPr fontId="12"/>
  </si>
  <si>
    <t>施設・事業所種別</t>
    <rPh sb="0" eb="2">
      <t>シセツ</t>
    </rPh>
    <rPh sb="3" eb="6">
      <t>ジギョウショ</t>
    </rPh>
    <rPh sb="6" eb="8">
      <t>シュベツ</t>
    </rPh>
    <phoneticPr fontId="12"/>
  </si>
  <si>
    <t>法人名</t>
    <rPh sb="0" eb="2">
      <t>ホウジン</t>
    </rPh>
    <rPh sb="2" eb="3">
      <t>メイ</t>
    </rPh>
    <phoneticPr fontId="12"/>
  </si>
  <si>
    <t>施設・事業所名</t>
    <rPh sb="0" eb="2">
      <t>シセツ</t>
    </rPh>
    <rPh sb="3" eb="6">
      <t>ジギョウショ</t>
    </rPh>
    <rPh sb="6" eb="7">
      <t>メイ</t>
    </rPh>
    <phoneticPr fontId="12"/>
  </si>
  <si>
    <t>法人名＋施設・事業所名</t>
    <rPh sb="0" eb="2">
      <t>ホウジン</t>
    </rPh>
    <rPh sb="2" eb="3">
      <t>メイ</t>
    </rPh>
    <rPh sb="4" eb="6">
      <t>シセツ</t>
    </rPh>
    <rPh sb="7" eb="10">
      <t>ジギョウショ</t>
    </rPh>
    <rPh sb="10" eb="11">
      <t>メイ</t>
    </rPh>
    <phoneticPr fontId="12"/>
  </si>
  <si>
    <t>介護ロボット等の種別
（Ａ）</t>
    <rPh sb="0" eb="2">
      <t>カイゴ</t>
    </rPh>
    <rPh sb="6" eb="7">
      <t>トウ</t>
    </rPh>
    <rPh sb="8" eb="10">
      <t>シュベツ</t>
    </rPh>
    <phoneticPr fontId="12"/>
  </si>
  <si>
    <t>１台当たりの
機器購入価格
（Ｂ）</t>
    <rPh sb="1" eb="2">
      <t>ダイ</t>
    </rPh>
    <rPh sb="2" eb="3">
      <t>ア</t>
    </rPh>
    <rPh sb="7" eb="9">
      <t>キキ</t>
    </rPh>
    <rPh sb="9" eb="11">
      <t>コウニュウ</t>
    </rPh>
    <rPh sb="11" eb="13">
      <t>カカク</t>
    </rPh>
    <phoneticPr fontId="12"/>
  </si>
  <si>
    <t>導入台数
（Ｃ）</t>
    <rPh sb="0" eb="2">
      <t>ドウニュウ</t>
    </rPh>
    <rPh sb="2" eb="4">
      <t>ダイスウ</t>
    </rPh>
    <phoneticPr fontId="12"/>
  </si>
  <si>
    <t>初期設定に要する費用
（Ｄ）</t>
    <rPh sb="0" eb="2">
      <t>ショキ</t>
    </rPh>
    <rPh sb="2" eb="4">
      <t>セッテイ</t>
    </rPh>
    <rPh sb="5" eb="6">
      <t>ヨウ</t>
    </rPh>
    <rPh sb="8" eb="10">
      <t>ヒヨウ</t>
    </rPh>
    <phoneticPr fontId="12"/>
  </si>
  <si>
    <t>グループホーム</t>
    <phoneticPr fontId="12"/>
  </si>
  <si>
    <t>重度訪問介護</t>
    <phoneticPr fontId="12"/>
  </si>
  <si>
    <t>短期入所</t>
    <phoneticPr fontId="12"/>
  </si>
  <si>
    <t>重度障害者等包括支援</t>
    <phoneticPr fontId="12"/>
  </si>
  <si>
    <t>合計</t>
    <phoneticPr fontId="12"/>
  </si>
  <si>
    <t>（注１）</t>
    <rPh sb="1" eb="2">
      <t>チュウ</t>
    </rPh>
    <phoneticPr fontId="12"/>
  </si>
  <si>
    <t>「導入機器名」には、補助対象となるロボット機器を記載。それ以外の付属品等は本体機器に含めて記載すること。</t>
    <phoneticPr fontId="12"/>
  </si>
  <si>
    <t>（注２）</t>
    <rPh sb="1" eb="2">
      <t>チュウ</t>
    </rPh>
    <phoneticPr fontId="12"/>
  </si>
  <si>
    <t>（注３）</t>
    <rPh sb="1" eb="2">
      <t>チュウ</t>
    </rPh>
    <phoneticPr fontId="12"/>
  </si>
  <si>
    <t>機器をリース等により導入する場合、年度末までのリース等に要する料金を「Ｂ」欄に記載すること。</t>
    <rPh sb="0" eb="2">
      <t>キキ</t>
    </rPh>
    <rPh sb="6" eb="7">
      <t>トウ</t>
    </rPh>
    <rPh sb="10" eb="12">
      <t>ドウニュウ</t>
    </rPh>
    <rPh sb="14" eb="16">
      <t>バアイ</t>
    </rPh>
    <rPh sb="17" eb="19">
      <t>ネンド</t>
    </rPh>
    <rPh sb="19" eb="20">
      <t>マツ</t>
    </rPh>
    <rPh sb="26" eb="27">
      <t>トウ</t>
    </rPh>
    <rPh sb="28" eb="29">
      <t>ヨウ</t>
    </rPh>
    <rPh sb="31" eb="33">
      <t>リョウキン</t>
    </rPh>
    <rPh sb="37" eb="38">
      <t>ラン</t>
    </rPh>
    <rPh sb="39" eb="41">
      <t>キサイ</t>
    </rPh>
    <phoneticPr fontId="12"/>
  </si>
  <si>
    <t>（注４）</t>
    <rPh sb="1" eb="2">
      <t>チュウ</t>
    </rPh>
    <phoneticPr fontId="12"/>
  </si>
  <si>
    <t>行や列の結合や、自動計算の関数の変更等は行わないこと。</t>
    <rPh sb="2" eb="4">
      <t>ジドウ</t>
    </rPh>
    <rPh sb="4" eb="6">
      <t>ケイサン</t>
    </rPh>
    <rPh sb="7" eb="9">
      <t>カンスウ</t>
    </rPh>
    <rPh sb="10" eb="12">
      <t>ヘンコウ</t>
    </rPh>
    <rPh sb="12" eb="13">
      <t>トウ</t>
    </rPh>
    <rPh sb="14" eb="15">
      <t>オコナ</t>
    </rPh>
    <phoneticPr fontId="12"/>
  </si>
  <si>
    <t>障害者支援施設</t>
    <phoneticPr fontId="12"/>
  </si>
  <si>
    <t>居宅介護</t>
    <phoneticPr fontId="12"/>
  </si>
  <si>
    <t>移乗介護</t>
    <phoneticPr fontId="12"/>
  </si>
  <si>
    <t>移動支援</t>
    <phoneticPr fontId="12"/>
  </si>
  <si>
    <t>排泄支援</t>
    <phoneticPr fontId="12"/>
  </si>
  <si>
    <t>見守り・コミュニケーション</t>
    <phoneticPr fontId="12"/>
  </si>
  <si>
    <t>入浴支援</t>
    <phoneticPr fontId="12"/>
  </si>
  <si>
    <t>機能訓練支援</t>
    <rPh sb="0" eb="2">
      <t>キノウ</t>
    </rPh>
    <rPh sb="2" eb="4">
      <t>クンレン</t>
    </rPh>
    <rPh sb="4" eb="6">
      <t>シエン</t>
    </rPh>
    <phoneticPr fontId="12"/>
  </si>
  <si>
    <t>栄養管理支援</t>
    <rPh sb="0" eb="2">
      <t>エイヨウ</t>
    </rPh>
    <rPh sb="2" eb="4">
      <t>カンリ</t>
    </rPh>
    <rPh sb="4" eb="6">
      <t>シエン</t>
    </rPh>
    <phoneticPr fontId="12"/>
  </si>
  <si>
    <t>（注５）</t>
    <rPh sb="1" eb="2">
      <t>チュウ</t>
    </rPh>
    <phoneticPr fontId="12"/>
  </si>
  <si>
    <t>【基本情報】</t>
    <rPh sb="1" eb="3">
      <t>キホン</t>
    </rPh>
    <rPh sb="3" eb="5">
      <t>ジョウホウ</t>
    </rPh>
    <phoneticPr fontId="12"/>
  </si>
  <si>
    <t>フリガナ</t>
    <phoneticPr fontId="12"/>
  </si>
  <si>
    <t>事業所名</t>
    <rPh sb="0" eb="3">
      <t>ジギョウショ</t>
    </rPh>
    <rPh sb="3" eb="4">
      <t>メイ</t>
    </rPh>
    <phoneticPr fontId="1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</si>
  <si>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</si>
  <si>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t>（補助実績）</t>
    <rPh sb="1" eb="3">
      <t>ホジョ</t>
    </rPh>
    <rPh sb="3" eb="5">
      <t>ジッセキ</t>
    </rPh>
    <phoneticPr fontId="12"/>
  </si>
  <si>
    <t>（補助年度）</t>
    <rPh sb="1" eb="3">
      <t>ホジョ</t>
    </rPh>
    <rPh sb="3" eb="5">
      <t>ネンド</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</si>
  <si>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</si>
  <si>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</si>
  <si>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</si>
  <si>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</si>
  <si>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</si>
  <si>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</si>
  <si>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</si>
  <si>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</si>
  <si>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</si>
  <si>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見守り・コミュニケーション</t>
  </si>
  <si>
    <t>　　  機器名：</t>
    <rPh sb="4" eb="7">
      <t>キキメイ</t>
    </rPh>
    <phoneticPr fontId="12"/>
  </si>
  <si>
    <t>機器の特徴：</t>
    <rPh sb="0" eb="2">
      <t>キキ</t>
    </rPh>
    <rPh sb="3" eb="5">
      <t>トクチョウ</t>
    </rPh>
    <phoneticPr fontId="12"/>
  </si>
  <si>
    <t>（２）機器を導入することにしたきっかけ及び目的（複数回答可）</t>
    <rPh sb="19" eb="20">
      <t>オヨ</t>
    </rPh>
    <phoneticPr fontId="12"/>
  </si>
  <si>
    <t>きっかけ</t>
    <phoneticPr fontId="12"/>
  </si>
  <si>
    <t>目的</t>
    <rPh sb="0" eb="2">
      <t>モクテキ</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</si>
  <si>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</si>
  <si>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</si>
  <si>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（３）事業所が抱える課題</t>
    <rPh sb="3" eb="6">
      <t>ジギョウショ</t>
    </rPh>
    <rPh sb="7" eb="8">
      <t>カカ</t>
    </rPh>
    <rPh sb="10" eb="12">
      <t>カダイ</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</si>
  <si>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</si>
  <si>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</si>
  <si>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</si>
  <si>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</si>
  <si>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</si>
  <si>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t>１人あたり
業務時間
（C×D／A）</t>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</si>
  <si>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</si>
  <si>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</si>
  <si>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</si>
  <si>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</si>
  <si>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</si>
  <si>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</si>
  <si>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</si>
  <si>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</si>
  <si>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間接業務</t>
    <rPh sb="0" eb="2">
      <t>カンセツ</t>
    </rPh>
    <rPh sb="2" eb="4">
      <t>ギョウム</t>
    </rPh>
    <phoneticPr fontId="12"/>
  </si>
  <si>
    <t>６　巡回・移動</t>
    <rPh sb="2" eb="4">
      <t>ジュンカイ</t>
    </rPh>
    <rPh sb="5" eb="7">
      <t>イドウ</t>
    </rPh>
    <phoneticPr fontId="12"/>
  </si>
  <si>
    <t>A.業務従事者数</t>
    <phoneticPr fontId="22"/>
  </si>
  <si>
    <t>D. 1件当たりの
平均処理時間（分）</t>
    <phoneticPr fontId="12"/>
  </si>
  <si>
    <t>人時間
E（A×C×D）</t>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</si>
  <si>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</si>
  <si>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職員数（実数）</t>
    <rPh sb="0" eb="3">
      <t>ショクインスウ</t>
    </rPh>
    <rPh sb="4" eb="6">
      <t>ジッスウ</t>
    </rPh>
    <phoneticPr fontId="12"/>
  </si>
  <si>
    <t>人</t>
    <rPh sb="0" eb="1">
      <t>ヒト</t>
    </rPh>
    <phoneticPr fontId="12"/>
  </si>
  <si>
    <t>施設利用者数</t>
    <rPh sb="0" eb="2">
      <t>シセツ</t>
    </rPh>
    <rPh sb="2" eb="5">
      <t>リヨウシャ</t>
    </rPh>
    <rPh sb="5" eb="6">
      <t>スウ</t>
    </rPh>
    <phoneticPr fontId="12"/>
  </si>
  <si>
    <t>実支出（予定）額：</t>
    <rPh sb="0" eb="1">
      <t>ジツ</t>
    </rPh>
    <rPh sb="4" eb="6">
      <t>ヨテイ</t>
    </rPh>
    <rPh sb="7" eb="8">
      <t>ガク</t>
    </rPh>
    <phoneticPr fontId="12"/>
  </si>
  <si>
    <t>円</t>
    <rPh sb="0" eb="1">
      <t>エン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</si>
  <si>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</si>
  <si>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</si>
  <si>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</si>
  <si>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t>No.</t>
    <phoneticPr fontId="12"/>
  </si>
  <si>
    <t>導入内容</t>
    <rPh sb="0" eb="2">
      <t>ドウニュウ</t>
    </rPh>
    <rPh sb="2" eb="4">
      <t>ナイヨウ</t>
    </rPh>
    <phoneticPr fontId="12"/>
  </si>
  <si>
    <t>数量</t>
    <rPh sb="0" eb="2">
      <t>スウリョウ</t>
    </rPh>
    <phoneticPr fontId="12"/>
  </si>
  <si>
    <t>単価</t>
    <rPh sb="0" eb="2">
      <t>タンカ</t>
    </rPh>
    <phoneticPr fontId="12"/>
  </si>
  <si>
    <t>機器導入費用</t>
    <rPh sb="0" eb="2">
      <t>キキ</t>
    </rPh>
    <rPh sb="2" eb="4">
      <t>ドウニュウ</t>
    </rPh>
    <rPh sb="4" eb="6">
      <t>ヒヨウ</t>
    </rPh>
    <phoneticPr fontId="12"/>
  </si>
  <si>
    <t>初期設定に要する費用</t>
    <rPh sb="0" eb="2">
      <t>ショキ</t>
    </rPh>
    <rPh sb="2" eb="4">
      <t>セッテイ</t>
    </rPh>
    <rPh sb="5" eb="6">
      <t>ヨウ</t>
    </rPh>
    <rPh sb="8" eb="10">
      <t>ヒヨウ</t>
    </rPh>
    <phoneticPr fontId="12"/>
  </si>
  <si>
    <t>台</t>
  </si>
  <si>
    <t>合計</t>
    <rPh sb="0" eb="2">
      <t>ゴウケイ</t>
    </rPh>
    <phoneticPr fontId="12"/>
  </si>
  <si>
    <t>パソコン</t>
    <phoneticPr fontId="12"/>
  </si>
  <si>
    <t>スマートフォン</t>
    <phoneticPr fontId="12"/>
  </si>
  <si>
    <t>タブレット</t>
    <phoneticPr fontId="12"/>
  </si>
  <si>
    <t>インカム</t>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</si>
  <si>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</si>
  <si>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</si>
  <si>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t>介護ロボット等に係る内容</t>
    <rPh sb="0" eb="2">
      <t>カイゴ</t>
    </rPh>
    <rPh sb="6" eb="7">
      <t>トウ</t>
    </rPh>
    <rPh sb="8" eb="9">
      <t>カカ</t>
    </rPh>
    <rPh sb="10" eb="12">
      <t>ナイヨウ</t>
    </rPh>
    <phoneticPr fontId="12"/>
  </si>
  <si>
    <t>ICTに係る内容</t>
    <rPh sb="4" eb="5">
      <t>カカ</t>
    </rPh>
    <rPh sb="6" eb="8">
      <t>ナイヨウ</t>
    </rPh>
    <phoneticPr fontId="12"/>
  </si>
  <si>
    <t>確認事項①</t>
  </si>
  <si>
    <t>確認事項②</t>
  </si>
  <si>
    <t>確認事項③</t>
  </si>
  <si>
    <t>確認事項④</t>
  </si>
  <si>
    <t>確認事項⑤</t>
  </si>
  <si>
    <t>導入ロボット機器名</t>
    <rPh sb="0" eb="2">
      <t>ドウニュウ</t>
    </rPh>
    <rPh sb="6" eb="8">
      <t>キキ</t>
    </rPh>
    <rPh sb="8" eb="9">
      <t>メイ</t>
    </rPh>
    <phoneticPr fontId="12"/>
  </si>
  <si>
    <r>
      <rPr>
        <b/>
        <sz val="13"/>
        <color rgb="FFFF0000"/>
        <rFont val="ＭＳ Ｐゴシック"/>
        <family val="3"/>
        <charset val="128"/>
      </rPr>
      <t>見守り機器の導入に伴う
通信環境整備に係る費用</t>
    </r>
    <r>
      <rPr>
        <b/>
        <sz val="13"/>
        <color theme="1"/>
        <rFont val="ＭＳ Ｐゴシック"/>
        <family val="3"/>
        <charset val="128"/>
      </rPr>
      <t xml:space="preserve">
</t>
    </r>
    <r>
      <rPr>
        <b/>
        <sz val="14"/>
        <color theme="1"/>
        <rFont val="ＭＳ Ｐゴシック"/>
        <family val="3"/>
        <charset val="128"/>
      </rPr>
      <t>（E)</t>
    </r>
    <phoneticPr fontId="12"/>
  </si>
  <si>
    <t>１台当たりの導入経費
（F＝Ｂ＋Ｄ／Ｃ）</t>
    <rPh sb="1" eb="2">
      <t>ダイ</t>
    </rPh>
    <rPh sb="2" eb="3">
      <t>ア</t>
    </rPh>
    <rPh sb="6" eb="8">
      <t>ドウニュウ</t>
    </rPh>
    <rPh sb="8" eb="10">
      <t>ケイヒ</t>
    </rPh>
    <phoneticPr fontId="12"/>
  </si>
  <si>
    <t>所要額
（Ｇ＝Ｃ×Ｆ＋E）</t>
    <rPh sb="0" eb="3">
      <t>ショヨウガク</t>
    </rPh>
    <phoneticPr fontId="12"/>
  </si>
  <si>
    <r>
      <t xml:space="preserve">＜施設・事業所単位＞
所要額の合計額
</t>
    </r>
    <r>
      <rPr>
        <b/>
        <sz val="16"/>
        <color rgb="FFFF0000"/>
        <rFont val="ＭＳ Ｐゴシック"/>
        <family val="3"/>
        <charset val="128"/>
      </rPr>
      <t>（ICT）</t>
    </r>
    <r>
      <rPr>
        <sz val="14"/>
        <color theme="1"/>
        <rFont val="ＭＳ Ｐゴシック"/>
        <family val="3"/>
        <charset val="128"/>
      </rPr>
      <t xml:space="preserve">
（Ｉ）</t>
    </r>
    <rPh sb="11" eb="14">
      <t>ショヨウガク</t>
    </rPh>
    <rPh sb="15" eb="17">
      <t>ゴウケイ</t>
    </rPh>
    <rPh sb="17" eb="18">
      <t>ガク</t>
    </rPh>
    <phoneticPr fontId="12"/>
  </si>
  <si>
    <t>＜施設・事業所単位＞
対象経費の支出予定額
（Ｊ= Ｈ + Ｉ）</t>
    <rPh sb="11" eb="13">
      <t>タイショウ</t>
    </rPh>
    <rPh sb="13" eb="15">
      <t>ケイヒ</t>
    </rPh>
    <rPh sb="16" eb="18">
      <t>シシュツ</t>
    </rPh>
    <rPh sb="18" eb="20">
      <t>ヨテイ</t>
    </rPh>
    <rPh sb="20" eb="21">
      <t>ガク</t>
    </rPh>
    <phoneticPr fontId="12"/>
  </si>
  <si>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51" eb="53">
      <t>キノウ</t>
    </rPh>
    <rPh sb="53" eb="55">
      <t>クンレン</t>
    </rPh>
    <rPh sb="55" eb="57">
      <t>シエン</t>
    </rPh>
    <rPh sb="60" eb="62">
      <t>エイヨウ</t>
    </rPh>
    <rPh sb="62" eb="64">
      <t>カンリ</t>
    </rPh>
    <rPh sb="64" eb="66">
      <t>シエン</t>
    </rPh>
    <rPh sb="69" eb="71">
      <t>センタク</t>
    </rPh>
    <phoneticPr fontId="12"/>
  </si>
  <si>
    <t>なお、「見守り・コミュニケーション」は、「施設・事業所種別」で「障害者支援施設」、「グループホーム」を選択した場合のみ対象。</t>
    <rPh sb="51" eb="53">
      <t>センタク</t>
    </rPh>
    <rPh sb="55" eb="57">
      <t>バアイ</t>
    </rPh>
    <rPh sb="59" eb="61">
      <t>タイショウ</t>
    </rPh>
    <phoneticPr fontId="12"/>
  </si>
  <si>
    <t>「E」欄は、「A」欄で「見守り・コミュニケーション」を選択した場合にのみ記載すること。</t>
    <rPh sb="3" eb="4">
      <t>ラン</t>
    </rPh>
    <rPh sb="9" eb="10">
      <t>ラン</t>
    </rPh>
    <rPh sb="36" eb="38">
      <t>キサイ</t>
    </rPh>
    <phoneticPr fontId="12"/>
  </si>
  <si>
    <t>「Ｉ」欄に、ICT導入支援の所要額を記載すること。なお、複数行にわたって同一の事業所の記載がある場合には、同一事業所の行の中で、一番上の行へ所要額を記載すること。</t>
    <rPh sb="3" eb="4">
      <t>ラン</t>
    </rPh>
    <rPh sb="9" eb="11">
      <t>ドウニュウ</t>
    </rPh>
    <rPh sb="11" eb="13">
      <t>シエン</t>
    </rPh>
    <rPh sb="14" eb="17">
      <t>ショヨウガク</t>
    </rPh>
    <rPh sb="18" eb="20">
      <t>キサイ</t>
    </rPh>
    <rPh sb="28" eb="30">
      <t>フクスウ</t>
    </rPh>
    <rPh sb="30" eb="31">
      <t>ギョウ</t>
    </rPh>
    <rPh sb="36" eb="38">
      <t>ドウイツ</t>
    </rPh>
    <rPh sb="39" eb="42">
      <t>ジギョウショ</t>
    </rPh>
    <rPh sb="43" eb="45">
      <t>キサイ</t>
    </rPh>
    <rPh sb="48" eb="50">
      <t>バアイ</t>
    </rPh>
    <rPh sb="53" eb="55">
      <t>ドウイツ</t>
    </rPh>
    <rPh sb="55" eb="58">
      <t>ジギョウショ</t>
    </rPh>
    <rPh sb="59" eb="60">
      <t>ギョウ</t>
    </rPh>
    <rPh sb="61" eb="62">
      <t>ナカ</t>
    </rPh>
    <rPh sb="64" eb="66">
      <t>イチバン</t>
    </rPh>
    <rPh sb="66" eb="67">
      <t>ウエ</t>
    </rPh>
    <rPh sb="68" eb="69">
      <t>ギョウ</t>
    </rPh>
    <rPh sb="70" eb="73">
      <t>ショヨウガク</t>
    </rPh>
    <rPh sb="74" eb="76">
      <t>キサイ</t>
    </rPh>
    <phoneticPr fontId="12"/>
  </si>
  <si>
    <t>（注６）</t>
    <rPh sb="1" eb="2">
      <t>チュウ</t>
    </rPh>
    <phoneticPr fontId="12"/>
  </si>
  <si>
    <t>「Ｋ」欄は、「Ｊ」欄と基準額1,000万円を比較して低い金額が入る。</t>
    <rPh sb="3" eb="4">
      <t>ラン</t>
    </rPh>
    <rPh sb="9" eb="10">
      <t>ラン</t>
    </rPh>
    <rPh sb="11" eb="14">
      <t>キジュンガク</t>
    </rPh>
    <rPh sb="19" eb="21">
      <t>マンエン</t>
    </rPh>
    <rPh sb="22" eb="24">
      <t>ヒカク</t>
    </rPh>
    <rPh sb="26" eb="27">
      <t>ヒク</t>
    </rPh>
    <rPh sb="28" eb="30">
      <t>キンガク</t>
    </rPh>
    <rPh sb="31" eb="32">
      <t>ハイ</t>
    </rPh>
    <phoneticPr fontId="12"/>
  </si>
  <si>
    <t>（注７）</t>
    <rPh sb="1" eb="2">
      <t>チュウ</t>
    </rPh>
    <phoneticPr fontId="12"/>
  </si>
  <si>
    <t>※優先順位は、必ず付けること。</t>
    <rPh sb="1" eb="3">
      <t>ユウセン</t>
    </rPh>
    <rPh sb="3" eb="5">
      <t>ジュンイ</t>
    </rPh>
    <rPh sb="7" eb="8">
      <t>カナラ</t>
    </rPh>
    <rPh sb="9" eb="10">
      <t>ツ</t>
    </rPh>
    <phoneticPr fontId="12"/>
  </si>
  <si>
    <r>
      <t xml:space="preserve">＜施設・事業所単位＞
所要額の合計額
</t>
    </r>
    <r>
      <rPr>
        <b/>
        <sz val="16"/>
        <color rgb="FFFF0000"/>
        <rFont val="ＭＳ Ｐゴシック"/>
        <family val="3"/>
        <charset val="128"/>
      </rPr>
      <t>（ロボット）</t>
    </r>
    <r>
      <rPr>
        <sz val="14"/>
        <color theme="1"/>
        <rFont val="ＭＳ Ｐゴシック"/>
        <family val="3"/>
        <charset val="128"/>
      </rPr>
      <t xml:space="preserve">
（Ｈ）</t>
    </r>
    <rPh sb="1" eb="3">
      <t>シセツ</t>
    </rPh>
    <rPh sb="4" eb="6">
      <t>ジギョウ</t>
    </rPh>
    <rPh sb="6" eb="7">
      <t>ショ</t>
    </rPh>
    <rPh sb="7" eb="9">
      <t>タンイ</t>
    </rPh>
    <rPh sb="11" eb="14">
      <t>ショヨウガク</t>
    </rPh>
    <rPh sb="15" eb="18">
      <t>ゴウケイガク</t>
    </rPh>
    <phoneticPr fontId="12"/>
  </si>
  <si>
    <t>＜施設・事業所単位＞
選定額
（Ｋ）</t>
    <rPh sb="11" eb="13">
      <t>センテイ</t>
    </rPh>
    <rPh sb="13" eb="14">
      <t>ガク</t>
    </rPh>
    <phoneticPr fontId="12"/>
  </si>
  <si>
    <t>「Ｍ」欄は、実際に都道府県・指定都市・中核市が施設・事業所に対して補助する金額を記載すること。</t>
    <rPh sb="3" eb="4">
      <t>ラン</t>
    </rPh>
    <rPh sb="6" eb="8">
      <t>ジッサイ</t>
    </rPh>
    <rPh sb="9" eb="13">
      <t>トドウフケン</t>
    </rPh>
    <rPh sb="14" eb="16">
      <t>シテイ</t>
    </rPh>
    <rPh sb="16" eb="18">
      <t>トシ</t>
    </rPh>
    <rPh sb="19" eb="22">
      <t>チュウカクシ</t>
    </rPh>
    <rPh sb="23" eb="25">
      <t>シセツ</t>
    </rPh>
    <rPh sb="26" eb="29">
      <t>ジギョウショ</t>
    </rPh>
    <rPh sb="30" eb="31">
      <t>タイ</t>
    </rPh>
    <rPh sb="33" eb="35">
      <t>ホジョ</t>
    </rPh>
    <rPh sb="37" eb="39">
      <t>キンガク</t>
    </rPh>
    <rPh sb="40" eb="42">
      <t>キサイ</t>
    </rPh>
    <phoneticPr fontId="12"/>
  </si>
  <si>
    <t>（注８）</t>
    <rPh sb="1" eb="2">
      <t>チュウ</t>
    </rPh>
    <phoneticPr fontId="12"/>
  </si>
  <si>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</si>
  <si>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12"/>
  </si>
  <si>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2"/>
  </si>
  <si>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2"/>
  </si>
  <si>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2"/>
  </si>
  <si>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2"/>
  </si>
  <si>
    <t>　【介護ロボット等】</t>
    <rPh sb="2" eb="4">
      <t>カイゴ</t>
    </rPh>
    <rPh sb="8" eb="9">
      <t>トウ</t>
    </rPh>
    <phoneticPr fontId="12"/>
  </si>
  <si>
    <t>　【ＩＣＴ機器】</t>
    <rPh sb="5" eb="7">
      <t>キキ</t>
    </rPh>
    <phoneticPr fontId="12"/>
  </si>
  <si>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2"/>
  </si>
  <si>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2"/>
  </si>
  <si>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2"/>
  </si>
  <si>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2"/>
  </si>
  <si>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2"/>
  </si>
  <si>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2"/>
  </si>
  <si>
    <t>（４）機器を導入する業務内容（概要）　</t>
    <rPh sb="3" eb="5">
      <t>キキ</t>
    </rPh>
    <rPh sb="6" eb="8">
      <t>ドウニュウ</t>
    </rPh>
    <rPh sb="10" eb="12">
      <t>ギョウム</t>
    </rPh>
    <rPh sb="12" eb="14">
      <t>ナイヨウ</t>
    </rPh>
    <rPh sb="15" eb="17">
      <t>ガイヨウ</t>
    </rPh>
    <phoneticPr fontId="12"/>
  </si>
  <si>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2"/>
  </si>
  <si>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2"/>
  </si>
  <si>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2"/>
  </si>
  <si>
    <t>７　支援記録の作成</t>
    <rPh sb="2" eb="4">
      <t>シエン</t>
    </rPh>
    <rPh sb="4" eb="6">
      <t>キロク</t>
    </rPh>
    <rPh sb="7" eb="9">
      <t>サクセイ</t>
    </rPh>
    <phoneticPr fontId="12"/>
  </si>
  <si>
    <t>８　職員間の情報伝達・情報共有</t>
    <rPh sb="2" eb="4">
      <t>ショクイン</t>
    </rPh>
    <rPh sb="4" eb="5">
      <t>カン</t>
    </rPh>
    <rPh sb="6" eb="8">
      <t>ジョウホウ</t>
    </rPh>
    <rPh sb="8" eb="10">
      <t>デンタツ</t>
    </rPh>
    <rPh sb="11" eb="13">
      <t>ジョウホウ</t>
    </rPh>
    <rPh sb="13" eb="15">
      <t>キョウユウ</t>
    </rPh>
    <phoneticPr fontId="12"/>
  </si>
  <si>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2"/>
  </si>
  <si>
    <t>１０　見守り機器の使用・確認</t>
    <rPh sb="3" eb="5">
      <t>ミマモ</t>
    </rPh>
    <rPh sb="6" eb="8">
      <t>キキ</t>
    </rPh>
    <rPh sb="9" eb="11">
      <t>シヨウ</t>
    </rPh>
    <rPh sb="12" eb="14">
      <t>カクニン</t>
    </rPh>
    <phoneticPr fontId="12"/>
  </si>
  <si>
    <t>１１　その他の間接業務</t>
    <rPh sb="5" eb="6">
      <t>タ</t>
    </rPh>
    <rPh sb="7" eb="9">
      <t>カンセツ</t>
    </rPh>
    <rPh sb="9" eb="11">
      <t>ギョウム</t>
    </rPh>
    <phoneticPr fontId="12"/>
  </si>
  <si>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2"/>
  </si>
  <si>
    <t>【介護ロボット等】</t>
    <rPh sb="1" eb="3">
      <t>カイゴ</t>
    </rPh>
    <rPh sb="7" eb="8">
      <t>トウ</t>
    </rPh>
    <phoneticPr fontId="12"/>
  </si>
  <si>
    <t>【ICT機器】</t>
    <rPh sb="4" eb="6">
      <t>キキ</t>
    </rPh>
    <phoneticPr fontId="12"/>
  </si>
  <si>
    <t>見守り機器の導入に伴う通信環境整備に係る経費（障害者支援施設、グループホームのみ）</t>
    <phoneticPr fontId="12"/>
  </si>
  <si>
    <t>通信環境整備費用（合計）</t>
    <rPh sb="0" eb="2">
      <t>ツウシン</t>
    </rPh>
    <rPh sb="2" eb="4">
      <t>カンキョウ</t>
    </rPh>
    <rPh sb="4" eb="6">
      <t>セイビ</t>
    </rPh>
    <rPh sb="6" eb="8">
      <t>ヒヨウ</t>
    </rPh>
    <rPh sb="9" eb="11">
      <t>ゴウケイ</t>
    </rPh>
    <phoneticPr fontId="12"/>
  </si>
  <si>
    <t>見守り機器の導入に伴う通信環境整備に係る経費（積算内訳）</t>
    <rPh sb="0" eb="2">
      <t>ミマモ</t>
    </rPh>
    <rPh sb="20" eb="22">
      <t>ケイヒ</t>
    </rPh>
    <rPh sb="23" eb="25">
      <t>セキサン</t>
    </rPh>
    <rPh sb="25" eb="27">
      <t>ウチワケ</t>
    </rPh>
    <phoneticPr fontId="12"/>
  </si>
  <si>
    <t>費用合計</t>
    <rPh sb="0" eb="2">
      <t>ヒヨウ</t>
    </rPh>
    <rPh sb="2" eb="4">
      <t>ゴウケイ</t>
    </rPh>
    <phoneticPr fontId="12"/>
  </si>
  <si>
    <t>令和７年度（令和６年度からの繰越分）障害福祉分野の介護テクノロジー導入支援事業（パッケージ型導入支援）
事業計画書</t>
    <phoneticPr fontId="12"/>
  </si>
  <si>
    <t>令和７年度（令和６年度からの繰越分）障害福祉分野の介護テクノロジー導入支援事業（パッケージ型導入支援）
積算内訳書</t>
    <phoneticPr fontId="12"/>
  </si>
  <si>
    <t>対象経費支出予定額合計</t>
    <rPh sb="0" eb="2">
      <t>タイショウ</t>
    </rPh>
    <rPh sb="2" eb="4">
      <t>ケイヒ</t>
    </rPh>
    <rPh sb="4" eb="6">
      <t>シシュツ</t>
    </rPh>
    <rPh sb="6" eb="8">
      <t>ヨテイ</t>
    </rPh>
    <rPh sb="8" eb="9">
      <t>ガク</t>
    </rPh>
    <rPh sb="9" eb="11">
      <t>ゴウケイ</t>
    </rPh>
    <phoneticPr fontId="12"/>
  </si>
  <si>
    <t>岐阜県</t>
    <rPh sb="0" eb="3">
      <t>ギフケン</t>
    </rPh>
    <phoneticPr fontId="12"/>
  </si>
  <si>
    <t>※記入不用</t>
    <rPh sb="1" eb="5">
      <t>キニュウフヨウ</t>
    </rPh>
    <phoneticPr fontId="12"/>
  </si>
  <si>
    <t>令和７年度（令和６年度からの繰越分）障害福祉分野の介護テクノロジー導入支援事業（パッケージ型導入支援）　事業計画書　総表　</t>
    <phoneticPr fontId="12"/>
  </si>
  <si>
    <t>県補助協議額（Ｋ）×３/４</t>
    <rPh sb="0" eb="1">
      <t>ケン</t>
    </rPh>
    <rPh sb="1" eb="3">
      <t>ホジョ</t>
    </rPh>
    <rPh sb="3" eb="5">
      <t>キョウギ</t>
    </rPh>
    <rPh sb="5" eb="6">
      <t>ガク</t>
    </rPh>
    <phoneticPr fontId="12"/>
  </si>
  <si>
    <t>※確認事項について、該当するものに○又は×を付けること。</t>
    <rPh sb="1" eb="3">
      <t>カクニン</t>
    </rPh>
    <rPh sb="3" eb="5">
      <t>ジコウ</t>
    </rPh>
    <rPh sb="10" eb="12">
      <t>ガイトウ</t>
    </rPh>
    <rPh sb="18" eb="19">
      <t>マタ</t>
    </rPh>
    <rPh sb="22" eb="23">
      <t>ツ</t>
    </rPh>
    <phoneticPr fontId="12"/>
  </si>
  <si>
    <t>様式３-１</t>
    <rPh sb="0" eb="2">
      <t>ヨウシキ</t>
    </rPh>
    <phoneticPr fontId="12"/>
  </si>
  <si>
    <t>（様式３-２）</t>
    <rPh sb="1" eb="3">
      <t>ヨウシキ</t>
    </rPh>
    <phoneticPr fontId="12"/>
  </si>
  <si>
    <t>（様式３-３）</t>
    <rPh sb="1" eb="3">
      <t>ヨウシキ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</si>
</sst>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14"/>
      <color theme="1"/>
      <name val="ＭＳ Ｐゴシック"/>
      <family val="3"/>
      <charset val="128"/>
    </font>
    <font>
      <b/>
      <u/>
      <sz val="12"/>
      <name val="ＭＳ Ｐゴシック"/>
      <family val="3"/>
      <charset val="128"/>
      <scheme val="minor"/>
    </font>
    <font>
      <sz val="16"/>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scheme val="minor"/>
    </font>
    <font>
      <b/>
      <sz val="20"/>
      <color rgb="FFFF0000"/>
      <name val="ＭＳ Ｐゴシック"/>
      <family val="3"/>
      <charset val="128"/>
    </font>
    <font>
      <b/>
      <sz val="14"/>
      <color theme="1"/>
      <name val="ＭＳ Ｐゴシック"/>
      <family val="3"/>
      <charset val="128"/>
    </font>
    <font>
      <b/>
      <sz val="16"/>
      <color rgb="FFFF0000"/>
      <name val="ＭＳ Ｐゴシック"/>
      <family val="3"/>
      <charset val="128"/>
    </font>
    <font>
      <b/>
      <sz val="22"/>
      <color rgb="FFFF0000"/>
      <name val="ＭＳ Ｐゴシック"/>
      <family val="3"/>
      <charset val="128"/>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20"/>
      <name val="ＭＳ Ｐゴシック"/>
      <family val="3"/>
      <charset val="128"/>
    </font>
    <font>
      <sz val="11"/>
      <color theme="1"/>
      <name val="ＭＳ Ｐゴシック"/>
      <family val="2"/>
      <scheme val="minor"/>
    </font>
    <font>
      <b/>
      <sz val="13"/>
      <color rgb="FFFF0000"/>
      <name val="ＭＳ Ｐゴシック"/>
      <family val="3"/>
      <charset val="128"/>
    </font>
    <font>
      <b/>
      <sz val="13"/>
      <color theme="1"/>
      <name val="ＭＳ Ｐゴシック"/>
      <family val="3"/>
      <charset val="128"/>
    </font>
    <font>
      <sz val="10"/>
      <color rgb="FFFF0000"/>
      <name val="ＭＳ Ｐゴシック"/>
      <family val="3"/>
      <charset val="128"/>
      <scheme val="minor"/>
    </font>
    <font>
      <sz val="9"/>
      <color rgb="FF000000"/>
      <name val="Meiryo UI"/>
      <family val="3"/>
      <charset val="128"/>
    </font>
  </fonts>
  <fills count="13">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1" tint="0.49998474074526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58" fillId="0" borderId="0" applyFont="0" applyFill="0" applyBorder="0" applyAlignment="0" applyProtection="0">
      <alignment vertical="center"/>
    </xf>
  </cellStyleXfs>
  <cellXfs count="376">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4" borderId="27" xfId="9" applyFont="1" applyFill="1" applyBorder="1" applyAlignment="1">
      <alignment horizontal="center" vertical="center"/>
    </xf>
    <xf numFmtId="0" fontId="16" fillId="0" borderId="0" xfId="9" applyFont="1">
      <alignment vertical="center"/>
    </xf>
    <xf numFmtId="0" fontId="16" fillId="4" borderId="33" xfId="9" applyFont="1" applyFill="1" applyBorder="1" applyAlignment="1">
      <alignment horizontal="center" vertical="center" shrinkToFit="1"/>
    </xf>
    <xf numFmtId="0" fontId="16" fillId="4" borderId="33" xfId="9" applyFont="1" applyFill="1" applyBorder="1" applyAlignment="1">
      <alignment horizontal="center" vertical="center"/>
    </xf>
    <xf numFmtId="0" fontId="16" fillId="4" borderId="25"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36" fillId="0" borderId="0" xfId="0" applyFont="1">
      <alignment vertical="center"/>
    </xf>
    <xf numFmtId="0" fontId="37"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39" fillId="0" borderId="0" xfId="0" applyFont="1">
      <alignment vertical="center"/>
    </xf>
    <xf numFmtId="0" fontId="16" fillId="0" borderId="0" xfId="0" applyFont="1">
      <alignment vertical="center"/>
    </xf>
    <xf numFmtId="0" fontId="42" fillId="0" borderId="0" xfId="0" applyFont="1">
      <alignment vertical="center"/>
    </xf>
    <xf numFmtId="0" fontId="23" fillId="0" borderId="0" xfId="0" applyFont="1">
      <alignment vertical="center"/>
    </xf>
    <xf numFmtId="0" fontId="44" fillId="0" borderId="0" xfId="9" applyFont="1" applyProtection="1">
      <alignment vertical="center"/>
      <protection locked="0"/>
    </xf>
    <xf numFmtId="0" fontId="30" fillId="0" borderId="0" xfId="9" applyFont="1" applyAlignment="1" applyProtection="1">
      <alignment horizontal="center" vertical="center"/>
      <protection locked="0"/>
    </xf>
    <xf numFmtId="0" fontId="17" fillId="0" borderId="2" xfId="9" applyFont="1" applyBorder="1" applyAlignment="1" applyProtection="1">
      <alignment vertical="top"/>
      <protection locked="0"/>
    </xf>
    <xf numFmtId="0" fontId="45" fillId="0" borderId="0" xfId="0" applyFont="1">
      <alignment vertical="center"/>
    </xf>
    <xf numFmtId="0" fontId="46" fillId="0" borderId="0" xfId="0" applyFont="1" applyAlignment="1">
      <alignment horizontal="left" vertical="center"/>
    </xf>
    <xf numFmtId="0" fontId="45" fillId="0" borderId="0" xfId="0" applyFont="1" applyAlignment="1">
      <alignment horizontal="left" vertical="center"/>
    </xf>
    <xf numFmtId="0" fontId="14" fillId="0" borderId="0" xfId="0" applyFont="1" applyAlignment="1">
      <alignment vertical="center" wrapText="1"/>
    </xf>
    <xf numFmtId="0" fontId="45" fillId="0" borderId="0" xfId="0" applyFont="1" applyAlignment="1">
      <alignment horizontal="right"/>
    </xf>
    <xf numFmtId="0" fontId="43" fillId="0" borderId="1" xfId="0" applyFont="1" applyBorder="1" applyAlignment="1">
      <alignment horizontal="center" vertical="center" shrinkToFit="1"/>
    </xf>
    <xf numFmtId="0" fontId="46" fillId="0" borderId="1" xfId="0" applyFont="1" applyBorder="1" applyProtection="1">
      <alignment vertical="center"/>
      <protection locked="0"/>
    </xf>
    <xf numFmtId="0" fontId="43" fillId="0" borderId="14" xfId="0" applyFont="1" applyBorder="1" applyAlignment="1" applyProtection="1">
      <alignment horizontal="center" vertical="center" wrapText="1" shrinkToFit="1"/>
      <protection locked="0"/>
    </xf>
    <xf numFmtId="38" fontId="43" fillId="0" borderId="2" xfId="33" applyFont="1" applyFill="1" applyBorder="1" applyAlignment="1" applyProtection="1">
      <alignment vertical="center" wrapText="1" shrinkToFit="1"/>
      <protection locked="0"/>
    </xf>
    <xf numFmtId="38" fontId="43" fillId="0" borderId="14" xfId="33" applyFont="1" applyFill="1" applyBorder="1" applyAlignment="1" applyProtection="1">
      <alignment vertical="center" wrapText="1" shrinkToFit="1"/>
      <protection locked="0"/>
    </xf>
    <xf numFmtId="38" fontId="0" fillId="0" borderId="0" xfId="33" applyFont="1">
      <alignment vertical="center"/>
    </xf>
    <xf numFmtId="38" fontId="46" fillId="0" borderId="0" xfId="33" applyFont="1" applyFill="1" applyBorder="1" applyAlignment="1">
      <alignment horizontal="center" vertical="center"/>
    </xf>
    <xf numFmtId="38" fontId="46" fillId="0" borderId="0" xfId="33" applyFont="1" applyFill="1" applyBorder="1" applyAlignment="1">
      <alignment horizontal="right" vertical="center"/>
    </xf>
    <xf numFmtId="38" fontId="46" fillId="0" borderId="0" xfId="33" applyFont="1" applyFill="1" applyBorder="1" applyAlignment="1">
      <alignment vertical="center"/>
    </xf>
    <xf numFmtId="38" fontId="46" fillId="0" borderId="0" xfId="33" applyFont="1" applyFill="1" applyBorder="1">
      <alignment vertical="center"/>
    </xf>
    <xf numFmtId="38" fontId="46" fillId="0" borderId="25" xfId="33" applyFont="1" applyFill="1" applyBorder="1" applyAlignment="1">
      <alignment vertical="center"/>
    </xf>
    <xf numFmtId="38" fontId="46" fillId="3" borderId="15" xfId="33" applyFont="1" applyFill="1" applyBorder="1">
      <alignment vertical="center"/>
    </xf>
    <xf numFmtId="38" fontId="46" fillId="0" borderId="75" xfId="33" applyFont="1" applyFill="1" applyBorder="1" applyAlignment="1">
      <alignment vertical="center"/>
    </xf>
    <xf numFmtId="38" fontId="46" fillId="3" borderId="21" xfId="33" applyFont="1" applyFill="1" applyBorder="1">
      <alignment vertical="center"/>
    </xf>
    <xf numFmtId="38" fontId="45" fillId="0" borderId="0" xfId="33" applyFont="1" applyFill="1" applyBorder="1" applyAlignment="1">
      <alignment horizontal="right" vertical="center"/>
    </xf>
    <xf numFmtId="38" fontId="45" fillId="0" borderId="0" xfId="33" applyFont="1" applyFill="1" applyBorder="1" applyAlignment="1">
      <alignment horizontal="left" vertical="center"/>
    </xf>
    <xf numFmtId="0" fontId="45" fillId="0" borderId="0" xfId="0" applyFont="1" applyAlignment="1">
      <alignment horizontal="right" vertical="center"/>
    </xf>
    <xf numFmtId="0" fontId="46" fillId="0" borderId="0" xfId="0" applyFont="1">
      <alignment vertical="center"/>
    </xf>
    <xf numFmtId="0" fontId="48" fillId="0" borderId="0" xfId="0" applyFont="1">
      <alignment vertical="center"/>
    </xf>
    <xf numFmtId="38" fontId="14" fillId="0" borderId="0" xfId="0" applyNumberFormat="1" applyFont="1" applyAlignment="1">
      <alignment horizontal="left" vertical="center"/>
    </xf>
    <xf numFmtId="38" fontId="46" fillId="3" borderId="76" xfId="33" applyFont="1" applyFill="1" applyBorder="1" applyAlignment="1">
      <alignment vertical="center"/>
    </xf>
    <xf numFmtId="0" fontId="47" fillId="0" borderId="0" xfId="0" applyFont="1" applyAlignment="1">
      <alignment horizontal="center" vertical="center" wrapText="1"/>
    </xf>
    <xf numFmtId="0" fontId="17" fillId="0" borderId="0" xfId="0" applyFont="1">
      <alignment vertical="center"/>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5" fillId="0" borderId="0" xfId="9">
      <alignment vertical="center"/>
    </xf>
    <xf numFmtId="0" fontId="15" fillId="0" borderId="0" xfId="9" applyProtection="1">
      <alignment vertical="center"/>
      <protection locked="0"/>
    </xf>
    <xf numFmtId="0" fontId="28" fillId="9" borderId="3" xfId="9" applyFont="1" applyFill="1" applyBorder="1" applyProtection="1">
      <alignment vertical="center"/>
      <protection locked="0"/>
    </xf>
    <xf numFmtId="0" fontId="15" fillId="0" borderId="0" xfId="9" applyAlignment="1" applyProtection="1">
      <alignment horizontal="left" vertical="top" wrapText="1"/>
      <protection locked="0"/>
    </xf>
    <xf numFmtId="0" fontId="21" fillId="4" borderId="1" xfId="9" applyFont="1" applyFill="1" applyBorder="1" applyAlignment="1" applyProtection="1">
      <alignment horizontal="center" vertical="center"/>
      <protection locked="0"/>
    </xf>
    <xf numFmtId="0" fontId="28" fillId="0" borderId="0" xfId="9" applyFont="1" applyProtection="1">
      <alignment vertical="center"/>
      <protection locked="0"/>
    </xf>
    <xf numFmtId="0" fontId="14" fillId="0" borderId="1" xfId="0" applyFont="1" applyBorder="1">
      <alignment vertical="center"/>
    </xf>
    <xf numFmtId="178" fontId="23" fillId="0" borderId="0" xfId="0" applyNumberFormat="1" applyFont="1"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1" fillId="0" borderId="0" xfId="0" applyFont="1" applyAlignment="1">
      <alignment horizontal="center" vertical="center" wrapText="1"/>
    </xf>
    <xf numFmtId="177" fontId="23" fillId="0" borderId="0" xfId="0" applyNumberFormat="1" applyFont="1">
      <alignment vertical="center"/>
    </xf>
    <xf numFmtId="0" fontId="16" fillId="0" borderId="0" xfId="35" applyFont="1">
      <alignment vertical="center"/>
    </xf>
    <xf numFmtId="0" fontId="27" fillId="0" borderId="0" xfId="35" applyFont="1" applyAlignment="1">
      <alignment horizontal="center" vertical="center"/>
    </xf>
    <xf numFmtId="0" fontId="1" fillId="0" borderId="0" xfId="35">
      <alignment vertical="center"/>
    </xf>
    <xf numFmtId="0" fontId="16" fillId="0" borderId="0" xfId="35" applyFont="1" applyProtection="1">
      <alignment vertical="center"/>
      <protection locked="0"/>
    </xf>
    <xf numFmtId="0" fontId="19" fillId="0" borderId="0" xfId="35" applyFont="1" applyAlignment="1" applyProtection="1">
      <alignment horizontal="center" vertical="center"/>
      <protection locked="0"/>
    </xf>
    <xf numFmtId="0" fontId="1" fillId="0" borderId="0" xfId="35" applyProtection="1">
      <alignment vertical="center"/>
      <protection locked="0"/>
    </xf>
    <xf numFmtId="0" fontId="35" fillId="0" borderId="0" xfId="35" applyFont="1" applyAlignment="1" applyProtection="1">
      <alignment horizontal="center" vertical="center" shrinkToFit="1"/>
      <protection locked="0"/>
    </xf>
    <xf numFmtId="0" fontId="34" fillId="0" borderId="0" xfId="35" applyFont="1" applyAlignment="1" applyProtection="1">
      <alignment horizontal="center" vertical="center"/>
      <protection locked="0"/>
    </xf>
    <xf numFmtId="0" fontId="28" fillId="0" borderId="3" xfId="9" applyFont="1" applyBorder="1" applyAlignment="1" applyProtection="1">
      <alignment horizontal="center" vertical="center"/>
      <protection locked="0"/>
    </xf>
    <xf numFmtId="0" fontId="17" fillId="0" borderId="0" xfId="9" applyFont="1" applyAlignment="1" applyProtection="1">
      <alignment vertical="top"/>
      <protection locked="0"/>
    </xf>
    <xf numFmtId="0" fontId="17" fillId="0" borderId="0" xfId="9" applyFont="1" applyAlignment="1" applyProtection="1">
      <alignment horizontal="right" vertical="center"/>
      <protection locked="0"/>
    </xf>
    <xf numFmtId="0" fontId="17" fillId="0" borderId="0" xfId="9" applyFont="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0" xfId="9" applyFont="1" applyAlignment="1" applyProtection="1">
      <alignment horizontal="left" vertical="center"/>
      <protection locked="0"/>
    </xf>
    <xf numFmtId="0" fontId="50" fillId="0" borderId="0" xfId="0" applyFont="1">
      <alignment vertical="center"/>
    </xf>
    <xf numFmtId="0" fontId="46" fillId="0" borderId="14" xfId="0" applyFont="1" applyBorder="1" applyProtection="1">
      <alignment vertical="center"/>
      <protection locked="0"/>
    </xf>
    <xf numFmtId="0" fontId="43" fillId="0" borderId="80" xfId="0" applyFont="1" applyBorder="1" applyAlignment="1">
      <alignment horizontal="center" vertical="center" wrapText="1" shrinkToFit="1"/>
    </xf>
    <xf numFmtId="0" fontId="43" fillId="0" borderId="80" xfId="0" applyFont="1" applyBorder="1" applyAlignment="1">
      <alignment horizontal="center" vertical="center" shrinkToFit="1"/>
    </xf>
    <xf numFmtId="0" fontId="43" fillId="0" borderId="81" xfId="0" applyFont="1" applyBorder="1" applyAlignment="1">
      <alignment horizontal="center" vertical="center" shrinkToFit="1"/>
    </xf>
    <xf numFmtId="0" fontId="46" fillId="0" borderId="82" xfId="0" applyFont="1" applyBorder="1" applyAlignment="1">
      <alignment horizontal="center" vertical="center" wrapText="1"/>
    </xf>
    <xf numFmtId="0" fontId="43" fillId="0" borderId="32" xfId="0" applyFont="1" applyBorder="1" applyAlignment="1" applyProtection="1">
      <alignment horizontal="center" vertical="center" wrapText="1" shrinkToFit="1"/>
      <protection locked="0"/>
    </xf>
    <xf numFmtId="38" fontId="46" fillId="0" borderId="84" xfId="33" applyFont="1" applyFill="1" applyBorder="1" applyAlignment="1">
      <alignment horizontal="right" vertical="center"/>
    </xf>
    <xf numFmtId="38" fontId="46" fillId="0" borderId="85" xfId="33" applyFont="1" applyFill="1" applyBorder="1" applyAlignment="1">
      <alignment horizontal="right" vertical="center"/>
    </xf>
    <xf numFmtId="0" fontId="43" fillId="8" borderId="6" xfId="0" applyFont="1" applyFill="1" applyBorder="1" applyAlignment="1">
      <alignment horizontal="center" vertical="center" wrapText="1" shrinkToFit="1"/>
    </xf>
    <xf numFmtId="38" fontId="46" fillId="8" borderId="74" xfId="33" applyFont="1" applyFill="1" applyBorder="1" applyAlignment="1">
      <alignment horizontal="right" vertical="center"/>
    </xf>
    <xf numFmtId="0" fontId="43" fillId="0" borderId="86" xfId="0" applyFont="1" applyBorder="1" applyAlignment="1" applyProtection="1">
      <alignment horizontal="center" vertical="center" wrapText="1" shrinkToFit="1"/>
      <protection locked="0"/>
    </xf>
    <xf numFmtId="0" fontId="43" fillId="0" borderId="22" xfId="0" applyFont="1" applyBorder="1" applyAlignment="1" applyProtection="1">
      <alignment horizontal="center" vertical="center" wrapText="1" shrinkToFit="1"/>
      <protection locked="0"/>
    </xf>
    <xf numFmtId="38" fontId="46" fillId="0" borderId="87" xfId="33" applyFont="1" applyFill="1" applyBorder="1" applyAlignment="1">
      <alignment horizontal="center" vertical="center"/>
    </xf>
    <xf numFmtId="38" fontId="46" fillId="0" borderId="88" xfId="33" applyFont="1" applyFill="1" applyBorder="1" applyAlignment="1">
      <alignment vertical="center"/>
    </xf>
    <xf numFmtId="38" fontId="46" fillId="0" borderId="84" xfId="33" applyFont="1" applyFill="1" applyBorder="1" applyAlignment="1">
      <alignment vertical="center"/>
    </xf>
    <xf numFmtId="0" fontId="43" fillId="8" borderId="2" xfId="0" applyFont="1" applyFill="1" applyBorder="1" applyAlignment="1">
      <alignment horizontal="center" vertical="center" wrapText="1" shrinkToFit="1"/>
    </xf>
    <xf numFmtId="0" fontId="43" fillId="0" borderId="82" xfId="0" applyFont="1" applyBorder="1" applyAlignment="1">
      <alignment horizontal="center" vertical="center" shrinkToFit="1"/>
    </xf>
    <xf numFmtId="0" fontId="43" fillId="6" borderId="78" xfId="0" applyFont="1" applyFill="1" applyBorder="1" applyAlignment="1">
      <alignment horizontal="center" vertical="center" shrinkToFit="1"/>
    </xf>
    <xf numFmtId="0" fontId="43" fillId="6" borderId="80" xfId="0" applyFont="1" applyFill="1" applyBorder="1" applyAlignment="1">
      <alignment horizontal="center" vertical="center" wrapText="1" shrinkToFit="1"/>
    </xf>
    <xf numFmtId="0" fontId="46" fillId="6" borderId="79" xfId="0" applyFont="1" applyFill="1" applyBorder="1" applyAlignment="1">
      <alignment horizontal="center" vertical="center" wrapText="1" shrinkToFit="1"/>
    </xf>
    <xf numFmtId="0" fontId="43" fillId="10" borderId="77" xfId="0" applyFont="1" applyFill="1" applyBorder="1" applyAlignment="1">
      <alignment horizontal="center" vertical="center" wrapText="1" shrinkToFit="1"/>
    </xf>
    <xf numFmtId="0" fontId="43" fillId="6" borderId="89" xfId="0" applyFont="1" applyFill="1" applyBorder="1" applyAlignment="1">
      <alignment horizontal="center" vertical="center" wrapText="1" shrinkToFit="1"/>
    </xf>
    <xf numFmtId="0" fontId="46" fillId="0" borderId="78" xfId="0" applyFont="1" applyBorder="1" applyAlignment="1">
      <alignment horizontal="center" vertical="center" wrapText="1"/>
    </xf>
    <xf numFmtId="38" fontId="46" fillId="3" borderId="22" xfId="0" applyNumberFormat="1" applyFont="1" applyFill="1" applyBorder="1">
      <alignment vertical="center"/>
    </xf>
    <xf numFmtId="38" fontId="46" fillId="3" borderId="75" xfId="33" applyFont="1" applyFill="1" applyBorder="1" applyAlignment="1">
      <alignment vertical="center"/>
    </xf>
    <xf numFmtId="38" fontId="46" fillId="3" borderId="25" xfId="0" applyNumberFormat="1" applyFont="1" applyFill="1" applyBorder="1">
      <alignment vertical="center"/>
    </xf>
    <xf numFmtId="38" fontId="46" fillId="3" borderId="39" xfId="0" applyNumberFormat="1" applyFont="1" applyFill="1" applyBorder="1">
      <alignment vertical="center"/>
    </xf>
    <xf numFmtId="0" fontId="51" fillId="6" borderId="80" xfId="0" applyFont="1" applyFill="1" applyBorder="1" applyAlignment="1">
      <alignment horizontal="center" vertical="center" wrapText="1" shrinkToFit="1"/>
    </xf>
    <xf numFmtId="0" fontId="46" fillId="10" borderId="77" xfId="0" applyFont="1" applyFill="1" applyBorder="1" applyAlignment="1">
      <alignment horizontal="center" vertical="center"/>
    </xf>
    <xf numFmtId="0" fontId="53" fillId="0" borderId="0" xfId="0" applyFont="1">
      <alignment vertical="center"/>
    </xf>
    <xf numFmtId="0" fontId="27" fillId="0" borderId="0" xfId="0" applyFont="1" applyAlignment="1">
      <alignment horizontal="center" vertical="center" wrapText="1"/>
    </xf>
    <xf numFmtId="0" fontId="46" fillId="3" borderId="42" xfId="0" applyFont="1" applyFill="1" applyBorder="1">
      <alignment vertical="center"/>
    </xf>
    <xf numFmtId="0" fontId="46" fillId="3" borderId="41" xfId="0" applyFont="1" applyFill="1" applyBorder="1">
      <alignment vertical="center"/>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55"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27" xfId="0" applyNumberFormat="1" applyFont="1" applyBorder="1" applyAlignment="1">
      <alignment horizontal="center" vertical="center" shrinkToFit="1"/>
    </xf>
    <xf numFmtId="183" fontId="0" fillId="0" borderId="0" xfId="0" applyNumberFormat="1" applyAlignment="1">
      <alignment vertical="center" shrinkToFit="1"/>
    </xf>
    <xf numFmtId="0" fontId="14" fillId="0" borderId="50" xfId="0" applyFont="1" applyBorder="1" applyAlignment="1">
      <alignment horizontal="left" vertical="center" shrinkToFit="1"/>
    </xf>
    <xf numFmtId="180" fontId="14" fillId="0" borderId="50" xfId="0" applyNumberFormat="1" applyFont="1" applyBorder="1" applyAlignment="1">
      <alignment vertical="center" shrinkToFit="1"/>
    </xf>
    <xf numFmtId="181" fontId="14" fillId="0" borderId="50" xfId="0" applyNumberFormat="1" applyFont="1" applyBorder="1" applyAlignment="1">
      <alignment vertical="center" shrinkToFit="1"/>
    </xf>
    <xf numFmtId="182" fontId="14" fillId="0" borderId="50" xfId="0" applyNumberFormat="1" applyFont="1" applyBorder="1" applyAlignment="1">
      <alignmen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54" xfId="0" applyFont="1" applyBorder="1" applyAlignment="1">
      <alignment horizontal="left" vertical="center" shrinkToFit="1"/>
    </xf>
    <xf numFmtId="180" fontId="14" fillId="0" borderId="54" xfId="0" applyNumberFormat="1" applyFont="1" applyBorder="1" applyAlignment="1">
      <alignment vertical="center" shrinkToFit="1"/>
    </xf>
    <xf numFmtId="181" fontId="14" fillId="0" borderId="54" xfId="0" applyNumberFormat="1" applyFont="1" applyBorder="1" applyAlignment="1">
      <alignment vertical="center" shrinkToFit="1"/>
    </xf>
    <xf numFmtId="182" fontId="14" fillId="0" borderId="54" xfId="0" applyNumberFormat="1" applyFont="1" applyBorder="1" applyAlignment="1">
      <alignment vertical="center" shrinkToFit="1"/>
    </xf>
    <xf numFmtId="183" fontId="14" fillId="2" borderId="54" xfId="0" applyNumberFormat="1" applyFont="1" applyFill="1" applyBorder="1" applyAlignment="1">
      <alignment vertical="center" shrinkToFit="1"/>
    </xf>
    <xf numFmtId="184" fontId="14" fillId="2" borderId="54" xfId="0" applyNumberFormat="1" applyFont="1" applyFill="1" applyBorder="1" applyAlignment="1">
      <alignment vertical="center" shrinkToFit="1"/>
    </xf>
    <xf numFmtId="0" fontId="14" fillId="0" borderId="61" xfId="0" applyFont="1" applyBorder="1" applyAlignment="1">
      <alignment horizontal="left" vertical="center" shrinkToFit="1"/>
    </xf>
    <xf numFmtId="180" fontId="14" fillId="0" borderId="61" xfId="0" applyNumberFormat="1" applyFont="1" applyBorder="1" applyAlignment="1">
      <alignment vertical="center" shrinkToFit="1"/>
    </xf>
    <xf numFmtId="181" fontId="14" fillId="0" borderId="61" xfId="0" applyNumberFormat="1" applyFont="1" applyBorder="1" applyAlignment="1">
      <alignment vertical="center" shrinkToFit="1"/>
    </xf>
    <xf numFmtId="182" fontId="14" fillId="0" borderId="61" xfId="0" applyNumberFormat="1" applyFont="1" applyBorder="1" applyAlignment="1">
      <alignment vertical="center" shrinkToFit="1"/>
    </xf>
    <xf numFmtId="183" fontId="14" fillId="2" borderId="61" xfId="0" applyNumberFormat="1" applyFont="1" applyFill="1" applyBorder="1" applyAlignment="1">
      <alignment vertical="center" shrinkToFit="1"/>
    </xf>
    <xf numFmtId="184" fontId="14" fillId="2" borderId="61" xfId="0" applyNumberFormat="1" applyFont="1" applyFill="1" applyBorder="1" applyAlignment="1">
      <alignment vertical="center" shrinkToFit="1"/>
    </xf>
    <xf numFmtId="0" fontId="14" fillId="0" borderId="67" xfId="0" applyFont="1" applyBorder="1" applyAlignment="1">
      <alignment horizontal="left" vertical="center" shrinkToFit="1"/>
    </xf>
    <xf numFmtId="180" fontId="14" fillId="0" borderId="67" xfId="0" applyNumberFormat="1" applyFont="1" applyBorder="1" applyAlignment="1">
      <alignment vertical="center" shrinkToFit="1"/>
    </xf>
    <xf numFmtId="181" fontId="14" fillId="0" borderId="67" xfId="0" applyNumberFormat="1" applyFont="1" applyBorder="1" applyAlignment="1">
      <alignment vertical="center" shrinkToFit="1"/>
    </xf>
    <xf numFmtId="182" fontId="14" fillId="0" borderId="67" xfId="0" applyNumberFormat="1" applyFont="1" applyBorder="1" applyAlignment="1">
      <alignment vertical="center" shrinkToFit="1"/>
    </xf>
    <xf numFmtId="183" fontId="14" fillId="2" borderId="67" xfId="0" applyNumberFormat="1" applyFont="1" applyFill="1" applyBorder="1" applyAlignment="1">
      <alignment vertical="center" shrinkToFit="1"/>
    </xf>
    <xf numFmtId="184" fontId="14" fillId="2" borderId="67" xfId="0" applyNumberFormat="1" applyFont="1" applyFill="1" applyBorder="1" applyAlignment="1">
      <alignment vertical="center" shrinkToFit="1"/>
    </xf>
    <xf numFmtId="183" fontId="14" fillId="2" borderId="18" xfId="0" applyNumberFormat="1" applyFont="1" applyFill="1" applyBorder="1" applyAlignment="1">
      <alignment vertical="center" shrinkToFit="1"/>
    </xf>
    <xf numFmtId="184" fontId="14" fillId="2" borderId="18"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177" fontId="30" fillId="2" borderId="1" xfId="0" applyNumberFormat="1" applyFont="1" applyFill="1" applyBorder="1">
      <alignment vertical="center"/>
    </xf>
    <xf numFmtId="41" fontId="14" fillId="0" borderId="0" xfId="0" applyNumberFormat="1" applyFont="1" applyAlignment="1">
      <alignment horizontal="center" vertical="center"/>
    </xf>
    <xf numFmtId="0" fontId="14" fillId="0" borderId="0" xfId="0" applyFont="1" applyAlignment="1">
      <alignment horizontal="center" vertical="center" shrinkToFit="1"/>
    </xf>
    <xf numFmtId="181" fontId="14" fillId="0" borderId="0" xfId="0" applyNumberFormat="1" applyFont="1" applyAlignment="1">
      <alignment vertical="center" shrinkToFit="1"/>
    </xf>
    <xf numFmtId="182" fontId="14" fillId="0" borderId="0" xfId="0" applyNumberFormat="1" applyFont="1" applyAlignment="1">
      <alignment vertical="center" shrinkToFit="1"/>
    </xf>
    <xf numFmtId="184" fontId="14" fillId="0" borderId="0" xfId="0" applyNumberFormat="1" applyFont="1" applyAlignment="1">
      <alignment vertical="center" shrinkToFit="1"/>
    </xf>
    <xf numFmtId="0" fontId="30" fillId="0" borderId="0" xfId="0" applyFont="1" applyAlignment="1" applyProtection="1">
      <alignment vertical="center" shrinkToFit="1"/>
      <protection locked="0"/>
    </xf>
    <xf numFmtId="0" fontId="14" fillId="0" borderId="0" xfId="0" applyFont="1" applyAlignment="1">
      <alignment horizontal="right" vertical="center"/>
    </xf>
    <xf numFmtId="0" fontId="14" fillId="0" borderId="19" xfId="0" applyFont="1" applyBorder="1">
      <alignment vertical="center"/>
    </xf>
    <xf numFmtId="0" fontId="14" fillId="0" borderId="10" xfId="0" applyFont="1" applyBorder="1">
      <alignment vertical="center"/>
    </xf>
    <xf numFmtId="0" fontId="14" fillId="0" borderId="5" xfId="0" applyFont="1" applyBorder="1">
      <alignment vertical="center"/>
    </xf>
    <xf numFmtId="0" fontId="28" fillId="0" borderId="5" xfId="0" applyFont="1" applyBorder="1">
      <alignment vertical="center"/>
    </xf>
    <xf numFmtId="0" fontId="14" fillId="0" borderId="26" xfId="0" applyFont="1" applyBorder="1">
      <alignment vertical="center"/>
    </xf>
    <xf numFmtId="0" fontId="14" fillId="0" borderId="12" xfId="0" applyFont="1" applyBorder="1">
      <alignment vertical="center"/>
    </xf>
    <xf numFmtId="177" fontId="38" fillId="0" borderId="0" xfId="0" applyNumberFormat="1" applyFont="1">
      <alignment vertical="center"/>
    </xf>
    <xf numFmtId="183" fontId="0" fillId="2" borderId="1" xfId="0" applyNumberFormat="1" applyFill="1" applyBorder="1" applyAlignment="1">
      <alignment vertical="center" shrinkToFit="1"/>
    </xf>
    <xf numFmtId="181" fontId="14" fillId="0" borderId="0" xfId="0" applyNumberFormat="1" applyFont="1" applyAlignment="1">
      <alignment horizontal="right" vertical="center" shrinkToFit="1"/>
    </xf>
    <xf numFmtId="0" fontId="0" fillId="7" borderId="11" xfId="0" applyFill="1" applyBorder="1" applyAlignment="1">
      <alignment horizontal="center" vertical="center" wrapText="1"/>
    </xf>
    <xf numFmtId="38" fontId="43" fillId="3" borderId="14" xfId="33" applyFont="1" applyFill="1" applyBorder="1" applyAlignment="1" applyProtection="1">
      <alignment vertical="center" wrapText="1" shrinkToFit="1"/>
    </xf>
    <xf numFmtId="38" fontId="43" fillId="3" borderId="13" xfId="33" applyFont="1" applyFill="1" applyBorder="1" applyAlignment="1" applyProtection="1">
      <alignment vertical="center" shrinkToFit="1"/>
    </xf>
    <xf numFmtId="38" fontId="43" fillId="3" borderId="17" xfId="33" applyFont="1" applyFill="1" applyBorder="1" applyAlignment="1" applyProtection="1">
      <alignment vertical="center" shrinkToFit="1"/>
    </xf>
    <xf numFmtId="38" fontId="46" fillId="3" borderId="84" xfId="33" applyFont="1" applyFill="1" applyBorder="1" applyAlignment="1" applyProtection="1">
      <alignment vertical="center"/>
    </xf>
    <xf numFmtId="38" fontId="46" fillId="3" borderId="20" xfId="33" applyFont="1" applyFill="1" applyBorder="1" applyAlignment="1" applyProtection="1">
      <alignment vertical="center"/>
    </xf>
    <xf numFmtId="38" fontId="46" fillId="3" borderId="21" xfId="33" applyFont="1" applyFill="1" applyBorder="1" applyAlignment="1" applyProtection="1">
      <alignment vertical="center"/>
    </xf>
    <xf numFmtId="38" fontId="46" fillId="0" borderId="71" xfId="0" applyNumberFormat="1" applyFont="1" applyBorder="1" applyProtection="1">
      <alignment vertical="center"/>
      <protection locked="0"/>
    </xf>
    <xf numFmtId="38" fontId="46" fillId="0" borderId="72" xfId="0" applyNumberFormat="1" applyFont="1" applyBorder="1" applyProtection="1">
      <alignment vertical="center"/>
      <protection locked="0"/>
    </xf>
    <xf numFmtId="0" fontId="35" fillId="0" borderId="77" xfId="0" applyFont="1" applyBorder="1" applyAlignment="1">
      <alignment horizontal="center" vertical="center"/>
    </xf>
    <xf numFmtId="0" fontId="33" fillId="0" borderId="0" xfId="0" applyFont="1" applyAlignment="1">
      <alignment horizontal="center" vertical="center"/>
    </xf>
    <xf numFmtId="0" fontId="61" fillId="0" borderId="0" xfId="0" applyFont="1" applyAlignment="1">
      <alignment horizontal="left" vertical="center"/>
    </xf>
    <xf numFmtId="0" fontId="43" fillId="11" borderId="1" xfId="0" applyFont="1" applyFill="1" applyBorder="1" applyAlignment="1">
      <alignment horizontal="center" vertical="center" wrapText="1" shrinkToFit="1"/>
    </xf>
    <xf numFmtId="38" fontId="46" fillId="11" borderId="73" xfId="33" applyFont="1" applyFill="1" applyBorder="1" applyAlignment="1">
      <alignment horizontal="right" vertical="center"/>
    </xf>
    <xf numFmtId="0" fontId="57" fillId="0" borderId="0" xfId="0" applyFont="1" applyProtection="1">
      <alignment vertical="center"/>
      <protection locked="0"/>
    </xf>
    <xf numFmtId="0" fontId="35" fillId="12" borderId="77" xfId="0" applyFont="1" applyFill="1" applyBorder="1" applyAlignment="1">
      <alignment horizontal="center" vertical="center"/>
    </xf>
    <xf numFmtId="0" fontId="47" fillId="0" borderId="0" xfId="0" applyFont="1" applyAlignment="1">
      <alignment horizontal="center" vertical="center" wrapText="1"/>
    </xf>
    <xf numFmtId="0" fontId="46" fillId="6" borderId="90" xfId="0" applyFont="1" applyFill="1" applyBorder="1" applyAlignment="1">
      <alignment horizontal="center" vertical="center" wrapText="1"/>
    </xf>
    <xf numFmtId="0" fontId="46" fillId="6" borderId="81" xfId="0" applyFont="1" applyFill="1" applyBorder="1" applyAlignment="1">
      <alignment horizontal="center" vertical="center" wrapText="1"/>
    </xf>
    <xf numFmtId="0" fontId="46" fillId="6" borderId="82" xfId="0" applyFont="1" applyFill="1" applyBorder="1" applyAlignment="1">
      <alignment horizontal="center" vertical="center" wrapText="1"/>
    </xf>
    <xf numFmtId="38" fontId="46" fillId="0" borderId="83" xfId="33" applyFont="1" applyFill="1" applyBorder="1" applyAlignment="1">
      <alignment horizontal="center" vertical="center"/>
    </xf>
    <xf numFmtId="38" fontId="46" fillId="0" borderId="23" xfId="33" applyFont="1" applyFill="1" applyBorder="1" applyAlignment="1">
      <alignment horizontal="center" vertical="center"/>
    </xf>
    <xf numFmtId="0" fontId="43" fillId="0" borderId="79" xfId="0" applyFont="1" applyBorder="1" applyAlignment="1">
      <alignment horizontal="center" vertical="center" wrapText="1"/>
    </xf>
    <xf numFmtId="0" fontId="43" fillId="0" borderId="91" xfId="0" applyFont="1" applyBorder="1" applyAlignment="1">
      <alignment horizontal="center" vertical="center" wrapText="1"/>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8" fillId="0" borderId="1" xfId="0" applyFont="1" applyBorder="1" applyAlignment="1">
      <alignment horizontal="left" vertical="top" wrapText="1"/>
    </xf>
    <xf numFmtId="0" fontId="0" fillId="0" borderId="0" xfId="0" applyAlignment="1">
      <alignment horizontal="center" vertical="center" wrapText="1"/>
    </xf>
    <xf numFmtId="0" fontId="14" fillId="0" borderId="0" xfId="0" applyFont="1" applyAlignment="1">
      <alignment horizontal="center" vertical="center"/>
    </xf>
    <xf numFmtId="0" fontId="14" fillId="0" borderId="18"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58" xfId="0" applyNumberFormat="1" applyFont="1" applyFill="1" applyBorder="1" applyAlignment="1">
      <alignment horizontal="right" vertical="center" shrinkToFit="1"/>
    </xf>
    <xf numFmtId="181" fontId="14" fillId="2" borderId="59" xfId="0" applyNumberFormat="1" applyFont="1" applyFill="1" applyBorder="1" applyAlignment="1">
      <alignment horizontal="right" vertical="center" shrinkToFit="1"/>
    </xf>
    <xf numFmtId="181" fontId="14" fillId="2" borderId="60" xfId="0" applyNumberFormat="1" applyFont="1" applyFill="1" applyBorder="1" applyAlignment="1">
      <alignment horizontal="right" vertical="center" shrinkToFit="1"/>
    </xf>
    <xf numFmtId="181" fontId="14" fillId="2" borderId="55" xfId="0" applyNumberFormat="1" applyFont="1" applyFill="1" applyBorder="1" applyAlignment="1">
      <alignment horizontal="right" vertical="center" shrinkToFit="1"/>
    </xf>
    <xf numFmtId="181" fontId="14" fillId="2" borderId="56" xfId="0" applyNumberFormat="1" applyFont="1" applyFill="1" applyBorder="1" applyAlignment="1">
      <alignment horizontal="right" vertical="center" shrinkToFit="1"/>
    </xf>
    <xf numFmtId="181" fontId="14" fillId="2" borderId="57" xfId="0" applyNumberFormat="1" applyFont="1" applyFill="1" applyBorder="1" applyAlignment="1">
      <alignment horizontal="right" vertical="center" shrinkToFit="1"/>
    </xf>
    <xf numFmtId="0" fontId="14" fillId="7" borderId="4" xfId="0" applyFont="1" applyFill="1" applyBorder="1" applyAlignment="1">
      <alignment horizontal="center" vertical="center" shrinkToFit="1"/>
    </xf>
    <xf numFmtId="0" fontId="14" fillId="7"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14" fillId="0" borderId="11" xfId="0" applyFont="1" applyBorder="1" applyAlignment="1">
      <alignment horizontal="center" vertical="center" shrinkToFit="1"/>
    </xf>
    <xf numFmtId="181" fontId="14" fillId="2" borderId="51" xfId="0" applyNumberFormat="1" applyFont="1" applyFill="1" applyBorder="1" applyAlignment="1">
      <alignment horizontal="right" vertical="center" shrinkToFit="1"/>
    </xf>
    <xf numFmtId="181" fontId="14" fillId="2" borderId="52" xfId="0" applyNumberFormat="1" applyFont="1" applyFill="1" applyBorder="1" applyAlignment="1">
      <alignment horizontal="right" vertical="center" shrinkToFit="1"/>
    </xf>
    <xf numFmtId="181" fontId="14" fillId="2" borderId="53" xfId="0" applyNumberFormat="1" applyFont="1" applyFill="1" applyBorder="1" applyAlignment="1">
      <alignment horizontal="right" vertical="center" shrinkToFit="1"/>
    </xf>
    <xf numFmtId="181" fontId="14" fillId="2" borderId="68" xfId="0" applyNumberFormat="1" applyFont="1" applyFill="1" applyBorder="1" applyAlignment="1">
      <alignment horizontal="right" vertical="center" shrinkToFit="1"/>
    </xf>
    <xf numFmtId="181" fontId="14" fillId="2" borderId="69" xfId="0" applyNumberFormat="1" applyFont="1" applyFill="1" applyBorder="1" applyAlignment="1">
      <alignment horizontal="right" vertical="center" shrinkToFit="1"/>
    </xf>
    <xf numFmtId="181" fontId="14" fillId="2" borderId="70" xfId="0" applyNumberFormat="1" applyFont="1" applyFill="1" applyBorder="1" applyAlignment="1">
      <alignment horizontal="right" vertical="center" shrinkToFit="1"/>
    </xf>
    <xf numFmtId="0" fontId="14" fillId="7" borderId="10"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56" fillId="7" borderId="18"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40" fillId="7" borderId="18" xfId="0" applyFont="1" applyFill="1" applyBorder="1" applyAlignment="1">
      <alignment horizontal="center" vertical="center" wrapText="1"/>
    </xf>
    <xf numFmtId="0" fontId="14" fillId="0" borderId="13" xfId="0" applyFont="1" applyBorder="1" applyAlignment="1">
      <alignment horizontal="left" vertical="center"/>
    </xf>
    <xf numFmtId="0" fontId="14" fillId="0" borderId="2" xfId="0" applyFont="1" applyBorder="1" applyAlignment="1">
      <alignment horizontal="left" vertical="center"/>
    </xf>
    <xf numFmtId="0" fontId="14" fillId="0" borderId="24" xfId="0" applyFont="1" applyBorder="1" applyAlignment="1">
      <alignment horizontal="left" vertical="center"/>
    </xf>
    <xf numFmtId="0" fontId="0" fillId="5" borderId="0" xfId="0" applyFill="1" applyAlignment="1" applyProtection="1">
      <alignment horizontal="left" vertical="center"/>
      <protection locked="0"/>
    </xf>
    <xf numFmtId="0" fontId="0" fillId="5" borderId="47" xfId="0" applyFill="1" applyBorder="1" applyAlignment="1">
      <alignment horizontal="left" vertical="center" shrinkToFit="1"/>
    </xf>
    <xf numFmtId="0" fontId="0" fillId="5" borderId="29" xfId="0" applyFill="1" applyBorder="1" applyAlignment="1">
      <alignment horizontal="left" vertical="center" shrinkToFit="1"/>
    </xf>
    <xf numFmtId="0" fontId="0" fillId="5" borderId="28" xfId="0" applyFill="1" applyBorder="1" applyAlignment="1">
      <alignment horizontal="left" vertical="center" shrinkToFit="1"/>
    </xf>
    <xf numFmtId="179" fontId="34" fillId="0" borderId="46" xfId="0" applyNumberFormat="1" applyFont="1" applyBorder="1" applyAlignment="1">
      <alignment horizontal="center" vertical="center"/>
    </xf>
    <xf numFmtId="179" fontId="34" fillId="0" borderId="31" xfId="0" applyNumberFormat="1" applyFont="1" applyBorder="1" applyAlignment="1">
      <alignment horizontal="center" vertical="center"/>
    </xf>
    <xf numFmtId="179" fontId="34" fillId="0" borderId="30" xfId="0" applyNumberFormat="1" applyFont="1" applyBorder="1" applyAlignment="1">
      <alignment horizontal="center" vertical="center"/>
    </xf>
    <xf numFmtId="0" fontId="14" fillId="5" borderId="47" xfId="0" applyFont="1" applyFill="1" applyBorder="1" applyAlignment="1">
      <alignment horizontal="left" vertical="center" shrinkToFit="1"/>
    </xf>
    <xf numFmtId="0" fontId="14" fillId="5" borderId="29" xfId="0" applyFont="1" applyFill="1" applyBorder="1" applyAlignment="1">
      <alignment horizontal="left" vertical="center" shrinkToFit="1"/>
    </xf>
    <xf numFmtId="0" fontId="14" fillId="5" borderId="28" xfId="0" applyFont="1" applyFill="1" applyBorder="1" applyAlignment="1">
      <alignment horizontal="left" vertical="center" shrinkToFit="1"/>
    </xf>
    <xf numFmtId="178" fontId="14" fillId="0" borderId="45" xfId="0" applyNumberFormat="1" applyFont="1" applyBorder="1" applyAlignment="1">
      <alignment horizontal="center" vertical="center" shrinkToFit="1"/>
    </xf>
    <xf numFmtId="178" fontId="14" fillId="0" borderId="44" xfId="0" applyNumberFormat="1" applyFont="1" applyBorder="1" applyAlignment="1">
      <alignment horizontal="center" vertical="center" shrinkToFit="1"/>
    </xf>
    <xf numFmtId="178" fontId="14" fillId="0" borderId="48" xfId="0" applyNumberFormat="1" applyFont="1" applyBorder="1" applyAlignment="1">
      <alignment horizontal="center" vertical="center" shrinkToFit="1"/>
    </xf>
    <xf numFmtId="178" fontId="30" fillId="0" borderId="48" xfId="0" applyNumberFormat="1" applyFont="1" applyBorder="1" applyAlignment="1">
      <alignment horizontal="center" vertical="center"/>
    </xf>
    <xf numFmtId="178" fontId="30" fillId="0" borderId="49" xfId="0" applyNumberFormat="1" applyFont="1" applyBorder="1" applyAlignment="1">
      <alignment horizontal="center" vertical="center"/>
    </xf>
    <xf numFmtId="0" fontId="15"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26" xfId="0" applyFont="1" applyBorder="1" applyAlignment="1">
      <alignment horizontal="center" vertical="center"/>
    </xf>
    <xf numFmtId="0" fontId="14" fillId="0" borderId="19"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24" xfId="0" applyFont="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3" xfId="0" applyFont="1" applyFill="1" applyBorder="1" applyAlignment="1">
      <alignment horizontal="center" vertical="center"/>
    </xf>
    <xf numFmtId="0" fontId="31" fillId="0" borderId="46" xfId="0" applyFont="1" applyBorder="1" applyAlignment="1">
      <alignment horizontal="center" vertical="center"/>
    </xf>
    <xf numFmtId="0" fontId="31" fillId="0" borderId="31" xfId="0" applyFont="1" applyBorder="1" applyAlignment="1">
      <alignment horizontal="center" vertical="center"/>
    </xf>
    <xf numFmtId="0" fontId="31" fillId="0" borderId="30" xfId="0" applyFont="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1" fillId="5" borderId="62" xfId="0" applyFont="1" applyFill="1" applyBorder="1" applyAlignment="1">
      <alignment horizontal="center" vertical="center"/>
    </xf>
    <xf numFmtId="0" fontId="29" fillId="5" borderId="63" xfId="0" applyFont="1" applyFill="1" applyBorder="1" applyAlignment="1">
      <alignment horizontal="center" vertical="center"/>
    </xf>
    <xf numFmtId="0" fontId="14" fillId="0" borderId="38" xfId="0" applyFont="1" applyBorder="1" applyAlignment="1">
      <alignment horizontal="left" vertical="center"/>
    </xf>
    <xf numFmtId="0" fontId="14" fillId="0" borderId="37" xfId="0" applyFont="1" applyBorder="1" applyAlignment="1">
      <alignment horizontal="left" vertical="center"/>
    </xf>
    <xf numFmtId="0" fontId="14" fillId="0" borderId="36" xfId="0" applyFont="1" applyBorder="1" applyAlignment="1">
      <alignment horizontal="left" vertical="center"/>
    </xf>
    <xf numFmtId="0" fontId="14" fillId="5" borderId="46" xfId="0" applyFont="1" applyFill="1" applyBorder="1" applyAlignment="1">
      <alignment horizontal="center" vertical="center"/>
    </xf>
    <xf numFmtId="0" fontId="14" fillId="5" borderId="64" xfId="0" applyFont="1" applyFill="1" applyBorder="1" applyAlignment="1">
      <alignment horizontal="center" vertical="center"/>
    </xf>
    <xf numFmtId="0" fontId="14" fillId="0" borderId="35" xfId="0" applyFont="1" applyBorder="1" applyAlignment="1">
      <alignment horizontal="left" vertical="center"/>
    </xf>
    <xf numFmtId="0" fontId="14" fillId="0" borderId="31" xfId="0" applyFont="1" applyBorder="1" applyAlignment="1">
      <alignment horizontal="left" vertical="center"/>
    </xf>
    <xf numFmtId="0" fontId="14" fillId="0" borderId="30" xfId="0" applyFont="1" applyBorder="1" applyAlignment="1">
      <alignment horizontal="left" vertical="center"/>
    </xf>
    <xf numFmtId="0" fontId="41" fillId="5" borderId="47" xfId="0" applyFont="1" applyFill="1" applyBorder="1" applyAlignment="1">
      <alignment horizontal="center" vertical="center"/>
    </xf>
    <xf numFmtId="0" fontId="29" fillId="5" borderId="65" xfId="0" applyFont="1" applyFill="1" applyBorder="1" applyAlignment="1">
      <alignment horizontal="center" vertical="center"/>
    </xf>
    <xf numFmtId="0" fontId="14" fillId="0" borderId="34" xfId="0" applyFont="1" applyBorder="1" applyAlignment="1">
      <alignment horizontal="left" vertical="center"/>
    </xf>
    <xf numFmtId="0" fontId="14" fillId="0" borderId="29" xfId="0" applyFont="1" applyBorder="1" applyAlignment="1">
      <alignment horizontal="left" vertical="center"/>
    </xf>
    <xf numFmtId="0" fontId="14" fillId="0" borderId="28" xfId="0" applyFont="1" applyBorder="1" applyAlignment="1">
      <alignment horizontal="left" vertical="center"/>
    </xf>
    <xf numFmtId="0" fontId="14" fillId="5" borderId="66" xfId="0" applyFont="1" applyFill="1" applyBorder="1" applyAlignment="1">
      <alignment horizontal="center" vertical="center"/>
    </xf>
    <xf numFmtId="0" fontId="14" fillId="5" borderId="24" xfId="0" applyFont="1" applyFill="1" applyBorder="1" applyAlignment="1">
      <alignment horizontal="center" vertical="center"/>
    </xf>
    <xf numFmtId="0" fontId="14" fillId="0" borderId="32" xfId="0" applyFont="1" applyBorder="1" applyAlignment="1">
      <alignment horizontal="left" vertical="center"/>
    </xf>
    <xf numFmtId="0" fontId="14" fillId="5" borderId="7"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28" fillId="0" borderId="0" xfId="9" applyFont="1" applyAlignme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5" applyFont="1" applyAlignment="1" applyProtection="1">
      <alignment horizontal="center" vertical="center" shrinkToFit="1"/>
      <protection locked="0"/>
    </xf>
    <xf numFmtId="0" fontId="34" fillId="0" borderId="2" xfId="35" applyFont="1" applyBorder="1" applyAlignment="1" applyProtection="1">
      <alignment horizontal="center" vertical="center"/>
      <protection locked="0"/>
    </xf>
    <xf numFmtId="0" fontId="20" fillId="0" borderId="43" xfId="9" applyFont="1" applyBorder="1" applyAlignment="1">
      <alignment horizontal="left" vertical="top" shrinkToFit="1"/>
    </xf>
    <xf numFmtId="0" fontId="20" fillId="0" borderId="16" xfId="9" applyFont="1" applyBorder="1" applyAlignment="1">
      <alignment horizontal="left" vertical="top" shrinkToFit="1"/>
    </xf>
    <xf numFmtId="0" fontId="33" fillId="0" borderId="42"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3" fillId="0" borderId="32"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2" fillId="0" borderId="41" xfId="9" applyNumberFormat="1" applyFont="1" applyBorder="1" applyAlignment="1">
      <alignment horizontal="left" vertical="center"/>
    </xf>
    <xf numFmtId="0" fontId="21" fillId="4" borderId="1" xfId="9" applyFont="1" applyFill="1" applyBorder="1" applyAlignment="1" applyProtection="1">
      <alignment horizontal="center" vertical="center" wrapText="1" shrinkToFit="1"/>
      <protection locked="0"/>
    </xf>
    <xf numFmtId="0" fontId="21" fillId="4" borderId="1" xfId="9" applyFont="1" applyFill="1" applyBorder="1" applyAlignment="1" applyProtection="1">
      <alignment horizontal="center" vertical="center" shrinkToFit="1"/>
      <protection locked="0"/>
    </xf>
    <xf numFmtId="0" fontId="21" fillId="4" borderId="4" xfId="9" applyFont="1" applyFill="1" applyBorder="1" applyAlignment="1" applyProtection="1">
      <alignment horizontal="center" vertical="center" wrapText="1" shrinkToFit="1"/>
      <protection locked="0"/>
    </xf>
    <xf numFmtId="0" fontId="21" fillId="4"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176" fontId="18" fillId="0" borderId="20" xfId="9" applyNumberFormat="1" applyFont="1" applyBorder="1" applyAlignment="1">
      <alignment horizontal="center" vertical="center"/>
    </xf>
    <xf numFmtId="176" fontId="18" fillId="0" borderId="40" xfId="9" applyNumberFormat="1" applyFont="1" applyBorder="1" applyAlignment="1">
      <alignment horizontal="center" vertical="center"/>
    </xf>
    <xf numFmtId="178" fontId="18" fillId="0" borderId="40" xfId="9" applyNumberFormat="1" applyFont="1" applyBorder="1" applyAlignment="1">
      <alignment horizontal="left" vertical="center"/>
    </xf>
    <xf numFmtId="178" fontId="32" fillId="0" borderId="39"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21" fillId="4" borderId="1" xfId="9" applyFont="1" applyFill="1" applyBorder="1" applyAlignment="1" applyProtection="1">
      <alignment horizontal="center" vertical="center"/>
      <protection locked="0"/>
    </xf>
    <xf numFmtId="0" fontId="30" fillId="4" borderId="1" xfId="9" applyFont="1" applyFill="1" applyBorder="1" applyAlignment="1" applyProtection="1">
      <alignment horizontal="center" vertical="center"/>
      <protection locked="0"/>
    </xf>
    <xf numFmtId="0" fontId="30" fillId="4" borderId="1" xfId="9" applyFont="1" applyFill="1" applyBorder="1" applyAlignment="1" applyProtection="1">
      <alignment horizontal="center" vertical="center" shrinkToFit="1"/>
      <protection locked="0"/>
    </xf>
    <xf numFmtId="0" fontId="17" fillId="0" borderId="1" xfId="9" applyFont="1" applyBorder="1" applyAlignment="1" applyProtection="1">
      <alignment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0" fontId="21" fillId="4" borderId="1" xfId="9" applyFont="1" applyFill="1" applyBorder="1" applyAlignment="1" applyProtection="1">
      <alignment horizontal="center" vertical="center" wrapText="1"/>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17" fillId="0" borderId="4" xfId="9" applyFont="1" applyBorder="1" applyAlignment="1" applyProtection="1">
      <alignment horizontal="center" vertical="center"/>
      <protection locked="0"/>
    </xf>
    <xf numFmtId="0" fontId="17" fillId="0" borderId="6"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38" fontId="28" fillId="0" borderId="4" xfId="12" applyFont="1" applyBorder="1" applyAlignment="1" applyProtection="1">
      <alignment horizontal="center" vertical="center"/>
      <protection locked="0"/>
    </xf>
    <xf numFmtId="38" fontId="28" fillId="0" borderId="6" xfId="12" applyFont="1" applyBorder="1" applyAlignment="1" applyProtection="1">
      <alignment horizontal="center" vertical="center"/>
      <protection locked="0"/>
    </xf>
    <xf numFmtId="38" fontId="28" fillId="0" borderId="3" xfId="12" applyFont="1" applyBorder="1" applyAlignment="1" applyProtection="1">
      <alignment horizontal="center" vertical="center"/>
      <protection locked="0"/>
    </xf>
    <xf numFmtId="0" fontId="17" fillId="0" borderId="10" xfId="9" applyFont="1" applyBorder="1" applyAlignment="1" applyProtection="1">
      <alignment horizontal="center" vertical="top"/>
      <protection locked="0"/>
    </xf>
    <xf numFmtId="0" fontId="17" fillId="0" borderId="5" xfId="9" applyFont="1" applyBorder="1" applyAlignment="1" applyProtection="1">
      <alignment horizontal="center" vertical="top"/>
      <protection locked="0"/>
    </xf>
    <xf numFmtId="0" fontId="17" fillId="0" borderId="26" xfId="9" applyFont="1" applyBorder="1" applyAlignment="1" applyProtection="1">
      <alignment horizontal="center" vertical="top"/>
      <protection locked="0"/>
    </xf>
    <xf numFmtId="0" fontId="17" fillId="0" borderId="19" xfId="9" applyFont="1" applyBorder="1" applyAlignment="1" applyProtection="1">
      <alignment horizontal="center" vertical="top"/>
      <protection locked="0"/>
    </xf>
    <xf numFmtId="0" fontId="17" fillId="0" borderId="0" xfId="9" applyFont="1" applyAlignment="1" applyProtection="1">
      <alignment horizontal="center" vertical="top"/>
      <protection locked="0"/>
    </xf>
    <xf numFmtId="0" fontId="17" fillId="0" borderId="12" xfId="9" applyFont="1" applyBorder="1" applyAlignment="1" applyProtection="1">
      <alignment horizontal="center" vertical="top"/>
      <protection locked="0"/>
    </xf>
    <xf numFmtId="0" fontId="17" fillId="0" borderId="13" xfId="9" applyFont="1" applyBorder="1" applyAlignment="1" applyProtection="1">
      <alignment horizontal="center" vertical="top"/>
      <protection locked="0"/>
    </xf>
    <xf numFmtId="0" fontId="17" fillId="0" borderId="2" xfId="9" applyFont="1" applyBorder="1" applyAlignment="1" applyProtection="1">
      <alignment horizontal="center" vertical="top"/>
      <protection locked="0"/>
    </xf>
    <xf numFmtId="0" fontId="17" fillId="0" borderId="24" xfId="9" applyFont="1" applyBorder="1" applyAlignment="1" applyProtection="1">
      <alignment horizontal="center" vertical="top"/>
      <protection locked="0"/>
    </xf>
    <xf numFmtId="0" fontId="21" fillId="4" borderId="4" xfId="9" applyFont="1" applyFill="1" applyBorder="1" applyAlignment="1" applyProtection="1">
      <alignment horizontal="center" vertical="center"/>
      <protection locked="0"/>
    </xf>
    <xf numFmtId="0" fontId="21" fillId="4" borderId="6" xfId="9" applyFont="1" applyFill="1" applyBorder="1" applyAlignment="1" applyProtection="1">
      <alignment horizontal="center" vertical="center"/>
      <protection locked="0"/>
    </xf>
    <xf numFmtId="0" fontId="21" fillId="4" borderId="3" xfId="9" applyFont="1" applyFill="1" applyBorder="1" applyAlignment="1" applyProtection="1">
      <alignment horizontal="center" vertical="center"/>
      <protection locked="0"/>
    </xf>
    <xf numFmtId="0" fontId="17" fillId="0" borderId="4" xfId="9" applyFont="1" applyBorder="1" applyAlignment="1" applyProtection="1">
      <alignment horizontal="right" vertical="center"/>
      <protection locked="0"/>
    </xf>
    <xf numFmtId="0" fontId="17" fillId="0" borderId="6" xfId="9" applyFont="1" applyBorder="1" applyAlignment="1" applyProtection="1">
      <alignment horizontal="right" vertical="center"/>
      <protection locked="0"/>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363682</xdr:colOff>
      <xdr:row>56</xdr:row>
      <xdr:rowOff>86591</xdr:rowOff>
    </xdr:from>
    <xdr:to>
      <xdr:col>8</xdr:col>
      <xdr:colOff>861686</xdr:colOff>
      <xdr:row>72</xdr:row>
      <xdr:rowOff>10391</xdr:rowOff>
    </xdr:to>
    <xdr:pic>
      <xdr:nvPicPr>
        <xdr:cNvPr id="2" name="図 1">
          <a:extLst>
            <a:ext uri="{FF2B5EF4-FFF2-40B4-BE49-F238E27FC236}">
              <a16:creationId xmlns:a16="http://schemas.microsoft.com/office/drawing/2014/main" id="{2239B200-A743-4052-9C81-1E7C45ADD4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682" y="25405773"/>
          <a:ext cx="12464868" cy="2694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25</xdr:row>
          <xdr:rowOff>160020</xdr:rowOff>
        </xdr:from>
        <xdr:to>
          <xdr:col>2</xdr:col>
          <xdr:colOff>266700</xdr:colOff>
          <xdr:row>28</xdr:row>
          <xdr:rowOff>106680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2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27</xdr:row>
          <xdr:rowOff>213360</xdr:rowOff>
        </xdr:from>
        <xdr:to>
          <xdr:col>3</xdr:col>
          <xdr:colOff>60960</xdr:colOff>
          <xdr:row>28</xdr:row>
          <xdr:rowOff>198120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2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26</xdr:row>
          <xdr:rowOff>15240</xdr:rowOff>
        </xdr:from>
        <xdr:to>
          <xdr:col>3</xdr:col>
          <xdr:colOff>45720</xdr:colOff>
          <xdr:row>28</xdr:row>
          <xdr:rowOff>53340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2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0</xdr:rowOff>
        </xdr:from>
        <xdr:to>
          <xdr:col>1</xdr:col>
          <xdr:colOff>251460</xdr:colOff>
          <xdr:row>19</xdr:row>
          <xdr:rowOff>60960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2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373380</xdr:rowOff>
        </xdr:from>
        <xdr:to>
          <xdr:col>1</xdr:col>
          <xdr:colOff>259080</xdr:colOff>
          <xdr:row>20</xdr:row>
          <xdr:rowOff>22860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2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19</xdr:row>
          <xdr:rowOff>381000</xdr:rowOff>
        </xdr:from>
        <xdr:to>
          <xdr:col>1</xdr:col>
          <xdr:colOff>251460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2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220980</xdr:rowOff>
        </xdr:from>
        <xdr:to>
          <xdr:col>2</xdr:col>
          <xdr:colOff>259080</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2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25</xdr:row>
          <xdr:rowOff>144780</xdr:rowOff>
        </xdr:from>
        <xdr:to>
          <xdr:col>5</xdr:col>
          <xdr:colOff>38100</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2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0</xdr:rowOff>
        </xdr:from>
        <xdr:to>
          <xdr:col>2</xdr:col>
          <xdr:colOff>1211580</xdr:colOff>
          <xdr:row>49</xdr:row>
          <xdr:rowOff>7620</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2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220980</xdr:rowOff>
        </xdr:from>
        <xdr:to>
          <xdr:col>2</xdr:col>
          <xdr:colOff>1440180</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2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213360</xdr:rowOff>
        </xdr:from>
        <xdr:to>
          <xdr:col>2</xdr:col>
          <xdr:colOff>1249680</xdr:colOff>
          <xdr:row>51</xdr:row>
          <xdr:rowOff>45720</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2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7620</xdr:rowOff>
        </xdr:from>
        <xdr:to>
          <xdr:col>4</xdr:col>
          <xdr:colOff>883920</xdr:colOff>
          <xdr:row>49</xdr:row>
          <xdr:rowOff>7620</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2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883920</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2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883920</xdr:colOff>
          <xdr:row>51</xdr:row>
          <xdr:rowOff>60960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2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51</xdr:row>
          <xdr:rowOff>22860</xdr:rowOff>
        </xdr:from>
        <xdr:to>
          <xdr:col>2</xdr:col>
          <xdr:colOff>83820</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2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2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121920</xdr:rowOff>
        </xdr:from>
        <xdr:to>
          <xdr:col>12</xdr:col>
          <xdr:colOff>1211580</xdr:colOff>
          <xdr:row>50</xdr:row>
          <xdr:rowOff>137160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2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60960</xdr:rowOff>
        </xdr:from>
        <xdr:to>
          <xdr:col>12</xdr:col>
          <xdr:colOff>731520</xdr:colOff>
          <xdr:row>51</xdr:row>
          <xdr:rowOff>144780</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2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251460</xdr:colOff>
          <xdr:row>52</xdr:row>
          <xdr:rowOff>106680</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2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60960</xdr:rowOff>
        </xdr:from>
        <xdr:to>
          <xdr:col>10</xdr:col>
          <xdr:colOff>60960</xdr:colOff>
          <xdr:row>52</xdr:row>
          <xdr:rowOff>22860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2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20</xdr:row>
          <xdr:rowOff>381000</xdr:rowOff>
        </xdr:from>
        <xdr:to>
          <xdr:col>1</xdr:col>
          <xdr:colOff>137160</xdr:colOff>
          <xdr:row>22</xdr:row>
          <xdr:rowOff>7620</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2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27</xdr:row>
          <xdr:rowOff>220980</xdr:rowOff>
        </xdr:from>
        <xdr:to>
          <xdr:col>5</xdr:col>
          <xdr:colOff>38100</xdr:colOff>
          <xdr:row>29</xdr:row>
          <xdr:rowOff>15240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2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27</xdr:row>
          <xdr:rowOff>198120</xdr:rowOff>
        </xdr:from>
        <xdr:to>
          <xdr:col>8</xdr:col>
          <xdr:colOff>30480</xdr:colOff>
          <xdr:row>29</xdr:row>
          <xdr:rowOff>30480</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2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1783080</xdr:colOff>
          <xdr:row>35</xdr:row>
          <xdr:rowOff>152400</xdr:rowOff>
        </xdr:from>
        <xdr:to>
          <xdr:col>3</xdr:col>
          <xdr:colOff>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2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350520</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2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35</xdr:row>
          <xdr:rowOff>121920</xdr:rowOff>
        </xdr:from>
        <xdr:to>
          <xdr:col>2</xdr:col>
          <xdr:colOff>762000</xdr:colOff>
          <xdr:row>37</xdr:row>
          <xdr:rowOff>99060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2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289560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2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43</xdr:row>
          <xdr:rowOff>30480</xdr:rowOff>
        </xdr:from>
        <xdr:to>
          <xdr:col>2</xdr:col>
          <xdr:colOff>769620</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2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38</xdr:row>
          <xdr:rowOff>144780</xdr:rowOff>
        </xdr:from>
        <xdr:to>
          <xdr:col>2</xdr:col>
          <xdr:colOff>762000</xdr:colOff>
          <xdr:row>40</xdr:row>
          <xdr:rowOff>137160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2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37</xdr:row>
          <xdr:rowOff>137160</xdr:rowOff>
        </xdr:from>
        <xdr:to>
          <xdr:col>2</xdr:col>
          <xdr:colOff>769620</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2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36</xdr:row>
          <xdr:rowOff>152400</xdr:rowOff>
        </xdr:from>
        <xdr:to>
          <xdr:col>2</xdr:col>
          <xdr:colOff>769620</xdr:colOff>
          <xdr:row>38</xdr:row>
          <xdr:rowOff>137160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2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83820</xdr:rowOff>
        </xdr:from>
        <xdr:to>
          <xdr:col>9</xdr:col>
          <xdr:colOff>403860</xdr:colOff>
          <xdr:row>50</xdr:row>
          <xdr:rowOff>83820</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2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68580</xdr:rowOff>
        </xdr:from>
        <xdr:to>
          <xdr:col>9</xdr:col>
          <xdr:colOff>152400</xdr:colOff>
          <xdr:row>51</xdr:row>
          <xdr:rowOff>83820</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2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1</xdr:col>
          <xdr:colOff>251460</xdr:colOff>
          <xdr:row>18</xdr:row>
          <xdr:rowOff>60960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2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6451036"/>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2" x14ac:dyDescent="0.2"/>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7A98-CF75-4DD2-A169-5B3E1F3C94C5}">
  <sheetPr>
    <tabColor rgb="FFC00000"/>
    <pageSetUpPr fitToPage="1"/>
  </sheetPr>
  <dimension ref="A1:AH55"/>
  <sheetViews>
    <sheetView showGridLines="0" showZeros="0" tabSelected="1" view="pageBreakPreview" topLeftCell="L19" zoomScale="55" zoomScaleNormal="55" zoomScaleSheetLayoutView="55" workbookViewId="0">
      <selection activeCell="W34" sqref="W34"/>
    </sheetView>
  </sheetViews>
  <sheetFormatPr defaultColWidth="8" defaultRowHeight="14.4" x14ac:dyDescent="0.2"/>
  <cols>
    <col min="1" max="1" width="15.6640625" style="1" customWidth="1"/>
    <col min="2" max="2" width="13.109375" style="1" customWidth="1"/>
    <col min="3" max="3" width="28" style="1" bestFit="1" customWidth="1"/>
    <col min="4" max="4" width="25.33203125" style="1" customWidth="1"/>
    <col min="5" max="5" width="32.88671875" style="1" customWidth="1"/>
    <col min="6" max="6" width="29.88671875" style="1" hidden="1" customWidth="1"/>
    <col min="7" max="11" width="29.88671875" style="1" customWidth="1"/>
    <col min="12" max="12" width="25.6640625" style="2" customWidth="1"/>
    <col min="13" max="13" width="28" style="2" customWidth="1"/>
    <col min="14" max="14" width="17.6640625" style="2" bestFit="1" customWidth="1"/>
    <col min="15" max="15" width="12" style="2" bestFit="1" customWidth="1"/>
    <col min="16" max="16" width="23.88671875" style="2" customWidth="1"/>
    <col min="17" max="17" width="32.33203125" style="2" customWidth="1"/>
    <col min="18" max="18" width="26.6640625" style="2" bestFit="1" customWidth="1"/>
    <col min="19" max="19" width="17.6640625" style="2" bestFit="1" customWidth="1"/>
    <col min="20" max="20" width="27.109375" style="1" customWidth="1"/>
    <col min="21" max="21" width="27.88671875" style="1" customWidth="1"/>
    <col min="22" max="22" width="35" style="1" customWidth="1"/>
    <col min="23" max="23" width="30.6640625" style="1" customWidth="1"/>
    <col min="24" max="24" width="4.88671875" style="1" customWidth="1"/>
    <col min="25" max="25" width="8" style="1"/>
    <col min="26" max="28" width="0" style="1" hidden="1" customWidth="1"/>
    <col min="29" max="31" width="8" style="1"/>
    <col min="32" max="32" width="3.33203125" style="1" customWidth="1"/>
    <col min="33" max="33" width="11" style="1" customWidth="1"/>
    <col min="34" max="34" width="11.6640625" style="1" customWidth="1"/>
    <col min="35" max="35" width="15.88671875" style="1" customWidth="1"/>
    <col min="36" max="259" width="8" style="1"/>
    <col min="260" max="260" width="15.6640625" style="1" customWidth="1"/>
    <col min="261" max="261" width="13.109375" style="1" customWidth="1"/>
    <col min="262" max="262" width="28" style="1" bestFit="1" customWidth="1"/>
    <col min="263" max="263" width="25.33203125" style="1" customWidth="1"/>
    <col min="264" max="264" width="32.88671875" style="1" customWidth="1"/>
    <col min="265" max="265" width="0" style="1" hidden="1" customWidth="1"/>
    <col min="266" max="266" width="25.6640625" style="1" customWidth="1"/>
    <col min="267" max="267" width="30.6640625" style="1" bestFit="1" customWidth="1"/>
    <col min="268" max="268" width="17.6640625" style="1" bestFit="1" customWidth="1"/>
    <col min="269" max="269" width="12" style="1" bestFit="1" customWidth="1"/>
    <col min="270" max="270" width="28.109375" style="1" bestFit="1" customWidth="1"/>
    <col min="271" max="271" width="26.6640625" style="1" bestFit="1" customWidth="1"/>
    <col min="272" max="272" width="32.88671875" style="1" customWidth="1"/>
    <col min="273" max="273" width="32.109375" style="1" bestFit="1" customWidth="1"/>
    <col min="274" max="274" width="17.6640625" style="1" bestFit="1" customWidth="1"/>
    <col min="275" max="275" width="28.44140625" style="1" bestFit="1" customWidth="1"/>
    <col min="276" max="276" width="29.88671875" style="1" customWidth="1"/>
    <col min="277" max="277" width="23.6640625" style="1" customWidth="1"/>
    <col min="278" max="287" width="8" style="1"/>
    <col min="288" max="291" width="0" style="1" hidden="1" customWidth="1"/>
    <col min="292" max="515" width="8" style="1"/>
    <col min="516" max="516" width="15.6640625" style="1" customWidth="1"/>
    <col min="517" max="517" width="13.109375" style="1" customWidth="1"/>
    <col min="518" max="518" width="28" style="1" bestFit="1" customWidth="1"/>
    <col min="519" max="519" width="25.33203125" style="1" customWidth="1"/>
    <col min="520" max="520" width="32.88671875" style="1" customWidth="1"/>
    <col min="521" max="521" width="0" style="1" hidden="1" customWidth="1"/>
    <col min="522" max="522" width="25.6640625" style="1" customWidth="1"/>
    <col min="523" max="523" width="30.6640625" style="1" bestFit="1" customWidth="1"/>
    <col min="524" max="524" width="17.6640625" style="1" bestFit="1" customWidth="1"/>
    <col min="525" max="525" width="12" style="1" bestFit="1" customWidth="1"/>
    <col min="526" max="526" width="28.109375" style="1" bestFit="1" customWidth="1"/>
    <col min="527" max="527" width="26.6640625" style="1" bestFit="1" customWidth="1"/>
    <col min="528" max="528" width="32.88671875" style="1" customWidth="1"/>
    <col min="529" max="529" width="32.109375" style="1" bestFit="1" customWidth="1"/>
    <col min="530" max="530" width="17.6640625" style="1" bestFit="1" customWidth="1"/>
    <col min="531" max="531" width="28.44140625" style="1" bestFit="1" customWidth="1"/>
    <col min="532" max="532" width="29.88671875" style="1" customWidth="1"/>
    <col min="533" max="533" width="23.6640625" style="1" customWidth="1"/>
    <col min="534" max="543" width="8" style="1"/>
    <col min="544" max="547" width="0" style="1" hidden="1" customWidth="1"/>
    <col min="548" max="771" width="8" style="1"/>
    <col min="772" max="772" width="15.6640625" style="1" customWidth="1"/>
    <col min="773" max="773" width="13.109375" style="1" customWidth="1"/>
    <col min="774" max="774" width="28" style="1" bestFit="1" customWidth="1"/>
    <col min="775" max="775" width="25.33203125" style="1" customWidth="1"/>
    <col min="776" max="776" width="32.88671875" style="1" customWidth="1"/>
    <col min="777" max="777" width="0" style="1" hidden="1" customWidth="1"/>
    <col min="778" max="778" width="25.6640625" style="1" customWidth="1"/>
    <col min="779" max="779" width="30.6640625" style="1" bestFit="1" customWidth="1"/>
    <col min="780" max="780" width="17.6640625" style="1" bestFit="1" customWidth="1"/>
    <col min="781" max="781" width="12" style="1" bestFit="1" customWidth="1"/>
    <col min="782" max="782" width="28.109375" style="1" bestFit="1" customWidth="1"/>
    <col min="783" max="783" width="26.6640625" style="1" bestFit="1" customWidth="1"/>
    <col min="784" max="784" width="32.88671875" style="1" customWidth="1"/>
    <col min="785" max="785" width="32.109375" style="1" bestFit="1" customWidth="1"/>
    <col min="786" max="786" width="17.6640625" style="1" bestFit="1" customWidth="1"/>
    <col min="787" max="787" width="28.44140625" style="1" bestFit="1" customWidth="1"/>
    <col min="788" max="788" width="29.88671875" style="1" customWidth="1"/>
    <col min="789" max="789" width="23.6640625" style="1" customWidth="1"/>
    <col min="790" max="799" width="8" style="1"/>
    <col min="800" max="803" width="0" style="1" hidden="1" customWidth="1"/>
    <col min="804" max="1027" width="8" style="1"/>
    <col min="1028" max="1028" width="15.6640625" style="1" customWidth="1"/>
    <col min="1029" max="1029" width="13.109375" style="1" customWidth="1"/>
    <col min="1030" max="1030" width="28" style="1" bestFit="1" customWidth="1"/>
    <col min="1031" max="1031" width="25.33203125" style="1" customWidth="1"/>
    <col min="1032" max="1032" width="32.88671875" style="1" customWidth="1"/>
    <col min="1033" max="1033" width="0" style="1" hidden="1" customWidth="1"/>
    <col min="1034" max="1034" width="25.6640625" style="1" customWidth="1"/>
    <col min="1035" max="1035" width="30.6640625" style="1" bestFit="1" customWidth="1"/>
    <col min="1036" max="1036" width="17.6640625" style="1" bestFit="1" customWidth="1"/>
    <col min="1037" max="1037" width="12" style="1" bestFit="1" customWidth="1"/>
    <col min="1038" max="1038" width="28.109375" style="1" bestFit="1" customWidth="1"/>
    <col min="1039" max="1039" width="26.6640625" style="1" bestFit="1" customWidth="1"/>
    <col min="1040" max="1040" width="32.88671875" style="1" customWidth="1"/>
    <col min="1041" max="1041" width="32.109375" style="1" bestFit="1" customWidth="1"/>
    <col min="1042" max="1042" width="17.6640625" style="1" bestFit="1" customWidth="1"/>
    <col min="1043" max="1043" width="28.44140625" style="1" bestFit="1" customWidth="1"/>
    <col min="1044" max="1044" width="29.88671875" style="1" customWidth="1"/>
    <col min="1045" max="1045" width="23.6640625" style="1" customWidth="1"/>
    <col min="1046" max="1055" width="8" style="1"/>
    <col min="1056" max="1059" width="0" style="1" hidden="1" customWidth="1"/>
    <col min="1060" max="1283" width="8" style="1"/>
    <col min="1284" max="1284" width="15.6640625" style="1" customWidth="1"/>
    <col min="1285" max="1285" width="13.109375" style="1" customWidth="1"/>
    <col min="1286" max="1286" width="28" style="1" bestFit="1" customWidth="1"/>
    <col min="1287" max="1287" width="25.33203125" style="1" customWidth="1"/>
    <col min="1288" max="1288" width="32.88671875" style="1" customWidth="1"/>
    <col min="1289" max="1289" width="0" style="1" hidden="1" customWidth="1"/>
    <col min="1290" max="1290" width="25.6640625" style="1" customWidth="1"/>
    <col min="1291" max="1291" width="30.6640625" style="1" bestFit="1" customWidth="1"/>
    <col min="1292" max="1292" width="17.6640625" style="1" bestFit="1" customWidth="1"/>
    <col min="1293" max="1293" width="12" style="1" bestFit="1" customWidth="1"/>
    <col min="1294" max="1294" width="28.109375" style="1" bestFit="1" customWidth="1"/>
    <col min="1295" max="1295" width="26.6640625" style="1" bestFit="1" customWidth="1"/>
    <col min="1296" max="1296" width="32.88671875" style="1" customWidth="1"/>
    <col min="1297" max="1297" width="32.109375" style="1" bestFit="1" customWidth="1"/>
    <col min="1298" max="1298" width="17.6640625" style="1" bestFit="1" customWidth="1"/>
    <col min="1299" max="1299" width="28.44140625" style="1" bestFit="1" customWidth="1"/>
    <col min="1300" max="1300" width="29.88671875" style="1" customWidth="1"/>
    <col min="1301" max="1301" width="23.6640625" style="1" customWidth="1"/>
    <col min="1302" max="1311" width="8" style="1"/>
    <col min="1312" max="1315" width="0" style="1" hidden="1" customWidth="1"/>
    <col min="1316" max="1539" width="8" style="1"/>
    <col min="1540" max="1540" width="15.6640625" style="1" customWidth="1"/>
    <col min="1541" max="1541" width="13.109375" style="1" customWidth="1"/>
    <col min="1542" max="1542" width="28" style="1" bestFit="1" customWidth="1"/>
    <col min="1543" max="1543" width="25.33203125" style="1" customWidth="1"/>
    <col min="1544" max="1544" width="32.88671875" style="1" customWidth="1"/>
    <col min="1545" max="1545" width="0" style="1" hidden="1" customWidth="1"/>
    <col min="1546" max="1546" width="25.6640625" style="1" customWidth="1"/>
    <col min="1547" max="1547" width="30.6640625" style="1" bestFit="1" customWidth="1"/>
    <col min="1548" max="1548" width="17.6640625" style="1" bestFit="1" customWidth="1"/>
    <col min="1549" max="1549" width="12" style="1" bestFit="1" customWidth="1"/>
    <col min="1550" max="1550" width="28.109375" style="1" bestFit="1" customWidth="1"/>
    <col min="1551" max="1551" width="26.6640625" style="1" bestFit="1" customWidth="1"/>
    <col min="1552" max="1552" width="32.88671875" style="1" customWidth="1"/>
    <col min="1553" max="1553" width="32.109375" style="1" bestFit="1" customWidth="1"/>
    <col min="1554" max="1554" width="17.6640625" style="1" bestFit="1" customWidth="1"/>
    <col min="1555" max="1555" width="28.44140625" style="1" bestFit="1" customWidth="1"/>
    <col min="1556" max="1556" width="29.88671875" style="1" customWidth="1"/>
    <col min="1557" max="1557" width="23.6640625" style="1" customWidth="1"/>
    <col min="1558" max="1567" width="8" style="1"/>
    <col min="1568" max="1571" width="0" style="1" hidden="1" customWidth="1"/>
    <col min="1572" max="1795" width="8" style="1"/>
    <col min="1796" max="1796" width="15.6640625" style="1" customWidth="1"/>
    <col min="1797" max="1797" width="13.109375" style="1" customWidth="1"/>
    <col min="1798" max="1798" width="28" style="1" bestFit="1" customWidth="1"/>
    <col min="1799" max="1799" width="25.33203125" style="1" customWidth="1"/>
    <col min="1800" max="1800" width="32.88671875" style="1" customWidth="1"/>
    <col min="1801" max="1801" width="0" style="1" hidden="1" customWidth="1"/>
    <col min="1802" max="1802" width="25.6640625" style="1" customWidth="1"/>
    <col min="1803" max="1803" width="30.6640625" style="1" bestFit="1" customWidth="1"/>
    <col min="1804" max="1804" width="17.6640625" style="1" bestFit="1" customWidth="1"/>
    <col min="1805" max="1805" width="12" style="1" bestFit="1" customWidth="1"/>
    <col min="1806" max="1806" width="28.109375" style="1" bestFit="1" customWidth="1"/>
    <col min="1807" max="1807" width="26.6640625" style="1" bestFit="1" customWidth="1"/>
    <col min="1808" max="1808" width="32.88671875" style="1" customWidth="1"/>
    <col min="1809" max="1809" width="32.109375" style="1" bestFit="1" customWidth="1"/>
    <col min="1810" max="1810" width="17.6640625" style="1" bestFit="1" customWidth="1"/>
    <col min="1811" max="1811" width="28.44140625" style="1" bestFit="1" customWidth="1"/>
    <col min="1812" max="1812" width="29.88671875" style="1" customWidth="1"/>
    <col min="1813" max="1813" width="23.6640625" style="1" customWidth="1"/>
    <col min="1814" max="1823" width="8" style="1"/>
    <col min="1824" max="1827" width="0" style="1" hidden="1" customWidth="1"/>
    <col min="1828" max="2051" width="8" style="1"/>
    <col min="2052" max="2052" width="15.6640625" style="1" customWidth="1"/>
    <col min="2053" max="2053" width="13.109375" style="1" customWidth="1"/>
    <col min="2054" max="2054" width="28" style="1" bestFit="1" customWidth="1"/>
    <col min="2055" max="2055" width="25.33203125" style="1" customWidth="1"/>
    <col min="2056" max="2056" width="32.88671875" style="1" customWidth="1"/>
    <col min="2057" max="2057" width="0" style="1" hidden="1" customWidth="1"/>
    <col min="2058" max="2058" width="25.6640625" style="1" customWidth="1"/>
    <col min="2059" max="2059" width="30.6640625" style="1" bestFit="1" customWidth="1"/>
    <col min="2060" max="2060" width="17.6640625" style="1" bestFit="1" customWidth="1"/>
    <col min="2061" max="2061" width="12" style="1" bestFit="1" customWidth="1"/>
    <col min="2062" max="2062" width="28.109375" style="1" bestFit="1" customWidth="1"/>
    <col min="2063" max="2063" width="26.6640625" style="1" bestFit="1" customWidth="1"/>
    <col min="2064" max="2064" width="32.88671875" style="1" customWidth="1"/>
    <col min="2065" max="2065" width="32.109375" style="1" bestFit="1" customWidth="1"/>
    <col min="2066" max="2066" width="17.6640625" style="1" bestFit="1" customWidth="1"/>
    <col min="2067" max="2067" width="28.44140625" style="1" bestFit="1" customWidth="1"/>
    <col min="2068" max="2068" width="29.88671875" style="1" customWidth="1"/>
    <col min="2069" max="2069" width="23.6640625" style="1" customWidth="1"/>
    <col min="2070" max="2079" width="8" style="1"/>
    <col min="2080" max="2083" width="0" style="1" hidden="1" customWidth="1"/>
    <col min="2084" max="2307" width="8" style="1"/>
    <col min="2308" max="2308" width="15.6640625" style="1" customWidth="1"/>
    <col min="2309" max="2309" width="13.109375" style="1" customWidth="1"/>
    <col min="2310" max="2310" width="28" style="1" bestFit="1" customWidth="1"/>
    <col min="2311" max="2311" width="25.33203125" style="1" customWidth="1"/>
    <col min="2312" max="2312" width="32.88671875" style="1" customWidth="1"/>
    <col min="2313" max="2313" width="0" style="1" hidden="1" customWidth="1"/>
    <col min="2314" max="2314" width="25.6640625" style="1" customWidth="1"/>
    <col min="2315" max="2315" width="30.6640625" style="1" bestFit="1" customWidth="1"/>
    <col min="2316" max="2316" width="17.6640625" style="1" bestFit="1" customWidth="1"/>
    <col min="2317" max="2317" width="12" style="1" bestFit="1" customWidth="1"/>
    <col min="2318" max="2318" width="28.109375" style="1" bestFit="1" customWidth="1"/>
    <col min="2319" max="2319" width="26.6640625" style="1" bestFit="1" customWidth="1"/>
    <col min="2320" max="2320" width="32.88671875" style="1" customWidth="1"/>
    <col min="2321" max="2321" width="32.109375" style="1" bestFit="1" customWidth="1"/>
    <col min="2322" max="2322" width="17.6640625" style="1" bestFit="1" customWidth="1"/>
    <col min="2323" max="2323" width="28.44140625" style="1" bestFit="1" customWidth="1"/>
    <col min="2324" max="2324" width="29.88671875" style="1" customWidth="1"/>
    <col min="2325" max="2325" width="23.6640625" style="1" customWidth="1"/>
    <col min="2326" max="2335" width="8" style="1"/>
    <col min="2336" max="2339" width="0" style="1" hidden="1" customWidth="1"/>
    <col min="2340" max="2563" width="8" style="1"/>
    <col min="2564" max="2564" width="15.6640625" style="1" customWidth="1"/>
    <col min="2565" max="2565" width="13.109375" style="1" customWidth="1"/>
    <col min="2566" max="2566" width="28" style="1" bestFit="1" customWidth="1"/>
    <col min="2567" max="2567" width="25.33203125" style="1" customWidth="1"/>
    <col min="2568" max="2568" width="32.88671875" style="1" customWidth="1"/>
    <col min="2569" max="2569" width="0" style="1" hidden="1" customWidth="1"/>
    <col min="2570" max="2570" width="25.6640625" style="1" customWidth="1"/>
    <col min="2571" max="2571" width="30.6640625" style="1" bestFit="1" customWidth="1"/>
    <col min="2572" max="2572" width="17.6640625" style="1" bestFit="1" customWidth="1"/>
    <col min="2573" max="2573" width="12" style="1" bestFit="1" customWidth="1"/>
    <col min="2574" max="2574" width="28.109375" style="1" bestFit="1" customWidth="1"/>
    <col min="2575" max="2575" width="26.6640625" style="1" bestFit="1" customWidth="1"/>
    <col min="2576" max="2576" width="32.88671875" style="1" customWidth="1"/>
    <col min="2577" max="2577" width="32.109375" style="1" bestFit="1" customWidth="1"/>
    <col min="2578" max="2578" width="17.6640625" style="1" bestFit="1" customWidth="1"/>
    <col min="2579" max="2579" width="28.44140625" style="1" bestFit="1" customWidth="1"/>
    <col min="2580" max="2580" width="29.88671875" style="1" customWidth="1"/>
    <col min="2581" max="2581" width="23.6640625" style="1" customWidth="1"/>
    <col min="2582" max="2591" width="8" style="1"/>
    <col min="2592" max="2595" width="0" style="1" hidden="1" customWidth="1"/>
    <col min="2596" max="2819" width="8" style="1"/>
    <col min="2820" max="2820" width="15.6640625" style="1" customWidth="1"/>
    <col min="2821" max="2821" width="13.109375" style="1" customWidth="1"/>
    <col min="2822" max="2822" width="28" style="1" bestFit="1" customWidth="1"/>
    <col min="2823" max="2823" width="25.33203125" style="1" customWidth="1"/>
    <col min="2824" max="2824" width="32.88671875" style="1" customWidth="1"/>
    <col min="2825" max="2825" width="0" style="1" hidden="1" customWidth="1"/>
    <col min="2826" max="2826" width="25.6640625" style="1" customWidth="1"/>
    <col min="2827" max="2827" width="30.6640625" style="1" bestFit="1" customWidth="1"/>
    <col min="2828" max="2828" width="17.6640625" style="1" bestFit="1" customWidth="1"/>
    <col min="2829" max="2829" width="12" style="1" bestFit="1" customWidth="1"/>
    <col min="2830" max="2830" width="28.109375" style="1" bestFit="1" customWidth="1"/>
    <col min="2831" max="2831" width="26.6640625" style="1" bestFit="1" customWidth="1"/>
    <col min="2832" max="2832" width="32.88671875" style="1" customWidth="1"/>
    <col min="2833" max="2833" width="32.109375" style="1" bestFit="1" customWidth="1"/>
    <col min="2834" max="2834" width="17.6640625" style="1" bestFit="1" customWidth="1"/>
    <col min="2835" max="2835" width="28.44140625" style="1" bestFit="1" customWidth="1"/>
    <col min="2836" max="2836" width="29.88671875" style="1" customWidth="1"/>
    <col min="2837" max="2837" width="23.6640625" style="1" customWidth="1"/>
    <col min="2838" max="2847" width="8" style="1"/>
    <col min="2848" max="2851" width="0" style="1" hidden="1" customWidth="1"/>
    <col min="2852" max="3075" width="8" style="1"/>
    <col min="3076" max="3076" width="15.6640625" style="1" customWidth="1"/>
    <col min="3077" max="3077" width="13.109375" style="1" customWidth="1"/>
    <col min="3078" max="3078" width="28" style="1" bestFit="1" customWidth="1"/>
    <col min="3079" max="3079" width="25.33203125" style="1" customWidth="1"/>
    <col min="3080" max="3080" width="32.88671875" style="1" customWidth="1"/>
    <col min="3081" max="3081" width="0" style="1" hidden="1" customWidth="1"/>
    <col min="3082" max="3082" width="25.6640625" style="1" customWidth="1"/>
    <col min="3083" max="3083" width="30.6640625" style="1" bestFit="1" customWidth="1"/>
    <col min="3084" max="3084" width="17.6640625" style="1" bestFit="1" customWidth="1"/>
    <col min="3085" max="3085" width="12" style="1" bestFit="1" customWidth="1"/>
    <col min="3086" max="3086" width="28.109375" style="1" bestFit="1" customWidth="1"/>
    <col min="3087" max="3087" width="26.6640625" style="1" bestFit="1" customWidth="1"/>
    <col min="3088" max="3088" width="32.88671875" style="1" customWidth="1"/>
    <col min="3089" max="3089" width="32.109375" style="1" bestFit="1" customWidth="1"/>
    <col min="3090" max="3090" width="17.6640625" style="1" bestFit="1" customWidth="1"/>
    <col min="3091" max="3091" width="28.44140625" style="1" bestFit="1" customWidth="1"/>
    <col min="3092" max="3092" width="29.88671875" style="1" customWidth="1"/>
    <col min="3093" max="3093" width="23.6640625" style="1" customWidth="1"/>
    <col min="3094" max="3103" width="8" style="1"/>
    <col min="3104" max="3107" width="0" style="1" hidden="1" customWidth="1"/>
    <col min="3108" max="3331" width="8" style="1"/>
    <col min="3332" max="3332" width="15.6640625" style="1" customWidth="1"/>
    <col min="3333" max="3333" width="13.109375" style="1" customWidth="1"/>
    <col min="3334" max="3334" width="28" style="1" bestFit="1" customWidth="1"/>
    <col min="3335" max="3335" width="25.33203125" style="1" customWidth="1"/>
    <col min="3336" max="3336" width="32.88671875" style="1" customWidth="1"/>
    <col min="3337" max="3337" width="0" style="1" hidden="1" customWidth="1"/>
    <col min="3338" max="3338" width="25.6640625" style="1" customWidth="1"/>
    <col min="3339" max="3339" width="30.6640625" style="1" bestFit="1" customWidth="1"/>
    <col min="3340" max="3340" width="17.6640625" style="1" bestFit="1" customWidth="1"/>
    <col min="3341" max="3341" width="12" style="1" bestFit="1" customWidth="1"/>
    <col min="3342" max="3342" width="28.109375" style="1" bestFit="1" customWidth="1"/>
    <col min="3343" max="3343" width="26.6640625" style="1" bestFit="1" customWidth="1"/>
    <col min="3344" max="3344" width="32.88671875" style="1" customWidth="1"/>
    <col min="3345" max="3345" width="32.109375" style="1" bestFit="1" customWidth="1"/>
    <col min="3346" max="3346" width="17.6640625" style="1" bestFit="1" customWidth="1"/>
    <col min="3347" max="3347" width="28.44140625" style="1" bestFit="1" customWidth="1"/>
    <col min="3348" max="3348" width="29.88671875" style="1" customWidth="1"/>
    <col min="3349" max="3349" width="23.6640625" style="1" customWidth="1"/>
    <col min="3350" max="3359" width="8" style="1"/>
    <col min="3360" max="3363" width="0" style="1" hidden="1" customWidth="1"/>
    <col min="3364" max="3587" width="8" style="1"/>
    <col min="3588" max="3588" width="15.6640625" style="1" customWidth="1"/>
    <col min="3589" max="3589" width="13.109375" style="1" customWidth="1"/>
    <col min="3590" max="3590" width="28" style="1" bestFit="1" customWidth="1"/>
    <col min="3591" max="3591" width="25.33203125" style="1" customWidth="1"/>
    <col min="3592" max="3592" width="32.88671875" style="1" customWidth="1"/>
    <col min="3593" max="3593" width="0" style="1" hidden="1" customWidth="1"/>
    <col min="3594" max="3594" width="25.6640625" style="1" customWidth="1"/>
    <col min="3595" max="3595" width="30.6640625" style="1" bestFit="1" customWidth="1"/>
    <col min="3596" max="3596" width="17.6640625" style="1" bestFit="1" customWidth="1"/>
    <col min="3597" max="3597" width="12" style="1" bestFit="1" customWidth="1"/>
    <col min="3598" max="3598" width="28.109375" style="1" bestFit="1" customWidth="1"/>
    <col min="3599" max="3599" width="26.6640625" style="1" bestFit="1" customWidth="1"/>
    <col min="3600" max="3600" width="32.88671875" style="1" customWidth="1"/>
    <col min="3601" max="3601" width="32.109375" style="1" bestFit="1" customWidth="1"/>
    <col min="3602" max="3602" width="17.6640625" style="1" bestFit="1" customWidth="1"/>
    <col min="3603" max="3603" width="28.44140625" style="1" bestFit="1" customWidth="1"/>
    <col min="3604" max="3604" width="29.88671875" style="1" customWidth="1"/>
    <col min="3605" max="3605" width="23.6640625" style="1" customWidth="1"/>
    <col min="3606" max="3615" width="8" style="1"/>
    <col min="3616" max="3619" width="0" style="1" hidden="1" customWidth="1"/>
    <col min="3620" max="3843" width="8" style="1"/>
    <col min="3844" max="3844" width="15.6640625" style="1" customWidth="1"/>
    <col min="3845" max="3845" width="13.109375" style="1" customWidth="1"/>
    <col min="3846" max="3846" width="28" style="1" bestFit="1" customWidth="1"/>
    <col min="3847" max="3847" width="25.33203125" style="1" customWidth="1"/>
    <col min="3848" max="3848" width="32.88671875" style="1" customWidth="1"/>
    <col min="3849" max="3849" width="0" style="1" hidden="1" customWidth="1"/>
    <col min="3850" max="3850" width="25.6640625" style="1" customWidth="1"/>
    <col min="3851" max="3851" width="30.6640625" style="1" bestFit="1" customWidth="1"/>
    <col min="3852" max="3852" width="17.6640625" style="1" bestFit="1" customWidth="1"/>
    <col min="3853" max="3853" width="12" style="1" bestFit="1" customWidth="1"/>
    <col min="3854" max="3854" width="28.109375" style="1" bestFit="1" customWidth="1"/>
    <col min="3855" max="3855" width="26.6640625" style="1" bestFit="1" customWidth="1"/>
    <col min="3856" max="3856" width="32.88671875" style="1" customWidth="1"/>
    <col min="3857" max="3857" width="32.109375" style="1" bestFit="1" customWidth="1"/>
    <col min="3858" max="3858" width="17.6640625" style="1" bestFit="1" customWidth="1"/>
    <col min="3859" max="3859" width="28.44140625" style="1" bestFit="1" customWidth="1"/>
    <col min="3860" max="3860" width="29.88671875" style="1" customWidth="1"/>
    <col min="3861" max="3861" width="23.6640625" style="1" customWidth="1"/>
    <col min="3862" max="3871" width="8" style="1"/>
    <col min="3872" max="3875" width="0" style="1" hidden="1" customWidth="1"/>
    <col min="3876" max="4099" width="8" style="1"/>
    <col min="4100" max="4100" width="15.6640625" style="1" customWidth="1"/>
    <col min="4101" max="4101" width="13.109375" style="1" customWidth="1"/>
    <col min="4102" max="4102" width="28" style="1" bestFit="1" customWidth="1"/>
    <col min="4103" max="4103" width="25.33203125" style="1" customWidth="1"/>
    <col min="4104" max="4104" width="32.88671875" style="1" customWidth="1"/>
    <col min="4105" max="4105" width="0" style="1" hidden="1" customWidth="1"/>
    <col min="4106" max="4106" width="25.6640625" style="1" customWidth="1"/>
    <col min="4107" max="4107" width="30.6640625" style="1" bestFit="1" customWidth="1"/>
    <col min="4108" max="4108" width="17.6640625" style="1" bestFit="1" customWidth="1"/>
    <col min="4109" max="4109" width="12" style="1" bestFit="1" customWidth="1"/>
    <col min="4110" max="4110" width="28.109375" style="1" bestFit="1" customWidth="1"/>
    <col min="4111" max="4111" width="26.6640625" style="1" bestFit="1" customWidth="1"/>
    <col min="4112" max="4112" width="32.88671875" style="1" customWidth="1"/>
    <col min="4113" max="4113" width="32.109375" style="1" bestFit="1" customWidth="1"/>
    <col min="4114" max="4114" width="17.6640625" style="1" bestFit="1" customWidth="1"/>
    <col min="4115" max="4115" width="28.44140625" style="1" bestFit="1" customWidth="1"/>
    <col min="4116" max="4116" width="29.88671875" style="1" customWidth="1"/>
    <col min="4117" max="4117" width="23.6640625" style="1" customWidth="1"/>
    <col min="4118" max="4127" width="8" style="1"/>
    <col min="4128" max="4131" width="0" style="1" hidden="1" customWidth="1"/>
    <col min="4132" max="4355" width="8" style="1"/>
    <col min="4356" max="4356" width="15.6640625" style="1" customWidth="1"/>
    <col min="4357" max="4357" width="13.109375" style="1" customWidth="1"/>
    <col min="4358" max="4358" width="28" style="1" bestFit="1" customWidth="1"/>
    <col min="4359" max="4359" width="25.33203125" style="1" customWidth="1"/>
    <col min="4360" max="4360" width="32.88671875" style="1" customWidth="1"/>
    <col min="4361" max="4361" width="0" style="1" hidden="1" customWidth="1"/>
    <col min="4362" max="4362" width="25.6640625" style="1" customWidth="1"/>
    <col min="4363" max="4363" width="30.6640625" style="1" bestFit="1" customWidth="1"/>
    <col min="4364" max="4364" width="17.6640625" style="1" bestFit="1" customWidth="1"/>
    <col min="4365" max="4365" width="12" style="1" bestFit="1" customWidth="1"/>
    <col min="4366" max="4366" width="28.109375" style="1" bestFit="1" customWidth="1"/>
    <col min="4367" max="4367" width="26.6640625" style="1" bestFit="1" customWidth="1"/>
    <col min="4368" max="4368" width="32.88671875" style="1" customWidth="1"/>
    <col min="4369" max="4369" width="32.109375" style="1" bestFit="1" customWidth="1"/>
    <col min="4370" max="4370" width="17.6640625" style="1" bestFit="1" customWidth="1"/>
    <col min="4371" max="4371" width="28.44140625" style="1" bestFit="1" customWidth="1"/>
    <col min="4372" max="4372" width="29.88671875" style="1" customWidth="1"/>
    <col min="4373" max="4373" width="23.6640625" style="1" customWidth="1"/>
    <col min="4374" max="4383" width="8" style="1"/>
    <col min="4384" max="4387" width="0" style="1" hidden="1" customWidth="1"/>
    <col min="4388" max="4611" width="8" style="1"/>
    <col min="4612" max="4612" width="15.6640625" style="1" customWidth="1"/>
    <col min="4613" max="4613" width="13.109375" style="1" customWidth="1"/>
    <col min="4614" max="4614" width="28" style="1" bestFit="1" customWidth="1"/>
    <col min="4615" max="4615" width="25.33203125" style="1" customWidth="1"/>
    <col min="4616" max="4616" width="32.88671875" style="1" customWidth="1"/>
    <col min="4617" max="4617" width="0" style="1" hidden="1" customWidth="1"/>
    <col min="4618" max="4618" width="25.6640625" style="1" customWidth="1"/>
    <col min="4619" max="4619" width="30.6640625" style="1" bestFit="1" customWidth="1"/>
    <col min="4620" max="4620" width="17.6640625" style="1" bestFit="1" customWidth="1"/>
    <col min="4621" max="4621" width="12" style="1" bestFit="1" customWidth="1"/>
    <col min="4622" max="4622" width="28.109375" style="1" bestFit="1" customWidth="1"/>
    <col min="4623" max="4623" width="26.6640625" style="1" bestFit="1" customWidth="1"/>
    <col min="4624" max="4624" width="32.88671875" style="1" customWidth="1"/>
    <col min="4625" max="4625" width="32.109375" style="1" bestFit="1" customWidth="1"/>
    <col min="4626" max="4626" width="17.6640625" style="1" bestFit="1" customWidth="1"/>
    <col min="4627" max="4627" width="28.44140625" style="1" bestFit="1" customWidth="1"/>
    <col min="4628" max="4628" width="29.88671875" style="1" customWidth="1"/>
    <col min="4629" max="4629" width="23.6640625" style="1" customWidth="1"/>
    <col min="4630" max="4639" width="8" style="1"/>
    <col min="4640" max="4643" width="0" style="1" hidden="1" customWidth="1"/>
    <col min="4644" max="4867" width="8" style="1"/>
    <col min="4868" max="4868" width="15.6640625" style="1" customWidth="1"/>
    <col min="4869" max="4869" width="13.109375" style="1" customWidth="1"/>
    <col min="4870" max="4870" width="28" style="1" bestFit="1" customWidth="1"/>
    <col min="4871" max="4871" width="25.33203125" style="1" customWidth="1"/>
    <col min="4872" max="4872" width="32.88671875" style="1" customWidth="1"/>
    <col min="4873" max="4873" width="0" style="1" hidden="1" customWidth="1"/>
    <col min="4874" max="4874" width="25.6640625" style="1" customWidth="1"/>
    <col min="4875" max="4875" width="30.6640625" style="1" bestFit="1" customWidth="1"/>
    <col min="4876" max="4876" width="17.6640625" style="1" bestFit="1" customWidth="1"/>
    <col min="4877" max="4877" width="12" style="1" bestFit="1" customWidth="1"/>
    <col min="4878" max="4878" width="28.109375" style="1" bestFit="1" customWidth="1"/>
    <col min="4879" max="4879" width="26.6640625" style="1" bestFit="1" customWidth="1"/>
    <col min="4880" max="4880" width="32.88671875" style="1" customWidth="1"/>
    <col min="4881" max="4881" width="32.109375" style="1" bestFit="1" customWidth="1"/>
    <col min="4882" max="4882" width="17.6640625" style="1" bestFit="1" customWidth="1"/>
    <col min="4883" max="4883" width="28.44140625" style="1" bestFit="1" customWidth="1"/>
    <col min="4884" max="4884" width="29.88671875" style="1" customWidth="1"/>
    <col min="4885" max="4885" width="23.6640625" style="1" customWidth="1"/>
    <col min="4886" max="4895" width="8" style="1"/>
    <col min="4896" max="4899" width="0" style="1" hidden="1" customWidth="1"/>
    <col min="4900" max="5123" width="8" style="1"/>
    <col min="5124" max="5124" width="15.6640625" style="1" customWidth="1"/>
    <col min="5125" max="5125" width="13.109375" style="1" customWidth="1"/>
    <col min="5126" max="5126" width="28" style="1" bestFit="1" customWidth="1"/>
    <col min="5127" max="5127" width="25.33203125" style="1" customWidth="1"/>
    <col min="5128" max="5128" width="32.88671875" style="1" customWidth="1"/>
    <col min="5129" max="5129" width="0" style="1" hidden="1" customWidth="1"/>
    <col min="5130" max="5130" width="25.6640625" style="1" customWidth="1"/>
    <col min="5131" max="5131" width="30.6640625" style="1" bestFit="1" customWidth="1"/>
    <col min="5132" max="5132" width="17.6640625" style="1" bestFit="1" customWidth="1"/>
    <col min="5133" max="5133" width="12" style="1" bestFit="1" customWidth="1"/>
    <col min="5134" max="5134" width="28.109375" style="1" bestFit="1" customWidth="1"/>
    <col min="5135" max="5135" width="26.6640625" style="1" bestFit="1" customWidth="1"/>
    <col min="5136" max="5136" width="32.88671875" style="1" customWidth="1"/>
    <col min="5137" max="5137" width="32.109375" style="1" bestFit="1" customWidth="1"/>
    <col min="5138" max="5138" width="17.6640625" style="1" bestFit="1" customWidth="1"/>
    <col min="5139" max="5139" width="28.44140625" style="1" bestFit="1" customWidth="1"/>
    <col min="5140" max="5140" width="29.88671875" style="1" customWidth="1"/>
    <col min="5141" max="5141" width="23.6640625" style="1" customWidth="1"/>
    <col min="5142" max="5151" width="8" style="1"/>
    <col min="5152" max="5155" width="0" style="1" hidden="1" customWidth="1"/>
    <col min="5156" max="5379" width="8" style="1"/>
    <col min="5380" max="5380" width="15.6640625" style="1" customWidth="1"/>
    <col min="5381" max="5381" width="13.109375" style="1" customWidth="1"/>
    <col min="5382" max="5382" width="28" style="1" bestFit="1" customWidth="1"/>
    <col min="5383" max="5383" width="25.33203125" style="1" customWidth="1"/>
    <col min="5384" max="5384" width="32.88671875" style="1" customWidth="1"/>
    <col min="5385" max="5385" width="0" style="1" hidden="1" customWidth="1"/>
    <col min="5386" max="5386" width="25.6640625" style="1" customWidth="1"/>
    <col min="5387" max="5387" width="30.6640625" style="1" bestFit="1" customWidth="1"/>
    <col min="5388" max="5388" width="17.6640625" style="1" bestFit="1" customWidth="1"/>
    <col min="5389" max="5389" width="12" style="1" bestFit="1" customWidth="1"/>
    <col min="5390" max="5390" width="28.109375" style="1" bestFit="1" customWidth="1"/>
    <col min="5391" max="5391" width="26.6640625" style="1" bestFit="1" customWidth="1"/>
    <col min="5392" max="5392" width="32.88671875" style="1" customWidth="1"/>
    <col min="5393" max="5393" width="32.109375" style="1" bestFit="1" customWidth="1"/>
    <col min="5394" max="5394" width="17.6640625" style="1" bestFit="1" customWidth="1"/>
    <col min="5395" max="5395" width="28.44140625" style="1" bestFit="1" customWidth="1"/>
    <col min="5396" max="5396" width="29.88671875" style="1" customWidth="1"/>
    <col min="5397" max="5397" width="23.6640625" style="1" customWidth="1"/>
    <col min="5398" max="5407" width="8" style="1"/>
    <col min="5408" max="5411" width="0" style="1" hidden="1" customWidth="1"/>
    <col min="5412" max="5635" width="8" style="1"/>
    <col min="5636" max="5636" width="15.6640625" style="1" customWidth="1"/>
    <col min="5637" max="5637" width="13.109375" style="1" customWidth="1"/>
    <col min="5638" max="5638" width="28" style="1" bestFit="1" customWidth="1"/>
    <col min="5639" max="5639" width="25.33203125" style="1" customWidth="1"/>
    <col min="5640" max="5640" width="32.88671875" style="1" customWidth="1"/>
    <col min="5641" max="5641" width="0" style="1" hidden="1" customWidth="1"/>
    <col min="5642" max="5642" width="25.6640625" style="1" customWidth="1"/>
    <col min="5643" max="5643" width="30.6640625" style="1" bestFit="1" customWidth="1"/>
    <col min="5644" max="5644" width="17.6640625" style="1" bestFit="1" customWidth="1"/>
    <col min="5645" max="5645" width="12" style="1" bestFit="1" customWidth="1"/>
    <col min="5646" max="5646" width="28.109375" style="1" bestFit="1" customWidth="1"/>
    <col min="5647" max="5647" width="26.6640625" style="1" bestFit="1" customWidth="1"/>
    <col min="5648" max="5648" width="32.88671875" style="1" customWidth="1"/>
    <col min="5649" max="5649" width="32.109375" style="1" bestFit="1" customWidth="1"/>
    <col min="5650" max="5650" width="17.6640625" style="1" bestFit="1" customWidth="1"/>
    <col min="5651" max="5651" width="28.44140625" style="1" bestFit="1" customWidth="1"/>
    <col min="5652" max="5652" width="29.88671875" style="1" customWidth="1"/>
    <col min="5653" max="5653" width="23.6640625" style="1" customWidth="1"/>
    <col min="5654" max="5663" width="8" style="1"/>
    <col min="5664" max="5667" width="0" style="1" hidden="1" customWidth="1"/>
    <col min="5668" max="5891" width="8" style="1"/>
    <col min="5892" max="5892" width="15.6640625" style="1" customWidth="1"/>
    <col min="5893" max="5893" width="13.109375" style="1" customWidth="1"/>
    <col min="5894" max="5894" width="28" style="1" bestFit="1" customWidth="1"/>
    <col min="5895" max="5895" width="25.33203125" style="1" customWidth="1"/>
    <col min="5896" max="5896" width="32.88671875" style="1" customWidth="1"/>
    <col min="5897" max="5897" width="0" style="1" hidden="1" customWidth="1"/>
    <col min="5898" max="5898" width="25.6640625" style="1" customWidth="1"/>
    <col min="5899" max="5899" width="30.6640625" style="1" bestFit="1" customWidth="1"/>
    <col min="5900" max="5900" width="17.6640625" style="1" bestFit="1" customWidth="1"/>
    <col min="5901" max="5901" width="12" style="1" bestFit="1" customWidth="1"/>
    <col min="5902" max="5902" width="28.109375" style="1" bestFit="1" customWidth="1"/>
    <col min="5903" max="5903" width="26.6640625" style="1" bestFit="1" customWidth="1"/>
    <col min="5904" max="5904" width="32.88671875" style="1" customWidth="1"/>
    <col min="5905" max="5905" width="32.109375" style="1" bestFit="1" customWidth="1"/>
    <col min="5906" max="5906" width="17.6640625" style="1" bestFit="1" customWidth="1"/>
    <col min="5907" max="5907" width="28.44140625" style="1" bestFit="1" customWidth="1"/>
    <col min="5908" max="5908" width="29.88671875" style="1" customWidth="1"/>
    <col min="5909" max="5909" width="23.6640625" style="1" customWidth="1"/>
    <col min="5910" max="5919" width="8" style="1"/>
    <col min="5920" max="5923" width="0" style="1" hidden="1" customWidth="1"/>
    <col min="5924" max="6147" width="8" style="1"/>
    <col min="6148" max="6148" width="15.6640625" style="1" customWidth="1"/>
    <col min="6149" max="6149" width="13.109375" style="1" customWidth="1"/>
    <col min="6150" max="6150" width="28" style="1" bestFit="1" customWidth="1"/>
    <col min="6151" max="6151" width="25.33203125" style="1" customWidth="1"/>
    <col min="6152" max="6152" width="32.88671875" style="1" customWidth="1"/>
    <col min="6153" max="6153" width="0" style="1" hidden="1" customWidth="1"/>
    <col min="6154" max="6154" width="25.6640625" style="1" customWidth="1"/>
    <col min="6155" max="6155" width="30.6640625" style="1" bestFit="1" customWidth="1"/>
    <col min="6156" max="6156" width="17.6640625" style="1" bestFit="1" customWidth="1"/>
    <col min="6157" max="6157" width="12" style="1" bestFit="1" customWidth="1"/>
    <col min="6158" max="6158" width="28.109375" style="1" bestFit="1" customWidth="1"/>
    <col min="6159" max="6159" width="26.6640625" style="1" bestFit="1" customWidth="1"/>
    <col min="6160" max="6160" width="32.88671875" style="1" customWidth="1"/>
    <col min="6161" max="6161" width="32.109375" style="1" bestFit="1" customWidth="1"/>
    <col min="6162" max="6162" width="17.6640625" style="1" bestFit="1" customWidth="1"/>
    <col min="6163" max="6163" width="28.44140625" style="1" bestFit="1" customWidth="1"/>
    <col min="6164" max="6164" width="29.88671875" style="1" customWidth="1"/>
    <col min="6165" max="6165" width="23.6640625" style="1" customWidth="1"/>
    <col min="6166" max="6175" width="8" style="1"/>
    <col min="6176" max="6179" width="0" style="1" hidden="1" customWidth="1"/>
    <col min="6180" max="6403" width="8" style="1"/>
    <col min="6404" max="6404" width="15.6640625" style="1" customWidth="1"/>
    <col min="6405" max="6405" width="13.109375" style="1" customWidth="1"/>
    <col min="6406" max="6406" width="28" style="1" bestFit="1" customWidth="1"/>
    <col min="6407" max="6407" width="25.33203125" style="1" customWidth="1"/>
    <col min="6408" max="6408" width="32.88671875" style="1" customWidth="1"/>
    <col min="6409" max="6409" width="0" style="1" hidden="1" customWidth="1"/>
    <col min="6410" max="6410" width="25.6640625" style="1" customWidth="1"/>
    <col min="6411" max="6411" width="30.6640625" style="1" bestFit="1" customWidth="1"/>
    <col min="6412" max="6412" width="17.6640625" style="1" bestFit="1" customWidth="1"/>
    <col min="6413" max="6413" width="12" style="1" bestFit="1" customWidth="1"/>
    <col min="6414" max="6414" width="28.109375" style="1" bestFit="1" customWidth="1"/>
    <col min="6415" max="6415" width="26.6640625" style="1" bestFit="1" customWidth="1"/>
    <col min="6416" max="6416" width="32.88671875" style="1" customWidth="1"/>
    <col min="6417" max="6417" width="32.109375" style="1" bestFit="1" customWidth="1"/>
    <col min="6418" max="6418" width="17.6640625" style="1" bestFit="1" customWidth="1"/>
    <col min="6419" max="6419" width="28.44140625" style="1" bestFit="1" customWidth="1"/>
    <col min="6420" max="6420" width="29.88671875" style="1" customWidth="1"/>
    <col min="6421" max="6421" width="23.6640625" style="1" customWidth="1"/>
    <col min="6422" max="6431" width="8" style="1"/>
    <col min="6432" max="6435" width="0" style="1" hidden="1" customWidth="1"/>
    <col min="6436" max="6659" width="8" style="1"/>
    <col min="6660" max="6660" width="15.6640625" style="1" customWidth="1"/>
    <col min="6661" max="6661" width="13.109375" style="1" customWidth="1"/>
    <col min="6662" max="6662" width="28" style="1" bestFit="1" customWidth="1"/>
    <col min="6663" max="6663" width="25.33203125" style="1" customWidth="1"/>
    <col min="6664" max="6664" width="32.88671875" style="1" customWidth="1"/>
    <col min="6665" max="6665" width="0" style="1" hidden="1" customWidth="1"/>
    <col min="6666" max="6666" width="25.6640625" style="1" customWidth="1"/>
    <col min="6667" max="6667" width="30.6640625" style="1" bestFit="1" customWidth="1"/>
    <col min="6668" max="6668" width="17.6640625" style="1" bestFit="1" customWidth="1"/>
    <col min="6669" max="6669" width="12" style="1" bestFit="1" customWidth="1"/>
    <col min="6670" max="6670" width="28.109375" style="1" bestFit="1" customWidth="1"/>
    <col min="6671" max="6671" width="26.6640625" style="1" bestFit="1" customWidth="1"/>
    <col min="6672" max="6672" width="32.88671875" style="1" customWidth="1"/>
    <col min="6673" max="6673" width="32.109375" style="1" bestFit="1" customWidth="1"/>
    <col min="6674" max="6674" width="17.6640625" style="1" bestFit="1" customWidth="1"/>
    <col min="6675" max="6675" width="28.44140625" style="1" bestFit="1" customWidth="1"/>
    <col min="6676" max="6676" width="29.88671875" style="1" customWidth="1"/>
    <col min="6677" max="6677" width="23.6640625" style="1" customWidth="1"/>
    <col min="6678" max="6687" width="8" style="1"/>
    <col min="6688" max="6691" width="0" style="1" hidden="1" customWidth="1"/>
    <col min="6692" max="6915" width="8" style="1"/>
    <col min="6916" max="6916" width="15.6640625" style="1" customWidth="1"/>
    <col min="6917" max="6917" width="13.109375" style="1" customWidth="1"/>
    <col min="6918" max="6918" width="28" style="1" bestFit="1" customWidth="1"/>
    <col min="6919" max="6919" width="25.33203125" style="1" customWidth="1"/>
    <col min="6920" max="6920" width="32.88671875" style="1" customWidth="1"/>
    <col min="6921" max="6921" width="0" style="1" hidden="1" customWidth="1"/>
    <col min="6922" max="6922" width="25.6640625" style="1" customWidth="1"/>
    <col min="6923" max="6923" width="30.6640625" style="1" bestFit="1" customWidth="1"/>
    <col min="6924" max="6924" width="17.6640625" style="1" bestFit="1" customWidth="1"/>
    <col min="6925" max="6925" width="12" style="1" bestFit="1" customWidth="1"/>
    <col min="6926" max="6926" width="28.109375" style="1" bestFit="1" customWidth="1"/>
    <col min="6927" max="6927" width="26.6640625" style="1" bestFit="1" customWidth="1"/>
    <col min="6928" max="6928" width="32.88671875" style="1" customWidth="1"/>
    <col min="6929" max="6929" width="32.109375" style="1" bestFit="1" customWidth="1"/>
    <col min="6930" max="6930" width="17.6640625" style="1" bestFit="1" customWidth="1"/>
    <col min="6931" max="6931" width="28.44140625" style="1" bestFit="1" customWidth="1"/>
    <col min="6932" max="6932" width="29.88671875" style="1" customWidth="1"/>
    <col min="6933" max="6933" width="23.6640625" style="1" customWidth="1"/>
    <col min="6934" max="6943" width="8" style="1"/>
    <col min="6944" max="6947" width="0" style="1" hidden="1" customWidth="1"/>
    <col min="6948" max="7171" width="8" style="1"/>
    <col min="7172" max="7172" width="15.6640625" style="1" customWidth="1"/>
    <col min="7173" max="7173" width="13.109375" style="1" customWidth="1"/>
    <col min="7174" max="7174" width="28" style="1" bestFit="1" customWidth="1"/>
    <col min="7175" max="7175" width="25.33203125" style="1" customWidth="1"/>
    <col min="7176" max="7176" width="32.88671875" style="1" customWidth="1"/>
    <col min="7177" max="7177" width="0" style="1" hidden="1" customWidth="1"/>
    <col min="7178" max="7178" width="25.6640625" style="1" customWidth="1"/>
    <col min="7179" max="7179" width="30.6640625" style="1" bestFit="1" customWidth="1"/>
    <col min="7180" max="7180" width="17.6640625" style="1" bestFit="1" customWidth="1"/>
    <col min="7181" max="7181" width="12" style="1" bestFit="1" customWidth="1"/>
    <col min="7182" max="7182" width="28.109375" style="1" bestFit="1" customWidth="1"/>
    <col min="7183" max="7183" width="26.6640625" style="1" bestFit="1" customWidth="1"/>
    <col min="7184" max="7184" width="32.88671875" style="1" customWidth="1"/>
    <col min="7185" max="7185" width="32.109375" style="1" bestFit="1" customWidth="1"/>
    <col min="7186" max="7186" width="17.6640625" style="1" bestFit="1" customWidth="1"/>
    <col min="7187" max="7187" width="28.44140625" style="1" bestFit="1" customWidth="1"/>
    <col min="7188" max="7188" width="29.88671875" style="1" customWidth="1"/>
    <col min="7189" max="7189" width="23.6640625" style="1" customWidth="1"/>
    <col min="7190" max="7199" width="8" style="1"/>
    <col min="7200" max="7203" width="0" style="1" hidden="1" customWidth="1"/>
    <col min="7204" max="7427" width="8" style="1"/>
    <col min="7428" max="7428" width="15.6640625" style="1" customWidth="1"/>
    <col min="7429" max="7429" width="13.109375" style="1" customWidth="1"/>
    <col min="7430" max="7430" width="28" style="1" bestFit="1" customWidth="1"/>
    <col min="7431" max="7431" width="25.33203125" style="1" customWidth="1"/>
    <col min="7432" max="7432" width="32.88671875" style="1" customWidth="1"/>
    <col min="7433" max="7433" width="0" style="1" hidden="1" customWidth="1"/>
    <col min="7434" max="7434" width="25.6640625" style="1" customWidth="1"/>
    <col min="7435" max="7435" width="30.6640625" style="1" bestFit="1" customWidth="1"/>
    <col min="7436" max="7436" width="17.6640625" style="1" bestFit="1" customWidth="1"/>
    <col min="7437" max="7437" width="12" style="1" bestFit="1" customWidth="1"/>
    <col min="7438" max="7438" width="28.109375" style="1" bestFit="1" customWidth="1"/>
    <col min="7439" max="7439" width="26.6640625" style="1" bestFit="1" customWidth="1"/>
    <col min="7440" max="7440" width="32.88671875" style="1" customWidth="1"/>
    <col min="7441" max="7441" width="32.109375" style="1" bestFit="1" customWidth="1"/>
    <col min="7442" max="7442" width="17.6640625" style="1" bestFit="1" customWidth="1"/>
    <col min="7443" max="7443" width="28.44140625" style="1" bestFit="1" customWidth="1"/>
    <col min="7444" max="7444" width="29.88671875" style="1" customWidth="1"/>
    <col min="7445" max="7445" width="23.6640625" style="1" customWidth="1"/>
    <col min="7446" max="7455" width="8" style="1"/>
    <col min="7456" max="7459" width="0" style="1" hidden="1" customWidth="1"/>
    <col min="7460" max="7683" width="8" style="1"/>
    <col min="7684" max="7684" width="15.6640625" style="1" customWidth="1"/>
    <col min="7685" max="7685" width="13.109375" style="1" customWidth="1"/>
    <col min="7686" max="7686" width="28" style="1" bestFit="1" customWidth="1"/>
    <col min="7687" max="7687" width="25.33203125" style="1" customWidth="1"/>
    <col min="7688" max="7688" width="32.88671875" style="1" customWidth="1"/>
    <col min="7689" max="7689" width="0" style="1" hidden="1" customWidth="1"/>
    <col min="7690" max="7690" width="25.6640625" style="1" customWidth="1"/>
    <col min="7691" max="7691" width="30.6640625" style="1" bestFit="1" customWidth="1"/>
    <col min="7692" max="7692" width="17.6640625" style="1" bestFit="1" customWidth="1"/>
    <col min="7693" max="7693" width="12" style="1" bestFit="1" customWidth="1"/>
    <col min="7694" max="7694" width="28.109375" style="1" bestFit="1" customWidth="1"/>
    <col min="7695" max="7695" width="26.6640625" style="1" bestFit="1" customWidth="1"/>
    <col min="7696" max="7696" width="32.88671875" style="1" customWidth="1"/>
    <col min="7697" max="7697" width="32.109375" style="1" bestFit="1" customWidth="1"/>
    <col min="7698" max="7698" width="17.6640625" style="1" bestFit="1" customWidth="1"/>
    <col min="7699" max="7699" width="28.44140625" style="1" bestFit="1" customWidth="1"/>
    <col min="7700" max="7700" width="29.88671875" style="1" customWidth="1"/>
    <col min="7701" max="7701" width="23.6640625" style="1" customWidth="1"/>
    <col min="7702" max="7711" width="8" style="1"/>
    <col min="7712" max="7715" width="0" style="1" hidden="1" customWidth="1"/>
    <col min="7716" max="7939" width="8" style="1"/>
    <col min="7940" max="7940" width="15.6640625" style="1" customWidth="1"/>
    <col min="7941" max="7941" width="13.109375" style="1" customWidth="1"/>
    <col min="7942" max="7942" width="28" style="1" bestFit="1" customWidth="1"/>
    <col min="7943" max="7943" width="25.33203125" style="1" customWidth="1"/>
    <col min="7944" max="7944" width="32.88671875" style="1" customWidth="1"/>
    <col min="7945" max="7945" width="0" style="1" hidden="1" customWidth="1"/>
    <col min="7946" max="7946" width="25.6640625" style="1" customWidth="1"/>
    <col min="7947" max="7947" width="30.6640625" style="1" bestFit="1" customWidth="1"/>
    <col min="7948" max="7948" width="17.6640625" style="1" bestFit="1" customWidth="1"/>
    <col min="7949" max="7949" width="12" style="1" bestFit="1" customWidth="1"/>
    <col min="7950" max="7950" width="28.109375" style="1" bestFit="1" customWidth="1"/>
    <col min="7951" max="7951" width="26.6640625" style="1" bestFit="1" customWidth="1"/>
    <col min="7952" max="7952" width="32.88671875" style="1" customWidth="1"/>
    <col min="7953" max="7953" width="32.109375" style="1" bestFit="1" customWidth="1"/>
    <col min="7954" max="7954" width="17.6640625" style="1" bestFit="1" customWidth="1"/>
    <col min="7955" max="7955" width="28.44140625" style="1" bestFit="1" customWidth="1"/>
    <col min="7956" max="7956" width="29.88671875" style="1" customWidth="1"/>
    <col min="7957" max="7957" width="23.6640625" style="1" customWidth="1"/>
    <col min="7958" max="7967" width="8" style="1"/>
    <col min="7968" max="7971" width="0" style="1" hidden="1" customWidth="1"/>
    <col min="7972" max="8195" width="8" style="1"/>
    <col min="8196" max="8196" width="15.6640625" style="1" customWidth="1"/>
    <col min="8197" max="8197" width="13.109375" style="1" customWidth="1"/>
    <col min="8198" max="8198" width="28" style="1" bestFit="1" customWidth="1"/>
    <col min="8199" max="8199" width="25.33203125" style="1" customWidth="1"/>
    <col min="8200" max="8200" width="32.88671875" style="1" customWidth="1"/>
    <col min="8201" max="8201" width="0" style="1" hidden="1" customWidth="1"/>
    <col min="8202" max="8202" width="25.6640625" style="1" customWidth="1"/>
    <col min="8203" max="8203" width="30.6640625" style="1" bestFit="1" customWidth="1"/>
    <col min="8204" max="8204" width="17.6640625" style="1" bestFit="1" customWidth="1"/>
    <col min="8205" max="8205" width="12" style="1" bestFit="1" customWidth="1"/>
    <col min="8206" max="8206" width="28.109375" style="1" bestFit="1" customWidth="1"/>
    <col min="8207" max="8207" width="26.6640625" style="1" bestFit="1" customWidth="1"/>
    <col min="8208" max="8208" width="32.88671875" style="1" customWidth="1"/>
    <col min="8209" max="8209" width="32.109375" style="1" bestFit="1" customWidth="1"/>
    <col min="8210" max="8210" width="17.6640625" style="1" bestFit="1" customWidth="1"/>
    <col min="8211" max="8211" width="28.44140625" style="1" bestFit="1" customWidth="1"/>
    <col min="8212" max="8212" width="29.88671875" style="1" customWidth="1"/>
    <col min="8213" max="8213" width="23.6640625" style="1" customWidth="1"/>
    <col min="8214" max="8223" width="8" style="1"/>
    <col min="8224" max="8227" width="0" style="1" hidden="1" customWidth="1"/>
    <col min="8228" max="8451" width="8" style="1"/>
    <col min="8452" max="8452" width="15.6640625" style="1" customWidth="1"/>
    <col min="8453" max="8453" width="13.109375" style="1" customWidth="1"/>
    <col min="8454" max="8454" width="28" style="1" bestFit="1" customWidth="1"/>
    <col min="8455" max="8455" width="25.33203125" style="1" customWidth="1"/>
    <col min="8456" max="8456" width="32.88671875" style="1" customWidth="1"/>
    <col min="8457" max="8457" width="0" style="1" hidden="1" customWidth="1"/>
    <col min="8458" max="8458" width="25.6640625" style="1" customWidth="1"/>
    <col min="8459" max="8459" width="30.6640625" style="1" bestFit="1" customWidth="1"/>
    <col min="8460" max="8460" width="17.6640625" style="1" bestFit="1" customWidth="1"/>
    <col min="8461" max="8461" width="12" style="1" bestFit="1" customWidth="1"/>
    <col min="8462" max="8462" width="28.109375" style="1" bestFit="1" customWidth="1"/>
    <col min="8463" max="8463" width="26.6640625" style="1" bestFit="1" customWidth="1"/>
    <col min="8464" max="8464" width="32.88671875" style="1" customWidth="1"/>
    <col min="8465" max="8465" width="32.109375" style="1" bestFit="1" customWidth="1"/>
    <col min="8466" max="8466" width="17.6640625" style="1" bestFit="1" customWidth="1"/>
    <col min="8467" max="8467" width="28.44140625" style="1" bestFit="1" customWidth="1"/>
    <col min="8468" max="8468" width="29.88671875" style="1" customWidth="1"/>
    <col min="8469" max="8469" width="23.6640625" style="1" customWidth="1"/>
    <col min="8470" max="8479" width="8" style="1"/>
    <col min="8480" max="8483" width="0" style="1" hidden="1" customWidth="1"/>
    <col min="8484" max="8707" width="8" style="1"/>
    <col min="8708" max="8708" width="15.6640625" style="1" customWidth="1"/>
    <col min="8709" max="8709" width="13.109375" style="1" customWidth="1"/>
    <col min="8710" max="8710" width="28" style="1" bestFit="1" customWidth="1"/>
    <col min="8711" max="8711" width="25.33203125" style="1" customWidth="1"/>
    <col min="8712" max="8712" width="32.88671875" style="1" customWidth="1"/>
    <col min="8713" max="8713" width="0" style="1" hidden="1" customWidth="1"/>
    <col min="8714" max="8714" width="25.6640625" style="1" customWidth="1"/>
    <col min="8715" max="8715" width="30.6640625" style="1" bestFit="1" customWidth="1"/>
    <col min="8716" max="8716" width="17.6640625" style="1" bestFit="1" customWidth="1"/>
    <col min="8717" max="8717" width="12" style="1" bestFit="1" customWidth="1"/>
    <col min="8718" max="8718" width="28.109375" style="1" bestFit="1" customWidth="1"/>
    <col min="8719" max="8719" width="26.6640625" style="1" bestFit="1" customWidth="1"/>
    <col min="8720" max="8720" width="32.88671875" style="1" customWidth="1"/>
    <col min="8721" max="8721" width="32.109375" style="1" bestFit="1" customWidth="1"/>
    <col min="8722" max="8722" width="17.6640625" style="1" bestFit="1" customWidth="1"/>
    <col min="8723" max="8723" width="28.44140625" style="1" bestFit="1" customWidth="1"/>
    <col min="8724" max="8724" width="29.88671875" style="1" customWidth="1"/>
    <col min="8725" max="8725" width="23.6640625" style="1" customWidth="1"/>
    <col min="8726" max="8735" width="8" style="1"/>
    <col min="8736" max="8739" width="0" style="1" hidden="1" customWidth="1"/>
    <col min="8740" max="8963" width="8" style="1"/>
    <col min="8964" max="8964" width="15.6640625" style="1" customWidth="1"/>
    <col min="8965" max="8965" width="13.109375" style="1" customWidth="1"/>
    <col min="8966" max="8966" width="28" style="1" bestFit="1" customWidth="1"/>
    <col min="8967" max="8967" width="25.33203125" style="1" customWidth="1"/>
    <col min="8968" max="8968" width="32.88671875" style="1" customWidth="1"/>
    <col min="8969" max="8969" width="0" style="1" hidden="1" customWidth="1"/>
    <col min="8970" max="8970" width="25.6640625" style="1" customWidth="1"/>
    <col min="8971" max="8971" width="30.6640625" style="1" bestFit="1" customWidth="1"/>
    <col min="8972" max="8972" width="17.6640625" style="1" bestFit="1" customWidth="1"/>
    <col min="8973" max="8973" width="12" style="1" bestFit="1" customWidth="1"/>
    <col min="8974" max="8974" width="28.109375" style="1" bestFit="1" customWidth="1"/>
    <col min="8975" max="8975" width="26.6640625" style="1" bestFit="1" customWidth="1"/>
    <col min="8976" max="8976" width="32.88671875" style="1" customWidth="1"/>
    <col min="8977" max="8977" width="32.109375" style="1" bestFit="1" customWidth="1"/>
    <col min="8978" max="8978" width="17.6640625" style="1" bestFit="1" customWidth="1"/>
    <col min="8979" max="8979" width="28.44140625" style="1" bestFit="1" customWidth="1"/>
    <col min="8980" max="8980" width="29.88671875" style="1" customWidth="1"/>
    <col min="8981" max="8981" width="23.6640625" style="1" customWidth="1"/>
    <col min="8982" max="8991" width="8" style="1"/>
    <col min="8992" max="8995" width="0" style="1" hidden="1" customWidth="1"/>
    <col min="8996" max="9219" width="8" style="1"/>
    <col min="9220" max="9220" width="15.6640625" style="1" customWidth="1"/>
    <col min="9221" max="9221" width="13.109375" style="1" customWidth="1"/>
    <col min="9222" max="9222" width="28" style="1" bestFit="1" customWidth="1"/>
    <col min="9223" max="9223" width="25.33203125" style="1" customWidth="1"/>
    <col min="9224" max="9224" width="32.88671875" style="1" customWidth="1"/>
    <col min="9225" max="9225" width="0" style="1" hidden="1" customWidth="1"/>
    <col min="9226" max="9226" width="25.6640625" style="1" customWidth="1"/>
    <col min="9227" max="9227" width="30.6640625" style="1" bestFit="1" customWidth="1"/>
    <col min="9228" max="9228" width="17.6640625" style="1" bestFit="1" customWidth="1"/>
    <col min="9229" max="9229" width="12" style="1" bestFit="1" customWidth="1"/>
    <col min="9230" max="9230" width="28.109375" style="1" bestFit="1" customWidth="1"/>
    <col min="9231" max="9231" width="26.6640625" style="1" bestFit="1" customWidth="1"/>
    <col min="9232" max="9232" width="32.88671875" style="1" customWidth="1"/>
    <col min="9233" max="9233" width="32.109375" style="1" bestFit="1" customWidth="1"/>
    <col min="9234" max="9234" width="17.6640625" style="1" bestFit="1" customWidth="1"/>
    <col min="9235" max="9235" width="28.44140625" style="1" bestFit="1" customWidth="1"/>
    <col min="9236" max="9236" width="29.88671875" style="1" customWidth="1"/>
    <col min="9237" max="9237" width="23.6640625" style="1" customWidth="1"/>
    <col min="9238" max="9247" width="8" style="1"/>
    <col min="9248" max="9251" width="0" style="1" hidden="1" customWidth="1"/>
    <col min="9252" max="9475" width="8" style="1"/>
    <col min="9476" max="9476" width="15.6640625" style="1" customWidth="1"/>
    <col min="9477" max="9477" width="13.109375" style="1" customWidth="1"/>
    <col min="9478" max="9478" width="28" style="1" bestFit="1" customWidth="1"/>
    <col min="9479" max="9479" width="25.33203125" style="1" customWidth="1"/>
    <col min="9480" max="9480" width="32.88671875" style="1" customWidth="1"/>
    <col min="9481" max="9481" width="0" style="1" hidden="1" customWidth="1"/>
    <col min="9482" max="9482" width="25.6640625" style="1" customWidth="1"/>
    <col min="9483" max="9483" width="30.6640625" style="1" bestFit="1" customWidth="1"/>
    <col min="9484" max="9484" width="17.6640625" style="1" bestFit="1" customWidth="1"/>
    <col min="9485" max="9485" width="12" style="1" bestFit="1" customWidth="1"/>
    <col min="9486" max="9486" width="28.109375" style="1" bestFit="1" customWidth="1"/>
    <col min="9487" max="9487" width="26.6640625" style="1" bestFit="1" customWidth="1"/>
    <col min="9488" max="9488" width="32.88671875" style="1" customWidth="1"/>
    <col min="9489" max="9489" width="32.109375" style="1" bestFit="1" customWidth="1"/>
    <col min="9490" max="9490" width="17.6640625" style="1" bestFit="1" customWidth="1"/>
    <col min="9491" max="9491" width="28.44140625" style="1" bestFit="1" customWidth="1"/>
    <col min="9492" max="9492" width="29.88671875" style="1" customWidth="1"/>
    <col min="9493" max="9493" width="23.6640625" style="1" customWidth="1"/>
    <col min="9494" max="9503" width="8" style="1"/>
    <col min="9504" max="9507" width="0" style="1" hidden="1" customWidth="1"/>
    <col min="9508" max="9731" width="8" style="1"/>
    <col min="9732" max="9732" width="15.6640625" style="1" customWidth="1"/>
    <col min="9733" max="9733" width="13.109375" style="1" customWidth="1"/>
    <col min="9734" max="9734" width="28" style="1" bestFit="1" customWidth="1"/>
    <col min="9735" max="9735" width="25.33203125" style="1" customWidth="1"/>
    <col min="9736" max="9736" width="32.88671875" style="1" customWidth="1"/>
    <col min="9737" max="9737" width="0" style="1" hidden="1" customWidth="1"/>
    <col min="9738" max="9738" width="25.6640625" style="1" customWidth="1"/>
    <col min="9739" max="9739" width="30.6640625" style="1" bestFit="1" customWidth="1"/>
    <col min="9740" max="9740" width="17.6640625" style="1" bestFit="1" customWidth="1"/>
    <col min="9741" max="9741" width="12" style="1" bestFit="1" customWidth="1"/>
    <col min="9742" max="9742" width="28.109375" style="1" bestFit="1" customWidth="1"/>
    <col min="9743" max="9743" width="26.6640625" style="1" bestFit="1" customWidth="1"/>
    <col min="9744" max="9744" width="32.88671875" style="1" customWidth="1"/>
    <col min="9745" max="9745" width="32.109375" style="1" bestFit="1" customWidth="1"/>
    <col min="9746" max="9746" width="17.6640625" style="1" bestFit="1" customWidth="1"/>
    <col min="9747" max="9747" width="28.44140625" style="1" bestFit="1" customWidth="1"/>
    <col min="9748" max="9748" width="29.88671875" style="1" customWidth="1"/>
    <col min="9749" max="9749" width="23.6640625" style="1" customWidth="1"/>
    <col min="9750" max="9759" width="8" style="1"/>
    <col min="9760" max="9763" width="0" style="1" hidden="1" customWidth="1"/>
    <col min="9764" max="9987" width="8" style="1"/>
    <col min="9988" max="9988" width="15.6640625" style="1" customWidth="1"/>
    <col min="9989" max="9989" width="13.109375" style="1" customWidth="1"/>
    <col min="9990" max="9990" width="28" style="1" bestFit="1" customWidth="1"/>
    <col min="9991" max="9991" width="25.33203125" style="1" customWidth="1"/>
    <col min="9992" max="9992" width="32.88671875" style="1" customWidth="1"/>
    <col min="9993" max="9993" width="0" style="1" hidden="1" customWidth="1"/>
    <col min="9994" max="9994" width="25.6640625" style="1" customWidth="1"/>
    <col min="9995" max="9995" width="30.6640625" style="1" bestFit="1" customWidth="1"/>
    <col min="9996" max="9996" width="17.6640625" style="1" bestFit="1" customWidth="1"/>
    <col min="9997" max="9997" width="12" style="1" bestFit="1" customWidth="1"/>
    <col min="9998" max="9998" width="28.109375" style="1" bestFit="1" customWidth="1"/>
    <col min="9999" max="9999" width="26.6640625" style="1" bestFit="1" customWidth="1"/>
    <col min="10000" max="10000" width="32.88671875" style="1" customWidth="1"/>
    <col min="10001" max="10001" width="32.109375" style="1" bestFit="1" customWidth="1"/>
    <col min="10002" max="10002" width="17.6640625" style="1" bestFit="1" customWidth="1"/>
    <col min="10003" max="10003" width="28.44140625" style="1" bestFit="1" customWidth="1"/>
    <col min="10004" max="10004" width="29.88671875" style="1" customWidth="1"/>
    <col min="10005" max="10005" width="23.6640625" style="1" customWidth="1"/>
    <col min="10006" max="10015" width="8" style="1"/>
    <col min="10016" max="10019" width="0" style="1" hidden="1" customWidth="1"/>
    <col min="10020" max="10243" width="8" style="1"/>
    <col min="10244" max="10244" width="15.6640625" style="1" customWidth="1"/>
    <col min="10245" max="10245" width="13.109375" style="1" customWidth="1"/>
    <col min="10246" max="10246" width="28" style="1" bestFit="1" customWidth="1"/>
    <col min="10247" max="10247" width="25.33203125" style="1" customWidth="1"/>
    <col min="10248" max="10248" width="32.88671875" style="1" customWidth="1"/>
    <col min="10249" max="10249" width="0" style="1" hidden="1" customWidth="1"/>
    <col min="10250" max="10250" width="25.6640625" style="1" customWidth="1"/>
    <col min="10251" max="10251" width="30.6640625" style="1" bestFit="1" customWidth="1"/>
    <col min="10252" max="10252" width="17.6640625" style="1" bestFit="1" customWidth="1"/>
    <col min="10253" max="10253" width="12" style="1" bestFit="1" customWidth="1"/>
    <col min="10254" max="10254" width="28.109375" style="1" bestFit="1" customWidth="1"/>
    <col min="10255" max="10255" width="26.6640625" style="1" bestFit="1" customWidth="1"/>
    <col min="10256" max="10256" width="32.88671875" style="1" customWidth="1"/>
    <col min="10257" max="10257" width="32.109375" style="1" bestFit="1" customWidth="1"/>
    <col min="10258" max="10258" width="17.6640625" style="1" bestFit="1" customWidth="1"/>
    <col min="10259" max="10259" width="28.44140625" style="1" bestFit="1" customWidth="1"/>
    <col min="10260" max="10260" width="29.88671875" style="1" customWidth="1"/>
    <col min="10261" max="10261" width="23.6640625" style="1" customWidth="1"/>
    <col min="10262" max="10271" width="8" style="1"/>
    <col min="10272" max="10275" width="0" style="1" hidden="1" customWidth="1"/>
    <col min="10276" max="10499" width="8" style="1"/>
    <col min="10500" max="10500" width="15.6640625" style="1" customWidth="1"/>
    <col min="10501" max="10501" width="13.109375" style="1" customWidth="1"/>
    <col min="10502" max="10502" width="28" style="1" bestFit="1" customWidth="1"/>
    <col min="10503" max="10503" width="25.33203125" style="1" customWidth="1"/>
    <col min="10504" max="10504" width="32.88671875" style="1" customWidth="1"/>
    <col min="10505" max="10505" width="0" style="1" hidden="1" customWidth="1"/>
    <col min="10506" max="10506" width="25.6640625" style="1" customWidth="1"/>
    <col min="10507" max="10507" width="30.6640625" style="1" bestFit="1" customWidth="1"/>
    <col min="10508" max="10508" width="17.6640625" style="1" bestFit="1" customWidth="1"/>
    <col min="10509" max="10509" width="12" style="1" bestFit="1" customWidth="1"/>
    <col min="10510" max="10510" width="28.109375" style="1" bestFit="1" customWidth="1"/>
    <col min="10511" max="10511" width="26.6640625" style="1" bestFit="1" customWidth="1"/>
    <col min="10512" max="10512" width="32.88671875" style="1" customWidth="1"/>
    <col min="10513" max="10513" width="32.109375" style="1" bestFit="1" customWidth="1"/>
    <col min="10514" max="10514" width="17.6640625" style="1" bestFit="1" customWidth="1"/>
    <col min="10515" max="10515" width="28.44140625" style="1" bestFit="1" customWidth="1"/>
    <col min="10516" max="10516" width="29.88671875" style="1" customWidth="1"/>
    <col min="10517" max="10517" width="23.6640625" style="1" customWidth="1"/>
    <col min="10518" max="10527" width="8" style="1"/>
    <col min="10528" max="10531" width="0" style="1" hidden="1" customWidth="1"/>
    <col min="10532" max="10755" width="8" style="1"/>
    <col min="10756" max="10756" width="15.6640625" style="1" customWidth="1"/>
    <col min="10757" max="10757" width="13.109375" style="1" customWidth="1"/>
    <col min="10758" max="10758" width="28" style="1" bestFit="1" customWidth="1"/>
    <col min="10759" max="10759" width="25.33203125" style="1" customWidth="1"/>
    <col min="10760" max="10760" width="32.88671875" style="1" customWidth="1"/>
    <col min="10761" max="10761" width="0" style="1" hidden="1" customWidth="1"/>
    <col min="10762" max="10762" width="25.6640625" style="1" customWidth="1"/>
    <col min="10763" max="10763" width="30.6640625" style="1" bestFit="1" customWidth="1"/>
    <col min="10764" max="10764" width="17.6640625" style="1" bestFit="1" customWidth="1"/>
    <col min="10765" max="10765" width="12" style="1" bestFit="1" customWidth="1"/>
    <col min="10766" max="10766" width="28.109375" style="1" bestFit="1" customWidth="1"/>
    <col min="10767" max="10767" width="26.6640625" style="1" bestFit="1" customWidth="1"/>
    <col min="10768" max="10768" width="32.88671875" style="1" customWidth="1"/>
    <col min="10769" max="10769" width="32.109375" style="1" bestFit="1" customWidth="1"/>
    <col min="10770" max="10770" width="17.6640625" style="1" bestFit="1" customWidth="1"/>
    <col min="10771" max="10771" width="28.44140625" style="1" bestFit="1" customWidth="1"/>
    <col min="10772" max="10772" width="29.88671875" style="1" customWidth="1"/>
    <col min="10773" max="10773" width="23.6640625" style="1" customWidth="1"/>
    <col min="10774" max="10783" width="8" style="1"/>
    <col min="10784" max="10787" width="0" style="1" hidden="1" customWidth="1"/>
    <col min="10788" max="11011" width="8" style="1"/>
    <col min="11012" max="11012" width="15.6640625" style="1" customWidth="1"/>
    <col min="11013" max="11013" width="13.109375" style="1" customWidth="1"/>
    <col min="11014" max="11014" width="28" style="1" bestFit="1" customWidth="1"/>
    <col min="11015" max="11015" width="25.33203125" style="1" customWidth="1"/>
    <col min="11016" max="11016" width="32.88671875" style="1" customWidth="1"/>
    <col min="11017" max="11017" width="0" style="1" hidden="1" customWidth="1"/>
    <col min="11018" max="11018" width="25.6640625" style="1" customWidth="1"/>
    <col min="11019" max="11019" width="30.6640625" style="1" bestFit="1" customWidth="1"/>
    <col min="11020" max="11020" width="17.6640625" style="1" bestFit="1" customWidth="1"/>
    <col min="11021" max="11021" width="12" style="1" bestFit="1" customWidth="1"/>
    <col min="11022" max="11022" width="28.109375" style="1" bestFit="1" customWidth="1"/>
    <col min="11023" max="11023" width="26.6640625" style="1" bestFit="1" customWidth="1"/>
    <col min="11024" max="11024" width="32.88671875" style="1" customWidth="1"/>
    <col min="11025" max="11025" width="32.109375" style="1" bestFit="1" customWidth="1"/>
    <col min="11026" max="11026" width="17.6640625" style="1" bestFit="1" customWidth="1"/>
    <col min="11027" max="11027" width="28.44140625" style="1" bestFit="1" customWidth="1"/>
    <col min="11028" max="11028" width="29.88671875" style="1" customWidth="1"/>
    <col min="11029" max="11029" width="23.6640625" style="1" customWidth="1"/>
    <col min="11030" max="11039" width="8" style="1"/>
    <col min="11040" max="11043" width="0" style="1" hidden="1" customWidth="1"/>
    <col min="11044" max="11267" width="8" style="1"/>
    <col min="11268" max="11268" width="15.6640625" style="1" customWidth="1"/>
    <col min="11269" max="11269" width="13.109375" style="1" customWidth="1"/>
    <col min="11270" max="11270" width="28" style="1" bestFit="1" customWidth="1"/>
    <col min="11271" max="11271" width="25.33203125" style="1" customWidth="1"/>
    <col min="11272" max="11272" width="32.88671875" style="1" customWidth="1"/>
    <col min="11273" max="11273" width="0" style="1" hidden="1" customWidth="1"/>
    <col min="11274" max="11274" width="25.6640625" style="1" customWidth="1"/>
    <col min="11275" max="11275" width="30.6640625" style="1" bestFit="1" customWidth="1"/>
    <col min="11276" max="11276" width="17.6640625" style="1" bestFit="1" customWidth="1"/>
    <col min="11277" max="11277" width="12" style="1" bestFit="1" customWidth="1"/>
    <col min="11278" max="11278" width="28.109375" style="1" bestFit="1" customWidth="1"/>
    <col min="11279" max="11279" width="26.6640625" style="1" bestFit="1" customWidth="1"/>
    <col min="11280" max="11280" width="32.88671875" style="1" customWidth="1"/>
    <col min="11281" max="11281" width="32.109375" style="1" bestFit="1" customWidth="1"/>
    <col min="11282" max="11282" width="17.6640625" style="1" bestFit="1" customWidth="1"/>
    <col min="11283" max="11283" width="28.44140625" style="1" bestFit="1" customWidth="1"/>
    <col min="11284" max="11284" width="29.88671875" style="1" customWidth="1"/>
    <col min="11285" max="11285" width="23.6640625" style="1" customWidth="1"/>
    <col min="11286" max="11295" width="8" style="1"/>
    <col min="11296" max="11299" width="0" style="1" hidden="1" customWidth="1"/>
    <col min="11300" max="11523" width="8" style="1"/>
    <col min="11524" max="11524" width="15.6640625" style="1" customWidth="1"/>
    <col min="11525" max="11525" width="13.109375" style="1" customWidth="1"/>
    <col min="11526" max="11526" width="28" style="1" bestFit="1" customWidth="1"/>
    <col min="11527" max="11527" width="25.33203125" style="1" customWidth="1"/>
    <col min="11528" max="11528" width="32.88671875" style="1" customWidth="1"/>
    <col min="11529" max="11529" width="0" style="1" hidden="1" customWidth="1"/>
    <col min="11530" max="11530" width="25.6640625" style="1" customWidth="1"/>
    <col min="11531" max="11531" width="30.6640625" style="1" bestFit="1" customWidth="1"/>
    <col min="11532" max="11532" width="17.6640625" style="1" bestFit="1" customWidth="1"/>
    <col min="11533" max="11533" width="12" style="1" bestFit="1" customWidth="1"/>
    <col min="11534" max="11534" width="28.109375" style="1" bestFit="1" customWidth="1"/>
    <col min="11535" max="11535" width="26.6640625" style="1" bestFit="1" customWidth="1"/>
    <col min="11536" max="11536" width="32.88671875" style="1" customWidth="1"/>
    <col min="11537" max="11537" width="32.109375" style="1" bestFit="1" customWidth="1"/>
    <col min="11538" max="11538" width="17.6640625" style="1" bestFit="1" customWidth="1"/>
    <col min="11539" max="11539" width="28.44140625" style="1" bestFit="1" customWidth="1"/>
    <col min="11540" max="11540" width="29.88671875" style="1" customWidth="1"/>
    <col min="11541" max="11541" width="23.6640625" style="1" customWidth="1"/>
    <col min="11542" max="11551" width="8" style="1"/>
    <col min="11552" max="11555" width="0" style="1" hidden="1" customWidth="1"/>
    <col min="11556" max="11779" width="8" style="1"/>
    <col min="11780" max="11780" width="15.6640625" style="1" customWidth="1"/>
    <col min="11781" max="11781" width="13.109375" style="1" customWidth="1"/>
    <col min="11782" max="11782" width="28" style="1" bestFit="1" customWidth="1"/>
    <col min="11783" max="11783" width="25.33203125" style="1" customWidth="1"/>
    <col min="11784" max="11784" width="32.88671875" style="1" customWidth="1"/>
    <col min="11785" max="11785" width="0" style="1" hidden="1" customWidth="1"/>
    <col min="11786" max="11786" width="25.6640625" style="1" customWidth="1"/>
    <col min="11787" max="11787" width="30.6640625" style="1" bestFit="1" customWidth="1"/>
    <col min="11788" max="11788" width="17.6640625" style="1" bestFit="1" customWidth="1"/>
    <col min="11789" max="11789" width="12" style="1" bestFit="1" customWidth="1"/>
    <col min="11790" max="11790" width="28.109375" style="1" bestFit="1" customWidth="1"/>
    <col min="11791" max="11791" width="26.6640625" style="1" bestFit="1" customWidth="1"/>
    <col min="11792" max="11792" width="32.88671875" style="1" customWidth="1"/>
    <col min="11793" max="11793" width="32.109375" style="1" bestFit="1" customWidth="1"/>
    <col min="11794" max="11794" width="17.6640625" style="1" bestFit="1" customWidth="1"/>
    <col min="11795" max="11795" width="28.44140625" style="1" bestFit="1" customWidth="1"/>
    <col min="11796" max="11796" width="29.88671875" style="1" customWidth="1"/>
    <col min="11797" max="11797" width="23.6640625" style="1" customWidth="1"/>
    <col min="11798" max="11807" width="8" style="1"/>
    <col min="11808" max="11811" width="0" style="1" hidden="1" customWidth="1"/>
    <col min="11812" max="12035" width="8" style="1"/>
    <col min="12036" max="12036" width="15.6640625" style="1" customWidth="1"/>
    <col min="12037" max="12037" width="13.109375" style="1" customWidth="1"/>
    <col min="12038" max="12038" width="28" style="1" bestFit="1" customWidth="1"/>
    <col min="12039" max="12039" width="25.33203125" style="1" customWidth="1"/>
    <col min="12040" max="12040" width="32.88671875" style="1" customWidth="1"/>
    <col min="12041" max="12041" width="0" style="1" hidden="1" customWidth="1"/>
    <col min="12042" max="12042" width="25.6640625" style="1" customWidth="1"/>
    <col min="12043" max="12043" width="30.6640625" style="1" bestFit="1" customWidth="1"/>
    <col min="12044" max="12044" width="17.6640625" style="1" bestFit="1" customWidth="1"/>
    <col min="12045" max="12045" width="12" style="1" bestFit="1" customWidth="1"/>
    <col min="12046" max="12046" width="28.109375" style="1" bestFit="1" customWidth="1"/>
    <col min="12047" max="12047" width="26.6640625" style="1" bestFit="1" customWidth="1"/>
    <col min="12048" max="12048" width="32.88671875" style="1" customWidth="1"/>
    <col min="12049" max="12049" width="32.109375" style="1" bestFit="1" customWidth="1"/>
    <col min="12050" max="12050" width="17.6640625" style="1" bestFit="1" customWidth="1"/>
    <col min="12051" max="12051" width="28.44140625" style="1" bestFit="1" customWidth="1"/>
    <col min="12052" max="12052" width="29.88671875" style="1" customWidth="1"/>
    <col min="12053" max="12053" width="23.6640625" style="1" customWidth="1"/>
    <col min="12054" max="12063" width="8" style="1"/>
    <col min="12064" max="12067" width="0" style="1" hidden="1" customWidth="1"/>
    <col min="12068" max="12291" width="8" style="1"/>
    <col min="12292" max="12292" width="15.6640625" style="1" customWidth="1"/>
    <col min="12293" max="12293" width="13.109375" style="1" customWidth="1"/>
    <col min="12294" max="12294" width="28" style="1" bestFit="1" customWidth="1"/>
    <col min="12295" max="12295" width="25.33203125" style="1" customWidth="1"/>
    <col min="12296" max="12296" width="32.88671875" style="1" customWidth="1"/>
    <col min="12297" max="12297" width="0" style="1" hidden="1" customWidth="1"/>
    <col min="12298" max="12298" width="25.6640625" style="1" customWidth="1"/>
    <col min="12299" max="12299" width="30.6640625" style="1" bestFit="1" customWidth="1"/>
    <col min="12300" max="12300" width="17.6640625" style="1" bestFit="1" customWidth="1"/>
    <col min="12301" max="12301" width="12" style="1" bestFit="1" customWidth="1"/>
    <col min="12302" max="12302" width="28.109375" style="1" bestFit="1" customWidth="1"/>
    <col min="12303" max="12303" width="26.6640625" style="1" bestFit="1" customWidth="1"/>
    <col min="12304" max="12304" width="32.88671875" style="1" customWidth="1"/>
    <col min="12305" max="12305" width="32.109375" style="1" bestFit="1" customWidth="1"/>
    <col min="12306" max="12306" width="17.6640625" style="1" bestFit="1" customWidth="1"/>
    <col min="12307" max="12307" width="28.44140625" style="1" bestFit="1" customWidth="1"/>
    <col min="12308" max="12308" width="29.88671875" style="1" customWidth="1"/>
    <col min="12309" max="12309" width="23.6640625" style="1" customWidth="1"/>
    <col min="12310" max="12319" width="8" style="1"/>
    <col min="12320" max="12323" width="0" style="1" hidden="1" customWidth="1"/>
    <col min="12324" max="12547" width="8" style="1"/>
    <col min="12548" max="12548" width="15.6640625" style="1" customWidth="1"/>
    <col min="12549" max="12549" width="13.109375" style="1" customWidth="1"/>
    <col min="12550" max="12550" width="28" style="1" bestFit="1" customWidth="1"/>
    <col min="12551" max="12551" width="25.33203125" style="1" customWidth="1"/>
    <col min="12552" max="12552" width="32.88671875" style="1" customWidth="1"/>
    <col min="12553" max="12553" width="0" style="1" hidden="1" customWidth="1"/>
    <col min="12554" max="12554" width="25.6640625" style="1" customWidth="1"/>
    <col min="12555" max="12555" width="30.6640625" style="1" bestFit="1" customWidth="1"/>
    <col min="12556" max="12556" width="17.6640625" style="1" bestFit="1" customWidth="1"/>
    <col min="12557" max="12557" width="12" style="1" bestFit="1" customWidth="1"/>
    <col min="12558" max="12558" width="28.109375" style="1" bestFit="1" customWidth="1"/>
    <col min="12559" max="12559" width="26.6640625" style="1" bestFit="1" customWidth="1"/>
    <col min="12560" max="12560" width="32.88671875" style="1" customWidth="1"/>
    <col min="12561" max="12561" width="32.109375" style="1" bestFit="1" customWidth="1"/>
    <col min="12562" max="12562" width="17.6640625" style="1" bestFit="1" customWidth="1"/>
    <col min="12563" max="12563" width="28.44140625" style="1" bestFit="1" customWidth="1"/>
    <col min="12564" max="12564" width="29.88671875" style="1" customWidth="1"/>
    <col min="12565" max="12565" width="23.6640625" style="1" customWidth="1"/>
    <col min="12566" max="12575" width="8" style="1"/>
    <col min="12576" max="12579" width="0" style="1" hidden="1" customWidth="1"/>
    <col min="12580" max="12803" width="8" style="1"/>
    <col min="12804" max="12804" width="15.6640625" style="1" customWidth="1"/>
    <col min="12805" max="12805" width="13.109375" style="1" customWidth="1"/>
    <col min="12806" max="12806" width="28" style="1" bestFit="1" customWidth="1"/>
    <col min="12807" max="12807" width="25.33203125" style="1" customWidth="1"/>
    <col min="12808" max="12808" width="32.88671875" style="1" customWidth="1"/>
    <col min="12809" max="12809" width="0" style="1" hidden="1" customWidth="1"/>
    <col min="12810" max="12810" width="25.6640625" style="1" customWidth="1"/>
    <col min="12811" max="12811" width="30.6640625" style="1" bestFit="1" customWidth="1"/>
    <col min="12812" max="12812" width="17.6640625" style="1" bestFit="1" customWidth="1"/>
    <col min="12813" max="12813" width="12" style="1" bestFit="1" customWidth="1"/>
    <col min="12814" max="12814" width="28.109375" style="1" bestFit="1" customWidth="1"/>
    <col min="12815" max="12815" width="26.6640625" style="1" bestFit="1" customWidth="1"/>
    <col min="12816" max="12816" width="32.88671875" style="1" customWidth="1"/>
    <col min="12817" max="12817" width="32.109375" style="1" bestFit="1" customWidth="1"/>
    <col min="12818" max="12818" width="17.6640625" style="1" bestFit="1" customWidth="1"/>
    <col min="12819" max="12819" width="28.44140625" style="1" bestFit="1" customWidth="1"/>
    <col min="12820" max="12820" width="29.88671875" style="1" customWidth="1"/>
    <col min="12821" max="12821" width="23.6640625" style="1" customWidth="1"/>
    <col min="12822" max="12831" width="8" style="1"/>
    <col min="12832" max="12835" width="0" style="1" hidden="1" customWidth="1"/>
    <col min="12836" max="13059" width="8" style="1"/>
    <col min="13060" max="13060" width="15.6640625" style="1" customWidth="1"/>
    <col min="13061" max="13061" width="13.109375" style="1" customWidth="1"/>
    <col min="13062" max="13062" width="28" style="1" bestFit="1" customWidth="1"/>
    <col min="13063" max="13063" width="25.33203125" style="1" customWidth="1"/>
    <col min="13064" max="13064" width="32.88671875" style="1" customWidth="1"/>
    <col min="13065" max="13065" width="0" style="1" hidden="1" customWidth="1"/>
    <col min="13066" max="13066" width="25.6640625" style="1" customWidth="1"/>
    <col min="13067" max="13067" width="30.6640625" style="1" bestFit="1" customWidth="1"/>
    <col min="13068" max="13068" width="17.6640625" style="1" bestFit="1" customWidth="1"/>
    <col min="13069" max="13069" width="12" style="1" bestFit="1" customWidth="1"/>
    <col min="13070" max="13070" width="28.109375" style="1" bestFit="1" customWidth="1"/>
    <col min="13071" max="13071" width="26.6640625" style="1" bestFit="1" customWidth="1"/>
    <col min="13072" max="13072" width="32.88671875" style="1" customWidth="1"/>
    <col min="13073" max="13073" width="32.109375" style="1" bestFit="1" customWidth="1"/>
    <col min="13074" max="13074" width="17.6640625" style="1" bestFit="1" customWidth="1"/>
    <col min="13075" max="13075" width="28.44140625" style="1" bestFit="1" customWidth="1"/>
    <col min="13076" max="13076" width="29.88671875" style="1" customWidth="1"/>
    <col min="13077" max="13077" width="23.6640625" style="1" customWidth="1"/>
    <col min="13078" max="13087" width="8" style="1"/>
    <col min="13088" max="13091" width="0" style="1" hidden="1" customWidth="1"/>
    <col min="13092" max="13315" width="8" style="1"/>
    <col min="13316" max="13316" width="15.6640625" style="1" customWidth="1"/>
    <col min="13317" max="13317" width="13.109375" style="1" customWidth="1"/>
    <col min="13318" max="13318" width="28" style="1" bestFit="1" customWidth="1"/>
    <col min="13319" max="13319" width="25.33203125" style="1" customWidth="1"/>
    <col min="13320" max="13320" width="32.88671875" style="1" customWidth="1"/>
    <col min="13321" max="13321" width="0" style="1" hidden="1" customWidth="1"/>
    <col min="13322" max="13322" width="25.6640625" style="1" customWidth="1"/>
    <col min="13323" max="13323" width="30.6640625" style="1" bestFit="1" customWidth="1"/>
    <col min="13324" max="13324" width="17.6640625" style="1" bestFit="1" customWidth="1"/>
    <col min="13325" max="13325" width="12" style="1" bestFit="1" customWidth="1"/>
    <col min="13326" max="13326" width="28.109375" style="1" bestFit="1" customWidth="1"/>
    <col min="13327" max="13327" width="26.6640625" style="1" bestFit="1" customWidth="1"/>
    <col min="13328" max="13328" width="32.88671875" style="1" customWidth="1"/>
    <col min="13329" max="13329" width="32.109375" style="1" bestFit="1" customWidth="1"/>
    <col min="13330" max="13330" width="17.6640625" style="1" bestFit="1" customWidth="1"/>
    <col min="13331" max="13331" width="28.44140625" style="1" bestFit="1" customWidth="1"/>
    <col min="13332" max="13332" width="29.88671875" style="1" customWidth="1"/>
    <col min="13333" max="13333" width="23.6640625" style="1" customWidth="1"/>
    <col min="13334" max="13343" width="8" style="1"/>
    <col min="13344" max="13347" width="0" style="1" hidden="1" customWidth="1"/>
    <col min="13348" max="13571" width="8" style="1"/>
    <col min="13572" max="13572" width="15.6640625" style="1" customWidth="1"/>
    <col min="13573" max="13573" width="13.109375" style="1" customWidth="1"/>
    <col min="13574" max="13574" width="28" style="1" bestFit="1" customWidth="1"/>
    <col min="13575" max="13575" width="25.33203125" style="1" customWidth="1"/>
    <col min="13576" max="13576" width="32.88671875" style="1" customWidth="1"/>
    <col min="13577" max="13577" width="0" style="1" hidden="1" customWidth="1"/>
    <col min="13578" max="13578" width="25.6640625" style="1" customWidth="1"/>
    <col min="13579" max="13579" width="30.6640625" style="1" bestFit="1" customWidth="1"/>
    <col min="13580" max="13580" width="17.6640625" style="1" bestFit="1" customWidth="1"/>
    <col min="13581" max="13581" width="12" style="1" bestFit="1" customWidth="1"/>
    <col min="13582" max="13582" width="28.109375" style="1" bestFit="1" customWidth="1"/>
    <col min="13583" max="13583" width="26.6640625" style="1" bestFit="1" customWidth="1"/>
    <col min="13584" max="13584" width="32.88671875" style="1" customWidth="1"/>
    <col min="13585" max="13585" width="32.109375" style="1" bestFit="1" customWidth="1"/>
    <col min="13586" max="13586" width="17.6640625" style="1" bestFit="1" customWidth="1"/>
    <col min="13587" max="13587" width="28.44140625" style="1" bestFit="1" customWidth="1"/>
    <col min="13588" max="13588" width="29.88671875" style="1" customWidth="1"/>
    <col min="13589" max="13589" width="23.6640625" style="1" customWidth="1"/>
    <col min="13590" max="13599" width="8" style="1"/>
    <col min="13600" max="13603" width="0" style="1" hidden="1" customWidth="1"/>
    <col min="13604" max="13827" width="8" style="1"/>
    <col min="13828" max="13828" width="15.6640625" style="1" customWidth="1"/>
    <col min="13829" max="13829" width="13.109375" style="1" customWidth="1"/>
    <col min="13830" max="13830" width="28" style="1" bestFit="1" customWidth="1"/>
    <col min="13831" max="13831" width="25.33203125" style="1" customWidth="1"/>
    <col min="13832" max="13832" width="32.88671875" style="1" customWidth="1"/>
    <col min="13833" max="13833" width="0" style="1" hidden="1" customWidth="1"/>
    <col min="13834" max="13834" width="25.6640625" style="1" customWidth="1"/>
    <col min="13835" max="13835" width="30.6640625" style="1" bestFit="1" customWidth="1"/>
    <col min="13836" max="13836" width="17.6640625" style="1" bestFit="1" customWidth="1"/>
    <col min="13837" max="13837" width="12" style="1" bestFit="1" customWidth="1"/>
    <col min="13838" max="13838" width="28.109375" style="1" bestFit="1" customWidth="1"/>
    <col min="13839" max="13839" width="26.6640625" style="1" bestFit="1" customWidth="1"/>
    <col min="13840" max="13840" width="32.88671875" style="1" customWidth="1"/>
    <col min="13841" max="13841" width="32.109375" style="1" bestFit="1" customWidth="1"/>
    <col min="13842" max="13842" width="17.6640625" style="1" bestFit="1" customWidth="1"/>
    <col min="13843" max="13843" width="28.44140625" style="1" bestFit="1" customWidth="1"/>
    <col min="13844" max="13844" width="29.88671875" style="1" customWidth="1"/>
    <col min="13845" max="13845" width="23.6640625" style="1" customWidth="1"/>
    <col min="13846" max="13855" width="8" style="1"/>
    <col min="13856" max="13859" width="0" style="1" hidden="1" customWidth="1"/>
    <col min="13860" max="14083" width="8" style="1"/>
    <col min="14084" max="14084" width="15.6640625" style="1" customWidth="1"/>
    <col min="14085" max="14085" width="13.109375" style="1" customWidth="1"/>
    <col min="14086" max="14086" width="28" style="1" bestFit="1" customWidth="1"/>
    <col min="14087" max="14087" width="25.33203125" style="1" customWidth="1"/>
    <col min="14088" max="14088" width="32.88671875" style="1" customWidth="1"/>
    <col min="14089" max="14089" width="0" style="1" hidden="1" customWidth="1"/>
    <col min="14090" max="14090" width="25.6640625" style="1" customWidth="1"/>
    <col min="14091" max="14091" width="30.6640625" style="1" bestFit="1" customWidth="1"/>
    <col min="14092" max="14092" width="17.6640625" style="1" bestFit="1" customWidth="1"/>
    <col min="14093" max="14093" width="12" style="1" bestFit="1" customWidth="1"/>
    <col min="14094" max="14094" width="28.109375" style="1" bestFit="1" customWidth="1"/>
    <col min="14095" max="14095" width="26.6640625" style="1" bestFit="1" customWidth="1"/>
    <col min="14096" max="14096" width="32.88671875" style="1" customWidth="1"/>
    <col min="14097" max="14097" width="32.109375" style="1" bestFit="1" customWidth="1"/>
    <col min="14098" max="14098" width="17.6640625" style="1" bestFit="1" customWidth="1"/>
    <col min="14099" max="14099" width="28.44140625" style="1" bestFit="1" customWidth="1"/>
    <col min="14100" max="14100" width="29.88671875" style="1" customWidth="1"/>
    <col min="14101" max="14101" width="23.6640625" style="1" customWidth="1"/>
    <col min="14102" max="14111" width="8" style="1"/>
    <col min="14112" max="14115" width="0" style="1" hidden="1" customWidth="1"/>
    <col min="14116" max="14339" width="8" style="1"/>
    <col min="14340" max="14340" width="15.6640625" style="1" customWidth="1"/>
    <col min="14341" max="14341" width="13.109375" style="1" customWidth="1"/>
    <col min="14342" max="14342" width="28" style="1" bestFit="1" customWidth="1"/>
    <col min="14343" max="14343" width="25.33203125" style="1" customWidth="1"/>
    <col min="14344" max="14344" width="32.88671875" style="1" customWidth="1"/>
    <col min="14345" max="14345" width="0" style="1" hidden="1" customWidth="1"/>
    <col min="14346" max="14346" width="25.6640625" style="1" customWidth="1"/>
    <col min="14347" max="14347" width="30.6640625" style="1" bestFit="1" customWidth="1"/>
    <col min="14348" max="14348" width="17.6640625" style="1" bestFit="1" customWidth="1"/>
    <col min="14349" max="14349" width="12" style="1" bestFit="1" customWidth="1"/>
    <col min="14350" max="14350" width="28.109375" style="1" bestFit="1" customWidth="1"/>
    <col min="14351" max="14351" width="26.6640625" style="1" bestFit="1" customWidth="1"/>
    <col min="14352" max="14352" width="32.88671875" style="1" customWidth="1"/>
    <col min="14353" max="14353" width="32.109375" style="1" bestFit="1" customWidth="1"/>
    <col min="14354" max="14354" width="17.6640625" style="1" bestFit="1" customWidth="1"/>
    <col min="14355" max="14355" width="28.44140625" style="1" bestFit="1" customWidth="1"/>
    <col min="14356" max="14356" width="29.88671875" style="1" customWidth="1"/>
    <col min="14357" max="14357" width="23.6640625" style="1" customWidth="1"/>
    <col min="14358" max="14367" width="8" style="1"/>
    <col min="14368" max="14371" width="0" style="1" hidden="1" customWidth="1"/>
    <col min="14372" max="14595" width="8" style="1"/>
    <col min="14596" max="14596" width="15.6640625" style="1" customWidth="1"/>
    <col min="14597" max="14597" width="13.109375" style="1" customWidth="1"/>
    <col min="14598" max="14598" width="28" style="1" bestFit="1" customWidth="1"/>
    <col min="14599" max="14599" width="25.33203125" style="1" customWidth="1"/>
    <col min="14600" max="14600" width="32.88671875" style="1" customWidth="1"/>
    <col min="14601" max="14601" width="0" style="1" hidden="1" customWidth="1"/>
    <col min="14602" max="14602" width="25.6640625" style="1" customWidth="1"/>
    <col min="14603" max="14603" width="30.6640625" style="1" bestFit="1" customWidth="1"/>
    <col min="14604" max="14604" width="17.6640625" style="1" bestFit="1" customWidth="1"/>
    <col min="14605" max="14605" width="12" style="1" bestFit="1" customWidth="1"/>
    <col min="14606" max="14606" width="28.109375" style="1" bestFit="1" customWidth="1"/>
    <col min="14607" max="14607" width="26.6640625" style="1" bestFit="1" customWidth="1"/>
    <col min="14608" max="14608" width="32.88671875" style="1" customWidth="1"/>
    <col min="14609" max="14609" width="32.109375" style="1" bestFit="1" customWidth="1"/>
    <col min="14610" max="14610" width="17.6640625" style="1" bestFit="1" customWidth="1"/>
    <col min="14611" max="14611" width="28.44140625" style="1" bestFit="1" customWidth="1"/>
    <col min="14612" max="14612" width="29.88671875" style="1" customWidth="1"/>
    <col min="14613" max="14613" width="23.6640625" style="1" customWidth="1"/>
    <col min="14614" max="14623" width="8" style="1"/>
    <col min="14624" max="14627" width="0" style="1" hidden="1" customWidth="1"/>
    <col min="14628" max="14851" width="8" style="1"/>
    <col min="14852" max="14852" width="15.6640625" style="1" customWidth="1"/>
    <col min="14853" max="14853" width="13.109375" style="1" customWidth="1"/>
    <col min="14854" max="14854" width="28" style="1" bestFit="1" customWidth="1"/>
    <col min="14855" max="14855" width="25.33203125" style="1" customWidth="1"/>
    <col min="14856" max="14856" width="32.88671875" style="1" customWidth="1"/>
    <col min="14857" max="14857" width="0" style="1" hidden="1" customWidth="1"/>
    <col min="14858" max="14858" width="25.6640625" style="1" customWidth="1"/>
    <col min="14859" max="14859" width="30.6640625" style="1" bestFit="1" customWidth="1"/>
    <col min="14860" max="14860" width="17.6640625" style="1" bestFit="1" customWidth="1"/>
    <col min="14861" max="14861" width="12" style="1" bestFit="1" customWidth="1"/>
    <col min="14862" max="14862" width="28.109375" style="1" bestFit="1" customWidth="1"/>
    <col min="14863" max="14863" width="26.6640625" style="1" bestFit="1" customWidth="1"/>
    <col min="14864" max="14864" width="32.88671875" style="1" customWidth="1"/>
    <col min="14865" max="14865" width="32.109375" style="1" bestFit="1" customWidth="1"/>
    <col min="14866" max="14866" width="17.6640625" style="1" bestFit="1" customWidth="1"/>
    <col min="14867" max="14867" width="28.44140625" style="1" bestFit="1" customWidth="1"/>
    <col min="14868" max="14868" width="29.88671875" style="1" customWidth="1"/>
    <col min="14869" max="14869" width="23.6640625" style="1" customWidth="1"/>
    <col min="14870" max="14879" width="8" style="1"/>
    <col min="14880" max="14883" width="0" style="1" hidden="1" customWidth="1"/>
    <col min="14884" max="15107" width="8" style="1"/>
    <col min="15108" max="15108" width="15.6640625" style="1" customWidth="1"/>
    <col min="15109" max="15109" width="13.109375" style="1" customWidth="1"/>
    <col min="15110" max="15110" width="28" style="1" bestFit="1" customWidth="1"/>
    <col min="15111" max="15111" width="25.33203125" style="1" customWidth="1"/>
    <col min="15112" max="15112" width="32.88671875" style="1" customWidth="1"/>
    <col min="15113" max="15113" width="0" style="1" hidden="1" customWidth="1"/>
    <col min="15114" max="15114" width="25.6640625" style="1" customWidth="1"/>
    <col min="15115" max="15115" width="30.6640625" style="1" bestFit="1" customWidth="1"/>
    <col min="15116" max="15116" width="17.6640625" style="1" bestFit="1" customWidth="1"/>
    <col min="15117" max="15117" width="12" style="1" bestFit="1" customWidth="1"/>
    <col min="15118" max="15118" width="28.109375" style="1" bestFit="1" customWidth="1"/>
    <col min="15119" max="15119" width="26.6640625" style="1" bestFit="1" customWidth="1"/>
    <col min="15120" max="15120" width="32.88671875" style="1" customWidth="1"/>
    <col min="15121" max="15121" width="32.109375" style="1" bestFit="1" customWidth="1"/>
    <col min="15122" max="15122" width="17.6640625" style="1" bestFit="1" customWidth="1"/>
    <col min="15123" max="15123" width="28.44140625" style="1" bestFit="1" customWidth="1"/>
    <col min="15124" max="15124" width="29.88671875" style="1" customWidth="1"/>
    <col min="15125" max="15125" width="23.6640625" style="1" customWidth="1"/>
    <col min="15126" max="15135" width="8" style="1"/>
    <col min="15136" max="15139" width="0" style="1" hidden="1" customWidth="1"/>
    <col min="15140" max="15363" width="8" style="1"/>
    <col min="15364" max="15364" width="15.6640625" style="1" customWidth="1"/>
    <col min="15365" max="15365" width="13.109375" style="1" customWidth="1"/>
    <col min="15366" max="15366" width="28" style="1" bestFit="1" customWidth="1"/>
    <col min="15367" max="15367" width="25.33203125" style="1" customWidth="1"/>
    <col min="15368" max="15368" width="32.88671875" style="1" customWidth="1"/>
    <col min="15369" max="15369" width="0" style="1" hidden="1" customWidth="1"/>
    <col min="15370" max="15370" width="25.6640625" style="1" customWidth="1"/>
    <col min="15371" max="15371" width="30.6640625" style="1" bestFit="1" customWidth="1"/>
    <col min="15372" max="15372" width="17.6640625" style="1" bestFit="1" customWidth="1"/>
    <col min="15373" max="15373" width="12" style="1" bestFit="1" customWidth="1"/>
    <col min="15374" max="15374" width="28.109375" style="1" bestFit="1" customWidth="1"/>
    <col min="15375" max="15375" width="26.6640625" style="1" bestFit="1" customWidth="1"/>
    <col min="15376" max="15376" width="32.88671875" style="1" customWidth="1"/>
    <col min="15377" max="15377" width="32.109375" style="1" bestFit="1" customWidth="1"/>
    <col min="15378" max="15378" width="17.6640625" style="1" bestFit="1" customWidth="1"/>
    <col min="15379" max="15379" width="28.44140625" style="1" bestFit="1" customWidth="1"/>
    <col min="15380" max="15380" width="29.88671875" style="1" customWidth="1"/>
    <col min="15381" max="15381" width="23.6640625" style="1" customWidth="1"/>
    <col min="15382" max="15391" width="8" style="1"/>
    <col min="15392" max="15395" width="0" style="1" hidden="1" customWidth="1"/>
    <col min="15396" max="15619" width="8" style="1"/>
    <col min="15620" max="15620" width="15.6640625" style="1" customWidth="1"/>
    <col min="15621" max="15621" width="13.109375" style="1" customWidth="1"/>
    <col min="15622" max="15622" width="28" style="1" bestFit="1" customWidth="1"/>
    <col min="15623" max="15623" width="25.33203125" style="1" customWidth="1"/>
    <col min="15624" max="15624" width="32.88671875" style="1" customWidth="1"/>
    <col min="15625" max="15625" width="0" style="1" hidden="1" customWidth="1"/>
    <col min="15626" max="15626" width="25.6640625" style="1" customWidth="1"/>
    <col min="15627" max="15627" width="30.6640625" style="1" bestFit="1" customWidth="1"/>
    <col min="15628" max="15628" width="17.6640625" style="1" bestFit="1" customWidth="1"/>
    <col min="15629" max="15629" width="12" style="1" bestFit="1" customWidth="1"/>
    <col min="15630" max="15630" width="28.109375" style="1" bestFit="1" customWidth="1"/>
    <col min="15631" max="15631" width="26.6640625" style="1" bestFit="1" customWidth="1"/>
    <col min="15632" max="15632" width="32.88671875" style="1" customWidth="1"/>
    <col min="15633" max="15633" width="32.109375" style="1" bestFit="1" customWidth="1"/>
    <col min="15634" max="15634" width="17.6640625" style="1" bestFit="1" customWidth="1"/>
    <col min="15635" max="15635" width="28.44140625" style="1" bestFit="1" customWidth="1"/>
    <col min="15636" max="15636" width="29.88671875" style="1" customWidth="1"/>
    <col min="15637" max="15637" width="23.6640625" style="1" customWidth="1"/>
    <col min="15638" max="15647" width="8" style="1"/>
    <col min="15648" max="15651" width="0" style="1" hidden="1" customWidth="1"/>
    <col min="15652" max="15875" width="8" style="1"/>
    <col min="15876" max="15876" width="15.6640625" style="1" customWidth="1"/>
    <col min="15877" max="15877" width="13.109375" style="1" customWidth="1"/>
    <col min="15878" max="15878" width="28" style="1" bestFit="1" customWidth="1"/>
    <col min="15879" max="15879" width="25.33203125" style="1" customWidth="1"/>
    <col min="15880" max="15880" width="32.88671875" style="1" customWidth="1"/>
    <col min="15881" max="15881" width="0" style="1" hidden="1" customWidth="1"/>
    <col min="15882" max="15882" width="25.6640625" style="1" customWidth="1"/>
    <col min="15883" max="15883" width="30.6640625" style="1" bestFit="1" customWidth="1"/>
    <col min="15884" max="15884" width="17.6640625" style="1" bestFit="1" customWidth="1"/>
    <col min="15885" max="15885" width="12" style="1" bestFit="1" customWidth="1"/>
    <col min="15886" max="15886" width="28.109375" style="1" bestFit="1" customWidth="1"/>
    <col min="15887" max="15887" width="26.6640625" style="1" bestFit="1" customWidth="1"/>
    <col min="15888" max="15888" width="32.88671875" style="1" customWidth="1"/>
    <col min="15889" max="15889" width="32.109375" style="1" bestFit="1" customWidth="1"/>
    <col min="15890" max="15890" width="17.6640625" style="1" bestFit="1" customWidth="1"/>
    <col min="15891" max="15891" width="28.44140625" style="1" bestFit="1" customWidth="1"/>
    <col min="15892" max="15892" width="29.88671875" style="1" customWidth="1"/>
    <col min="15893" max="15893" width="23.6640625" style="1" customWidth="1"/>
    <col min="15894" max="15903" width="8" style="1"/>
    <col min="15904" max="15907" width="0" style="1" hidden="1" customWidth="1"/>
    <col min="15908" max="16131" width="8" style="1"/>
    <col min="16132" max="16132" width="15.6640625" style="1" customWidth="1"/>
    <col min="16133" max="16133" width="13.109375" style="1" customWidth="1"/>
    <col min="16134" max="16134" width="28" style="1" bestFit="1" customWidth="1"/>
    <col min="16135" max="16135" width="25.33203125" style="1" customWidth="1"/>
    <col min="16136" max="16136" width="32.88671875" style="1" customWidth="1"/>
    <col min="16137" max="16137" width="0" style="1" hidden="1" customWidth="1"/>
    <col min="16138" max="16138" width="25.6640625" style="1" customWidth="1"/>
    <col min="16139" max="16139" width="30.6640625" style="1" bestFit="1" customWidth="1"/>
    <col min="16140" max="16140" width="17.6640625" style="1" bestFit="1" customWidth="1"/>
    <col min="16141" max="16141" width="12" style="1" bestFit="1" customWidth="1"/>
    <col min="16142" max="16142" width="28.109375" style="1" bestFit="1" customWidth="1"/>
    <col min="16143" max="16143" width="26.6640625" style="1" bestFit="1" customWidth="1"/>
    <col min="16144" max="16144" width="32.88671875" style="1" customWidth="1"/>
    <col min="16145" max="16145" width="32.109375" style="1" bestFit="1" customWidth="1"/>
    <col min="16146" max="16146" width="17.6640625" style="1" bestFit="1" customWidth="1"/>
    <col min="16147" max="16147" width="28.44140625" style="1" bestFit="1" customWidth="1"/>
    <col min="16148" max="16148" width="29.88671875" style="1" customWidth="1"/>
    <col min="16149" max="16149" width="23.6640625" style="1" customWidth="1"/>
    <col min="16150" max="16159" width="8" style="1"/>
    <col min="16160" max="16163" width="0" style="1" hidden="1" customWidth="1"/>
    <col min="16164" max="16384" width="8" style="1"/>
  </cols>
  <sheetData>
    <row r="1" spans="1:34" ht="30" customHeight="1" x14ac:dyDescent="0.2">
      <c r="A1" s="33" t="s">
        <v>163</v>
      </c>
      <c r="D1" s="34"/>
      <c r="M1" s="35"/>
      <c r="N1" s="35"/>
      <c r="O1" s="35"/>
      <c r="P1" s="35"/>
      <c r="Q1" s="35"/>
      <c r="R1" s="35"/>
      <c r="S1" s="35"/>
    </row>
    <row r="2" spans="1:34" ht="44.25" customHeight="1" x14ac:dyDescent="0.2">
      <c r="A2" s="199" t="s">
        <v>160</v>
      </c>
      <c r="B2" s="199"/>
      <c r="C2" s="199"/>
      <c r="D2" s="199"/>
      <c r="E2" s="199"/>
      <c r="F2" s="199"/>
      <c r="G2" s="199"/>
      <c r="H2" s="199"/>
      <c r="I2" s="199"/>
      <c r="J2" s="199"/>
      <c r="K2" s="199"/>
      <c r="L2" s="199"/>
      <c r="M2" s="199"/>
      <c r="N2" s="199"/>
      <c r="O2" s="199"/>
      <c r="P2" s="199"/>
      <c r="Q2" s="199"/>
      <c r="R2" s="199"/>
      <c r="S2" s="199"/>
      <c r="T2" s="199"/>
      <c r="U2" s="59"/>
    </row>
    <row r="3" spans="1:34" ht="36.75" customHeight="1" thickBot="1" x14ac:dyDescent="0.3">
      <c r="B3" s="123">
        <f>IF(SUM(COUNTIF(AB6:AB30, "エラー"))&gt;0, "入力エラー：「介護ロボット等の種別（A）」で「見守り・コミュニケーション」以外を選択した事業所で、「見守り機器の導入に伴う通信環境整備に係る費用（E）」に金額の入力があります。（注４）をご参照ください。", 0)</f>
        <v>0</v>
      </c>
      <c r="L3" s="36"/>
      <c r="M3" s="36"/>
      <c r="N3" s="36"/>
      <c r="O3" s="36"/>
      <c r="P3" s="36"/>
      <c r="Q3" s="36"/>
      <c r="R3" s="36"/>
      <c r="S3" s="36"/>
      <c r="T3" s="36"/>
      <c r="U3" s="37"/>
      <c r="W3" s="37"/>
    </row>
    <row r="4" spans="1:34" ht="35.1" customHeight="1" thickBot="1" x14ac:dyDescent="0.3">
      <c r="B4" s="93"/>
      <c r="L4" s="200" t="s">
        <v>100</v>
      </c>
      <c r="M4" s="201"/>
      <c r="N4" s="201"/>
      <c r="O4" s="201"/>
      <c r="P4" s="201"/>
      <c r="Q4" s="201"/>
      <c r="R4" s="201"/>
      <c r="S4" s="201"/>
      <c r="T4" s="202"/>
      <c r="U4" s="122" t="s">
        <v>101</v>
      </c>
      <c r="W4" s="37" t="s">
        <v>1</v>
      </c>
    </row>
    <row r="5" spans="1:34" ht="108" customHeight="1" thickBot="1" x14ac:dyDescent="0.25">
      <c r="A5" s="205" t="s">
        <v>3</v>
      </c>
      <c r="B5" s="206"/>
      <c r="C5" s="95" t="s">
        <v>4</v>
      </c>
      <c r="D5" s="96" t="s">
        <v>5</v>
      </c>
      <c r="E5" s="110" t="s">
        <v>6</v>
      </c>
      <c r="F5" s="97" t="s">
        <v>7</v>
      </c>
      <c r="G5" s="38" t="s">
        <v>102</v>
      </c>
      <c r="H5" s="38" t="s">
        <v>103</v>
      </c>
      <c r="I5" s="38" t="s">
        <v>104</v>
      </c>
      <c r="J5" s="38" t="s">
        <v>105</v>
      </c>
      <c r="K5" s="38" t="s">
        <v>106</v>
      </c>
      <c r="L5" s="111" t="s">
        <v>107</v>
      </c>
      <c r="M5" s="112" t="s">
        <v>8</v>
      </c>
      <c r="N5" s="113" t="s">
        <v>9</v>
      </c>
      <c r="O5" s="112" t="s">
        <v>10</v>
      </c>
      <c r="P5" s="112" t="s">
        <v>11</v>
      </c>
      <c r="Q5" s="121" t="s">
        <v>108</v>
      </c>
      <c r="R5" s="112" t="s">
        <v>109</v>
      </c>
      <c r="S5" s="113" t="s">
        <v>110</v>
      </c>
      <c r="T5" s="115" t="s">
        <v>121</v>
      </c>
      <c r="U5" s="114" t="s">
        <v>111</v>
      </c>
      <c r="V5" s="116" t="s">
        <v>112</v>
      </c>
      <c r="W5" s="98" t="s">
        <v>122</v>
      </c>
      <c r="AG5"/>
      <c r="AH5"/>
    </row>
    <row r="6" spans="1:34" ht="45" customHeight="1" x14ac:dyDescent="0.2">
      <c r="A6" s="207">
        <v>1</v>
      </c>
      <c r="B6" s="208"/>
      <c r="C6" s="94"/>
      <c r="D6" s="40"/>
      <c r="E6" s="99"/>
      <c r="F6" s="109" t="str">
        <f>D6&amp;E6</f>
        <v/>
      </c>
      <c r="G6" s="195"/>
      <c r="H6" s="195"/>
      <c r="I6" s="195"/>
      <c r="J6" s="195"/>
      <c r="K6" s="195"/>
      <c r="L6" s="104"/>
      <c r="M6" s="40"/>
      <c r="N6" s="41"/>
      <c r="O6" s="42"/>
      <c r="P6" s="42"/>
      <c r="Q6" s="42"/>
      <c r="R6" s="184" t="str">
        <f>IFERROR((N6+P6/O6),"")</f>
        <v/>
      </c>
      <c r="S6" s="185" t="str">
        <f>IFERROR((O6*R6+Q6),"")</f>
        <v/>
      </c>
      <c r="T6" s="186">
        <f>SUMIF($F6:$F30,F6,$S6:$S30)</f>
        <v>0</v>
      </c>
      <c r="U6" s="190"/>
      <c r="V6" s="119">
        <f>SUM(T6,U6)</f>
        <v>0</v>
      </c>
      <c r="W6" s="125">
        <f>IF(V6&gt;10000000,10000000,V6)</f>
        <v>0</v>
      </c>
      <c r="Z6" s="70">
        <f t="shared" ref="Z6:Z30" si="0">IF(M6="見守り・コミュニケーション",1,2)</f>
        <v>2</v>
      </c>
      <c r="AA6" s="70">
        <f t="shared" ref="AA6:AA30" si="1">IF(ISNUMBER(Q6),1,2)</f>
        <v>2</v>
      </c>
      <c r="AB6" s="70" t="str">
        <f>IF(AND(Z6=2,AA6=1),"エラー","")</f>
        <v/>
      </c>
      <c r="AG6"/>
      <c r="AH6" s="43"/>
    </row>
    <row r="7" spans="1:34" ht="45" customHeight="1" x14ac:dyDescent="0.2">
      <c r="A7" s="207">
        <v>2</v>
      </c>
      <c r="B7" s="208"/>
      <c r="C7" s="39"/>
      <c r="D7" s="40"/>
      <c r="E7" s="99"/>
      <c r="F7" s="109" t="str">
        <f t="shared" ref="F7:F30" si="2">D7&amp;E7</f>
        <v/>
      </c>
      <c r="G7" s="195"/>
      <c r="H7" s="195"/>
      <c r="I7" s="195"/>
      <c r="J7" s="195"/>
      <c r="K7" s="195"/>
      <c r="L7" s="105"/>
      <c r="M7" s="40"/>
      <c r="N7" s="41"/>
      <c r="O7" s="42"/>
      <c r="P7" s="42"/>
      <c r="Q7" s="42"/>
      <c r="R7" s="184" t="str">
        <f t="shared" ref="R7:R30" si="3">IFERROR((N7+P7/O7),"")</f>
        <v/>
      </c>
      <c r="S7" s="185" t="str">
        <f t="shared" ref="S7:S30" si="4">IFERROR((O7*R7+Q7),"")</f>
        <v/>
      </c>
      <c r="T7" s="186" t="str">
        <f>IF($F$7=$F$6,"",SUMIF($F$6:$F$30,F7,$S$6:$S$29))</f>
        <v/>
      </c>
      <c r="U7" s="191"/>
      <c r="V7" s="117">
        <f t="shared" ref="V7:V8" si="5">SUM(T7,U7)</f>
        <v>0</v>
      </c>
      <c r="W7" s="126">
        <f t="shared" ref="W7:W8" si="6">IF(V7&gt;10000000,10000000,V7)</f>
        <v>0</v>
      </c>
      <c r="Z7" s="70">
        <f t="shared" si="0"/>
        <v>2</v>
      </c>
      <c r="AA7" s="70">
        <f t="shared" si="1"/>
        <v>2</v>
      </c>
      <c r="AB7" s="70" t="str">
        <f t="shared" ref="AB7:AB30" si="7">IF(AND(Z7=2,AA7=1),"エラー","")</f>
        <v/>
      </c>
      <c r="AG7"/>
      <c r="AH7" s="43"/>
    </row>
    <row r="8" spans="1:34" ht="45" customHeight="1" x14ac:dyDescent="0.2">
      <c r="A8" s="207">
        <v>3</v>
      </c>
      <c r="B8" s="208"/>
      <c r="C8" s="39"/>
      <c r="D8" s="40"/>
      <c r="E8" s="99"/>
      <c r="F8" s="109" t="str">
        <f t="shared" si="2"/>
        <v/>
      </c>
      <c r="G8" s="195"/>
      <c r="H8" s="195"/>
      <c r="I8" s="195"/>
      <c r="J8" s="195"/>
      <c r="K8" s="195"/>
      <c r="L8" s="104"/>
      <c r="M8" s="40"/>
      <c r="N8" s="41"/>
      <c r="O8" s="42"/>
      <c r="P8" s="42"/>
      <c r="Q8" s="42"/>
      <c r="R8" s="184" t="str">
        <f t="shared" si="3"/>
        <v/>
      </c>
      <c r="S8" s="185" t="str">
        <f t="shared" si="4"/>
        <v/>
      </c>
      <c r="T8" s="186" t="str">
        <f>IF(OR(F8=$F$6,F8=$F$7),"",SUMIF($F$6:$F$30,F8,$S$6:$S$30))</f>
        <v/>
      </c>
      <c r="U8" s="191"/>
      <c r="V8" s="117">
        <f t="shared" si="5"/>
        <v>0</v>
      </c>
      <c r="W8" s="126">
        <f t="shared" si="6"/>
        <v>0</v>
      </c>
      <c r="Z8" s="70">
        <f t="shared" si="0"/>
        <v>2</v>
      </c>
      <c r="AA8" s="70">
        <f t="shared" si="1"/>
        <v>2</v>
      </c>
      <c r="AB8" s="70" t="str">
        <f t="shared" si="7"/>
        <v/>
      </c>
      <c r="AG8"/>
      <c r="AH8" s="43"/>
    </row>
    <row r="9" spans="1:34" ht="45" customHeight="1" x14ac:dyDescent="0.2">
      <c r="A9" s="207">
        <v>4</v>
      </c>
      <c r="B9" s="208"/>
      <c r="C9" s="39"/>
      <c r="D9" s="40"/>
      <c r="E9" s="99"/>
      <c r="F9" s="102" t="str">
        <f t="shared" si="2"/>
        <v/>
      </c>
      <c r="G9" s="195"/>
      <c r="H9" s="195"/>
      <c r="I9" s="195"/>
      <c r="J9" s="195"/>
      <c r="K9" s="195"/>
      <c r="L9" s="105"/>
      <c r="M9" s="40"/>
      <c r="N9" s="41"/>
      <c r="O9" s="42"/>
      <c r="P9" s="42"/>
      <c r="Q9" s="42"/>
      <c r="R9" s="184" t="str">
        <f t="shared" si="3"/>
        <v/>
      </c>
      <c r="S9" s="185" t="str">
        <f t="shared" si="4"/>
        <v/>
      </c>
      <c r="T9" s="186" t="str">
        <f>IF(OR(F9=$F$6,F9=$F$7,F9=$F$8),"",SUMIF($F$6:$F$30,F9,$S$6:$S$30))</f>
        <v/>
      </c>
      <c r="U9" s="191"/>
      <c r="V9" s="117">
        <f>SUM(T9,U9)</f>
        <v>0</v>
      </c>
      <c r="W9" s="126">
        <f>IF(V9&gt;10000000,10000000,V9)</f>
        <v>0</v>
      </c>
      <c r="Z9" s="70">
        <f t="shared" si="0"/>
        <v>2</v>
      </c>
      <c r="AA9" s="70">
        <f t="shared" si="1"/>
        <v>2</v>
      </c>
      <c r="AB9" s="70" t="str">
        <f t="shared" si="7"/>
        <v/>
      </c>
      <c r="AG9"/>
      <c r="AH9" s="43"/>
    </row>
    <row r="10" spans="1:34" ht="45" customHeight="1" x14ac:dyDescent="0.2">
      <c r="A10" s="207">
        <v>5</v>
      </c>
      <c r="B10" s="208"/>
      <c r="C10" s="39"/>
      <c r="D10" s="40"/>
      <c r="E10" s="99"/>
      <c r="F10" s="102" t="str">
        <f t="shared" si="2"/>
        <v/>
      </c>
      <c r="G10" s="195"/>
      <c r="H10" s="195"/>
      <c r="I10" s="195"/>
      <c r="J10" s="195"/>
      <c r="K10" s="195"/>
      <c r="L10" s="104"/>
      <c r="M10" s="40"/>
      <c r="N10" s="41"/>
      <c r="O10" s="42"/>
      <c r="P10" s="42"/>
      <c r="Q10" s="42"/>
      <c r="R10" s="184" t="str">
        <f t="shared" si="3"/>
        <v/>
      </c>
      <c r="S10" s="185" t="str">
        <f t="shared" si="4"/>
        <v/>
      </c>
      <c r="T10" s="186" t="str">
        <f>IF(OR(F10=$F$6,F10=$F$7,F10=$F$8,F10=$F$9),"",SUMIF($F$6:$F$30,F10,$S$6:$S$30))</f>
        <v/>
      </c>
      <c r="U10" s="191"/>
      <c r="V10" s="117">
        <f t="shared" ref="V10:V30" si="8">SUM(T10,U10)</f>
        <v>0</v>
      </c>
      <c r="W10" s="126">
        <f t="shared" ref="W10:W30" si="9">IF(V10&gt;10000000,10000000,V10)</f>
        <v>0</v>
      </c>
      <c r="Z10" s="70">
        <f t="shared" si="0"/>
        <v>2</v>
      </c>
      <c r="AA10" s="70">
        <f t="shared" si="1"/>
        <v>2</v>
      </c>
      <c r="AB10" s="70" t="str">
        <f t="shared" si="7"/>
        <v/>
      </c>
      <c r="AG10"/>
      <c r="AH10" s="43"/>
    </row>
    <row r="11" spans="1:34" ht="45" customHeight="1" x14ac:dyDescent="0.2">
      <c r="A11" s="207">
        <v>6</v>
      </c>
      <c r="B11" s="208"/>
      <c r="C11" s="39"/>
      <c r="D11" s="40"/>
      <c r="E11" s="99"/>
      <c r="F11" s="102" t="str">
        <f t="shared" si="2"/>
        <v/>
      </c>
      <c r="G11" s="195"/>
      <c r="H11" s="195"/>
      <c r="I11" s="195"/>
      <c r="J11" s="195"/>
      <c r="K11" s="195"/>
      <c r="L11" s="105"/>
      <c r="M11" s="40"/>
      <c r="N11" s="41"/>
      <c r="O11" s="42"/>
      <c r="P11" s="42"/>
      <c r="Q11" s="42"/>
      <c r="R11" s="184" t="str">
        <f t="shared" si="3"/>
        <v/>
      </c>
      <c r="S11" s="185" t="str">
        <f t="shared" si="4"/>
        <v/>
      </c>
      <c r="T11" s="186" t="str">
        <f>IF(OR(F11=$F$6,F11=$F$7,F11=$F$8,F11=$F$9,F11=$F$10),"",SUMIF($F$6:$F$30,F11,$S$6:$S$30))</f>
        <v/>
      </c>
      <c r="U11" s="191"/>
      <c r="V11" s="117">
        <f t="shared" si="8"/>
        <v>0</v>
      </c>
      <c r="W11" s="126">
        <f t="shared" si="9"/>
        <v>0</v>
      </c>
      <c r="Z11" s="70">
        <f t="shared" si="0"/>
        <v>2</v>
      </c>
      <c r="AA11" s="70">
        <f t="shared" si="1"/>
        <v>2</v>
      </c>
      <c r="AB11" s="70" t="str">
        <f t="shared" si="7"/>
        <v/>
      </c>
      <c r="AH11" s="43"/>
    </row>
    <row r="12" spans="1:34" ht="45" customHeight="1" x14ac:dyDescent="0.2">
      <c r="A12" s="207">
        <v>7</v>
      </c>
      <c r="B12" s="208"/>
      <c r="C12" s="39"/>
      <c r="D12" s="40"/>
      <c r="E12" s="99"/>
      <c r="F12" s="102" t="str">
        <f t="shared" si="2"/>
        <v/>
      </c>
      <c r="G12" s="195"/>
      <c r="H12" s="195"/>
      <c r="I12" s="195"/>
      <c r="J12" s="195"/>
      <c r="K12" s="195"/>
      <c r="L12" s="104"/>
      <c r="M12" s="40"/>
      <c r="N12" s="41"/>
      <c r="O12" s="42"/>
      <c r="P12" s="42"/>
      <c r="Q12" s="42"/>
      <c r="R12" s="184" t="str">
        <f t="shared" si="3"/>
        <v/>
      </c>
      <c r="S12" s="185" t="str">
        <f t="shared" si="4"/>
        <v/>
      </c>
      <c r="T12" s="186" t="str">
        <f>IF(OR(F12=$F$6,F12=$F$7,F12=$F$8,F12=$F$9,F12=$F$10,F12=$F$11),"",SUMIF($F$6:$F$30,F12,$S$6:$S$30))</f>
        <v/>
      </c>
      <c r="U12" s="191"/>
      <c r="V12" s="117">
        <f t="shared" si="8"/>
        <v>0</v>
      </c>
      <c r="W12" s="126">
        <f t="shared" si="9"/>
        <v>0</v>
      </c>
      <c r="Z12" s="70">
        <f t="shared" si="0"/>
        <v>2</v>
      </c>
      <c r="AA12" s="70">
        <f t="shared" si="1"/>
        <v>2</v>
      </c>
      <c r="AB12" s="70" t="str">
        <f t="shared" si="7"/>
        <v/>
      </c>
      <c r="AH12" s="43"/>
    </row>
    <row r="13" spans="1:34" ht="45" customHeight="1" x14ac:dyDescent="0.2">
      <c r="A13" s="207">
        <v>8</v>
      </c>
      <c r="B13" s="208"/>
      <c r="C13" s="39"/>
      <c r="D13" s="40"/>
      <c r="E13" s="99"/>
      <c r="F13" s="102" t="str">
        <f t="shared" si="2"/>
        <v/>
      </c>
      <c r="G13" s="195"/>
      <c r="H13" s="195"/>
      <c r="I13" s="195"/>
      <c r="J13" s="195"/>
      <c r="K13" s="195"/>
      <c r="L13" s="105"/>
      <c r="M13" s="40"/>
      <c r="N13" s="41"/>
      <c r="O13" s="42"/>
      <c r="P13" s="42"/>
      <c r="Q13" s="42"/>
      <c r="R13" s="184" t="str">
        <f t="shared" si="3"/>
        <v/>
      </c>
      <c r="S13" s="185" t="str">
        <f t="shared" si="4"/>
        <v/>
      </c>
      <c r="T13" s="186" t="str">
        <f>IF(OR(F13=$F$6,F13=$F$7,F13=$F$8,F13=$F$9,F13=$F$10,F13=$F$11,F13=$F$12),"",SUMIF($F$6:$F$30,F13,$S$6:$S$30))</f>
        <v/>
      </c>
      <c r="U13" s="191"/>
      <c r="V13" s="117">
        <f t="shared" si="8"/>
        <v>0</v>
      </c>
      <c r="W13" s="126">
        <f t="shared" si="9"/>
        <v>0</v>
      </c>
      <c r="Z13" s="70">
        <f t="shared" si="0"/>
        <v>2</v>
      </c>
      <c r="AA13" s="70">
        <f t="shared" si="1"/>
        <v>2</v>
      </c>
      <c r="AB13" s="70" t="str">
        <f t="shared" si="7"/>
        <v/>
      </c>
    </row>
    <row r="14" spans="1:34" ht="45" customHeight="1" x14ac:dyDescent="0.2">
      <c r="A14" s="207">
        <v>9</v>
      </c>
      <c r="B14" s="208"/>
      <c r="C14" s="39"/>
      <c r="D14" s="40"/>
      <c r="E14" s="99"/>
      <c r="F14" s="102" t="str">
        <f t="shared" si="2"/>
        <v/>
      </c>
      <c r="G14" s="195"/>
      <c r="H14" s="195"/>
      <c r="I14" s="195"/>
      <c r="J14" s="195"/>
      <c r="K14" s="195"/>
      <c r="L14" s="104"/>
      <c r="M14" s="40"/>
      <c r="N14" s="41"/>
      <c r="O14" s="42"/>
      <c r="P14" s="42"/>
      <c r="Q14" s="42"/>
      <c r="R14" s="184" t="str">
        <f t="shared" si="3"/>
        <v/>
      </c>
      <c r="S14" s="185" t="str">
        <f t="shared" si="4"/>
        <v/>
      </c>
      <c r="T14" s="186" t="str">
        <f>IF(OR(F14=$F$6,F14=$F$7,F14=$F$8,F14=$F$9,F14=$F$10,F14=$F$11,F14=$F$12,F14=$F$13),"",SUMIF($F$6:$F$30,F14,$S$6:$S$30))</f>
        <v/>
      </c>
      <c r="U14" s="191"/>
      <c r="V14" s="117">
        <f t="shared" si="8"/>
        <v>0</v>
      </c>
      <c r="W14" s="126">
        <f t="shared" si="9"/>
        <v>0</v>
      </c>
      <c r="Z14" s="70">
        <f t="shared" si="0"/>
        <v>2</v>
      </c>
      <c r="AA14" s="70">
        <f t="shared" si="1"/>
        <v>2</v>
      </c>
      <c r="AB14" s="70" t="str">
        <f t="shared" si="7"/>
        <v/>
      </c>
    </row>
    <row r="15" spans="1:34" ht="45" customHeight="1" x14ac:dyDescent="0.2">
      <c r="A15" s="207">
        <v>10</v>
      </c>
      <c r="B15" s="208"/>
      <c r="C15" s="39"/>
      <c r="D15" s="40"/>
      <c r="E15" s="99"/>
      <c r="F15" s="102" t="str">
        <f t="shared" si="2"/>
        <v/>
      </c>
      <c r="G15" s="195"/>
      <c r="H15" s="195"/>
      <c r="I15" s="195"/>
      <c r="J15" s="195"/>
      <c r="K15" s="195"/>
      <c r="L15" s="105"/>
      <c r="M15" s="40"/>
      <c r="N15" s="41"/>
      <c r="O15" s="42"/>
      <c r="P15" s="42"/>
      <c r="Q15" s="42"/>
      <c r="R15" s="184" t="str">
        <f t="shared" si="3"/>
        <v/>
      </c>
      <c r="S15" s="185" t="str">
        <f t="shared" si="4"/>
        <v/>
      </c>
      <c r="T15" s="186" t="str">
        <f>IF(OR(F15=$F$6,F15=$F$7,F15=$F$8,F15=$F$9,F15=$F$10,F15=$F$11,F15=$F$12,F15=$F$13,F15=$F$14),"",SUMIF($F$6:$F$30,F15,$S$6:$S$30))</f>
        <v/>
      </c>
      <c r="U15" s="191"/>
      <c r="V15" s="117">
        <f t="shared" si="8"/>
        <v>0</v>
      </c>
      <c r="W15" s="126">
        <f t="shared" si="9"/>
        <v>0</v>
      </c>
      <c r="Z15" s="70">
        <f t="shared" si="0"/>
        <v>2</v>
      </c>
      <c r="AA15" s="70">
        <f t="shared" si="1"/>
        <v>2</v>
      </c>
      <c r="AB15" s="70" t="str">
        <f t="shared" si="7"/>
        <v/>
      </c>
    </row>
    <row r="16" spans="1:34" ht="45" customHeight="1" x14ac:dyDescent="0.2">
      <c r="A16" s="207">
        <v>11</v>
      </c>
      <c r="B16" s="208"/>
      <c r="C16" s="39"/>
      <c r="D16" s="40"/>
      <c r="E16" s="99"/>
      <c r="F16" s="102" t="str">
        <f t="shared" si="2"/>
        <v/>
      </c>
      <c r="G16" s="195"/>
      <c r="H16" s="195"/>
      <c r="I16" s="195"/>
      <c r="J16" s="195"/>
      <c r="K16" s="195"/>
      <c r="L16" s="104"/>
      <c r="M16" s="40"/>
      <c r="N16" s="41"/>
      <c r="O16" s="42"/>
      <c r="P16" s="42"/>
      <c r="Q16" s="42"/>
      <c r="R16" s="184" t="str">
        <f t="shared" si="3"/>
        <v/>
      </c>
      <c r="S16" s="185" t="str">
        <f t="shared" si="4"/>
        <v/>
      </c>
      <c r="T16" s="186" t="str">
        <f>IF(OR(F16=$F$6,F16=$F$7,F16=$F$8,F16=$F$9,F16=$F$10,F16=$F$11,F16=$F$12,F16=$F$13,F16=$F$14,F16=$F$15),"",SUMIF($F$6:$F$30,F16,$S$6:$S$30))</f>
        <v/>
      </c>
      <c r="U16" s="191"/>
      <c r="V16" s="117">
        <f t="shared" si="8"/>
        <v>0</v>
      </c>
      <c r="W16" s="126">
        <f t="shared" si="9"/>
        <v>0</v>
      </c>
      <c r="Z16" s="70">
        <f t="shared" si="0"/>
        <v>2</v>
      </c>
      <c r="AA16" s="70">
        <f t="shared" si="1"/>
        <v>2</v>
      </c>
      <c r="AB16" s="70" t="str">
        <f t="shared" si="7"/>
        <v/>
      </c>
    </row>
    <row r="17" spans="1:28" ht="45" customHeight="1" x14ac:dyDescent="0.2">
      <c r="A17" s="207">
        <v>12</v>
      </c>
      <c r="B17" s="208"/>
      <c r="C17" s="39"/>
      <c r="D17" s="40"/>
      <c r="E17" s="99"/>
      <c r="F17" s="102" t="str">
        <f t="shared" si="2"/>
        <v/>
      </c>
      <c r="G17" s="195"/>
      <c r="H17" s="195"/>
      <c r="I17" s="195"/>
      <c r="J17" s="195"/>
      <c r="K17" s="195"/>
      <c r="L17" s="105"/>
      <c r="M17" s="40"/>
      <c r="N17" s="41"/>
      <c r="O17" s="42"/>
      <c r="P17" s="42"/>
      <c r="Q17" s="42"/>
      <c r="R17" s="184" t="str">
        <f t="shared" si="3"/>
        <v/>
      </c>
      <c r="S17" s="185" t="str">
        <f t="shared" si="4"/>
        <v/>
      </c>
      <c r="T17" s="186" t="str">
        <f>IF(OR(F17=$F$6,F17=$F$7,F17=$F$8,F17=$F$9,F17=$F$10,F17=$F$11,F17=$F$12,F17=$F$13,F17=$F$14,F17=$F$15,F17=$F$16),"",SUMIF($F$6:$F$30,F17,$S$6:$S$30))</f>
        <v/>
      </c>
      <c r="U17" s="191"/>
      <c r="V17" s="117">
        <f t="shared" si="8"/>
        <v>0</v>
      </c>
      <c r="W17" s="126">
        <f t="shared" si="9"/>
        <v>0</v>
      </c>
      <c r="Z17" s="70">
        <f t="shared" si="0"/>
        <v>2</v>
      </c>
      <c r="AA17" s="70">
        <f t="shared" si="1"/>
        <v>2</v>
      </c>
      <c r="AB17" s="70" t="str">
        <f t="shared" si="7"/>
        <v/>
      </c>
    </row>
    <row r="18" spans="1:28" ht="45" customHeight="1" x14ac:dyDescent="0.2">
      <c r="A18" s="207">
        <v>13</v>
      </c>
      <c r="B18" s="208"/>
      <c r="C18" s="39"/>
      <c r="D18" s="40"/>
      <c r="E18" s="99"/>
      <c r="F18" s="102" t="str">
        <f t="shared" si="2"/>
        <v/>
      </c>
      <c r="G18" s="195"/>
      <c r="H18" s="195"/>
      <c r="I18" s="195"/>
      <c r="J18" s="195"/>
      <c r="K18" s="195"/>
      <c r="L18" s="104"/>
      <c r="M18" s="40"/>
      <c r="N18" s="41"/>
      <c r="O18" s="42"/>
      <c r="P18" s="42"/>
      <c r="Q18" s="42"/>
      <c r="R18" s="184" t="str">
        <f t="shared" si="3"/>
        <v/>
      </c>
      <c r="S18" s="185" t="str">
        <f t="shared" si="4"/>
        <v/>
      </c>
      <c r="T18" s="186" t="str">
        <f>IF(OR(F18=$F$6,F18=$F$7,F18=$F$8,F18=$F$9,F18=$F$10,F18=$F$11,F18=$F$12,F18=$F$13,F18=$F$14,F18=$F$15,F18=$F$16,F18=$F$17),"",SUMIF($F$6:$F$30,F18,$S$6:$S$30))</f>
        <v/>
      </c>
      <c r="U18" s="191"/>
      <c r="V18" s="117">
        <f t="shared" si="8"/>
        <v>0</v>
      </c>
      <c r="W18" s="126">
        <f t="shared" si="9"/>
        <v>0</v>
      </c>
      <c r="Z18" s="70">
        <f t="shared" si="0"/>
        <v>2</v>
      </c>
      <c r="AA18" s="70">
        <f t="shared" si="1"/>
        <v>2</v>
      </c>
      <c r="AB18" s="70" t="str">
        <f t="shared" si="7"/>
        <v/>
      </c>
    </row>
    <row r="19" spans="1:28" ht="45" customHeight="1" x14ac:dyDescent="0.2">
      <c r="A19" s="207">
        <v>14</v>
      </c>
      <c r="B19" s="208"/>
      <c r="C19" s="39"/>
      <c r="D19" s="40"/>
      <c r="E19" s="99"/>
      <c r="F19" s="102" t="str">
        <f t="shared" si="2"/>
        <v/>
      </c>
      <c r="G19" s="195"/>
      <c r="H19" s="195"/>
      <c r="I19" s="195"/>
      <c r="J19" s="195"/>
      <c r="K19" s="195"/>
      <c r="L19" s="104"/>
      <c r="M19" s="40"/>
      <c r="N19" s="41"/>
      <c r="O19" s="42"/>
      <c r="P19" s="42"/>
      <c r="Q19" s="42"/>
      <c r="R19" s="184" t="str">
        <f t="shared" si="3"/>
        <v/>
      </c>
      <c r="S19" s="185" t="str">
        <f t="shared" si="4"/>
        <v/>
      </c>
      <c r="T19" s="186" t="str">
        <f>IF(OR(F19=$F$6,F19=$F$7,F19=$F$8,F19=$F$9,F19=$F$10,F19=$F$11,F19=$F$12,F19=$F$13,F19=$F$14,F19=$F$15,F19=$F$16,F19=$F$17,F19=$F$18),"",SUMIF($F$6:$F$30,F19,$S$6:$S$30))</f>
        <v/>
      </c>
      <c r="U19" s="191"/>
      <c r="V19" s="117">
        <f t="shared" si="8"/>
        <v>0</v>
      </c>
      <c r="W19" s="126">
        <f t="shared" si="9"/>
        <v>0</v>
      </c>
      <c r="Z19" s="70">
        <f t="shared" si="0"/>
        <v>2</v>
      </c>
      <c r="AA19" s="70">
        <f t="shared" si="1"/>
        <v>2</v>
      </c>
      <c r="AB19" s="70" t="str">
        <f t="shared" si="7"/>
        <v/>
      </c>
    </row>
    <row r="20" spans="1:28" ht="45" customHeight="1" x14ac:dyDescent="0.2">
      <c r="A20" s="207">
        <v>15</v>
      </c>
      <c r="B20" s="208"/>
      <c r="C20" s="39"/>
      <c r="D20" s="40"/>
      <c r="E20" s="99"/>
      <c r="F20" s="102" t="str">
        <f t="shared" si="2"/>
        <v/>
      </c>
      <c r="G20" s="195"/>
      <c r="H20" s="195"/>
      <c r="I20" s="195"/>
      <c r="J20" s="195"/>
      <c r="K20" s="195"/>
      <c r="L20" s="104"/>
      <c r="M20" s="40"/>
      <c r="N20" s="41"/>
      <c r="O20" s="42"/>
      <c r="P20" s="42"/>
      <c r="Q20" s="42"/>
      <c r="R20" s="184" t="str">
        <f t="shared" si="3"/>
        <v/>
      </c>
      <c r="S20" s="185" t="str">
        <f t="shared" si="4"/>
        <v/>
      </c>
      <c r="T20" s="186" t="str">
        <f>IF(OR(F20=$F$6,F20=$F$7,F20=$F$8,F20=$F$9,F20=$F$10,F20=$F$11,F20=$F$12,F20=$F$13,F20=$F$14,F20=$F$15,F20=$F$16,F20=$F$17,F20=$F$18,F20=$F$19),"",SUMIF($F$6:$F$30,F20,$S$6:$S$30))</f>
        <v/>
      </c>
      <c r="U20" s="191"/>
      <c r="V20" s="117">
        <f t="shared" si="8"/>
        <v>0</v>
      </c>
      <c r="W20" s="126">
        <f t="shared" si="9"/>
        <v>0</v>
      </c>
      <c r="Z20" s="70">
        <f t="shared" si="0"/>
        <v>2</v>
      </c>
      <c r="AA20" s="70">
        <f t="shared" si="1"/>
        <v>2</v>
      </c>
      <c r="AB20" s="70" t="str">
        <f t="shared" si="7"/>
        <v/>
      </c>
    </row>
    <row r="21" spans="1:28" ht="45" customHeight="1" x14ac:dyDescent="0.2">
      <c r="A21" s="207">
        <v>16</v>
      </c>
      <c r="B21" s="208"/>
      <c r="C21" s="39"/>
      <c r="D21" s="40"/>
      <c r="E21" s="99"/>
      <c r="F21" s="102" t="str">
        <f t="shared" si="2"/>
        <v/>
      </c>
      <c r="G21" s="195"/>
      <c r="H21" s="195"/>
      <c r="I21" s="195"/>
      <c r="J21" s="195"/>
      <c r="K21" s="195"/>
      <c r="L21" s="104"/>
      <c r="M21" s="40"/>
      <c r="N21" s="41"/>
      <c r="O21" s="42"/>
      <c r="P21" s="42"/>
      <c r="Q21" s="42"/>
      <c r="R21" s="184" t="str">
        <f t="shared" si="3"/>
        <v/>
      </c>
      <c r="S21" s="185" t="str">
        <f t="shared" si="4"/>
        <v/>
      </c>
      <c r="T21" s="186" t="str">
        <f>IF(OR(F21=$F$6,F21=$F$7,F21=$F$8,F21=$F$9,F21=$F$10,F21=$F$11,F21=$F$12,F21=$F$13,F21=$F$14,F21=$F$15,F21=$F$16,F21=$F$17,F21=$F$18,F21=$F$19,F21=$F$20),"",SUMIF($F$6:$F$30,F21,$S$6:$S$30))</f>
        <v/>
      </c>
      <c r="U21" s="191"/>
      <c r="V21" s="117">
        <f t="shared" si="8"/>
        <v>0</v>
      </c>
      <c r="W21" s="126">
        <f t="shared" si="9"/>
        <v>0</v>
      </c>
      <c r="Z21" s="70">
        <f t="shared" si="0"/>
        <v>2</v>
      </c>
      <c r="AA21" s="70">
        <f t="shared" si="1"/>
        <v>2</v>
      </c>
      <c r="AB21" s="70" t="str">
        <f t="shared" si="7"/>
        <v/>
      </c>
    </row>
    <row r="22" spans="1:28" ht="45" customHeight="1" x14ac:dyDescent="0.2">
      <c r="A22" s="207">
        <v>17</v>
      </c>
      <c r="B22" s="208"/>
      <c r="C22" s="39"/>
      <c r="D22" s="40"/>
      <c r="E22" s="99"/>
      <c r="F22" s="102" t="str">
        <f t="shared" si="2"/>
        <v/>
      </c>
      <c r="G22" s="195"/>
      <c r="H22" s="195"/>
      <c r="I22" s="195"/>
      <c r="J22" s="195"/>
      <c r="K22" s="195"/>
      <c r="L22" s="104"/>
      <c r="M22" s="40"/>
      <c r="N22" s="41"/>
      <c r="O22" s="42"/>
      <c r="P22" s="42"/>
      <c r="Q22" s="42"/>
      <c r="R22" s="184" t="str">
        <f t="shared" si="3"/>
        <v/>
      </c>
      <c r="S22" s="185" t="str">
        <f t="shared" si="4"/>
        <v/>
      </c>
      <c r="T22" s="186" t="str">
        <f>IF(OR(F22=$F$6,F22=$F$7,F22=$F$8,F22=$F$9,F22=$F$10,F22=$F$11,F22=$F$12,F22=$F$13,F22=$F$14,F22=$F$15,F22=$F$16,F22=$F$17,F22=$F$18,F22=$F$19,F22=$F$20,F22=$F$21),"",SUMIF($F$6:$F$30,F22,$S$6:$S$30))</f>
        <v/>
      </c>
      <c r="U22" s="191"/>
      <c r="V22" s="117">
        <f t="shared" si="8"/>
        <v>0</v>
      </c>
      <c r="W22" s="126">
        <f t="shared" si="9"/>
        <v>0</v>
      </c>
      <c r="Z22" s="70">
        <f t="shared" si="0"/>
        <v>2</v>
      </c>
      <c r="AA22" s="70">
        <f t="shared" si="1"/>
        <v>2</v>
      </c>
      <c r="AB22" s="70" t="str">
        <f t="shared" si="7"/>
        <v/>
      </c>
    </row>
    <row r="23" spans="1:28" ht="45" customHeight="1" x14ac:dyDescent="0.2">
      <c r="A23" s="207">
        <v>18</v>
      </c>
      <c r="B23" s="208"/>
      <c r="C23" s="39"/>
      <c r="D23" s="40"/>
      <c r="E23" s="99"/>
      <c r="F23" s="102" t="str">
        <f t="shared" si="2"/>
        <v/>
      </c>
      <c r="G23" s="195"/>
      <c r="H23" s="195"/>
      <c r="I23" s="195"/>
      <c r="J23" s="195"/>
      <c r="K23" s="195"/>
      <c r="L23" s="104"/>
      <c r="M23" s="40"/>
      <c r="N23" s="41"/>
      <c r="O23" s="42"/>
      <c r="P23" s="42"/>
      <c r="Q23" s="42"/>
      <c r="R23" s="184" t="str">
        <f t="shared" si="3"/>
        <v/>
      </c>
      <c r="S23" s="185" t="str">
        <f t="shared" si="4"/>
        <v/>
      </c>
      <c r="T23" s="186" t="str">
        <f>IF(OR(F23=$F$6,F23=$F$7,F23=$F$8,F23=$F$9,F23=$F$10,F23=$F$11,F23=$F$12,F23=$F$13,F23=$F$14,F23=$F$15,F23=$F$16,F23=$F$17,F23=$F$18,F23=$F$19,F23=$F$20,F23=$F$21,F23=$F$22),"",SUMIF($F$6:$F$30,F23,$S$6:$S$30))</f>
        <v/>
      </c>
      <c r="U23" s="191"/>
      <c r="V23" s="117">
        <f t="shared" si="8"/>
        <v>0</v>
      </c>
      <c r="W23" s="126">
        <f t="shared" si="9"/>
        <v>0</v>
      </c>
      <c r="Z23" s="70">
        <f t="shared" si="0"/>
        <v>2</v>
      </c>
      <c r="AA23" s="70">
        <f t="shared" si="1"/>
        <v>2</v>
      </c>
      <c r="AB23" s="70" t="str">
        <f t="shared" si="7"/>
        <v/>
      </c>
    </row>
    <row r="24" spans="1:28" ht="45" customHeight="1" x14ac:dyDescent="0.2">
      <c r="A24" s="207">
        <v>19</v>
      </c>
      <c r="B24" s="208"/>
      <c r="C24" s="39"/>
      <c r="D24" s="40"/>
      <c r="E24" s="99"/>
      <c r="F24" s="102" t="str">
        <f t="shared" si="2"/>
        <v/>
      </c>
      <c r="G24" s="195"/>
      <c r="H24" s="195"/>
      <c r="I24" s="195"/>
      <c r="J24" s="195"/>
      <c r="K24" s="195"/>
      <c r="L24" s="104"/>
      <c r="M24" s="40"/>
      <c r="N24" s="41"/>
      <c r="O24" s="42"/>
      <c r="P24" s="42"/>
      <c r="Q24" s="42"/>
      <c r="R24" s="184" t="str">
        <f t="shared" si="3"/>
        <v/>
      </c>
      <c r="S24" s="185" t="str">
        <f t="shared" si="4"/>
        <v/>
      </c>
      <c r="T24" s="186" t="str">
        <f>IF(OR(F24=$F$6,F24=$F$7,F24=$F$8,F24=$F$9,F24=$F$10,F24=$F$11,F24=$F$12,F24=$F$13,F24=$F$14,F24=$F$15,F24=$F$16,F24=$F$17,F24=$F$18,F24=$F$19,F24=$F$20,F24=$F$21,F24=$F$22,F24=$F$23),"",SUMIF($F$6:$F$30,F24,$S$6:$S$30))</f>
        <v/>
      </c>
      <c r="U24" s="191"/>
      <c r="V24" s="117">
        <f t="shared" si="8"/>
        <v>0</v>
      </c>
      <c r="W24" s="126">
        <f t="shared" si="9"/>
        <v>0</v>
      </c>
      <c r="Z24" s="70">
        <f t="shared" si="0"/>
        <v>2</v>
      </c>
      <c r="AA24" s="70">
        <f t="shared" si="1"/>
        <v>2</v>
      </c>
      <c r="AB24" s="70" t="str">
        <f t="shared" si="7"/>
        <v/>
      </c>
    </row>
    <row r="25" spans="1:28" ht="45" customHeight="1" x14ac:dyDescent="0.2">
      <c r="A25" s="207">
        <v>20</v>
      </c>
      <c r="B25" s="208"/>
      <c r="C25" s="39"/>
      <c r="D25" s="40"/>
      <c r="E25" s="99"/>
      <c r="F25" s="102" t="str">
        <f t="shared" si="2"/>
        <v/>
      </c>
      <c r="G25" s="195"/>
      <c r="H25" s="195"/>
      <c r="I25" s="195"/>
      <c r="J25" s="195"/>
      <c r="K25" s="195"/>
      <c r="L25" s="104"/>
      <c r="M25" s="40"/>
      <c r="N25" s="41"/>
      <c r="O25" s="42"/>
      <c r="P25" s="42"/>
      <c r="Q25" s="42"/>
      <c r="R25" s="184" t="str">
        <f t="shared" si="3"/>
        <v/>
      </c>
      <c r="S25" s="185" t="str">
        <f t="shared" si="4"/>
        <v/>
      </c>
      <c r="T25" s="186" t="str">
        <f>IF(OR(F25=$F$6,F25=$F$7,F25=$F$8,F25=$F$9,F25=$F$10,F25=$F$11,F25=$F$12,F25=$F$13,F25=$F$14,F25=$F$15,F25=$F$16,F25=$F$17,F25=$F$18,F25=$F$19,F25=$F$20,F25=$F$21,F25=$F$22,F25=$F$23,F25=$F$24),"",SUMIF($F$6:$F$30,F25,$S$6:$S$30))</f>
        <v/>
      </c>
      <c r="U25" s="191"/>
      <c r="V25" s="117">
        <f t="shared" si="8"/>
        <v>0</v>
      </c>
      <c r="W25" s="126">
        <f t="shared" si="9"/>
        <v>0</v>
      </c>
      <c r="Z25" s="70">
        <f t="shared" si="0"/>
        <v>2</v>
      </c>
      <c r="AA25" s="70">
        <f t="shared" si="1"/>
        <v>2</v>
      </c>
      <c r="AB25" s="70" t="str">
        <f t="shared" si="7"/>
        <v/>
      </c>
    </row>
    <row r="26" spans="1:28" ht="45" customHeight="1" x14ac:dyDescent="0.2">
      <c r="A26" s="207">
        <v>21</v>
      </c>
      <c r="B26" s="208"/>
      <c r="C26" s="39"/>
      <c r="D26" s="40"/>
      <c r="E26" s="99"/>
      <c r="F26" s="102" t="str">
        <f t="shared" si="2"/>
        <v/>
      </c>
      <c r="G26" s="195"/>
      <c r="H26" s="195"/>
      <c r="I26" s="195"/>
      <c r="J26" s="195"/>
      <c r="K26" s="195"/>
      <c r="L26" s="104"/>
      <c r="M26" s="40"/>
      <c r="N26" s="41"/>
      <c r="O26" s="42"/>
      <c r="P26" s="42"/>
      <c r="Q26" s="42"/>
      <c r="R26" s="184" t="str">
        <f t="shared" si="3"/>
        <v/>
      </c>
      <c r="S26" s="185" t="str">
        <f t="shared" si="4"/>
        <v/>
      </c>
      <c r="T26" s="186" t="str">
        <f>IF(OR(F26=$F$6,F26=$F$7,F26=$F$8,F26=$F$9,F26=$F$10,F26=$F$11,F26=$F$12,F26=$F$13,F26=$F$14,F26=$F$15,F26=$F$16,F26=$F$17,F26=$F$18,F26=$F$19,F26=$F$20,F26=$F$21,F26=$F$22,F26=$F$23,F26=$F$24,F26=$F$25),"",SUMIF($F$6:$F$30,F26,$S$6:$S$30))</f>
        <v/>
      </c>
      <c r="U26" s="191"/>
      <c r="V26" s="117">
        <f t="shared" si="8"/>
        <v>0</v>
      </c>
      <c r="W26" s="126">
        <f t="shared" si="9"/>
        <v>0</v>
      </c>
      <c r="Z26" s="70">
        <f t="shared" si="0"/>
        <v>2</v>
      </c>
      <c r="AA26" s="70">
        <f t="shared" si="1"/>
        <v>2</v>
      </c>
      <c r="AB26" s="70" t="str">
        <f t="shared" si="7"/>
        <v/>
      </c>
    </row>
    <row r="27" spans="1:28" ht="45" customHeight="1" x14ac:dyDescent="0.2">
      <c r="A27" s="207">
        <v>22</v>
      </c>
      <c r="B27" s="208"/>
      <c r="C27" s="39"/>
      <c r="D27" s="40"/>
      <c r="E27" s="99"/>
      <c r="F27" s="102" t="str">
        <f t="shared" si="2"/>
        <v/>
      </c>
      <c r="G27" s="195"/>
      <c r="H27" s="195"/>
      <c r="I27" s="195"/>
      <c r="J27" s="195"/>
      <c r="K27" s="195"/>
      <c r="L27" s="104"/>
      <c r="M27" s="40"/>
      <c r="N27" s="41"/>
      <c r="O27" s="42"/>
      <c r="P27" s="42"/>
      <c r="Q27" s="42"/>
      <c r="R27" s="184" t="str">
        <f t="shared" si="3"/>
        <v/>
      </c>
      <c r="S27" s="185" t="str">
        <f t="shared" si="4"/>
        <v/>
      </c>
      <c r="T27" s="186" t="str">
        <f>IF(OR(F27=$F$6,F27=$F$7,F27=$F$8,F27=$F$9,F27=$F$10,F27=$F$11,F27=$F$12,F27=$F$13,F27=$F$14,F27=$F$15,F27=$F$16,F27=$F$17,F27=$F$18,F27=$F$19,F27=$F$20,F27=$F$21,F27=$F$22,F27=$F$23,F27=$F$24,F27=$F$25,F27=$F$26),"",SUMIF($F$6:$F$30,F27,$S$6:$S$30))</f>
        <v/>
      </c>
      <c r="U27" s="191"/>
      <c r="V27" s="117">
        <f t="shared" si="8"/>
        <v>0</v>
      </c>
      <c r="W27" s="126">
        <f t="shared" si="9"/>
        <v>0</v>
      </c>
      <c r="Z27" s="70">
        <f t="shared" si="0"/>
        <v>2</v>
      </c>
      <c r="AA27" s="70">
        <f t="shared" si="1"/>
        <v>2</v>
      </c>
      <c r="AB27" s="70" t="str">
        <f t="shared" si="7"/>
        <v/>
      </c>
    </row>
    <row r="28" spans="1:28" ht="45" customHeight="1" x14ac:dyDescent="0.2">
      <c r="A28" s="207">
        <v>23</v>
      </c>
      <c r="B28" s="208"/>
      <c r="C28" s="39"/>
      <c r="D28" s="40"/>
      <c r="E28" s="99"/>
      <c r="F28" s="102" t="str">
        <f t="shared" si="2"/>
        <v/>
      </c>
      <c r="G28" s="195"/>
      <c r="H28" s="195"/>
      <c r="I28" s="195"/>
      <c r="J28" s="195"/>
      <c r="K28" s="195"/>
      <c r="L28" s="104"/>
      <c r="M28" s="40"/>
      <c r="N28" s="41"/>
      <c r="O28" s="42"/>
      <c r="P28" s="42"/>
      <c r="Q28" s="42"/>
      <c r="R28" s="184" t="str">
        <f t="shared" si="3"/>
        <v/>
      </c>
      <c r="S28" s="185" t="str">
        <f t="shared" si="4"/>
        <v/>
      </c>
      <c r="T28" s="186" t="str">
        <f>IF(OR(F28=$F$6,F28=$F$7,F28=$F$8,F28=$F$9,F28=$F$10,F28=$F$11,F28=$F$12,F28=$F$13,F28=$F$14,F28=$F$15,F28=$F$16,F28=$F$17,F28=$F$18,F28=$F$19,F28=$F$20,F28=$F$21,F28=$F$22,F28=$F$23,F28=$F$24,F28=$F$25,F28=$F$26,F28=$F$27),"",SUMIF($F$6:$F$30,F28,$S$6:$S$30))</f>
        <v/>
      </c>
      <c r="U28" s="191"/>
      <c r="V28" s="117">
        <f t="shared" si="8"/>
        <v>0</v>
      </c>
      <c r="W28" s="126">
        <f t="shared" si="9"/>
        <v>0</v>
      </c>
      <c r="Z28" s="70">
        <f t="shared" si="0"/>
        <v>2</v>
      </c>
      <c r="AA28" s="70">
        <f t="shared" si="1"/>
        <v>2</v>
      </c>
      <c r="AB28" s="70" t="str">
        <f t="shared" si="7"/>
        <v/>
      </c>
    </row>
    <row r="29" spans="1:28" ht="45" customHeight="1" x14ac:dyDescent="0.2">
      <c r="A29" s="207">
        <v>24</v>
      </c>
      <c r="B29" s="208"/>
      <c r="C29" s="39"/>
      <c r="D29" s="40"/>
      <c r="E29" s="99"/>
      <c r="F29" s="102" t="str">
        <f t="shared" si="2"/>
        <v/>
      </c>
      <c r="G29" s="195"/>
      <c r="H29" s="195"/>
      <c r="I29" s="195"/>
      <c r="J29" s="195"/>
      <c r="K29" s="195"/>
      <c r="L29" s="104"/>
      <c r="M29" s="40"/>
      <c r="N29" s="41"/>
      <c r="O29" s="42"/>
      <c r="P29" s="42"/>
      <c r="Q29" s="42"/>
      <c r="R29" s="184" t="str">
        <f t="shared" si="3"/>
        <v/>
      </c>
      <c r="S29" s="185" t="str">
        <f t="shared" si="4"/>
        <v/>
      </c>
      <c r="T29" s="186" t="str">
        <f>IF(OR(F29=$F$6,F29=$F$7,F29=$F$8,F29=$F$9,F29=$F$10,F29=$F$11,F29=$F$12,F29=$F$13,F29=$F$14,F29=$F$15,F29=$F$16,F29=$F$17,F29=$F$18,F29=$F$19,F29=$F$20,F29=$F$21,F29=$F$22,F29=$F$23,F29=$F$24,F29=$F$25,F29=$F$26,F29=$F$27,F29=$F$28),"",SUMIF($F$6:$F$30,F29,$S$6:$S$30))</f>
        <v/>
      </c>
      <c r="U29" s="191"/>
      <c r="V29" s="117">
        <f t="shared" si="8"/>
        <v>0</v>
      </c>
      <c r="W29" s="126">
        <f t="shared" si="9"/>
        <v>0</v>
      </c>
      <c r="Z29" s="70">
        <f t="shared" si="0"/>
        <v>2</v>
      </c>
      <c r="AA29" s="70">
        <f t="shared" si="1"/>
        <v>2</v>
      </c>
      <c r="AB29" s="70" t="str">
        <f t="shared" si="7"/>
        <v/>
      </c>
    </row>
    <row r="30" spans="1:28" ht="45" customHeight="1" x14ac:dyDescent="0.2">
      <c r="A30" s="207">
        <v>25</v>
      </c>
      <c r="B30" s="208"/>
      <c r="C30" s="39"/>
      <c r="D30" s="40"/>
      <c r="E30" s="99"/>
      <c r="F30" s="102" t="str">
        <f t="shared" si="2"/>
        <v/>
      </c>
      <c r="G30" s="195"/>
      <c r="H30" s="195"/>
      <c r="I30" s="195"/>
      <c r="J30" s="195"/>
      <c r="K30" s="195"/>
      <c r="L30" s="105"/>
      <c r="M30" s="40"/>
      <c r="N30" s="41"/>
      <c r="O30" s="42"/>
      <c r="P30" s="42"/>
      <c r="Q30" s="42"/>
      <c r="R30" s="184" t="str">
        <f t="shared" si="3"/>
        <v/>
      </c>
      <c r="S30" s="185" t="str">
        <f t="shared" si="4"/>
        <v/>
      </c>
      <c r="T30" s="186" t="str">
        <f>IF(OR(F30=$F$6,F30=$F$7,F30=$F$8,F30=$F$9,F30=$F$10,F30=$F$11,F30=$F$12,F30=$F$13,F30=$F$14,F30=$F$15,F30=$F$16,F30=$F$17,F30=$F$18,F30=$F$19,F30=$F$20,F30=$F$21,F30=$F$22,F30=$F$23,F30=$F$24,F30=$F$25,F30=$F$26,F30=$F$27,F30=$F$28,F30=$F$29),"",SUMIF($F$6:$F$30,F30,$S$6:$S$30))</f>
        <v/>
      </c>
      <c r="U30" s="191"/>
      <c r="V30" s="117">
        <f t="shared" si="8"/>
        <v>0</v>
      </c>
      <c r="W30" s="126">
        <f t="shared" si="9"/>
        <v>0</v>
      </c>
      <c r="Z30" s="70">
        <f t="shared" si="0"/>
        <v>2</v>
      </c>
      <c r="AA30" s="70">
        <f t="shared" si="1"/>
        <v>2</v>
      </c>
      <c r="AB30" s="70" t="str">
        <f t="shared" si="7"/>
        <v/>
      </c>
    </row>
    <row r="31" spans="1:28" ht="45" customHeight="1" thickBot="1" x14ac:dyDescent="0.25">
      <c r="A31" s="203" t="s">
        <v>16</v>
      </c>
      <c r="B31" s="204"/>
      <c r="C31" s="100"/>
      <c r="D31" s="100"/>
      <c r="E31" s="101"/>
      <c r="F31" s="103"/>
      <c r="G31" s="196"/>
      <c r="H31" s="196"/>
      <c r="I31" s="196"/>
      <c r="J31" s="196"/>
      <c r="K31" s="196"/>
      <c r="L31" s="106"/>
      <c r="M31" s="100"/>
      <c r="N31" s="107"/>
      <c r="O31" s="108"/>
      <c r="P31" s="108"/>
      <c r="Q31" s="108"/>
      <c r="R31" s="187"/>
      <c r="S31" s="188">
        <f>SUM(S6:S30)</f>
        <v>0</v>
      </c>
      <c r="T31" s="189">
        <f>SUM(T6:T30)</f>
        <v>0</v>
      </c>
      <c r="U31" s="58">
        <f>SUM(U6:U30)</f>
        <v>0</v>
      </c>
      <c r="V31" s="118">
        <f>SUM(V6:V30)</f>
        <v>0</v>
      </c>
      <c r="W31" s="120">
        <f>SUM(W6:W30)</f>
        <v>0</v>
      </c>
    </row>
    <row r="32" spans="1:28" ht="45" customHeight="1" thickBot="1" x14ac:dyDescent="0.25">
      <c r="A32" s="44"/>
      <c r="B32" s="44"/>
      <c r="C32" s="45"/>
      <c r="D32" s="45"/>
      <c r="E32" s="45"/>
      <c r="F32" s="45"/>
      <c r="G32" s="45"/>
      <c r="H32" s="45"/>
      <c r="I32" s="45"/>
      <c r="J32" s="45"/>
      <c r="K32" s="45"/>
      <c r="L32" s="44"/>
      <c r="M32" s="45"/>
      <c r="N32" s="46"/>
      <c r="O32" s="46"/>
      <c r="P32" s="46"/>
      <c r="Q32" s="46"/>
      <c r="R32" s="46"/>
      <c r="S32" s="46"/>
      <c r="T32" s="46"/>
      <c r="U32" s="46"/>
    </row>
    <row r="33" spans="1:23" ht="45" customHeight="1" x14ac:dyDescent="0.2">
      <c r="A33" s="44"/>
      <c r="B33" s="44"/>
      <c r="C33" s="45"/>
      <c r="D33" s="45"/>
      <c r="E33" s="45"/>
      <c r="F33" s="45"/>
      <c r="G33" s="45"/>
      <c r="H33" s="45"/>
      <c r="I33" s="45"/>
      <c r="J33" s="45"/>
      <c r="K33" s="45"/>
      <c r="L33" s="44"/>
      <c r="M33" s="45"/>
      <c r="N33" s="46"/>
      <c r="O33" s="46"/>
      <c r="P33" s="46"/>
      <c r="Q33" s="46"/>
      <c r="R33" s="46"/>
      <c r="S33" s="46"/>
      <c r="U33" s="47"/>
      <c r="V33" s="48" t="s">
        <v>157</v>
      </c>
      <c r="W33" s="49">
        <f>W31</f>
        <v>0</v>
      </c>
    </row>
    <row r="34" spans="1:23" ht="58.5" customHeight="1" thickBot="1" x14ac:dyDescent="0.25">
      <c r="A34" s="44"/>
      <c r="B34" s="44"/>
      <c r="C34" s="45"/>
      <c r="D34" s="45"/>
      <c r="E34" s="45"/>
      <c r="F34" s="45"/>
      <c r="G34" s="45"/>
      <c r="H34" s="45"/>
      <c r="I34" s="45"/>
      <c r="J34" s="45"/>
      <c r="K34" s="45"/>
      <c r="L34" s="44"/>
      <c r="M34" s="45"/>
      <c r="N34" s="46"/>
      <c r="O34" s="46"/>
      <c r="P34" s="46"/>
      <c r="Q34" s="46"/>
      <c r="R34" s="46"/>
      <c r="S34" s="46"/>
      <c r="U34" s="47"/>
      <c r="V34" s="50" t="s">
        <v>161</v>
      </c>
      <c r="W34" s="51">
        <f>ROUNDDOWN(W33*3/4,-3)</f>
        <v>0</v>
      </c>
    </row>
    <row r="35" spans="1:23" ht="23.1" customHeight="1" x14ac:dyDescent="0.2">
      <c r="A35" s="52" t="s">
        <v>17</v>
      </c>
      <c r="B35" s="53" t="s">
        <v>18</v>
      </c>
      <c r="C35" s="45"/>
      <c r="D35" s="45"/>
      <c r="E35" s="45"/>
      <c r="F35" s="45"/>
      <c r="G35" s="45"/>
      <c r="H35" s="45"/>
      <c r="I35" s="45"/>
      <c r="J35" s="45"/>
      <c r="K35" s="45"/>
      <c r="L35" s="44"/>
      <c r="M35" s="45"/>
      <c r="N35" s="46"/>
      <c r="O35" s="46"/>
      <c r="P35" s="46"/>
      <c r="Q35" s="46"/>
      <c r="R35" s="46"/>
      <c r="S35" s="46"/>
      <c r="U35" s="47"/>
    </row>
    <row r="36" spans="1:23" ht="23.1" customHeight="1" x14ac:dyDescent="0.2">
      <c r="A36" s="54" t="s">
        <v>19</v>
      </c>
      <c r="B36" s="35" t="s">
        <v>113</v>
      </c>
      <c r="C36" s="55"/>
      <c r="D36" s="55"/>
      <c r="E36" s="55"/>
      <c r="F36" s="55"/>
      <c r="G36" s="55"/>
      <c r="H36" s="55"/>
      <c r="I36" s="55"/>
      <c r="J36" s="55"/>
      <c r="K36" s="55"/>
      <c r="L36" s="34"/>
      <c r="M36" s="34"/>
      <c r="N36" s="34"/>
      <c r="O36" s="34"/>
    </row>
    <row r="37" spans="1:23" ht="23.1" customHeight="1" x14ac:dyDescent="0.2">
      <c r="A37" s="54"/>
      <c r="B37" s="35" t="s">
        <v>114</v>
      </c>
      <c r="C37" s="55"/>
      <c r="D37" s="55"/>
      <c r="E37" s="55"/>
      <c r="F37" s="55"/>
      <c r="G37" s="55"/>
      <c r="H37" s="55"/>
      <c r="I37" s="55"/>
      <c r="J37" s="55"/>
      <c r="K37" s="55"/>
      <c r="L37" s="34"/>
      <c r="M37" s="34"/>
      <c r="N37" s="34"/>
      <c r="O37" s="34"/>
    </row>
    <row r="38" spans="1:23" ht="23.1" customHeight="1" x14ac:dyDescent="0.2">
      <c r="A38" s="54" t="s">
        <v>20</v>
      </c>
      <c r="B38" s="35" t="s">
        <v>21</v>
      </c>
      <c r="C38" s="55"/>
      <c r="D38" s="55"/>
      <c r="E38" s="55"/>
      <c r="F38" s="55"/>
      <c r="G38" s="55"/>
      <c r="H38" s="55"/>
      <c r="I38" s="55"/>
      <c r="J38" s="55"/>
      <c r="K38" s="55"/>
      <c r="L38" s="34"/>
      <c r="M38" s="34"/>
      <c r="N38" s="34"/>
      <c r="O38" s="34"/>
    </row>
    <row r="39" spans="1:23" ht="23.1" customHeight="1" x14ac:dyDescent="0.2">
      <c r="A39" s="54" t="s">
        <v>22</v>
      </c>
      <c r="B39" s="35" t="s">
        <v>115</v>
      </c>
      <c r="C39" s="55"/>
      <c r="D39" s="55"/>
      <c r="E39" s="55"/>
      <c r="F39" s="55"/>
      <c r="G39" s="55"/>
      <c r="H39" s="55"/>
      <c r="I39" s="55"/>
      <c r="J39" s="55"/>
      <c r="K39" s="55"/>
      <c r="L39" s="34"/>
      <c r="M39" s="34"/>
      <c r="N39" s="34"/>
      <c r="O39" s="34"/>
    </row>
    <row r="40" spans="1:23" s="2" customFormat="1" ht="23.1" customHeight="1" x14ac:dyDescent="0.2">
      <c r="A40" s="54" t="s">
        <v>33</v>
      </c>
      <c r="B40" s="35" t="s">
        <v>116</v>
      </c>
      <c r="C40" s="34"/>
      <c r="D40" s="34"/>
      <c r="E40" s="34"/>
      <c r="F40" s="34"/>
      <c r="G40" s="34"/>
      <c r="H40" s="34"/>
      <c r="I40" s="34"/>
      <c r="J40" s="34"/>
      <c r="K40" s="34"/>
      <c r="L40" s="34"/>
      <c r="M40" s="34"/>
      <c r="N40" s="34"/>
      <c r="O40" s="34"/>
    </row>
    <row r="41" spans="1:23" s="2" customFormat="1" ht="23.1" customHeight="1" x14ac:dyDescent="0.2">
      <c r="A41" s="54" t="s">
        <v>117</v>
      </c>
      <c r="B41" s="35" t="s">
        <v>118</v>
      </c>
      <c r="C41" s="34"/>
      <c r="D41" s="34"/>
      <c r="E41" s="34"/>
      <c r="F41" s="34"/>
      <c r="G41" s="34"/>
      <c r="H41" s="34"/>
      <c r="I41" s="34"/>
      <c r="J41" s="34"/>
      <c r="K41" s="34"/>
      <c r="L41" s="34"/>
      <c r="M41" s="34"/>
      <c r="N41" s="34"/>
      <c r="O41" s="34"/>
    </row>
    <row r="42" spans="1:23" s="2" customFormat="1" ht="23.1" customHeight="1" x14ac:dyDescent="0.2">
      <c r="A42" s="54" t="s">
        <v>119</v>
      </c>
      <c r="B42" s="35" t="s">
        <v>123</v>
      </c>
      <c r="C42" s="34"/>
      <c r="D42" s="34"/>
      <c r="E42" s="34"/>
      <c r="F42" s="34"/>
      <c r="G42" s="34"/>
      <c r="H42" s="34"/>
      <c r="I42" s="34"/>
      <c r="J42" s="34"/>
      <c r="K42" s="34"/>
      <c r="L42" s="34"/>
      <c r="M42" s="34"/>
      <c r="N42" s="34"/>
      <c r="O42" s="34"/>
    </row>
    <row r="43" spans="1:23" ht="22.5" customHeight="1" x14ac:dyDescent="0.2">
      <c r="A43" s="54" t="s">
        <v>124</v>
      </c>
      <c r="B43" s="33" t="s">
        <v>23</v>
      </c>
    </row>
    <row r="44" spans="1:23" ht="17.25" customHeight="1" x14ac:dyDescent="0.2">
      <c r="B44" s="56"/>
      <c r="S44" s="57"/>
    </row>
    <row r="45" spans="1:23" s="2" customFormat="1" ht="24.75" customHeight="1" x14ac:dyDescent="0.2"/>
    <row r="46" spans="1:23" s="2" customFormat="1" ht="45.75" customHeight="1" x14ac:dyDescent="0.2">
      <c r="A46" s="197" t="s">
        <v>120</v>
      </c>
      <c r="B46" s="197"/>
      <c r="C46" s="197"/>
      <c r="D46" s="197"/>
      <c r="E46" s="197"/>
      <c r="F46" s="197"/>
      <c r="G46" s="197"/>
      <c r="H46" s="197"/>
      <c r="I46" s="197"/>
    </row>
    <row r="47" spans="1:23" s="2" customFormat="1" ht="23.4" x14ac:dyDescent="0.2">
      <c r="A47" s="197" t="s">
        <v>162</v>
      </c>
      <c r="B47" s="197"/>
      <c r="C47" s="197"/>
      <c r="D47" s="197"/>
      <c r="E47" s="197"/>
      <c r="F47" s="197"/>
      <c r="G47" s="197"/>
      <c r="H47" s="197"/>
      <c r="I47" s="197"/>
    </row>
    <row r="48" spans="1:23" s="2" customFormat="1" hidden="1" x14ac:dyDescent="0.2">
      <c r="D48" s="2" t="s">
        <v>24</v>
      </c>
      <c r="E48" s="2" t="s">
        <v>12</v>
      </c>
      <c r="F48" s="2" t="s">
        <v>25</v>
      </c>
      <c r="L48" s="2" t="s">
        <v>13</v>
      </c>
      <c r="M48" s="2" t="s">
        <v>14</v>
      </c>
      <c r="N48" s="1" t="s">
        <v>15</v>
      </c>
      <c r="O48" s="1"/>
    </row>
    <row r="49" spans="1:34" s="2" customFormat="1" hidden="1" x14ac:dyDescent="0.2">
      <c r="D49" s="2" t="s">
        <v>26</v>
      </c>
      <c r="E49" s="2" t="s">
        <v>26</v>
      </c>
      <c r="F49" s="2" t="s">
        <v>26</v>
      </c>
      <c r="L49" s="2" t="s">
        <v>26</v>
      </c>
      <c r="M49" s="2" t="s">
        <v>26</v>
      </c>
      <c r="N49" s="2" t="s">
        <v>26</v>
      </c>
    </row>
    <row r="50" spans="1:34" s="2" customFormat="1" hidden="1" x14ac:dyDescent="0.2">
      <c r="D50" s="2" t="s">
        <v>27</v>
      </c>
      <c r="E50" s="2" t="s">
        <v>27</v>
      </c>
      <c r="F50" s="2" t="s">
        <v>27</v>
      </c>
      <c r="L50" s="2" t="s">
        <v>27</v>
      </c>
      <c r="M50" s="2" t="s">
        <v>27</v>
      </c>
      <c r="N50" s="2" t="s">
        <v>27</v>
      </c>
    </row>
    <row r="51" spans="1:34" s="2" customFormat="1" hidden="1" x14ac:dyDescent="0.2">
      <c r="D51" s="2" t="s">
        <v>28</v>
      </c>
      <c r="E51" s="2" t="s">
        <v>28</v>
      </c>
      <c r="F51" s="2" t="s">
        <v>28</v>
      </c>
      <c r="L51" s="2" t="s">
        <v>28</v>
      </c>
      <c r="M51" s="2" t="s">
        <v>28</v>
      </c>
      <c r="N51" s="2" t="s">
        <v>28</v>
      </c>
    </row>
    <row r="52" spans="1:34" s="2" customFormat="1" hidden="1" x14ac:dyDescent="0.2">
      <c r="D52" s="2" t="s">
        <v>29</v>
      </c>
      <c r="E52" s="2" t="s">
        <v>29</v>
      </c>
      <c r="F52" s="2" t="s">
        <v>30</v>
      </c>
      <c r="L52" s="2" t="s">
        <v>30</v>
      </c>
      <c r="M52" s="2" t="s">
        <v>30</v>
      </c>
      <c r="N52" s="2" t="s">
        <v>30</v>
      </c>
    </row>
    <row r="53" spans="1:34" s="2" customFormat="1" hidden="1" x14ac:dyDescent="0.2">
      <c r="D53" s="2" t="s">
        <v>30</v>
      </c>
      <c r="E53" s="2" t="s">
        <v>30</v>
      </c>
      <c r="F53" s="2" t="s">
        <v>31</v>
      </c>
      <c r="L53" s="2" t="s">
        <v>31</v>
      </c>
      <c r="M53" s="2" t="s">
        <v>31</v>
      </c>
      <c r="N53" s="2" t="s">
        <v>31</v>
      </c>
    </row>
    <row r="54" spans="1:34" s="2" customFormat="1" hidden="1" x14ac:dyDescent="0.2">
      <c r="A54" s="1"/>
      <c r="B54" s="1"/>
      <c r="C54" s="1"/>
      <c r="D54" s="1" t="s">
        <v>31</v>
      </c>
      <c r="E54" s="1" t="s">
        <v>31</v>
      </c>
      <c r="F54" s="2" t="s">
        <v>32</v>
      </c>
      <c r="L54" s="2" t="s">
        <v>32</v>
      </c>
      <c r="M54" s="2" t="s">
        <v>32</v>
      </c>
      <c r="N54" s="2" t="s">
        <v>32</v>
      </c>
      <c r="T54" s="1"/>
      <c r="U54" s="1"/>
      <c r="V54" s="1"/>
      <c r="W54" s="1"/>
      <c r="X54" s="1"/>
      <c r="Y54" s="1"/>
      <c r="Z54" s="1"/>
      <c r="AA54" s="1"/>
      <c r="AB54" s="1"/>
      <c r="AC54" s="1"/>
      <c r="AD54" s="1"/>
      <c r="AE54" s="1"/>
      <c r="AF54" s="1"/>
      <c r="AG54" s="1"/>
      <c r="AH54" s="1"/>
    </row>
    <row r="55" spans="1:34" s="2" customFormat="1" hidden="1" x14ac:dyDescent="0.2">
      <c r="A55" s="1"/>
      <c r="B55" s="1"/>
      <c r="C55" s="1"/>
      <c r="D55" s="1" t="s">
        <v>32</v>
      </c>
      <c r="E55" s="1" t="s">
        <v>32</v>
      </c>
      <c r="F55" s="1"/>
      <c r="G55" s="1"/>
      <c r="H55" s="1"/>
      <c r="I55" s="1"/>
      <c r="J55" s="1"/>
      <c r="K55" s="1"/>
      <c r="T55" s="1"/>
      <c r="U55" s="1"/>
      <c r="V55" s="1"/>
      <c r="W55" s="1"/>
      <c r="X55" s="1"/>
      <c r="Y55" s="1"/>
      <c r="Z55" s="1"/>
      <c r="AA55" s="1"/>
      <c r="AB55" s="1"/>
      <c r="AC55" s="1"/>
      <c r="AD55" s="1"/>
      <c r="AE55" s="1"/>
      <c r="AF55" s="1"/>
      <c r="AG55" s="1"/>
      <c r="AH55" s="1"/>
    </row>
  </sheetData>
  <mergeCells count="29">
    <mergeCell ref="A28:B28"/>
    <mergeCell ref="A29:B29"/>
    <mergeCell ref="A30:B30"/>
    <mergeCell ref="A23:B23"/>
    <mergeCell ref="A24:B24"/>
    <mergeCell ref="A25:B25"/>
    <mergeCell ref="A26:B26"/>
    <mergeCell ref="A27:B27"/>
    <mergeCell ref="A18:B18"/>
    <mergeCell ref="A19:B19"/>
    <mergeCell ref="A20:B20"/>
    <mergeCell ref="A21:B21"/>
    <mergeCell ref="A22:B22"/>
    <mergeCell ref="A2:T2"/>
    <mergeCell ref="L4:T4"/>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s>
  <phoneticPr fontId="12"/>
  <dataValidations count="4">
    <dataValidation type="list" allowBlank="1" showInputMessage="1" showErrorMessage="1" sqref="C6:C30" xr:uid="{FCED11FF-45C0-46B9-A138-F7C9915F1D9D}">
      <formula1>$D$48:$N$48</formula1>
    </dataValidation>
    <dataValidation type="list" allowBlank="1" showInputMessage="1" showErrorMessage="1" sqref="M6:M30" xr:uid="{97E1BDA9-4612-4A4E-B3B8-4B605BF2CCDB}">
      <formula1>INDIRECT($C6)</formula1>
    </dataValidation>
    <dataValidation type="list" allowBlank="1" showInputMessage="1" showErrorMessage="1" sqref="WVS983061:WVS983074 JG6:JG30 TC6:TC30 ACY6:ACY30 AMU6:AMU30 AWQ6:AWQ30 BGM6:BGM30 BQI6:BQI30 CAE6:CAE30 CKA6:CKA30 CTW6:CTW30 DDS6:DDS30 DNO6:DNO30 DXK6:DXK30 EHG6:EHG30 ERC6:ERC30 FAY6:FAY30 FKU6:FKU30 FUQ6:FUQ30 GEM6:GEM30 GOI6:GOI30 GYE6:GYE30 HIA6:HIA30 HRW6:HRW30 IBS6:IBS30 ILO6:ILO30 IVK6:IVK30 JFG6:JFG30 JPC6:JPC30 JYY6:JYY30 KIU6:KIU30 KSQ6:KSQ30 LCM6:LCM30 LMI6:LMI30 LWE6:LWE30 MGA6:MGA30 MPW6:MPW30 MZS6:MZS30 NJO6:NJO30 NTK6:NTK30 ODG6:ODG30 ONC6:ONC30 OWY6:OWY30 PGU6:PGU30 PQQ6:PQQ30 QAM6:QAM30 QKI6:QKI30 QUE6:QUE30 REA6:REA30 RNW6:RNW30 RXS6:RXS30 SHO6:SHO30 SRK6:SRK30 TBG6:TBG30 TLC6:TLC30 TUY6:TUY30 UEU6:UEU30 UOQ6:UOQ30 UYM6:UYM30 VII6:VII30 VSE6:VSE30 WCA6:WCA30 WLW6:WLW30 WVS6:WVS30 M65557:M65570 JG65557:JG65570 TC65557:TC65570 ACY65557:ACY65570 AMU65557:AMU65570 AWQ65557:AWQ65570 BGM65557:BGM65570 BQI65557:BQI65570 CAE65557:CAE65570 CKA65557:CKA65570 CTW65557:CTW65570 DDS65557:DDS65570 DNO65557:DNO65570 DXK65557:DXK65570 EHG65557:EHG65570 ERC65557:ERC65570 FAY65557:FAY65570 FKU65557:FKU65570 FUQ65557:FUQ65570 GEM65557:GEM65570 GOI65557:GOI65570 GYE65557:GYE65570 HIA65557:HIA65570 HRW65557:HRW65570 IBS65557:IBS65570 ILO65557:ILO65570 IVK65557:IVK65570 JFG65557:JFG65570 JPC65557:JPC65570 JYY65557:JYY65570 KIU65557:KIU65570 KSQ65557:KSQ65570 LCM65557:LCM65570 LMI65557:LMI65570 LWE65557:LWE65570 MGA65557:MGA65570 MPW65557:MPW65570 MZS65557:MZS65570 NJO65557:NJO65570 NTK65557:NTK65570 ODG65557:ODG65570 ONC65557:ONC65570 OWY65557:OWY65570 PGU65557:PGU65570 PQQ65557:PQQ65570 QAM65557:QAM65570 QKI65557:QKI65570 QUE65557:QUE65570 REA65557:REA65570 RNW65557:RNW65570 RXS65557:RXS65570 SHO65557:SHO65570 SRK65557:SRK65570 TBG65557:TBG65570 TLC65557:TLC65570 TUY65557:TUY65570 UEU65557:UEU65570 UOQ65557:UOQ65570 UYM65557:UYM65570 VII65557:VII65570 VSE65557:VSE65570 WCA65557:WCA65570 WLW65557:WLW65570 WVS65557:WVS65570 M131093:M131106 JG131093:JG131106 TC131093:TC131106 ACY131093:ACY131106 AMU131093:AMU131106 AWQ131093:AWQ131106 BGM131093:BGM131106 BQI131093:BQI131106 CAE131093:CAE131106 CKA131093:CKA131106 CTW131093:CTW131106 DDS131093:DDS131106 DNO131093:DNO131106 DXK131093:DXK131106 EHG131093:EHG131106 ERC131093:ERC131106 FAY131093:FAY131106 FKU131093:FKU131106 FUQ131093:FUQ131106 GEM131093:GEM131106 GOI131093:GOI131106 GYE131093:GYE131106 HIA131093:HIA131106 HRW131093:HRW131106 IBS131093:IBS131106 ILO131093:ILO131106 IVK131093:IVK131106 JFG131093:JFG131106 JPC131093:JPC131106 JYY131093:JYY131106 KIU131093:KIU131106 KSQ131093:KSQ131106 LCM131093:LCM131106 LMI131093:LMI131106 LWE131093:LWE131106 MGA131093:MGA131106 MPW131093:MPW131106 MZS131093:MZS131106 NJO131093:NJO131106 NTK131093:NTK131106 ODG131093:ODG131106 ONC131093:ONC131106 OWY131093:OWY131106 PGU131093:PGU131106 PQQ131093:PQQ131106 QAM131093:QAM131106 QKI131093:QKI131106 QUE131093:QUE131106 REA131093:REA131106 RNW131093:RNW131106 RXS131093:RXS131106 SHO131093:SHO131106 SRK131093:SRK131106 TBG131093:TBG131106 TLC131093:TLC131106 TUY131093:TUY131106 UEU131093:UEU131106 UOQ131093:UOQ131106 UYM131093:UYM131106 VII131093:VII131106 VSE131093:VSE131106 WCA131093:WCA131106 WLW131093:WLW131106 WVS131093:WVS131106 M196629:M196642 JG196629:JG196642 TC196629:TC196642 ACY196629:ACY196642 AMU196629:AMU196642 AWQ196629:AWQ196642 BGM196629:BGM196642 BQI196629:BQI196642 CAE196629:CAE196642 CKA196629:CKA196642 CTW196629:CTW196642 DDS196629:DDS196642 DNO196629:DNO196642 DXK196629:DXK196642 EHG196629:EHG196642 ERC196629:ERC196642 FAY196629:FAY196642 FKU196629:FKU196642 FUQ196629:FUQ196642 GEM196629:GEM196642 GOI196629:GOI196642 GYE196629:GYE196642 HIA196629:HIA196642 HRW196629:HRW196642 IBS196629:IBS196642 ILO196629:ILO196642 IVK196629:IVK196642 JFG196629:JFG196642 JPC196629:JPC196642 JYY196629:JYY196642 KIU196629:KIU196642 KSQ196629:KSQ196642 LCM196629:LCM196642 LMI196629:LMI196642 LWE196629:LWE196642 MGA196629:MGA196642 MPW196629:MPW196642 MZS196629:MZS196642 NJO196629:NJO196642 NTK196629:NTK196642 ODG196629:ODG196642 ONC196629:ONC196642 OWY196629:OWY196642 PGU196629:PGU196642 PQQ196629:PQQ196642 QAM196629:QAM196642 QKI196629:QKI196642 QUE196629:QUE196642 REA196629:REA196642 RNW196629:RNW196642 RXS196629:RXS196642 SHO196629:SHO196642 SRK196629:SRK196642 TBG196629:TBG196642 TLC196629:TLC196642 TUY196629:TUY196642 UEU196629:UEU196642 UOQ196629:UOQ196642 UYM196629:UYM196642 VII196629:VII196642 VSE196629:VSE196642 WCA196629:WCA196642 WLW196629:WLW196642 WVS196629:WVS196642 M262165:M262178 JG262165:JG262178 TC262165:TC262178 ACY262165:ACY262178 AMU262165:AMU262178 AWQ262165:AWQ262178 BGM262165:BGM262178 BQI262165:BQI262178 CAE262165:CAE262178 CKA262165:CKA262178 CTW262165:CTW262178 DDS262165:DDS262178 DNO262165:DNO262178 DXK262165:DXK262178 EHG262165:EHG262178 ERC262165:ERC262178 FAY262165:FAY262178 FKU262165:FKU262178 FUQ262165:FUQ262178 GEM262165:GEM262178 GOI262165:GOI262178 GYE262165:GYE262178 HIA262165:HIA262178 HRW262165:HRW262178 IBS262165:IBS262178 ILO262165:ILO262178 IVK262165:IVK262178 JFG262165:JFG262178 JPC262165:JPC262178 JYY262165:JYY262178 KIU262165:KIU262178 KSQ262165:KSQ262178 LCM262165:LCM262178 LMI262165:LMI262178 LWE262165:LWE262178 MGA262165:MGA262178 MPW262165:MPW262178 MZS262165:MZS262178 NJO262165:NJO262178 NTK262165:NTK262178 ODG262165:ODG262178 ONC262165:ONC262178 OWY262165:OWY262178 PGU262165:PGU262178 PQQ262165:PQQ262178 QAM262165:QAM262178 QKI262165:QKI262178 QUE262165:QUE262178 REA262165:REA262178 RNW262165:RNW262178 RXS262165:RXS262178 SHO262165:SHO262178 SRK262165:SRK262178 TBG262165:TBG262178 TLC262165:TLC262178 TUY262165:TUY262178 UEU262165:UEU262178 UOQ262165:UOQ262178 UYM262165:UYM262178 VII262165:VII262178 VSE262165:VSE262178 WCA262165:WCA262178 WLW262165:WLW262178 WVS262165:WVS262178 M327701:M327714 JG327701:JG327714 TC327701:TC327714 ACY327701:ACY327714 AMU327701:AMU327714 AWQ327701:AWQ327714 BGM327701:BGM327714 BQI327701:BQI327714 CAE327701:CAE327714 CKA327701:CKA327714 CTW327701:CTW327714 DDS327701:DDS327714 DNO327701:DNO327714 DXK327701:DXK327714 EHG327701:EHG327714 ERC327701:ERC327714 FAY327701:FAY327714 FKU327701:FKU327714 FUQ327701:FUQ327714 GEM327701:GEM327714 GOI327701:GOI327714 GYE327701:GYE327714 HIA327701:HIA327714 HRW327701:HRW327714 IBS327701:IBS327714 ILO327701:ILO327714 IVK327701:IVK327714 JFG327701:JFG327714 JPC327701:JPC327714 JYY327701:JYY327714 KIU327701:KIU327714 KSQ327701:KSQ327714 LCM327701:LCM327714 LMI327701:LMI327714 LWE327701:LWE327714 MGA327701:MGA327714 MPW327701:MPW327714 MZS327701:MZS327714 NJO327701:NJO327714 NTK327701:NTK327714 ODG327701:ODG327714 ONC327701:ONC327714 OWY327701:OWY327714 PGU327701:PGU327714 PQQ327701:PQQ327714 QAM327701:QAM327714 QKI327701:QKI327714 QUE327701:QUE327714 REA327701:REA327714 RNW327701:RNW327714 RXS327701:RXS327714 SHO327701:SHO327714 SRK327701:SRK327714 TBG327701:TBG327714 TLC327701:TLC327714 TUY327701:TUY327714 UEU327701:UEU327714 UOQ327701:UOQ327714 UYM327701:UYM327714 VII327701:VII327714 VSE327701:VSE327714 WCA327701:WCA327714 WLW327701:WLW327714 WVS327701:WVS327714 M393237:M393250 JG393237:JG393250 TC393237:TC393250 ACY393237:ACY393250 AMU393237:AMU393250 AWQ393237:AWQ393250 BGM393237:BGM393250 BQI393237:BQI393250 CAE393237:CAE393250 CKA393237:CKA393250 CTW393237:CTW393250 DDS393237:DDS393250 DNO393237:DNO393250 DXK393237:DXK393250 EHG393237:EHG393250 ERC393237:ERC393250 FAY393237:FAY393250 FKU393237:FKU393250 FUQ393237:FUQ393250 GEM393237:GEM393250 GOI393237:GOI393250 GYE393237:GYE393250 HIA393237:HIA393250 HRW393237:HRW393250 IBS393237:IBS393250 ILO393237:ILO393250 IVK393237:IVK393250 JFG393237:JFG393250 JPC393237:JPC393250 JYY393237:JYY393250 KIU393237:KIU393250 KSQ393237:KSQ393250 LCM393237:LCM393250 LMI393237:LMI393250 LWE393237:LWE393250 MGA393237:MGA393250 MPW393237:MPW393250 MZS393237:MZS393250 NJO393237:NJO393250 NTK393237:NTK393250 ODG393237:ODG393250 ONC393237:ONC393250 OWY393237:OWY393250 PGU393237:PGU393250 PQQ393237:PQQ393250 QAM393237:QAM393250 QKI393237:QKI393250 QUE393237:QUE393250 REA393237:REA393250 RNW393237:RNW393250 RXS393237:RXS393250 SHO393237:SHO393250 SRK393237:SRK393250 TBG393237:TBG393250 TLC393237:TLC393250 TUY393237:TUY393250 UEU393237:UEU393250 UOQ393237:UOQ393250 UYM393237:UYM393250 VII393237:VII393250 VSE393237:VSE393250 WCA393237:WCA393250 WLW393237:WLW393250 WVS393237:WVS393250 M458773:M458786 JG458773:JG458786 TC458773:TC458786 ACY458773:ACY458786 AMU458773:AMU458786 AWQ458773:AWQ458786 BGM458773:BGM458786 BQI458773:BQI458786 CAE458773:CAE458786 CKA458773:CKA458786 CTW458773:CTW458786 DDS458773:DDS458786 DNO458773:DNO458786 DXK458773:DXK458786 EHG458773:EHG458786 ERC458773:ERC458786 FAY458773:FAY458786 FKU458773:FKU458786 FUQ458773:FUQ458786 GEM458773:GEM458786 GOI458773:GOI458786 GYE458773:GYE458786 HIA458773:HIA458786 HRW458773:HRW458786 IBS458773:IBS458786 ILO458773:ILO458786 IVK458773:IVK458786 JFG458773:JFG458786 JPC458773:JPC458786 JYY458773:JYY458786 KIU458773:KIU458786 KSQ458773:KSQ458786 LCM458773:LCM458786 LMI458773:LMI458786 LWE458773:LWE458786 MGA458773:MGA458786 MPW458773:MPW458786 MZS458773:MZS458786 NJO458773:NJO458786 NTK458773:NTK458786 ODG458773:ODG458786 ONC458773:ONC458786 OWY458773:OWY458786 PGU458773:PGU458786 PQQ458773:PQQ458786 QAM458773:QAM458786 QKI458773:QKI458786 QUE458773:QUE458786 REA458773:REA458786 RNW458773:RNW458786 RXS458773:RXS458786 SHO458773:SHO458786 SRK458773:SRK458786 TBG458773:TBG458786 TLC458773:TLC458786 TUY458773:TUY458786 UEU458773:UEU458786 UOQ458773:UOQ458786 UYM458773:UYM458786 VII458773:VII458786 VSE458773:VSE458786 WCA458773:WCA458786 WLW458773:WLW458786 WVS458773:WVS458786 M524309:M524322 JG524309:JG524322 TC524309:TC524322 ACY524309:ACY524322 AMU524309:AMU524322 AWQ524309:AWQ524322 BGM524309:BGM524322 BQI524309:BQI524322 CAE524309:CAE524322 CKA524309:CKA524322 CTW524309:CTW524322 DDS524309:DDS524322 DNO524309:DNO524322 DXK524309:DXK524322 EHG524309:EHG524322 ERC524309:ERC524322 FAY524309:FAY524322 FKU524309:FKU524322 FUQ524309:FUQ524322 GEM524309:GEM524322 GOI524309:GOI524322 GYE524309:GYE524322 HIA524309:HIA524322 HRW524309:HRW524322 IBS524309:IBS524322 ILO524309:ILO524322 IVK524309:IVK524322 JFG524309:JFG524322 JPC524309:JPC524322 JYY524309:JYY524322 KIU524309:KIU524322 KSQ524309:KSQ524322 LCM524309:LCM524322 LMI524309:LMI524322 LWE524309:LWE524322 MGA524309:MGA524322 MPW524309:MPW524322 MZS524309:MZS524322 NJO524309:NJO524322 NTK524309:NTK524322 ODG524309:ODG524322 ONC524309:ONC524322 OWY524309:OWY524322 PGU524309:PGU524322 PQQ524309:PQQ524322 QAM524309:QAM524322 QKI524309:QKI524322 QUE524309:QUE524322 REA524309:REA524322 RNW524309:RNW524322 RXS524309:RXS524322 SHO524309:SHO524322 SRK524309:SRK524322 TBG524309:TBG524322 TLC524309:TLC524322 TUY524309:TUY524322 UEU524309:UEU524322 UOQ524309:UOQ524322 UYM524309:UYM524322 VII524309:VII524322 VSE524309:VSE524322 WCA524309:WCA524322 WLW524309:WLW524322 WVS524309:WVS524322 M589845:M589858 JG589845:JG589858 TC589845:TC589858 ACY589845:ACY589858 AMU589845:AMU589858 AWQ589845:AWQ589858 BGM589845:BGM589858 BQI589845:BQI589858 CAE589845:CAE589858 CKA589845:CKA589858 CTW589845:CTW589858 DDS589845:DDS589858 DNO589845:DNO589858 DXK589845:DXK589858 EHG589845:EHG589858 ERC589845:ERC589858 FAY589845:FAY589858 FKU589845:FKU589858 FUQ589845:FUQ589858 GEM589845:GEM589858 GOI589845:GOI589858 GYE589845:GYE589858 HIA589845:HIA589858 HRW589845:HRW589858 IBS589845:IBS589858 ILO589845:ILO589858 IVK589845:IVK589858 JFG589845:JFG589858 JPC589845:JPC589858 JYY589845:JYY589858 KIU589845:KIU589858 KSQ589845:KSQ589858 LCM589845:LCM589858 LMI589845:LMI589858 LWE589845:LWE589858 MGA589845:MGA589858 MPW589845:MPW589858 MZS589845:MZS589858 NJO589845:NJO589858 NTK589845:NTK589858 ODG589845:ODG589858 ONC589845:ONC589858 OWY589845:OWY589858 PGU589845:PGU589858 PQQ589845:PQQ589858 QAM589845:QAM589858 QKI589845:QKI589858 QUE589845:QUE589858 REA589845:REA589858 RNW589845:RNW589858 RXS589845:RXS589858 SHO589845:SHO589858 SRK589845:SRK589858 TBG589845:TBG589858 TLC589845:TLC589858 TUY589845:TUY589858 UEU589845:UEU589858 UOQ589845:UOQ589858 UYM589845:UYM589858 VII589845:VII589858 VSE589845:VSE589858 WCA589845:WCA589858 WLW589845:WLW589858 WVS589845:WVS589858 M655381:M655394 JG655381:JG655394 TC655381:TC655394 ACY655381:ACY655394 AMU655381:AMU655394 AWQ655381:AWQ655394 BGM655381:BGM655394 BQI655381:BQI655394 CAE655381:CAE655394 CKA655381:CKA655394 CTW655381:CTW655394 DDS655381:DDS655394 DNO655381:DNO655394 DXK655381:DXK655394 EHG655381:EHG655394 ERC655381:ERC655394 FAY655381:FAY655394 FKU655381:FKU655394 FUQ655381:FUQ655394 GEM655381:GEM655394 GOI655381:GOI655394 GYE655381:GYE655394 HIA655381:HIA655394 HRW655381:HRW655394 IBS655381:IBS655394 ILO655381:ILO655394 IVK655381:IVK655394 JFG655381:JFG655394 JPC655381:JPC655394 JYY655381:JYY655394 KIU655381:KIU655394 KSQ655381:KSQ655394 LCM655381:LCM655394 LMI655381:LMI655394 LWE655381:LWE655394 MGA655381:MGA655394 MPW655381:MPW655394 MZS655381:MZS655394 NJO655381:NJO655394 NTK655381:NTK655394 ODG655381:ODG655394 ONC655381:ONC655394 OWY655381:OWY655394 PGU655381:PGU655394 PQQ655381:PQQ655394 QAM655381:QAM655394 QKI655381:QKI655394 QUE655381:QUE655394 REA655381:REA655394 RNW655381:RNW655394 RXS655381:RXS655394 SHO655381:SHO655394 SRK655381:SRK655394 TBG655381:TBG655394 TLC655381:TLC655394 TUY655381:TUY655394 UEU655381:UEU655394 UOQ655381:UOQ655394 UYM655381:UYM655394 VII655381:VII655394 VSE655381:VSE655394 WCA655381:WCA655394 WLW655381:WLW655394 WVS655381:WVS655394 M720917:M720930 JG720917:JG720930 TC720917:TC720930 ACY720917:ACY720930 AMU720917:AMU720930 AWQ720917:AWQ720930 BGM720917:BGM720930 BQI720917:BQI720930 CAE720917:CAE720930 CKA720917:CKA720930 CTW720917:CTW720930 DDS720917:DDS720930 DNO720917:DNO720930 DXK720917:DXK720930 EHG720917:EHG720930 ERC720917:ERC720930 FAY720917:FAY720930 FKU720917:FKU720930 FUQ720917:FUQ720930 GEM720917:GEM720930 GOI720917:GOI720930 GYE720917:GYE720930 HIA720917:HIA720930 HRW720917:HRW720930 IBS720917:IBS720930 ILO720917:ILO720930 IVK720917:IVK720930 JFG720917:JFG720930 JPC720917:JPC720930 JYY720917:JYY720930 KIU720917:KIU720930 KSQ720917:KSQ720930 LCM720917:LCM720930 LMI720917:LMI720930 LWE720917:LWE720930 MGA720917:MGA720930 MPW720917:MPW720930 MZS720917:MZS720930 NJO720917:NJO720930 NTK720917:NTK720930 ODG720917:ODG720930 ONC720917:ONC720930 OWY720917:OWY720930 PGU720917:PGU720930 PQQ720917:PQQ720930 QAM720917:QAM720930 QKI720917:QKI720930 QUE720917:QUE720930 REA720917:REA720930 RNW720917:RNW720930 RXS720917:RXS720930 SHO720917:SHO720930 SRK720917:SRK720930 TBG720917:TBG720930 TLC720917:TLC720930 TUY720917:TUY720930 UEU720917:UEU720930 UOQ720917:UOQ720930 UYM720917:UYM720930 VII720917:VII720930 VSE720917:VSE720930 WCA720917:WCA720930 WLW720917:WLW720930 WVS720917:WVS720930 M786453:M786466 JG786453:JG786466 TC786453:TC786466 ACY786453:ACY786466 AMU786453:AMU786466 AWQ786453:AWQ786466 BGM786453:BGM786466 BQI786453:BQI786466 CAE786453:CAE786466 CKA786453:CKA786466 CTW786453:CTW786466 DDS786453:DDS786466 DNO786453:DNO786466 DXK786453:DXK786466 EHG786453:EHG786466 ERC786453:ERC786466 FAY786453:FAY786466 FKU786453:FKU786466 FUQ786453:FUQ786466 GEM786453:GEM786466 GOI786453:GOI786466 GYE786453:GYE786466 HIA786453:HIA786466 HRW786453:HRW786466 IBS786453:IBS786466 ILO786453:ILO786466 IVK786453:IVK786466 JFG786453:JFG786466 JPC786453:JPC786466 JYY786453:JYY786466 KIU786453:KIU786466 KSQ786453:KSQ786466 LCM786453:LCM786466 LMI786453:LMI786466 LWE786453:LWE786466 MGA786453:MGA786466 MPW786453:MPW786466 MZS786453:MZS786466 NJO786453:NJO786466 NTK786453:NTK786466 ODG786453:ODG786466 ONC786453:ONC786466 OWY786453:OWY786466 PGU786453:PGU786466 PQQ786453:PQQ786466 QAM786453:QAM786466 QKI786453:QKI786466 QUE786453:QUE786466 REA786453:REA786466 RNW786453:RNW786466 RXS786453:RXS786466 SHO786453:SHO786466 SRK786453:SRK786466 TBG786453:TBG786466 TLC786453:TLC786466 TUY786453:TUY786466 UEU786453:UEU786466 UOQ786453:UOQ786466 UYM786453:UYM786466 VII786453:VII786466 VSE786453:VSE786466 WCA786453:WCA786466 WLW786453:WLW786466 WVS786453:WVS786466 M851989:M852002 JG851989:JG852002 TC851989:TC852002 ACY851989:ACY852002 AMU851989:AMU852002 AWQ851989:AWQ852002 BGM851989:BGM852002 BQI851989:BQI852002 CAE851989:CAE852002 CKA851989:CKA852002 CTW851989:CTW852002 DDS851989:DDS852002 DNO851989:DNO852002 DXK851989:DXK852002 EHG851989:EHG852002 ERC851989:ERC852002 FAY851989:FAY852002 FKU851989:FKU852002 FUQ851989:FUQ852002 GEM851989:GEM852002 GOI851989:GOI852002 GYE851989:GYE852002 HIA851989:HIA852002 HRW851989:HRW852002 IBS851989:IBS852002 ILO851989:ILO852002 IVK851989:IVK852002 JFG851989:JFG852002 JPC851989:JPC852002 JYY851989:JYY852002 KIU851989:KIU852002 KSQ851989:KSQ852002 LCM851989:LCM852002 LMI851989:LMI852002 LWE851989:LWE852002 MGA851989:MGA852002 MPW851989:MPW852002 MZS851989:MZS852002 NJO851989:NJO852002 NTK851989:NTK852002 ODG851989:ODG852002 ONC851989:ONC852002 OWY851989:OWY852002 PGU851989:PGU852002 PQQ851989:PQQ852002 QAM851989:QAM852002 QKI851989:QKI852002 QUE851989:QUE852002 REA851989:REA852002 RNW851989:RNW852002 RXS851989:RXS852002 SHO851989:SHO852002 SRK851989:SRK852002 TBG851989:TBG852002 TLC851989:TLC852002 TUY851989:TUY852002 UEU851989:UEU852002 UOQ851989:UOQ852002 UYM851989:UYM852002 VII851989:VII852002 VSE851989:VSE852002 WCA851989:WCA852002 WLW851989:WLW852002 WVS851989:WVS852002 M917525:M917538 JG917525:JG917538 TC917525:TC917538 ACY917525:ACY917538 AMU917525:AMU917538 AWQ917525:AWQ917538 BGM917525:BGM917538 BQI917525:BQI917538 CAE917525:CAE917538 CKA917525:CKA917538 CTW917525:CTW917538 DDS917525:DDS917538 DNO917525:DNO917538 DXK917525:DXK917538 EHG917525:EHG917538 ERC917525:ERC917538 FAY917525:FAY917538 FKU917525:FKU917538 FUQ917525:FUQ917538 GEM917525:GEM917538 GOI917525:GOI917538 GYE917525:GYE917538 HIA917525:HIA917538 HRW917525:HRW917538 IBS917525:IBS917538 ILO917525:ILO917538 IVK917525:IVK917538 JFG917525:JFG917538 JPC917525:JPC917538 JYY917525:JYY917538 KIU917525:KIU917538 KSQ917525:KSQ917538 LCM917525:LCM917538 LMI917525:LMI917538 LWE917525:LWE917538 MGA917525:MGA917538 MPW917525:MPW917538 MZS917525:MZS917538 NJO917525:NJO917538 NTK917525:NTK917538 ODG917525:ODG917538 ONC917525:ONC917538 OWY917525:OWY917538 PGU917525:PGU917538 PQQ917525:PQQ917538 QAM917525:QAM917538 QKI917525:QKI917538 QUE917525:QUE917538 REA917525:REA917538 RNW917525:RNW917538 RXS917525:RXS917538 SHO917525:SHO917538 SRK917525:SRK917538 TBG917525:TBG917538 TLC917525:TLC917538 TUY917525:TUY917538 UEU917525:UEU917538 UOQ917525:UOQ917538 UYM917525:UYM917538 VII917525:VII917538 VSE917525:VSE917538 WCA917525:WCA917538 WLW917525:WLW917538 WVS917525:WVS917538 M983061:M983074 JG983061:JG983074 TC983061:TC983074 ACY983061:ACY983074 AMU983061:AMU983074 AWQ983061:AWQ983074 BGM983061:BGM983074 BQI983061:BQI983074 CAE983061:CAE983074 CKA983061:CKA983074 CTW983061:CTW983074 DDS983061:DDS983074 DNO983061:DNO983074 DXK983061:DXK983074 EHG983061:EHG983074 ERC983061:ERC983074 FAY983061:FAY983074 FKU983061:FKU983074 FUQ983061:FUQ983074 GEM983061:GEM983074 GOI983061:GOI983074 GYE983061:GYE983074 HIA983061:HIA983074 HRW983061:HRW983074 IBS983061:IBS983074 ILO983061:ILO983074 IVK983061:IVK983074 JFG983061:JFG983074 JPC983061:JPC983074 JYY983061:JYY983074 KIU983061:KIU983074 KSQ983061:KSQ983074 LCM983061:LCM983074 LMI983061:LMI983074 LWE983061:LWE983074 MGA983061:MGA983074 MPW983061:MPW983074 MZS983061:MZS983074 NJO983061:NJO983074 NTK983061:NTK983074 ODG983061:ODG983074 ONC983061:ONC983074 OWY983061:OWY983074 PGU983061:PGU983074 PQQ983061:PQQ983074 QAM983061:QAM983074 QKI983061:QKI983074 QUE983061:QUE983074 REA983061:REA983074 RNW983061:RNW983074 RXS983061:RXS983074 SHO983061:SHO983074 SRK983061:SRK983074 TBG983061:TBG983074 TLC983061:TLC983074 TUY983061:TUY983074 UEU983061:UEU983074 UOQ983061:UOQ983074 UYM983061:UYM983074 VII983061:VII983074 VSE983061:VSE983074 WCA983061:WCA983074 WLW983061:WLW983074" xr:uid="{3308A710-A544-4A37-9B50-A43C9BAF656D}">
      <formula1>"移乗介護,移動支援,排泄支援,見守り・コミュニケーション,入浴支援"</formula1>
    </dataValidation>
    <dataValidation type="list" allowBlank="1" showInputMessage="1" showErrorMessage="1" sqref="WVN983061:WVN983074 JB6:JB30 SX6:SX30 ACT6:ACT30 AMP6:AMP30 AWL6:AWL30 BGH6:BGH30 BQD6:BQD30 BZZ6:BZZ30 CJV6:CJV30 CTR6:CTR30 DDN6:DDN30 DNJ6:DNJ30 DXF6:DXF30 EHB6:EHB30 EQX6:EQX30 FAT6:FAT30 FKP6:FKP30 FUL6:FUL30 GEH6:GEH30 GOD6:GOD30 GXZ6:GXZ30 HHV6:HHV30 HRR6:HRR30 IBN6:IBN30 ILJ6:ILJ30 IVF6:IVF30 JFB6:JFB30 JOX6:JOX30 JYT6:JYT30 KIP6:KIP30 KSL6:KSL30 LCH6:LCH30 LMD6:LMD30 LVZ6:LVZ30 MFV6:MFV30 MPR6:MPR30 MZN6:MZN30 NJJ6:NJJ30 NTF6:NTF30 ODB6:ODB30 OMX6:OMX30 OWT6:OWT30 PGP6:PGP30 PQL6:PQL30 QAH6:QAH30 QKD6:QKD30 QTZ6:QTZ30 RDV6:RDV30 RNR6:RNR30 RXN6:RXN30 SHJ6:SHJ30 SRF6:SRF30 TBB6:TBB30 TKX6:TKX30 TUT6:TUT30 UEP6:UEP30 UOL6:UOL30 UYH6:UYH30 VID6:VID30 VRZ6:VRZ30 WBV6:WBV30 WLR6:WLR30 WVN6:WVN30 C65557:C65570 JB65557:JB65570 SX65557:SX65570 ACT65557:ACT65570 AMP65557:AMP65570 AWL65557:AWL65570 BGH65557:BGH65570 BQD65557:BQD65570 BZZ65557:BZZ65570 CJV65557:CJV65570 CTR65557:CTR65570 DDN65557:DDN65570 DNJ65557:DNJ65570 DXF65557:DXF65570 EHB65557:EHB65570 EQX65557:EQX65570 FAT65557:FAT65570 FKP65557:FKP65570 FUL65557:FUL65570 GEH65557:GEH65570 GOD65557:GOD65570 GXZ65557:GXZ65570 HHV65557:HHV65570 HRR65557:HRR65570 IBN65557:IBN65570 ILJ65557:ILJ65570 IVF65557:IVF65570 JFB65557:JFB65570 JOX65557:JOX65570 JYT65557:JYT65570 KIP65557:KIP65570 KSL65557:KSL65570 LCH65557:LCH65570 LMD65557:LMD65570 LVZ65557:LVZ65570 MFV65557:MFV65570 MPR65557:MPR65570 MZN65557:MZN65570 NJJ65557:NJJ65570 NTF65557:NTF65570 ODB65557:ODB65570 OMX65557:OMX65570 OWT65557:OWT65570 PGP65557:PGP65570 PQL65557:PQL65570 QAH65557:QAH65570 QKD65557:QKD65570 QTZ65557:QTZ65570 RDV65557:RDV65570 RNR65557:RNR65570 RXN65557:RXN65570 SHJ65557:SHJ65570 SRF65557:SRF65570 TBB65557:TBB65570 TKX65557:TKX65570 TUT65557:TUT65570 UEP65557:UEP65570 UOL65557:UOL65570 UYH65557:UYH65570 VID65557:VID65570 VRZ65557:VRZ65570 WBV65557:WBV65570 WLR65557:WLR65570 WVN65557:WVN65570 C131093:C131106 JB131093:JB131106 SX131093:SX131106 ACT131093:ACT131106 AMP131093:AMP131106 AWL131093:AWL131106 BGH131093:BGH131106 BQD131093:BQD131106 BZZ131093:BZZ131106 CJV131093:CJV131106 CTR131093:CTR131106 DDN131093:DDN131106 DNJ131093:DNJ131106 DXF131093:DXF131106 EHB131093:EHB131106 EQX131093:EQX131106 FAT131093:FAT131106 FKP131093:FKP131106 FUL131093:FUL131106 GEH131093:GEH131106 GOD131093:GOD131106 GXZ131093:GXZ131106 HHV131093:HHV131106 HRR131093:HRR131106 IBN131093:IBN131106 ILJ131093:ILJ131106 IVF131093:IVF131106 JFB131093:JFB131106 JOX131093:JOX131106 JYT131093:JYT131106 KIP131093:KIP131106 KSL131093:KSL131106 LCH131093:LCH131106 LMD131093:LMD131106 LVZ131093:LVZ131106 MFV131093:MFV131106 MPR131093:MPR131106 MZN131093:MZN131106 NJJ131093:NJJ131106 NTF131093:NTF131106 ODB131093:ODB131106 OMX131093:OMX131106 OWT131093:OWT131106 PGP131093:PGP131106 PQL131093:PQL131106 QAH131093:QAH131106 QKD131093:QKD131106 QTZ131093:QTZ131106 RDV131093:RDV131106 RNR131093:RNR131106 RXN131093:RXN131106 SHJ131093:SHJ131106 SRF131093:SRF131106 TBB131093:TBB131106 TKX131093:TKX131106 TUT131093:TUT131106 UEP131093:UEP131106 UOL131093:UOL131106 UYH131093:UYH131106 VID131093:VID131106 VRZ131093:VRZ131106 WBV131093:WBV131106 WLR131093:WLR131106 WVN131093:WVN131106 C196629:C196642 JB196629:JB196642 SX196629:SX196642 ACT196629:ACT196642 AMP196629:AMP196642 AWL196629:AWL196642 BGH196629:BGH196642 BQD196629:BQD196642 BZZ196629:BZZ196642 CJV196629:CJV196642 CTR196629:CTR196642 DDN196629:DDN196642 DNJ196629:DNJ196642 DXF196629:DXF196642 EHB196629:EHB196642 EQX196629:EQX196642 FAT196629:FAT196642 FKP196629:FKP196642 FUL196629:FUL196642 GEH196629:GEH196642 GOD196629:GOD196642 GXZ196629:GXZ196642 HHV196629:HHV196642 HRR196629:HRR196642 IBN196629:IBN196642 ILJ196629:ILJ196642 IVF196629:IVF196642 JFB196629:JFB196642 JOX196629:JOX196642 JYT196629:JYT196642 KIP196629:KIP196642 KSL196629:KSL196642 LCH196629:LCH196642 LMD196629:LMD196642 LVZ196629:LVZ196642 MFV196629:MFV196642 MPR196629:MPR196642 MZN196629:MZN196642 NJJ196629:NJJ196642 NTF196629:NTF196642 ODB196629:ODB196642 OMX196629:OMX196642 OWT196629:OWT196642 PGP196629:PGP196642 PQL196629:PQL196642 QAH196629:QAH196642 QKD196629:QKD196642 QTZ196629:QTZ196642 RDV196629:RDV196642 RNR196629:RNR196642 RXN196629:RXN196642 SHJ196629:SHJ196642 SRF196629:SRF196642 TBB196629:TBB196642 TKX196629:TKX196642 TUT196629:TUT196642 UEP196629:UEP196642 UOL196629:UOL196642 UYH196629:UYH196642 VID196629:VID196642 VRZ196629:VRZ196642 WBV196629:WBV196642 WLR196629:WLR196642 WVN196629:WVN196642 C262165:C262178 JB262165:JB262178 SX262165:SX262178 ACT262165:ACT262178 AMP262165:AMP262178 AWL262165:AWL262178 BGH262165:BGH262178 BQD262165:BQD262178 BZZ262165:BZZ262178 CJV262165:CJV262178 CTR262165:CTR262178 DDN262165:DDN262178 DNJ262165:DNJ262178 DXF262165:DXF262178 EHB262165:EHB262178 EQX262165:EQX262178 FAT262165:FAT262178 FKP262165:FKP262178 FUL262165:FUL262178 GEH262165:GEH262178 GOD262165:GOD262178 GXZ262165:GXZ262178 HHV262165:HHV262178 HRR262165:HRR262178 IBN262165:IBN262178 ILJ262165:ILJ262178 IVF262165:IVF262178 JFB262165:JFB262178 JOX262165:JOX262178 JYT262165:JYT262178 KIP262165:KIP262178 KSL262165:KSL262178 LCH262165:LCH262178 LMD262165:LMD262178 LVZ262165:LVZ262178 MFV262165:MFV262178 MPR262165:MPR262178 MZN262165:MZN262178 NJJ262165:NJJ262178 NTF262165:NTF262178 ODB262165:ODB262178 OMX262165:OMX262178 OWT262165:OWT262178 PGP262165:PGP262178 PQL262165:PQL262178 QAH262165:QAH262178 QKD262165:QKD262178 QTZ262165:QTZ262178 RDV262165:RDV262178 RNR262165:RNR262178 RXN262165:RXN262178 SHJ262165:SHJ262178 SRF262165:SRF262178 TBB262165:TBB262178 TKX262165:TKX262178 TUT262165:TUT262178 UEP262165:UEP262178 UOL262165:UOL262178 UYH262165:UYH262178 VID262165:VID262178 VRZ262165:VRZ262178 WBV262165:WBV262178 WLR262165:WLR262178 WVN262165:WVN262178 C327701:C327714 JB327701:JB327714 SX327701:SX327714 ACT327701:ACT327714 AMP327701:AMP327714 AWL327701:AWL327714 BGH327701:BGH327714 BQD327701:BQD327714 BZZ327701:BZZ327714 CJV327701:CJV327714 CTR327701:CTR327714 DDN327701:DDN327714 DNJ327701:DNJ327714 DXF327701:DXF327714 EHB327701:EHB327714 EQX327701:EQX327714 FAT327701:FAT327714 FKP327701:FKP327714 FUL327701:FUL327714 GEH327701:GEH327714 GOD327701:GOD327714 GXZ327701:GXZ327714 HHV327701:HHV327714 HRR327701:HRR327714 IBN327701:IBN327714 ILJ327701:ILJ327714 IVF327701:IVF327714 JFB327701:JFB327714 JOX327701:JOX327714 JYT327701:JYT327714 KIP327701:KIP327714 KSL327701:KSL327714 LCH327701:LCH327714 LMD327701:LMD327714 LVZ327701:LVZ327714 MFV327701:MFV327714 MPR327701:MPR327714 MZN327701:MZN327714 NJJ327701:NJJ327714 NTF327701:NTF327714 ODB327701:ODB327714 OMX327701:OMX327714 OWT327701:OWT327714 PGP327701:PGP327714 PQL327701:PQL327714 QAH327701:QAH327714 QKD327701:QKD327714 QTZ327701:QTZ327714 RDV327701:RDV327714 RNR327701:RNR327714 RXN327701:RXN327714 SHJ327701:SHJ327714 SRF327701:SRF327714 TBB327701:TBB327714 TKX327701:TKX327714 TUT327701:TUT327714 UEP327701:UEP327714 UOL327701:UOL327714 UYH327701:UYH327714 VID327701:VID327714 VRZ327701:VRZ327714 WBV327701:WBV327714 WLR327701:WLR327714 WVN327701:WVN327714 C393237:C393250 JB393237:JB393250 SX393237:SX393250 ACT393237:ACT393250 AMP393237:AMP393250 AWL393237:AWL393250 BGH393237:BGH393250 BQD393237:BQD393250 BZZ393237:BZZ393250 CJV393237:CJV393250 CTR393237:CTR393250 DDN393237:DDN393250 DNJ393237:DNJ393250 DXF393237:DXF393250 EHB393237:EHB393250 EQX393237:EQX393250 FAT393237:FAT393250 FKP393237:FKP393250 FUL393237:FUL393250 GEH393237:GEH393250 GOD393237:GOD393250 GXZ393237:GXZ393250 HHV393237:HHV393250 HRR393237:HRR393250 IBN393237:IBN393250 ILJ393237:ILJ393250 IVF393237:IVF393250 JFB393237:JFB393250 JOX393237:JOX393250 JYT393237:JYT393250 KIP393237:KIP393250 KSL393237:KSL393250 LCH393237:LCH393250 LMD393237:LMD393250 LVZ393237:LVZ393250 MFV393237:MFV393250 MPR393237:MPR393250 MZN393237:MZN393250 NJJ393237:NJJ393250 NTF393237:NTF393250 ODB393237:ODB393250 OMX393237:OMX393250 OWT393237:OWT393250 PGP393237:PGP393250 PQL393237:PQL393250 QAH393237:QAH393250 QKD393237:QKD393250 QTZ393237:QTZ393250 RDV393237:RDV393250 RNR393237:RNR393250 RXN393237:RXN393250 SHJ393237:SHJ393250 SRF393237:SRF393250 TBB393237:TBB393250 TKX393237:TKX393250 TUT393237:TUT393250 UEP393237:UEP393250 UOL393237:UOL393250 UYH393237:UYH393250 VID393237:VID393250 VRZ393237:VRZ393250 WBV393237:WBV393250 WLR393237:WLR393250 WVN393237:WVN393250 C458773:C458786 JB458773:JB458786 SX458773:SX458786 ACT458773:ACT458786 AMP458773:AMP458786 AWL458773:AWL458786 BGH458773:BGH458786 BQD458773:BQD458786 BZZ458773:BZZ458786 CJV458773:CJV458786 CTR458773:CTR458786 DDN458773:DDN458786 DNJ458773:DNJ458786 DXF458773:DXF458786 EHB458773:EHB458786 EQX458773:EQX458786 FAT458773:FAT458786 FKP458773:FKP458786 FUL458773:FUL458786 GEH458773:GEH458786 GOD458773:GOD458786 GXZ458773:GXZ458786 HHV458773:HHV458786 HRR458773:HRR458786 IBN458773:IBN458786 ILJ458773:ILJ458786 IVF458773:IVF458786 JFB458773:JFB458786 JOX458773:JOX458786 JYT458773:JYT458786 KIP458773:KIP458786 KSL458773:KSL458786 LCH458773:LCH458786 LMD458773:LMD458786 LVZ458773:LVZ458786 MFV458773:MFV458786 MPR458773:MPR458786 MZN458773:MZN458786 NJJ458773:NJJ458786 NTF458773:NTF458786 ODB458773:ODB458786 OMX458773:OMX458786 OWT458773:OWT458786 PGP458773:PGP458786 PQL458773:PQL458786 QAH458773:QAH458786 QKD458773:QKD458786 QTZ458773:QTZ458786 RDV458773:RDV458786 RNR458773:RNR458786 RXN458773:RXN458786 SHJ458773:SHJ458786 SRF458773:SRF458786 TBB458773:TBB458786 TKX458773:TKX458786 TUT458773:TUT458786 UEP458773:UEP458786 UOL458773:UOL458786 UYH458773:UYH458786 VID458773:VID458786 VRZ458773:VRZ458786 WBV458773:WBV458786 WLR458773:WLR458786 WVN458773:WVN458786 C524309:C524322 JB524309:JB524322 SX524309:SX524322 ACT524309:ACT524322 AMP524309:AMP524322 AWL524309:AWL524322 BGH524309:BGH524322 BQD524309:BQD524322 BZZ524309:BZZ524322 CJV524309:CJV524322 CTR524309:CTR524322 DDN524309:DDN524322 DNJ524309:DNJ524322 DXF524309:DXF524322 EHB524309:EHB524322 EQX524309:EQX524322 FAT524309:FAT524322 FKP524309:FKP524322 FUL524309:FUL524322 GEH524309:GEH524322 GOD524309:GOD524322 GXZ524309:GXZ524322 HHV524309:HHV524322 HRR524309:HRR524322 IBN524309:IBN524322 ILJ524309:ILJ524322 IVF524309:IVF524322 JFB524309:JFB524322 JOX524309:JOX524322 JYT524309:JYT524322 KIP524309:KIP524322 KSL524309:KSL524322 LCH524309:LCH524322 LMD524309:LMD524322 LVZ524309:LVZ524322 MFV524309:MFV524322 MPR524309:MPR524322 MZN524309:MZN524322 NJJ524309:NJJ524322 NTF524309:NTF524322 ODB524309:ODB524322 OMX524309:OMX524322 OWT524309:OWT524322 PGP524309:PGP524322 PQL524309:PQL524322 QAH524309:QAH524322 QKD524309:QKD524322 QTZ524309:QTZ524322 RDV524309:RDV524322 RNR524309:RNR524322 RXN524309:RXN524322 SHJ524309:SHJ524322 SRF524309:SRF524322 TBB524309:TBB524322 TKX524309:TKX524322 TUT524309:TUT524322 UEP524309:UEP524322 UOL524309:UOL524322 UYH524309:UYH524322 VID524309:VID524322 VRZ524309:VRZ524322 WBV524309:WBV524322 WLR524309:WLR524322 WVN524309:WVN524322 C589845:C589858 JB589845:JB589858 SX589845:SX589858 ACT589845:ACT589858 AMP589845:AMP589858 AWL589845:AWL589858 BGH589845:BGH589858 BQD589845:BQD589858 BZZ589845:BZZ589858 CJV589845:CJV589858 CTR589845:CTR589858 DDN589845:DDN589858 DNJ589845:DNJ589858 DXF589845:DXF589858 EHB589845:EHB589858 EQX589845:EQX589858 FAT589845:FAT589858 FKP589845:FKP589858 FUL589845:FUL589858 GEH589845:GEH589858 GOD589845:GOD589858 GXZ589845:GXZ589858 HHV589845:HHV589858 HRR589845:HRR589858 IBN589845:IBN589858 ILJ589845:ILJ589858 IVF589845:IVF589858 JFB589845:JFB589858 JOX589845:JOX589858 JYT589845:JYT589858 KIP589845:KIP589858 KSL589845:KSL589858 LCH589845:LCH589858 LMD589845:LMD589858 LVZ589845:LVZ589858 MFV589845:MFV589858 MPR589845:MPR589858 MZN589845:MZN589858 NJJ589845:NJJ589858 NTF589845:NTF589858 ODB589845:ODB589858 OMX589845:OMX589858 OWT589845:OWT589858 PGP589845:PGP589858 PQL589845:PQL589858 QAH589845:QAH589858 QKD589845:QKD589858 QTZ589845:QTZ589858 RDV589845:RDV589858 RNR589845:RNR589858 RXN589845:RXN589858 SHJ589845:SHJ589858 SRF589845:SRF589858 TBB589845:TBB589858 TKX589845:TKX589858 TUT589845:TUT589858 UEP589845:UEP589858 UOL589845:UOL589858 UYH589845:UYH589858 VID589845:VID589858 VRZ589845:VRZ589858 WBV589845:WBV589858 WLR589845:WLR589858 WVN589845:WVN589858 C655381:C655394 JB655381:JB655394 SX655381:SX655394 ACT655381:ACT655394 AMP655381:AMP655394 AWL655381:AWL655394 BGH655381:BGH655394 BQD655381:BQD655394 BZZ655381:BZZ655394 CJV655381:CJV655394 CTR655381:CTR655394 DDN655381:DDN655394 DNJ655381:DNJ655394 DXF655381:DXF655394 EHB655381:EHB655394 EQX655381:EQX655394 FAT655381:FAT655394 FKP655381:FKP655394 FUL655381:FUL655394 GEH655381:GEH655394 GOD655381:GOD655394 GXZ655381:GXZ655394 HHV655381:HHV655394 HRR655381:HRR655394 IBN655381:IBN655394 ILJ655381:ILJ655394 IVF655381:IVF655394 JFB655381:JFB655394 JOX655381:JOX655394 JYT655381:JYT655394 KIP655381:KIP655394 KSL655381:KSL655394 LCH655381:LCH655394 LMD655381:LMD655394 LVZ655381:LVZ655394 MFV655381:MFV655394 MPR655381:MPR655394 MZN655381:MZN655394 NJJ655381:NJJ655394 NTF655381:NTF655394 ODB655381:ODB655394 OMX655381:OMX655394 OWT655381:OWT655394 PGP655381:PGP655394 PQL655381:PQL655394 QAH655381:QAH655394 QKD655381:QKD655394 QTZ655381:QTZ655394 RDV655381:RDV655394 RNR655381:RNR655394 RXN655381:RXN655394 SHJ655381:SHJ655394 SRF655381:SRF655394 TBB655381:TBB655394 TKX655381:TKX655394 TUT655381:TUT655394 UEP655381:UEP655394 UOL655381:UOL655394 UYH655381:UYH655394 VID655381:VID655394 VRZ655381:VRZ655394 WBV655381:WBV655394 WLR655381:WLR655394 WVN655381:WVN655394 C720917:C720930 JB720917:JB720930 SX720917:SX720930 ACT720917:ACT720930 AMP720917:AMP720930 AWL720917:AWL720930 BGH720917:BGH720930 BQD720917:BQD720930 BZZ720917:BZZ720930 CJV720917:CJV720930 CTR720917:CTR720930 DDN720917:DDN720930 DNJ720917:DNJ720930 DXF720917:DXF720930 EHB720917:EHB720930 EQX720917:EQX720930 FAT720917:FAT720930 FKP720917:FKP720930 FUL720917:FUL720930 GEH720917:GEH720930 GOD720917:GOD720930 GXZ720917:GXZ720930 HHV720917:HHV720930 HRR720917:HRR720930 IBN720917:IBN720930 ILJ720917:ILJ720930 IVF720917:IVF720930 JFB720917:JFB720930 JOX720917:JOX720930 JYT720917:JYT720930 KIP720917:KIP720930 KSL720917:KSL720930 LCH720917:LCH720930 LMD720917:LMD720930 LVZ720917:LVZ720930 MFV720917:MFV720930 MPR720917:MPR720930 MZN720917:MZN720930 NJJ720917:NJJ720930 NTF720917:NTF720930 ODB720917:ODB720930 OMX720917:OMX720930 OWT720917:OWT720930 PGP720917:PGP720930 PQL720917:PQL720930 QAH720917:QAH720930 QKD720917:QKD720930 QTZ720917:QTZ720930 RDV720917:RDV720930 RNR720917:RNR720930 RXN720917:RXN720930 SHJ720917:SHJ720930 SRF720917:SRF720930 TBB720917:TBB720930 TKX720917:TKX720930 TUT720917:TUT720930 UEP720917:UEP720930 UOL720917:UOL720930 UYH720917:UYH720930 VID720917:VID720930 VRZ720917:VRZ720930 WBV720917:WBV720930 WLR720917:WLR720930 WVN720917:WVN720930 C786453:C786466 JB786453:JB786466 SX786453:SX786466 ACT786453:ACT786466 AMP786453:AMP786466 AWL786453:AWL786466 BGH786453:BGH786466 BQD786453:BQD786466 BZZ786453:BZZ786466 CJV786453:CJV786466 CTR786453:CTR786466 DDN786453:DDN786466 DNJ786453:DNJ786466 DXF786453:DXF786466 EHB786453:EHB786466 EQX786453:EQX786466 FAT786453:FAT786466 FKP786453:FKP786466 FUL786453:FUL786466 GEH786453:GEH786466 GOD786453:GOD786466 GXZ786453:GXZ786466 HHV786453:HHV786466 HRR786453:HRR786466 IBN786453:IBN786466 ILJ786453:ILJ786466 IVF786453:IVF786466 JFB786453:JFB786466 JOX786453:JOX786466 JYT786453:JYT786466 KIP786453:KIP786466 KSL786453:KSL786466 LCH786453:LCH786466 LMD786453:LMD786466 LVZ786453:LVZ786466 MFV786453:MFV786466 MPR786453:MPR786466 MZN786453:MZN786466 NJJ786453:NJJ786466 NTF786453:NTF786466 ODB786453:ODB786466 OMX786453:OMX786466 OWT786453:OWT786466 PGP786453:PGP786466 PQL786453:PQL786466 QAH786453:QAH786466 QKD786453:QKD786466 QTZ786453:QTZ786466 RDV786453:RDV786466 RNR786453:RNR786466 RXN786453:RXN786466 SHJ786453:SHJ786466 SRF786453:SRF786466 TBB786453:TBB786466 TKX786453:TKX786466 TUT786453:TUT786466 UEP786453:UEP786466 UOL786453:UOL786466 UYH786453:UYH786466 VID786453:VID786466 VRZ786453:VRZ786466 WBV786453:WBV786466 WLR786453:WLR786466 WVN786453:WVN786466 C851989:C852002 JB851989:JB852002 SX851989:SX852002 ACT851989:ACT852002 AMP851989:AMP852002 AWL851989:AWL852002 BGH851989:BGH852002 BQD851989:BQD852002 BZZ851989:BZZ852002 CJV851989:CJV852002 CTR851989:CTR852002 DDN851989:DDN852002 DNJ851989:DNJ852002 DXF851989:DXF852002 EHB851989:EHB852002 EQX851989:EQX852002 FAT851989:FAT852002 FKP851989:FKP852002 FUL851989:FUL852002 GEH851989:GEH852002 GOD851989:GOD852002 GXZ851989:GXZ852002 HHV851989:HHV852002 HRR851989:HRR852002 IBN851989:IBN852002 ILJ851989:ILJ852002 IVF851989:IVF852002 JFB851989:JFB852002 JOX851989:JOX852002 JYT851989:JYT852002 KIP851989:KIP852002 KSL851989:KSL852002 LCH851989:LCH852002 LMD851989:LMD852002 LVZ851989:LVZ852002 MFV851989:MFV852002 MPR851989:MPR852002 MZN851989:MZN852002 NJJ851989:NJJ852002 NTF851989:NTF852002 ODB851989:ODB852002 OMX851989:OMX852002 OWT851989:OWT852002 PGP851989:PGP852002 PQL851989:PQL852002 QAH851989:QAH852002 QKD851989:QKD852002 QTZ851989:QTZ852002 RDV851989:RDV852002 RNR851989:RNR852002 RXN851989:RXN852002 SHJ851989:SHJ852002 SRF851989:SRF852002 TBB851989:TBB852002 TKX851989:TKX852002 TUT851989:TUT852002 UEP851989:UEP852002 UOL851989:UOL852002 UYH851989:UYH852002 VID851989:VID852002 VRZ851989:VRZ852002 WBV851989:WBV852002 WLR851989:WLR852002 WVN851989:WVN852002 C917525:C917538 JB917525:JB917538 SX917525:SX917538 ACT917525:ACT917538 AMP917525:AMP917538 AWL917525:AWL917538 BGH917525:BGH917538 BQD917525:BQD917538 BZZ917525:BZZ917538 CJV917525:CJV917538 CTR917525:CTR917538 DDN917525:DDN917538 DNJ917525:DNJ917538 DXF917525:DXF917538 EHB917525:EHB917538 EQX917525:EQX917538 FAT917525:FAT917538 FKP917525:FKP917538 FUL917525:FUL917538 GEH917525:GEH917538 GOD917525:GOD917538 GXZ917525:GXZ917538 HHV917525:HHV917538 HRR917525:HRR917538 IBN917525:IBN917538 ILJ917525:ILJ917538 IVF917525:IVF917538 JFB917525:JFB917538 JOX917525:JOX917538 JYT917525:JYT917538 KIP917525:KIP917538 KSL917525:KSL917538 LCH917525:LCH917538 LMD917525:LMD917538 LVZ917525:LVZ917538 MFV917525:MFV917538 MPR917525:MPR917538 MZN917525:MZN917538 NJJ917525:NJJ917538 NTF917525:NTF917538 ODB917525:ODB917538 OMX917525:OMX917538 OWT917525:OWT917538 PGP917525:PGP917538 PQL917525:PQL917538 QAH917525:QAH917538 QKD917525:QKD917538 QTZ917525:QTZ917538 RDV917525:RDV917538 RNR917525:RNR917538 RXN917525:RXN917538 SHJ917525:SHJ917538 SRF917525:SRF917538 TBB917525:TBB917538 TKX917525:TKX917538 TUT917525:TUT917538 UEP917525:UEP917538 UOL917525:UOL917538 UYH917525:UYH917538 VID917525:VID917538 VRZ917525:VRZ917538 WBV917525:WBV917538 WLR917525:WLR917538 WVN917525:WVN917538 C983061:C983074 JB983061:JB983074 SX983061:SX983074 ACT983061:ACT983074 AMP983061:AMP983074 AWL983061:AWL983074 BGH983061:BGH983074 BQD983061:BQD983074 BZZ983061:BZZ983074 CJV983061:CJV983074 CTR983061:CTR983074 DDN983061:DDN983074 DNJ983061:DNJ983074 DXF983061:DXF983074 EHB983061:EHB983074 EQX983061:EQX983074 FAT983061:FAT983074 FKP983061:FKP983074 FUL983061:FUL983074 GEH983061:GEH983074 GOD983061:GOD983074 GXZ983061:GXZ983074 HHV983061:HHV983074 HRR983061:HRR983074 IBN983061:IBN983074 ILJ983061:ILJ983074 IVF983061:IVF983074 JFB983061:JFB983074 JOX983061:JOX983074 JYT983061:JYT983074 KIP983061:KIP983074 KSL983061:KSL983074 LCH983061:LCH983074 LMD983061:LMD983074 LVZ983061:LVZ983074 MFV983061:MFV983074 MPR983061:MPR983074 MZN983061:MZN983074 NJJ983061:NJJ983074 NTF983061:NTF983074 ODB983061:ODB983074 OMX983061:OMX983074 OWT983061:OWT983074 PGP983061:PGP983074 PQL983061:PQL983074 QAH983061:QAH983074 QKD983061:QKD983074 QTZ983061:QTZ983074 RDV983061:RDV983074 RNR983061:RNR983074 RXN983061:RXN983074 SHJ983061:SHJ983074 SRF983061:SRF983074 TBB983061:TBB983074 TKX983061:TKX983074 TUT983061:TUT983074 UEP983061:UEP983074 UOL983061:UOL983074 UYH983061:UYH983074 VID983061:VID983074 VRZ983061:VRZ983074 WBV983061:WBV983074 WLR983061:WLR983074" xr:uid="{376A419D-9C35-47B1-BB93-920CD78C97B3}">
      <formula1>"障害者支援施設,グループホーム,居宅介護,重度訪問介護,短期入所,重度障害者等包括支援,障害児入所施設"</formula1>
    </dataValidation>
  </dataValidations>
  <printOptions horizontalCentered="1"/>
  <pageMargins left="0.19685039370078741" right="0.19685039370078741" top="0.39370078740157483" bottom="0.39370078740157483" header="0.51181102362204722" footer="0.51181102362204722"/>
  <pageSetup paperSize="9" scale="2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zoomScale="85" zoomScaleNormal="100" zoomScaleSheetLayoutView="85" workbookViewId="0">
      <selection activeCell="B14" sqref="B14:M14"/>
    </sheetView>
  </sheetViews>
  <sheetFormatPr defaultRowHeight="13.2" x14ac:dyDescent="0.2"/>
  <cols>
    <col min="1" max="1" width="3.33203125" customWidth="1"/>
    <col min="2" max="2" width="12.6640625" customWidth="1"/>
    <col min="3" max="3" width="27.33203125" customWidth="1"/>
    <col min="4" max="4" width="16" customWidth="1"/>
    <col min="5" max="5" width="14.33203125" customWidth="1"/>
    <col min="6" max="6" width="5.33203125" customWidth="1"/>
    <col min="7" max="7" width="4.33203125" customWidth="1"/>
    <col min="8" max="8" width="7.109375" customWidth="1"/>
    <col min="9" max="10" width="12.6640625" customWidth="1"/>
    <col min="11" max="11" width="12.33203125" customWidth="1"/>
    <col min="13" max="13" width="18.109375" customWidth="1"/>
    <col min="14" max="14" width="2.33203125" customWidth="1"/>
    <col min="15" max="15" width="15" customWidth="1"/>
    <col min="16" max="16" width="2.33203125" customWidth="1"/>
    <col min="18" max="18" width="0" hidden="1" customWidth="1"/>
  </cols>
  <sheetData>
    <row r="1" spans="1:13" ht="16.2" x14ac:dyDescent="0.2">
      <c r="A1" s="20" t="s">
        <v>164</v>
      </c>
      <c r="B1" s="21"/>
      <c r="C1" s="21"/>
    </row>
    <row r="2" spans="1:13" ht="68.25" customHeight="1" x14ac:dyDescent="0.2">
      <c r="B2" s="286" t="s">
        <v>155</v>
      </c>
      <c r="C2" s="286"/>
      <c r="D2" s="286"/>
      <c r="E2" s="286"/>
      <c r="F2" s="286"/>
      <c r="G2" s="286"/>
      <c r="H2" s="286"/>
      <c r="I2" s="286"/>
      <c r="J2" s="286"/>
      <c r="K2" s="286"/>
      <c r="L2" s="286"/>
      <c r="M2" s="286"/>
    </row>
    <row r="3" spans="1:13" ht="23.1" customHeight="1" thickBot="1" x14ac:dyDescent="0.25">
      <c r="B3" s="192" t="s">
        <v>3</v>
      </c>
      <c r="C3" s="198"/>
      <c r="D3" s="193" t="s">
        <v>0</v>
      </c>
      <c r="E3" s="22"/>
      <c r="F3" s="124"/>
      <c r="G3" s="124"/>
      <c r="H3" s="124"/>
      <c r="I3" s="124"/>
      <c r="J3" s="124"/>
      <c r="K3" s="124"/>
      <c r="L3" s="124"/>
      <c r="M3" s="124"/>
    </row>
    <row r="4" spans="1:13" ht="19.2" x14ac:dyDescent="0.2">
      <c r="B4" s="22"/>
      <c r="C4" s="194" t="s">
        <v>159</v>
      </c>
      <c r="D4" s="22"/>
      <c r="E4" s="22"/>
      <c r="F4" s="22"/>
      <c r="G4" s="22"/>
      <c r="H4" s="22"/>
      <c r="I4" s="22"/>
      <c r="J4" s="22"/>
      <c r="K4" s="23" t="s">
        <v>2</v>
      </c>
      <c r="L4" s="287" t="s">
        <v>158</v>
      </c>
      <c r="M4" s="287"/>
    </row>
    <row r="5" spans="1:13" ht="15" thickBot="1" x14ac:dyDescent="0.25">
      <c r="B5" s="24" t="s">
        <v>34</v>
      </c>
      <c r="C5" s="24"/>
    </row>
    <row r="6" spans="1:13" ht="24.9" customHeight="1" x14ac:dyDescent="0.2">
      <c r="B6" s="288" t="s">
        <v>35</v>
      </c>
      <c r="C6" s="289"/>
      <c r="D6" s="290"/>
      <c r="E6" s="291"/>
      <c r="F6" s="291"/>
      <c r="G6" s="291"/>
      <c r="H6" s="291"/>
      <c r="I6" s="291"/>
      <c r="J6" s="291"/>
      <c r="K6" s="291"/>
      <c r="L6" s="291"/>
      <c r="M6" s="292"/>
    </row>
    <row r="7" spans="1:13" ht="30" customHeight="1" x14ac:dyDescent="0.2">
      <c r="B7" s="293" t="s">
        <v>5</v>
      </c>
      <c r="C7" s="294"/>
      <c r="D7" s="295"/>
      <c r="E7" s="296"/>
      <c r="F7" s="296"/>
      <c r="G7" s="296"/>
      <c r="H7" s="296"/>
      <c r="I7" s="296"/>
      <c r="J7" s="296"/>
      <c r="K7" s="296"/>
      <c r="L7" s="296"/>
      <c r="M7" s="297"/>
    </row>
    <row r="8" spans="1:13" ht="24.9" customHeight="1" x14ac:dyDescent="0.2">
      <c r="B8" s="298" t="s">
        <v>35</v>
      </c>
      <c r="C8" s="299"/>
      <c r="D8" s="300"/>
      <c r="E8" s="301"/>
      <c r="F8" s="301"/>
      <c r="G8" s="301"/>
      <c r="H8" s="301"/>
      <c r="I8" s="301"/>
      <c r="J8" s="301"/>
      <c r="K8" s="301"/>
      <c r="L8" s="301"/>
      <c r="M8" s="302"/>
    </row>
    <row r="9" spans="1:13" ht="30" customHeight="1" x14ac:dyDescent="0.2">
      <c r="B9" s="303" t="s">
        <v>36</v>
      </c>
      <c r="C9" s="304"/>
      <c r="D9" s="248"/>
      <c r="E9" s="249"/>
      <c r="F9" s="249"/>
      <c r="G9" s="249"/>
      <c r="H9" s="249"/>
      <c r="I9" s="249"/>
      <c r="J9" s="249"/>
      <c r="K9" s="249"/>
      <c r="L9" s="249"/>
      <c r="M9" s="305"/>
    </row>
    <row r="10" spans="1:13" ht="24.9" customHeight="1" x14ac:dyDescent="0.2">
      <c r="B10" s="306" t="s">
        <v>37</v>
      </c>
      <c r="C10" s="307"/>
      <c r="D10" s="307"/>
      <c r="E10" s="307"/>
      <c r="F10" s="307"/>
      <c r="G10" s="307"/>
      <c r="H10" s="307"/>
      <c r="I10" s="307"/>
      <c r="J10" s="307"/>
      <c r="K10" s="307"/>
      <c r="L10" s="307"/>
      <c r="M10" s="308"/>
    </row>
    <row r="11" spans="1:13" ht="30" customHeight="1" x14ac:dyDescent="0.2">
      <c r="B11" s="283"/>
      <c r="C11" s="284"/>
      <c r="D11" s="284"/>
      <c r="E11" s="284"/>
      <c r="F11" s="284"/>
      <c r="G11" s="284"/>
      <c r="H11" s="284"/>
      <c r="I11" s="284"/>
      <c r="J11" s="284"/>
      <c r="K11" s="284"/>
      <c r="L11" s="284"/>
      <c r="M11" s="285"/>
    </row>
    <row r="12" spans="1:13" ht="24.9" customHeight="1" x14ac:dyDescent="0.2">
      <c r="B12" s="252" t="s">
        <v>125</v>
      </c>
      <c r="C12" s="253"/>
      <c r="D12" s="253"/>
      <c r="E12" s="253"/>
      <c r="F12" s="253"/>
      <c r="G12" s="253"/>
      <c r="H12" s="253"/>
      <c r="I12" s="253"/>
      <c r="J12" s="253"/>
      <c r="K12" s="253"/>
      <c r="L12" s="253"/>
      <c r="M12" s="254"/>
    </row>
    <row r="13" spans="1:13" ht="30" customHeight="1" x14ac:dyDescent="0.2">
      <c r="B13" s="255"/>
      <c r="C13" s="256"/>
      <c r="D13" s="256"/>
      <c r="E13" s="256"/>
      <c r="F13" s="256"/>
      <c r="G13" s="256"/>
      <c r="H13" s="256"/>
      <c r="I13" s="256"/>
      <c r="J13" s="256"/>
      <c r="K13" s="256"/>
      <c r="L13" s="256"/>
      <c r="M13" s="257"/>
    </row>
    <row r="14" spans="1:13" ht="24.9" customHeight="1" x14ac:dyDescent="0.2">
      <c r="B14" s="258" t="s">
        <v>126</v>
      </c>
      <c r="C14" s="259"/>
      <c r="D14" s="259"/>
      <c r="E14" s="259"/>
      <c r="F14" s="259"/>
      <c r="G14" s="259"/>
      <c r="H14" s="259"/>
      <c r="I14" s="259"/>
      <c r="J14" s="259"/>
      <c r="K14" s="259"/>
      <c r="L14" s="259"/>
      <c r="M14" s="260"/>
    </row>
    <row r="15" spans="1:13" ht="30" customHeight="1" thickBot="1" x14ac:dyDescent="0.25">
      <c r="B15" s="134" t="s">
        <v>38</v>
      </c>
      <c r="C15" s="261"/>
      <c r="D15" s="262"/>
      <c r="E15" s="261" t="s">
        <v>39</v>
      </c>
      <c r="F15" s="263"/>
      <c r="G15" s="263"/>
      <c r="H15" s="262"/>
      <c r="I15" s="264"/>
      <c r="J15" s="264"/>
      <c r="K15" s="264"/>
      <c r="L15" s="264"/>
      <c r="M15" s="265"/>
    </row>
    <row r="16" spans="1:13" ht="9.75" customHeight="1" x14ac:dyDescent="0.2">
      <c r="B16" s="61"/>
      <c r="C16" s="61"/>
      <c r="D16" s="71"/>
      <c r="E16" s="61"/>
      <c r="F16" s="61"/>
      <c r="G16" s="61"/>
      <c r="H16" s="61"/>
      <c r="I16" s="71"/>
      <c r="J16" s="71"/>
      <c r="K16" s="71"/>
      <c r="L16" s="71"/>
      <c r="M16" s="71"/>
    </row>
    <row r="17" spans="1:26" s="17" customFormat="1" ht="18" customHeight="1" x14ac:dyDescent="0.2">
      <c r="B17" s="18" t="s">
        <v>40</v>
      </c>
      <c r="C17" s="18"/>
      <c r="D17" s="172"/>
      <c r="E17" s="172"/>
      <c r="F17" s="172"/>
      <c r="G17" s="172"/>
      <c r="H17" s="172"/>
      <c r="I17" s="172"/>
      <c r="J17" s="172"/>
      <c r="K17" s="172"/>
      <c r="L17" s="172"/>
      <c r="M17" s="128"/>
    </row>
    <row r="18" spans="1:26" s="17" customFormat="1" ht="30.75" customHeight="1" x14ac:dyDescent="0.2">
      <c r="B18" s="127" t="s">
        <v>127</v>
      </c>
      <c r="C18" s="127"/>
      <c r="D18" s="128"/>
      <c r="E18" s="128"/>
      <c r="F18" s="128"/>
      <c r="G18" s="128"/>
      <c r="H18" s="128"/>
      <c r="I18" s="128"/>
      <c r="J18" s="129"/>
      <c r="K18" s="129"/>
      <c r="L18" s="128"/>
      <c r="M18" s="128"/>
    </row>
    <row r="19" spans="1:26" s="17" customFormat="1" ht="30.75" customHeight="1" x14ac:dyDescent="0.2">
      <c r="B19" s="127" t="s">
        <v>41</v>
      </c>
      <c r="C19" s="127"/>
      <c r="D19" s="128"/>
      <c r="E19" s="128"/>
      <c r="F19" s="128"/>
      <c r="G19" s="128"/>
      <c r="H19" s="128"/>
      <c r="I19" s="128"/>
      <c r="J19" s="129"/>
      <c r="K19" s="129"/>
      <c r="L19" s="128"/>
      <c r="M19" s="128"/>
    </row>
    <row r="20" spans="1:26" s="17" customFormat="1" ht="33.75" customHeight="1" x14ac:dyDescent="0.2">
      <c r="B20" s="266" t="s">
        <v>128</v>
      </c>
      <c r="C20" s="267"/>
      <c r="D20" s="268"/>
      <c r="E20" s="268"/>
      <c r="F20" s="268"/>
      <c r="G20" s="268"/>
      <c r="H20" s="268"/>
      <c r="I20" s="268"/>
      <c r="J20" s="268"/>
      <c r="K20" s="268"/>
      <c r="L20" s="268"/>
      <c r="M20" s="268"/>
    </row>
    <row r="21" spans="1:26" s="17" customFormat="1" ht="30.75" customHeight="1" x14ac:dyDescent="0.2">
      <c r="B21" s="127" t="s">
        <v>129</v>
      </c>
      <c r="C21" s="127"/>
      <c r="D21" s="128"/>
      <c r="E21" s="128"/>
      <c r="F21" s="128"/>
      <c r="G21" s="128"/>
      <c r="H21" s="128"/>
      <c r="I21" s="128"/>
      <c r="J21" s="129"/>
      <c r="K21" s="129"/>
      <c r="L21" s="128"/>
      <c r="M21" s="128"/>
    </row>
    <row r="22" spans="1:26" s="17" customFormat="1" ht="30.75" customHeight="1" x14ac:dyDescent="0.2">
      <c r="B22" s="127" t="s">
        <v>42</v>
      </c>
      <c r="C22" s="127"/>
      <c r="D22" s="128"/>
      <c r="E22" s="128"/>
      <c r="F22" s="128"/>
      <c r="G22" s="128"/>
      <c r="H22" s="128"/>
      <c r="I22" s="128"/>
      <c r="J22" s="129"/>
      <c r="K22" s="129"/>
      <c r="L22" s="128"/>
      <c r="M22" s="128"/>
    </row>
    <row r="23" spans="1:26" ht="14.4" x14ac:dyDescent="0.2">
      <c r="B23" s="1"/>
      <c r="C23" s="1"/>
      <c r="D23" s="1"/>
      <c r="E23" s="1"/>
      <c r="F23" s="1"/>
      <c r="G23" s="1"/>
      <c r="H23" s="1"/>
      <c r="I23" s="1"/>
      <c r="J23" s="1"/>
      <c r="K23" s="1"/>
      <c r="L23" s="1"/>
      <c r="M23" s="1"/>
    </row>
    <row r="24" spans="1:26" ht="14.4" x14ac:dyDescent="0.2">
      <c r="B24" s="24" t="s">
        <v>43</v>
      </c>
      <c r="C24" s="24"/>
      <c r="D24" s="1"/>
      <c r="E24" s="1"/>
      <c r="F24" s="1"/>
      <c r="G24" s="1"/>
      <c r="H24" s="1"/>
      <c r="I24" s="1"/>
      <c r="J24" s="1"/>
      <c r="K24" s="1"/>
      <c r="L24" s="1"/>
      <c r="M24" s="1"/>
    </row>
    <row r="25" spans="1:26" s="26" customFormat="1" ht="18" customHeight="1" x14ac:dyDescent="0.2">
      <c r="A25"/>
      <c r="B25" s="1" t="s">
        <v>130</v>
      </c>
      <c r="C25" s="1"/>
      <c r="D25" s="1"/>
      <c r="E25" s="130"/>
      <c r="F25" s="130"/>
      <c r="G25" s="130"/>
      <c r="H25" s="130"/>
      <c r="I25" s="130"/>
      <c r="J25" s="130"/>
      <c r="K25" s="130"/>
      <c r="L25" s="1"/>
      <c r="M25" s="1"/>
      <c r="O25"/>
      <c r="R25" s="27"/>
      <c r="S25" s="27"/>
      <c r="T25" s="27"/>
      <c r="U25" s="27"/>
      <c r="V25" s="27"/>
      <c r="W25" s="27"/>
      <c r="X25" s="27"/>
      <c r="Y25" s="27"/>
      <c r="Z25" s="27"/>
    </row>
    <row r="26" spans="1:26" s="26" customFormat="1" ht="18" customHeight="1" x14ac:dyDescent="0.2">
      <c r="A26"/>
      <c r="B26" s="1" t="s">
        <v>131</v>
      </c>
      <c r="C26" s="1"/>
      <c r="D26" s="1"/>
      <c r="E26" s="130"/>
      <c r="F26" s="130"/>
      <c r="G26" s="130"/>
      <c r="H26" s="130"/>
      <c r="I26" s="130"/>
      <c r="J26" s="130"/>
      <c r="K26" s="130"/>
      <c r="L26" s="1"/>
      <c r="M26" s="1"/>
      <c r="O26"/>
      <c r="R26" s="27"/>
      <c r="S26" s="27"/>
      <c r="T26" s="27"/>
      <c r="U26" s="27"/>
      <c r="V26" s="27"/>
      <c r="W26" s="27"/>
      <c r="X26" s="27"/>
      <c r="Y26" s="27"/>
      <c r="Z26" s="27"/>
    </row>
    <row r="27" spans="1:26" s="26" customFormat="1" ht="3" customHeight="1" x14ac:dyDescent="0.2">
      <c r="A27"/>
      <c r="B27" s="1"/>
      <c r="C27" s="1"/>
      <c r="D27" s="1"/>
      <c r="E27" s="130"/>
      <c r="F27" s="130"/>
      <c r="G27" s="130"/>
      <c r="H27" s="130"/>
      <c r="I27" s="130"/>
      <c r="J27" s="130"/>
      <c r="K27" s="130"/>
      <c r="L27" s="1"/>
      <c r="M27" s="1"/>
      <c r="O27"/>
      <c r="R27" s="27"/>
      <c r="S27" s="27"/>
      <c r="T27" s="27"/>
      <c r="U27" s="27"/>
      <c r="V27" s="27"/>
      <c r="W27" s="27"/>
      <c r="X27" s="27"/>
      <c r="Y27" s="27"/>
      <c r="Z27" s="27"/>
    </row>
    <row r="28" spans="1:26" s="26" customFormat="1" ht="18" customHeight="1" x14ac:dyDescent="0.2">
      <c r="A28"/>
      <c r="B28" s="173" t="s">
        <v>44</v>
      </c>
      <c r="C28" s="1" t="s">
        <v>45</v>
      </c>
      <c r="D28" s="1" t="s">
        <v>46</v>
      </c>
      <c r="E28" s="1"/>
      <c r="F28" s="1" t="s">
        <v>47</v>
      </c>
      <c r="G28" s="131"/>
      <c r="H28" s="132"/>
      <c r="I28" s="1"/>
      <c r="J28" s="1"/>
      <c r="K28" s="1"/>
      <c r="L28" s="1"/>
      <c r="M28" s="1"/>
      <c r="O28"/>
      <c r="R28" s="27" t="b">
        <v>0</v>
      </c>
      <c r="S28" s="27"/>
      <c r="T28" s="27"/>
      <c r="U28" s="27"/>
      <c r="V28" s="27"/>
      <c r="W28" s="27"/>
      <c r="X28" s="27"/>
      <c r="Y28" s="27"/>
      <c r="Z28" s="27"/>
    </row>
    <row r="29" spans="1:26" s="26" customFormat="1" ht="18" customHeight="1" x14ac:dyDescent="0.2">
      <c r="A29"/>
      <c r="B29" s="131"/>
      <c r="C29" s="1" t="s">
        <v>48</v>
      </c>
      <c r="D29" s="60" t="s">
        <v>49</v>
      </c>
      <c r="E29" s="1"/>
      <c r="F29" s="1" t="s">
        <v>31</v>
      </c>
      <c r="G29" s="1"/>
      <c r="H29" s="1"/>
      <c r="I29" s="1" t="s">
        <v>32</v>
      </c>
      <c r="J29" s="1"/>
      <c r="K29" s="1"/>
      <c r="L29" s="1"/>
      <c r="M29" s="1"/>
      <c r="O29"/>
      <c r="R29" s="27" t="b">
        <v>0</v>
      </c>
      <c r="S29" s="27"/>
      <c r="T29" s="27"/>
      <c r="U29" s="27"/>
      <c r="V29" s="27"/>
      <c r="W29" s="27"/>
      <c r="X29" s="27"/>
      <c r="Y29" s="27"/>
      <c r="Z29" s="27"/>
    </row>
    <row r="30" spans="1:26" s="26" customFormat="1" ht="11.25" customHeight="1" x14ac:dyDescent="0.2">
      <c r="A30"/>
      <c r="B30" s="131"/>
      <c r="C30" s="131"/>
      <c r="D30" s="1"/>
      <c r="E30" s="1"/>
      <c r="F30" s="1"/>
      <c r="G30" s="1"/>
      <c r="H30" s="1"/>
      <c r="I30" s="1"/>
      <c r="J30" s="1"/>
      <c r="K30" s="1"/>
      <c r="L30" s="1"/>
      <c r="M30" s="1"/>
      <c r="O30"/>
      <c r="R30" s="27" t="b">
        <v>0</v>
      </c>
      <c r="S30" s="27"/>
      <c r="T30" s="27"/>
      <c r="U30" s="27"/>
      <c r="V30" s="27"/>
      <c r="W30" s="27"/>
      <c r="X30" s="27"/>
      <c r="Y30" s="27"/>
      <c r="Z30" s="27"/>
    </row>
    <row r="31" spans="1:26" s="26" customFormat="1" ht="20.100000000000001" customHeight="1" x14ac:dyDescent="0.2">
      <c r="A31"/>
      <c r="B31" s="2" t="s">
        <v>50</v>
      </c>
      <c r="C31" s="269"/>
      <c r="D31" s="270"/>
      <c r="E31" s="270"/>
      <c r="F31" s="270"/>
      <c r="G31" s="270"/>
      <c r="H31" s="270"/>
      <c r="I31" s="270"/>
      <c r="J31" s="271"/>
      <c r="K31" s="1"/>
      <c r="L31" s="1"/>
      <c r="M31" s="1"/>
      <c r="O31"/>
      <c r="R31" s="27" t="b">
        <v>0</v>
      </c>
      <c r="S31" s="27"/>
      <c r="T31" s="27"/>
      <c r="U31" s="27"/>
      <c r="V31" s="27"/>
      <c r="W31" s="27"/>
      <c r="X31" s="27"/>
      <c r="Y31" s="27"/>
      <c r="Z31" s="27"/>
    </row>
    <row r="32" spans="1:26" s="26" customFormat="1" ht="14.4" x14ac:dyDescent="0.2">
      <c r="A32"/>
      <c r="B32" s="1"/>
      <c r="C32" s="1"/>
      <c r="D32" s="1"/>
      <c r="E32" s="1"/>
      <c r="F32" s="1"/>
      <c r="G32" s="1"/>
      <c r="H32" s="132"/>
      <c r="I32" s="1"/>
      <c r="J32" s="1"/>
      <c r="K32" s="1"/>
      <c r="L32" s="1"/>
      <c r="M32" s="1"/>
      <c r="O32"/>
      <c r="R32" s="27" t="b">
        <v>0</v>
      </c>
      <c r="S32" s="27"/>
      <c r="T32" s="27"/>
      <c r="U32" s="27"/>
      <c r="V32" s="27"/>
      <c r="W32" s="27"/>
      <c r="X32" s="27"/>
      <c r="Y32" s="27"/>
      <c r="Z32" s="27"/>
    </row>
    <row r="33" spans="1:26" s="26" customFormat="1" ht="24.9" customHeight="1" x14ac:dyDescent="0.2">
      <c r="A33"/>
      <c r="B33" s="2" t="s">
        <v>51</v>
      </c>
      <c r="C33" s="272"/>
      <c r="D33" s="273"/>
      <c r="E33" s="273"/>
      <c r="F33" s="273"/>
      <c r="G33" s="273"/>
      <c r="H33" s="273"/>
      <c r="I33" s="273"/>
      <c r="J33" s="273"/>
      <c r="K33" s="273"/>
      <c r="L33" s="273"/>
      <c r="M33" s="274"/>
      <c r="N33" s="62"/>
      <c r="O33" s="62"/>
      <c r="R33" s="27" t="b">
        <v>0</v>
      </c>
      <c r="S33" s="27"/>
      <c r="T33" s="27"/>
      <c r="U33" s="27"/>
      <c r="V33" s="27"/>
      <c r="W33" s="27"/>
      <c r="X33" s="27"/>
      <c r="Y33" s="27"/>
      <c r="Z33" s="27"/>
    </row>
    <row r="34" spans="1:26" s="26" customFormat="1" ht="24.9" customHeight="1" x14ac:dyDescent="0.2">
      <c r="A34"/>
      <c r="B34" s="1"/>
      <c r="C34" s="275"/>
      <c r="D34" s="211"/>
      <c r="E34" s="211"/>
      <c r="F34" s="211"/>
      <c r="G34" s="211"/>
      <c r="H34" s="211"/>
      <c r="I34" s="211"/>
      <c r="J34" s="211"/>
      <c r="K34" s="211"/>
      <c r="L34" s="211"/>
      <c r="M34" s="276"/>
      <c r="N34" s="62"/>
      <c r="O34" s="62"/>
      <c r="R34" s="27" t="b">
        <v>0</v>
      </c>
      <c r="S34" s="27"/>
      <c r="T34" s="27"/>
      <c r="U34" s="27"/>
      <c r="V34" s="27"/>
      <c r="W34" s="27"/>
      <c r="X34" s="27"/>
      <c r="Y34" s="27"/>
      <c r="Z34" s="27"/>
    </row>
    <row r="35" spans="1:26" s="26" customFormat="1" ht="24.9" customHeight="1" x14ac:dyDescent="0.2">
      <c r="A35"/>
      <c r="B35" s="1"/>
      <c r="C35" s="277"/>
      <c r="D35" s="278"/>
      <c r="E35" s="278"/>
      <c r="F35" s="278"/>
      <c r="G35" s="278"/>
      <c r="H35" s="278"/>
      <c r="I35" s="278"/>
      <c r="J35" s="278"/>
      <c r="K35" s="278"/>
      <c r="L35" s="278"/>
      <c r="M35" s="279"/>
      <c r="N35" s="62"/>
      <c r="O35" s="62"/>
      <c r="R35" s="27" t="b">
        <v>0</v>
      </c>
      <c r="S35" s="27"/>
      <c r="T35" s="27"/>
      <c r="U35" s="27"/>
      <c r="V35" s="27"/>
      <c r="W35" s="27"/>
      <c r="X35" s="27"/>
      <c r="Y35" s="27"/>
      <c r="Z35" s="27"/>
    </row>
    <row r="36" spans="1:26" s="26" customFormat="1" ht="18.75" customHeight="1" x14ac:dyDescent="0.2">
      <c r="A36"/>
      <c r="B36" s="1"/>
      <c r="C36" s="3"/>
      <c r="D36" s="3"/>
      <c r="E36" s="3"/>
      <c r="F36" s="3"/>
      <c r="G36" s="3"/>
      <c r="H36" s="3"/>
      <c r="I36" s="3"/>
      <c r="J36" s="3"/>
      <c r="K36" s="3"/>
      <c r="L36" s="3"/>
      <c r="M36" s="3"/>
      <c r="N36" s="62"/>
      <c r="O36" s="62"/>
      <c r="R36" s="27"/>
      <c r="S36" s="27"/>
      <c r="T36" s="27"/>
      <c r="U36" s="27"/>
      <c r="V36" s="27"/>
      <c r="W36" s="27"/>
      <c r="X36" s="27"/>
      <c r="Y36" s="27"/>
      <c r="Z36" s="27"/>
    </row>
    <row r="37" spans="1:26" s="26" customFormat="1" ht="18" customHeight="1" x14ac:dyDescent="0.2">
      <c r="A37"/>
      <c r="B37" s="1" t="s">
        <v>132</v>
      </c>
      <c r="C37" s="3" t="s">
        <v>94</v>
      </c>
      <c r="D37" s="2" t="s">
        <v>95</v>
      </c>
      <c r="E37" s="3" t="s">
        <v>96</v>
      </c>
      <c r="F37" s="3" t="s">
        <v>0</v>
      </c>
      <c r="G37" s="211" t="s">
        <v>97</v>
      </c>
      <c r="H37" s="211"/>
      <c r="I37" s="3"/>
      <c r="J37" s="3"/>
      <c r="K37" s="3"/>
      <c r="L37" s="3"/>
      <c r="M37" s="3"/>
      <c r="N37" s="62"/>
      <c r="O37" s="62"/>
      <c r="R37" s="27"/>
      <c r="S37" s="27"/>
      <c r="T37" s="27"/>
      <c r="U37" s="27"/>
      <c r="V37" s="27"/>
      <c r="W37" s="27"/>
      <c r="X37" s="27"/>
      <c r="Y37" s="27"/>
      <c r="Z37" s="27"/>
    </row>
    <row r="38" spans="1:26" s="26" customFormat="1" ht="18" customHeight="1" x14ac:dyDescent="0.2">
      <c r="A38"/>
      <c r="B38" s="1"/>
      <c r="C38" s="2" t="s">
        <v>133</v>
      </c>
      <c r="D38" s="2"/>
      <c r="E38" s="3"/>
      <c r="F38" s="3"/>
      <c r="G38" s="3"/>
      <c r="H38" s="3"/>
      <c r="I38" s="3"/>
      <c r="J38" s="3"/>
      <c r="K38" s="3"/>
      <c r="L38" s="3"/>
      <c r="M38" s="3"/>
      <c r="N38" s="62"/>
      <c r="O38" s="62"/>
      <c r="R38" s="27"/>
      <c r="S38" s="27"/>
      <c r="T38" s="27"/>
      <c r="U38" s="27"/>
      <c r="V38" s="27"/>
      <c r="W38" s="27"/>
      <c r="X38" s="27"/>
      <c r="Y38" s="27"/>
      <c r="Z38" s="27"/>
    </row>
    <row r="39" spans="1:26" s="26" customFormat="1" ht="18" customHeight="1" x14ac:dyDescent="0.2">
      <c r="A39"/>
      <c r="B39" s="1"/>
      <c r="C39" s="2" t="s">
        <v>134</v>
      </c>
      <c r="D39" s="2"/>
      <c r="E39" s="3"/>
      <c r="F39" s="3"/>
      <c r="G39" s="3"/>
      <c r="H39" s="3"/>
      <c r="I39" s="3"/>
      <c r="J39" s="3"/>
      <c r="K39" s="3"/>
      <c r="L39" s="3"/>
      <c r="M39" s="3"/>
      <c r="N39" s="62"/>
      <c r="O39" s="62"/>
      <c r="R39" s="27"/>
      <c r="S39" s="27"/>
      <c r="T39" s="27"/>
      <c r="U39" s="27"/>
      <c r="V39" s="27"/>
      <c r="W39" s="27"/>
      <c r="X39" s="27"/>
      <c r="Y39" s="27"/>
      <c r="Z39" s="27"/>
    </row>
    <row r="40" spans="1:26" s="26" customFormat="1" ht="18" customHeight="1" x14ac:dyDescent="0.2">
      <c r="A40"/>
      <c r="B40" s="1"/>
      <c r="C40" s="2" t="s">
        <v>135</v>
      </c>
      <c r="D40" s="2"/>
      <c r="E40" s="3"/>
      <c r="F40" s="3"/>
      <c r="G40" s="3"/>
      <c r="H40" s="3"/>
      <c r="I40" s="3"/>
      <c r="J40" s="3"/>
      <c r="K40" s="3"/>
      <c r="L40" s="3"/>
      <c r="M40" s="3"/>
      <c r="N40" s="62"/>
      <c r="O40" s="62"/>
      <c r="R40" s="27"/>
      <c r="S40" s="27"/>
      <c r="T40" s="27"/>
      <c r="U40" s="27"/>
      <c r="V40" s="27"/>
      <c r="W40" s="27"/>
      <c r="X40" s="27"/>
      <c r="Y40" s="27"/>
      <c r="Z40" s="27"/>
    </row>
    <row r="41" spans="1:26" s="26" customFormat="1" ht="12" customHeight="1" x14ac:dyDescent="0.2">
      <c r="A41"/>
      <c r="B41" s="1"/>
      <c r="C41" s="3"/>
      <c r="D41" s="2"/>
      <c r="E41" s="3"/>
      <c r="F41" s="3"/>
      <c r="G41" s="3"/>
      <c r="H41" s="3"/>
      <c r="I41" s="3"/>
      <c r="J41" s="3"/>
      <c r="K41" s="3"/>
      <c r="L41" s="3"/>
      <c r="M41" s="3"/>
      <c r="N41" s="62"/>
      <c r="O41" s="62"/>
      <c r="R41" s="27"/>
      <c r="S41" s="27"/>
      <c r="T41" s="27"/>
      <c r="U41" s="27"/>
      <c r="V41" s="27"/>
      <c r="W41" s="27"/>
      <c r="X41" s="27"/>
      <c r="Y41" s="27"/>
      <c r="Z41" s="27"/>
    </row>
    <row r="42" spans="1:26" s="26" customFormat="1" ht="18" customHeight="1" x14ac:dyDescent="0.2">
      <c r="A42"/>
      <c r="B42" s="1"/>
      <c r="C42" s="62" t="s">
        <v>136</v>
      </c>
      <c r="D42" s="3"/>
      <c r="E42" s="3"/>
      <c r="F42" s="3"/>
      <c r="G42" s="3"/>
      <c r="H42" s="3"/>
      <c r="I42" s="3"/>
      <c r="J42" s="3"/>
      <c r="K42" s="3"/>
      <c r="L42" s="3"/>
      <c r="M42" s="3"/>
      <c r="N42" s="62"/>
      <c r="O42" s="62"/>
      <c r="R42" s="27"/>
      <c r="S42" s="27"/>
      <c r="T42" s="27"/>
      <c r="U42" s="27"/>
      <c r="V42" s="27"/>
      <c r="W42" s="27"/>
      <c r="X42" s="27"/>
      <c r="Y42" s="27"/>
      <c r="Z42" s="27"/>
    </row>
    <row r="43" spans="1:26" s="26" customFormat="1" ht="18" customHeight="1" x14ac:dyDescent="0.2">
      <c r="A43"/>
      <c r="B43" s="1"/>
      <c r="C43" s="62" t="s">
        <v>137</v>
      </c>
      <c r="D43" s="3"/>
      <c r="E43" s="3"/>
      <c r="F43" s="3"/>
      <c r="G43" s="3"/>
      <c r="H43" s="3"/>
      <c r="I43" s="3"/>
      <c r="J43" s="3"/>
      <c r="K43" s="3"/>
      <c r="L43" s="3"/>
      <c r="M43" s="3"/>
      <c r="N43" s="62"/>
      <c r="O43" s="62"/>
      <c r="R43" s="27"/>
      <c r="S43" s="27"/>
      <c r="T43" s="27"/>
      <c r="U43" s="27"/>
      <c r="V43" s="27"/>
      <c r="W43" s="27"/>
      <c r="X43" s="27"/>
      <c r="Y43" s="27"/>
      <c r="Z43" s="27"/>
    </row>
    <row r="44" spans="1:26" s="26" customFormat="1" ht="9.75" customHeight="1" x14ac:dyDescent="0.2">
      <c r="A44"/>
      <c r="B44" s="1"/>
      <c r="C44" s="2"/>
      <c r="D44" s="3"/>
      <c r="E44" s="3"/>
      <c r="F44" s="3"/>
      <c r="G44" s="3"/>
      <c r="H44" s="3"/>
      <c r="I44" s="3"/>
      <c r="J44" s="3"/>
      <c r="K44" s="3"/>
      <c r="L44" s="3"/>
      <c r="M44" s="3"/>
      <c r="N44" s="62"/>
      <c r="O44" s="62"/>
      <c r="R44" s="27"/>
      <c r="S44" s="27"/>
      <c r="T44" s="27"/>
      <c r="U44" s="27"/>
      <c r="V44" s="27"/>
      <c r="W44" s="27"/>
      <c r="X44" s="27"/>
      <c r="Y44" s="27"/>
      <c r="Z44" s="27"/>
    </row>
    <row r="45" spans="1:26" s="26" customFormat="1" ht="18" customHeight="1" x14ac:dyDescent="0.2">
      <c r="A45"/>
      <c r="B45" s="1"/>
      <c r="C45" s="2" t="s">
        <v>138</v>
      </c>
      <c r="D45" s="3"/>
      <c r="E45" s="3"/>
      <c r="F45" s="3"/>
      <c r="G45" s="3"/>
      <c r="H45" s="3"/>
      <c r="I45" s="3"/>
      <c r="J45" s="3"/>
      <c r="K45" s="3"/>
      <c r="L45" s="3"/>
      <c r="M45" s="3"/>
      <c r="N45" s="62"/>
      <c r="O45" s="62"/>
      <c r="R45" s="27"/>
      <c r="S45" s="27"/>
      <c r="T45" s="27"/>
      <c r="U45" s="27"/>
      <c r="V45" s="27"/>
      <c r="W45" s="27"/>
      <c r="X45" s="27"/>
      <c r="Y45" s="27"/>
      <c r="Z45" s="27"/>
    </row>
    <row r="46" spans="1:26" s="26" customFormat="1" ht="18.75" customHeight="1" x14ac:dyDescent="0.2">
      <c r="A46"/>
      <c r="B46" s="1"/>
      <c r="C46" s="3"/>
      <c r="D46" s="3"/>
      <c r="E46" s="3"/>
      <c r="F46" s="3"/>
      <c r="G46" s="3"/>
      <c r="H46" s="3"/>
      <c r="I46" s="3"/>
      <c r="J46" s="3"/>
      <c r="K46" s="3"/>
      <c r="L46" s="3"/>
      <c r="M46" s="3"/>
      <c r="N46" s="62"/>
      <c r="O46" s="62"/>
      <c r="R46" s="27"/>
      <c r="S46" s="27"/>
      <c r="T46" s="27"/>
      <c r="U46" s="27"/>
      <c r="V46" s="27"/>
      <c r="W46" s="27"/>
      <c r="X46" s="27"/>
      <c r="Y46" s="27"/>
      <c r="Z46" s="27"/>
    </row>
    <row r="47" spans="1:26" ht="14.4" x14ac:dyDescent="0.2">
      <c r="B47" s="132" t="s">
        <v>52</v>
      </c>
      <c r="C47" s="132"/>
      <c r="D47" s="1"/>
      <c r="E47" s="1"/>
      <c r="F47" s="1"/>
      <c r="G47" s="1"/>
      <c r="H47" s="1"/>
      <c r="I47" s="1"/>
      <c r="J47" s="1"/>
      <c r="K47" s="1"/>
      <c r="L47" s="1"/>
      <c r="M47" s="1"/>
      <c r="Q47" s="17"/>
      <c r="R47" t="b">
        <v>0</v>
      </c>
    </row>
    <row r="48" spans="1:26" ht="18.75" customHeight="1" x14ac:dyDescent="0.2">
      <c r="B48" s="280" t="s">
        <v>53</v>
      </c>
      <c r="C48" s="281"/>
      <c r="D48" s="281"/>
      <c r="E48" s="281"/>
      <c r="F48" s="174"/>
      <c r="G48" s="280" t="s">
        <v>54</v>
      </c>
      <c r="H48" s="281"/>
      <c r="I48" s="281"/>
      <c r="J48" s="281"/>
      <c r="K48" s="281"/>
      <c r="L48" s="281"/>
      <c r="M48" s="282"/>
      <c r="Q48" s="17"/>
      <c r="R48" t="b">
        <v>0</v>
      </c>
    </row>
    <row r="49" spans="2:26" ht="18.75" customHeight="1" x14ac:dyDescent="0.2">
      <c r="B49" s="175"/>
      <c r="C49" s="176"/>
      <c r="D49" s="177"/>
      <c r="E49" s="176"/>
      <c r="F49" s="174"/>
      <c r="G49" s="175"/>
      <c r="H49" s="176"/>
      <c r="I49" s="176"/>
      <c r="J49" s="176"/>
      <c r="K49" s="176"/>
      <c r="L49" s="176"/>
      <c r="M49" s="178"/>
      <c r="Q49" s="17"/>
      <c r="R49" t="b">
        <v>0</v>
      </c>
    </row>
    <row r="50" spans="2:26" ht="18.75" customHeight="1" x14ac:dyDescent="0.2">
      <c r="B50" s="174"/>
      <c r="C50" s="1"/>
      <c r="D50" s="1"/>
      <c r="E50" s="1"/>
      <c r="F50" s="174"/>
      <c r="G50" s="174"/>
      <c r="H50" s="1"/>
      <c r="I50" s="1"/>
      <c r="J50" s="1"/>
      <c r="K50" s="1"/>
      <c r="L50" s="1"/>
      <c r="M50" s="179"/>
      <c r="Q50" s="17"/>
      <c r="R50" t="b">
        <v>0</v>
      </c>
    </row>
    <row r="51" spans="2:26" ht="14.4" x14ac:dyDescent="0.2">
      <c r="B51" s="174"/>
      <c r="C51" s="1"/>
      <c r="D51" s="1"/>
      <c r="E51" s="1"/>
      <c r="F51" s="174"/>
      <c r="G51" s="174"/>
      <c r="H51" s="1"/>
      <c r="I51" s="1"/>
      <c r="J51" s="1"/>
      <c r="K51" s="1"/>
      <c r="L51" s="1"/>
      <c r="M51" s="179"/>
      <c r="Q51" s="17"/>
      <c r="R51" s="251"/>
      <c r="S51" s="251"/>
      <c r="T51" s="251"/>
      <c r="U51" s="251"/>
      <c r="V51" s="251"/>
      <c r="W51" s="251"/>
      <c r="X51" s="251"/>
      <c r="Y51" s="251"/>
      <c r="Z51" s="251"/>
    </row>
    <row r="52" spans="2:26" ht="18.75" customHeight="1" x14ac:dyDescent="0.2">
      <c r="B52" s="174"/>
      <c r="C52" s="1"/>
      <c r="D52" s="132"/>
      <c r="E52" s="1"/>
      <c r="F52" s="174"/>
      <c r="G52" s="174"/>
      <c r="H52" s="1"/>
      <c r="I52" s="1"/>
      <c r="J52" s="1"/>
      <c r="K52" s="1"/>
      <c r="L52" s="1"/>
      <c r="M52" s="179"/>
      <c r="Q52" s="17"/>
    </row>
    <row r="53" spans="2:26" ht="18.75" customHeight="1" x14ac:dyDescent="0.2">
      <c r="B53" s="248" t="s">
        <v>55</v>
      </c>
      <c r="C53" s="249"/>
      <c r="D53" s="249"/>
      <c r="E53" s="249"/>
      <c r="F53" s="174"/>
      <c r="G53" s="248" t="s">
        <v>56</v>
      </c>
      <c r="H53" s="249"/>
      <c r="I53" s="249"/>
      <c r="J53" s="249"/>
      <c r="K53" s="249"/>
      <c r="L53" s="249"/>
      <c r="M53" s="250"/>
      <c r="Q53" s="17"/>
    </row>
    <row r="54" spans="2:26" ht="14.25" customHeight="1" x14ac:dyDescent="0.2">
      <c r="B54" s="1"/>
      <c r="C54" s="1"/>
      <c r="D54" s="1"/>
      <c r="E54" s="167"/>
      <c r="F54" s="167"/>
      <c r="G54" s="167"/>
      <c r="H54" s="167"/>
      <c r="I54" s="167"/>
      <c r="J54" s="167"/>
      <c r="K54" s="167"/>
      <c r="L54" s="1"/>
      <c r="M54" s="1"/>
      <c r="Q54" s="17"/>
    </row>
    <row r="55" spans="2:26" ht="14.4" x14ac:dyDescent="0.2">
      <c r="B55" s="133" t="s">
        <v>57</v>
      </c>
      <c r="C55" s="133"/>
      <c r="D55" s="1"/>
      <c r="E55" s="1"/>
      <c r="F55" s="1"/>
      <c r="G55" s="1"/>
      <c r="H55" s="1"/>
      <c r="I55" s="1"/>
      <c r="J55" s="1"/>
      <c r="K55" s="1"/>
      <c r="L55" s="1"/>
      <c r="M55" s="1"/>
      <c r="Q55" s="17"/>
    </row>
    <row r="56" spans="2:26" ht="80.099999999999994" customHeight="1" x14ac:dyDescent="0.2">
      <c r="B56" s="209"/>
      <c r="C56" s="209"/>
      <c r="D56" s="209"/>
      <c r="E56" s="209"/>
      <c r="F56" s="209"/>
      <c r="G56" s="209"/>
      <c r="H56" s="209"/>
      <c r="I56" s="209"/>
      <c r="J56" s="209"/>
      <c r="K56" s="209"/>
      <c r="L56" s="209"/>
      <c r="M56" s="209"/>
      <c r="Q56" s="17"/>
    </row>
    <row r="57" spans="2:26" ht="6" customHeight="1" x14ac:dyDescent="0.2">
      <c r="B57" s="1"/>
      <c r="C57" s="1"/>
      <c r="D57" s="1"/>
      <c r="E57" s="167"/>
      <c r="F57" s="167"/>
      <c r="G57" s="167"/>
      <c r="H57" s="167"/>
      <c r="I57" s="167"/>
      <c r="J57" s="167"/>
      <c r="K57" s="167"/>
      <c r="L57" s="1"/>
      <c r="M57" s="1"/>
      <c r="Q57" s="17"/>
    </row>
    <row r="58" spans="2:26" ht="14.4" x14ac:dyDescent="0.2">
      <c r="B58" s="132" t="s">
        <v>139</v>
      </c>
      <c r="C58" s="132"/>
      <c r="D58" s="1"/>
      <c r="E58" s="1"/>
      <c r="F58" s="1"/>
      <c r="G58" s="1"/>
      <c r="H58" s="1"/>
      <c r="I58" s="1"/>
      <c r="J58" s="1"/>
      <c r="K58" s="1"/>
      <c r="L58" s="1"/>
      <c r="M58" s="1"/>
      <c r="Q58" s="17"/>
      <c r="R58" s="251"/>
      <c r="S58" s="251"/>
      <c r="T58" s="251"/>
      <c r="U58" s="251"/>
      <c r="V58" s="251"/>
      <c r="W58" s="251"/>
      <c r="X58" s="251"/>
      <c r="Y58" s="251"/>
      <c r="Z58" s="251"/>
    </row>
    <row r="59" spans="2:26" ht="80.099999999999994" customHeight="1" x14ac:dyDescent="0.2">
      <c r="B59" s="209"/>
      <c r="C59" s="209"/>
      <c r="D59" s="209"/>
      <c r="E59" s="209"/>
      <c r="F59" s="209"/>
      <c r="G59" s="209"/>
      <c r="H59" s="209"/>
      <c r="I59" s="209"/>
      <c r="J59" s="209"/>
      <c r="K59" s="209"/>
      <c r="L59" s="209"/>
      <c r="M59" s="209"/>
    </row>
    <row r="60" spans="2:26" ht="6" customHeight="1" x14ac:dyDescent="0.2">
      <c r="B60" s="1"/>
      <c r="C60" s="1"/>
      <c r="D60" s="1"/>
      <c r="E60" s="167"/>
      <c r="F60" s="167"/>
      <c r="G60" s="167"/>
      <c r="H60" s="167"/>
      <c r="I60" s="167"/>
      <c r="J60" s="167"/>
      <c r="K60" s="167"/>
      <c r="L60" s="1"/>
      <c r="M60" s="1"/>
    </row>
    <row r="61" spans="2:26" ht="14.4" x14ac:dyDescent="0.2">
      <c r="B61" s="132" t="s">
        <v>140</v>
      </c>
      <c r="C61" s="132"/>
      <c r="D61" s="1"/>
      <c r="E61" s="1"/>
      <c r="F61" s="1"/>
      <c r="G61" s="1"/>
      <c r="H61" s="1"/>
      <c r="I61" s="1"/>
      <c r="J61" s="1"/>
      <c r="K61" s="1"/>
      <c r="L61" s="1"/>
      <c r="M61" s="1"/>
      <c r="Q61" s="17"/>
      <c r="R61" s="251"/>
      <c r="S61" s="251"/>
      <c r="T61" s="251"/>
      <c r="U61" s="251"/>
      <c r="V61" s="251"/>
      <c r="W61" s="251"/>
      <c r="X61" s="251"/>
      <c r="Y61" s="251"/>
      <c r="Z61" s="251"/>
    </row>
    <row r="62" spans="2:26" ht="80.099999999999994" customHeight="1" x14ac:dyDescent="0.2">
      <c r="B62" s="209"/>
      <c r="C62" s="209"/>
      <c r="D62" s="209"/>
      <c r="E62" s="209"/>
      <c r="F62" s="209"/>
      <c r="G62" s="209"/>
      <c r="H62" s="209"/>
      <c r="I62" s="209"/>
      <c r="J62" s="209"/>
      <c r="K62" s="209"/>
      <c r="L62" s="209"/>
      <c r="M62" s="209"/>
    </row>
    <row r="63" spans="2:26" ht="6" customHeight="1" x14ac:dyDescent="0.2">
      <c r="E63" s="63"/>
      <c r="F63" s="63"/>
      <c r="G63" s="63"/>
      <c r="H63" s="63"/>
      <c r="I63" s="63"/>
      <c r="J63" s="63"/>
      <c r="K63" s="63"/>
    </row>
    <row r="64" spans="2:26" s="28" customFormat="1" ht="18.75" customHeight="1" x14ac:dyDescent="0.2">
      <c r="B64" s="1" t="s">
        <v>141</v>
      </c>
      <c r="C64" s="1"/>
      <c r="D64" s="131"/>
      <c r="E64" s="131"/>
      <c r="F64" s="131"/>
      <c r="G64" s="131"/>
      <c r="H64" s="131"/>
      <c r="I64" s="131"/>
      <c r="J64" s="131"/>
      <c r="K64" s="131"/>
      <c r="L64" s="131"/>
      <c r="M64" s="131"/>
    </row>
    <row r="65" spans="2:13" s="28" customFormat="1" ht="9.75" customHeight="1" x14ac:dyDescent="0.2">
      <c r="B65" s="1"/>
      <c r="C65" s="1"/>
      <c r="D65" s="131"/>
      <c r="E65" s="131"/>
      <c r="F65" s="131"/>
      <c r="G65" s="131"/>
      <c r="H65" s="131"/>
      <c r="I65" s="131"/>
      <c r="J65" s="131"/>
      <c r="K65" s="131"/>
      <c r="L65" s="131"/>
      <c r="M65" s="131"/>
    </row>
    <row r="66" spans="2:13" s="28" customFormat="1" ht="14.4" x14ac:dyDescent="0.2">
      <c r="B66" s="132" t="s">
        <v>142</v>
      </c>
      <c r="C66" s="132"/>
      <c r="D66" s="72"/>
      <c r="E66" s="131"/>
      <c r="F66" s="131"/>
      <c r="G66" s="131"/>
      <c r="H66" s="131"/>
      <c r="I66" s="131"/>
      <c r="J66" s="131"/>
      <c r="K66" s="131"/>
      <c r="L66" s="131"/>
      <c r="M66" s="131"/>
    </row>
    <row r="67" spans="2:13" s="28" customFormat="1" ht="18.75" customHeight="1" x14ac:dyDescent="0.2">
      <c r="B67" s="232" t="s">
        <v>58</v>
      </c>
      <c r="C67" s="233"/>
      <c r="D67" s="233" t="s">
        <v>59</v>
      </c>
      <c r="E67" s="236" t="s">
        <v>60</v>
      </c>
      <c r="F67" s="237"/>
      <c r="G67" s="237"/>
      <c r="H67" s="237"/>
      <c r="I67" s="238"/>
      <c r="J67" s="246" t="s">
        <v>61</v>
      </c>
      <c r="K67" s="244" t="s">
        <v>62</v>
      </c>
      <c r="L67" s="239" t="s">
        <v>63</v>
      </c>
      <c r="M67" s="131"/>
    </row>
    <row r="68" spans="2:13" s="28" customFormat="1" ht="20.100000000000001" customHeight="1" x14ac:dyDescent="0.2">
      <c r="B68" s="234"/>
      <c r="C68" s="235"/>
      <c r="D68" s="235"/>
      <c r="E68" s="183" t="s">
        <v>64</v>
      </c>
      <c r="F68" s="241" t="s">
        <v>65</v>
      </c>
      <c r="G68" s="242"/>
      <c r="H68" s="242"/>
      <c r="I68" s="243"/>
      <c r="J68" s="247"/>
      <c r="K68" s="245"/>
      <c r="L68" s="240"/>
      <c r="M68" s="131"/>
    </row>
    <row r="69" spans="2:13" s="28" customFormat="1" ht="20.100000000000001" customHeight="1" x14ac:dyDescent="0.2">
      <c r="B69" s="225" t="s">
        <v>66</v>
      </c>
      <c r="C69" s="136" t="s">
        <v>67</v>
      </c>
      <c r="D69" s="137"/>
      <c r="E69" s="138"/>
      <c r="F69" s="226">
        <f>E69*12</f>
        <v>0</v>
      </c>
      <c r="G69" s="227"/>
      <c r="H69" s="227"/>
      <c r="I69" s="228"/>
      <c r="J69" s="139"/>
      <c r="K69" s="140">
        <f>$D$69*$F$69*$J$69/60</f>
        <v>0</v>
      </c>
      <c r="L69" s="141" t="e">
        <f>($F$69*$J$69/60)/$D$69</f>
        <v>#DIV/0!</v>
      </c>
      <c r="M69" s="131"/>
    </row>
    <row r="70" spans="2:13" s="28" customFormat="1" ht="20.100000000000001" customHeight="1" x14ac:dyDescent="0.2">
      <c r="B70" s="212"/>
      <c r="C70" s="142" t="s">
        <v>68</v>
      </c>
      <c r="D70" s="143"/>
      <c r="E70" s="144"/>
      <c r="F70" s="217">
        <f t="shared" ref="F70:F79" si="0">E70*12</f>
        <v>0</v>
      </c>
      <c r="G70" s="218"/>
      <c r="H70" s="218"/>
      <c r="I70" s="219"/>
      <c r="J70" s="145"/>
      <c r="K70" s="146">
        <f>$D$70*$F$70*$J$70/60</f>
        <v>0</v>
      </c>
      <c r="L70" s="147" t="e">
        <f>($F$70*$J$70/60)/$D$70</f>
        <v>#DIV/0!</v>
      </c>
      <c r="M70" s="131"/>
    </row>
    <row r="71" spans="2:13" s="28" customFormat="1" ht="20.100000000000001" customHeight="1" x14ac:dyDescent="0.2">
      <c r="B71" s="212"/>
      <c r="C71" s="142" t="s">
        <v>69</v>
      </c>
      <c r="D71" s="143"/>
      <c r="E71" s="144"/>
      <c r="F71" s="217">
        <f t="shared" si="0"/>
        <v>0</v>
      </c>
      <c r="G71" s="218"/>
      <c r="H71" s="218"/>
      <c r="I71" s="219"/>
      <c r="J71" s="145"/>
      <c r="K71" s="146">
        <f>$D$71*$F$71*$J$71/60</f>
        <v>0</v>
      </c>
      <c r="L71" s="147" t="e">
        <f>($F$71*$J$71/60)/$D$71</f>
        <v>#DIV/0!</v>
      </c>
      <c r="M71" s="131"/>
    </row>
    <row r="72" spans="2:13" s="28" customFormat="1" ht="20.100000000000001" customHeight="1" x14ac:dyDescent="0.2">
      <c r="B72" s="212"/>
      <c r="C72" s="142" t="s">
        <v>70</v>
      </c>
      <c r="D72" s="143"/>
      <c r="E72" s="144"/>
      <c r="F72" s="214">
        <f t="shared" si="0"/>
        <v>0</v>
      </c>
      <c r="G72" s="215"/>
      <c r="H72" s="215"/>
      <c r="I72" s="216"/>
      <c r="J72" s="145"/>
      <c r="K72" s="146">
        <f>$D$72*$F$72*$J$72/60</f>
        <v>0</v>
      </c>
      <c r="L72" s="147" t="e">
        <f>($F$72*$J$72/60)/$D$72</f>
        <v>#DIV/0!</v>
      </c>
      <c r="M72" s="131"/>
    </row>
    <row r="73" spans="2:13" s="28" customFormat="1" ht="20.100000000000001" customHeight="1" x14ac:dyDescent="0.2">
      <c r="B73" s="213"/>
      <c r="C73" s="148" t="s">
        <v>71</v>
      </c>
      <c r="D73" s="149"/>
      <c r="E73" s="150"/>
      <c r="F73" s="229">
        <f t="shared" si="0"/>
        <v>0</v>
      </c>
      <c r="G73" s="230"/>
      <c r="H73" s="230"/>
      <c r="I73" s="231"/>
      <c r="J73" s="151"/>
      <c r="K73" s="152">
        <f>$D$73*$F$73*$J$73/60</f>
        <v>0</v>
      </c>
      <c r="L73" s="153" t="e">
        <f>($F$73*$J$73/60)/$D$73</f>
        <v>#DIV/0!</v>
      </c>
      <c r="M73" s="131"/>
    </row>
    <row r="74" spans="2:13" s="28" customFormat="1" ht="20.100000000000001" customHeight="1" x14ac:dyDescent="0.2">
      <c r="B74" s="212" t="s">
        <v>72</v>
      </c>
      <c r="C74" s="154" t="s">
        <v>73</v>
      </c>
      <c r="D74" s="155"/>
      <c r="E74" s="156"/>
      <c r="F74" s="214">
        <f t="shared" si="0"/>
        <v>0</v>
      </c>
      <c r="G74" s="215"/>
      <c r="H74" s="215"/>
      <c r="I74" s="216"/>
      <c r="J74" s="157"/>
      <c r="K74" s="158">
        <f>$D$74*$F$74*$J$74/60</f>
        <v>0</v>
      </c>
      <c r="L74" s="159" t="e">
        <f>($F$74*$J$74/60)/$D$74</f>
        <v>#DIV/0!</v>
      </c>
      <c r="M74" s="131"/>
    </row>
    <row r="75" spans="2:13" s="28" customFormat="1" ht="20.100000000000001" customHeight="1" x14ac:dyDescent="0.2">
      <c r="B75" s="212"/>
      <c r="C75" s="154" t="s">
        <v>143</v>
      </c>
      <c r="D75" s="155"/>
      <c r="E75" s="156"/>
      <c r="F75" s="214">
        <f t="shared" ref="F75:F76" si="1">E75*12</f>
        <v>0</v>
      </c>
      <c r="G75" s="215"/>
      <c r="H75" s="215"/>
      <c r="I75" s="216"/>
      <c r="J75" s="157"/>
      <c r="K75" s="158">
        <f>$D$75*$F$75*$J$75/60</f>
        <v>0</v>
      </c>
      <c r="L75" s="159" t="e">
        <f>($F$75*$J$75/60)/$D$75</f>
        <v>#DIV/0!</v>
      </c>
      <c r="M75" s="131"/>
    </row>
    <row r="76" spans="2:13" s="28" customFormat="1" ht="20.100000000000001" customHeight="1" x14ac:dyDescent="0.2">
      <c r="B76" s="212"/>
      <c r="C76" s="154" t="s">
        <v>144</v>
      </c>
      <c r="D76" s="155"/>
      <c r="E76" s="156"/>
      <c r="F76" s="214">
        <f t="shared" si="1"/>
        <v>0</v>
      </c>
      <c r="G76" s="215"/>
      <c r="H76" s="215"/>
      <c r="I76" s="216"/>
      <c r="J76" s="157"/>
      <c r="K76" s="158">
        <f>$D$76*$F$76*$J$76/60</f>
        <v>0</v>
      </c>
      <c r="L76" s="159" t="e">
        <f>($F$76*$J$76/60)/$D$76</f>
        <v>#DIV/0!</v>
      </c>
      <c r="M76" s="131"/>
    </row>
    <row r="77" spans="2:13" s="28" customFormat="1" ht="20.100000000000001" customHeight="1" x14ac:dyDescent="0.2">
      <c r="B77" s="212"/>
      <c r="C77" s="142" t="s">
        <v>145</v>
      </c>
      <c r="D77" s="143"/>
      <c r="E77" s="144"/>
      <c r="F77" s="214">
        <f t="shared" si="0"/>
        <v>0</v>
      </c>
      <c r="G77" s="215"/>
      <c r="H77" s="215"/>
      <c r="I77" s="216"/>
      <c r="J77" s="145"/>
      <c r="K77" s="146">
        <f>$D$77*$F$77*$J$77/60</f>
        <v>0</v>
      </c>
      <c r="L77" s="147" t="e">
        <f>($F$77*$J$77/60)/$D$77</f>
        <v>#DIV/0!</v>
      </c>
      <c r="M77" s="131"/>
    </row>
    <row r="78" spans="2:13" s="28" customFormat="1" ht="20.100000000000001" customHeight="1" x14ac:dyDescent="0.2">
      <c r="B78" s="212"/>
      <c r="C78" s="142" t="s">
        <v>146</v>
      </c>
      <c r="D78" s="143"/>
      <c r="E78" s="144"/>
      <c r="F78" s="217">
        <f t="shared" si="0"/>
        <v>0</v>
      </c>
      <c r="G78" s="218"/>
      <c r="H78" s="218"/>
      <c r="I78" s="219"/>
      <c r="J78" s="145"/>
      <c r="K78" s="146">
        <f>$D$78*$F$78*$J$78/60</f>
        <v>0</v>
      </c>
      <c r="L78" s="147" t="e">
        <f>($F$78*$J$78/60)/$D$78</f>
        <v>#DIV/0!</v>
      </c>
      <c r="M78" s="131"/>
    </row>
    <row r="79" spans="2:13" s="28" customFormat="1" ht="20.100000000000001" customHeight="1" x14ac:dyDescent="0.2">
      <c r="B79" s="213"/>
      <c r="C79" s="142" t="s">
        <v>147</v>
      </c>
      <c r="D79" s="143"/>
      <c r="E79" s="144"/>
      <c r="F79" s="214">
        <f t="shared" si="0"/>
        <v>0</v>
      </c>
      <c r="G79" s="215"/>
      <c r="H79" s="215"/>
      <c r="I79" s="216"/>
      <c r="J79" s="145"/>
      <c r="K79" s="160">
        <f>$D$79*$F$79*$J$79/60</f>
        <v>0</v>
      </c>
      <c r="L79" s="161" t="e">
        <f>($F$79*$J$79/60)/$D$79</f>
        <v>#DIV/0!</v>
      </c>
      <c r="M79" s="131"/>
    </row>
    <row r="80" spans="2:13" s="28" customFormat="1" ht="20.100000000000001" customHeight="1" x14ac:dyDescent="0.2">
      <c r="B80" s="220"/>
      <c r="C80" s="221"/>
      <c r="D80" s="221"/>
      <c r="E80" s="162">
        <f>SUM(E69:E79)</f>
        <v>0</v>
      </c>
      <c r="F80" s="222">
        <f>SUM(F69:I79)</f>
        <v>0</v>
      </c>
      <c r="G80" s="223"/>
      <c r="H80" s="223"/>
      <c r="I80" s="224"/>
      <c r="J80" s="163">
        <f>SUM(J69:J79)</f>
        <v>0</v>
      </c>
      <c r="K80" s="181">
        <f>SUM(K69:K79)</f>
        <v>0</v>
      </c>
      <c r="L80" s="165" t="e">
        <f>SUM(L69:L79)</f>
        <v>#DIV/0!</v>
      </c>
      <c r="M80" s="131"/>
    </row>
    <row r="81" spans="2:13" s="28" customFormat="1" ht="20.100000000000001" customHeight="1" x14ac:dyDescent="0.2">
      <c r="B81" s="168"/>
      <c r="C81" s="168"/>
      <c r="D81" s="168"/>
      <c r="E81" s="169"/>
      <c r="F81" s="182"/>
      <c r="G81" s="182"/>
      <c r="H81" s="182"/>
      <c r="I81" s="182"/>
      <c r="J81" s="170"/>
      <c r="K81" s="135"/>
      <c r="L81" s="171"/>
      <c r="M81" s="131"/>
    </row>
    <row r="82" spans="2:13" s="28" customFormat="1" ht="20.100000000000001" customHeight="1" x14ac:dyDescent="0.2">
      <c r="B82" s="132" t="s">
        <v>148</v>
      </c>
      <c r="C82" s="132"/>
      <c r="D82" s="131"/>
      <c r="E82" s="131"/>
      <c r="F82" s="131"/>
      <c r="G82" s="131"/>
      <c r="H82" s="131"/>
      <c r="I82" s="131"/>
      <c r="J82" s="131"/>
      <c r="K82" s="131"/>
      <c r="L82" s="131"/>
      <c r="M82" s="131"/>
    </row>
    <row r="83" spans="2:13" s="28" customFormat="1" ht="20.100000000000001" customHeight="1" x14ac:dyDescent="0.2">
      <c r="B83" s="232" t="s">
        <v>58</v>
      </c>
      <c r="C83" s="233"/>
      <c r="D83" s="233" t="s">
        <v>74</v>
      </c>
      <c r="E83" s="236" t="s">
        <v>60</v>
      </c>
      <c r="F83" s="237"/>
      <c r="G83" s="237"/>
      <c r="H83" s="237"/>
      <c r="I83" s="238"/>
      <c r="J83" s="239" t="s">
        <v>75</v>
      </c>
      <c r="K83" s="244" t="s">
        <v>76</v>
      </c>
      <c r="L83" s="239" t="s">
        <v>63</v>
      </c>
      <c r="M83" s="131"/>
    </row>
    <row r="84" spans="2:13" s="28" customFormat="1" ht="20.100000000000001" customHeight="1" x14ac:dyDescent="0.2">
      <c r="B84" s="234"/>
      <c r="C84" s="235"/>
      <c r="D84" s="235"/>
      <c r="E84" s="183" t="s">
        <v>64</v>
      </c>
      <c r="F84" s="241" t="s">
        <v>65</v>
      </c>
      <c r="G84" s="242"/>
      <c r="H84" s="242"/>
      <c r="I84" s="243"/>
      <c r="J84" s="240"/>
      <c r="K84" s="245"/>
      <c r="L84" s="240"/>
      <c r="M84" s="131"/>
    </row>
    <row r="85" spans="2:13" s="28" customFormat="1" ht="20.100000000000001" customHeight="1" x14ac:dyDescent="0.2">
      <c r="B85" s="225" t="s">
        <v>66</v>
      </c>
      <c r="C85" s="136" t="s">
        <v>67</v>
      </c>
      <c r="D85" s="137"/>
      <c r="E85" s="138"/>
      <c r="F85" s="226">
        <f>E85*12</f>
        <v>0</v>
      </c>
      <c r="G85" s="227"/>
      <c r="H85" s="227"/>
      <c r="I85" s="228"/>
      <c r="J85" s="139"/>
      <c r="K85" s="140">
        <f>$D$85*$F$85*$J$85/60</f>
        <v>0</v>
      </c>
      <c r="L85" s="141" t="e">
        <f>($F$85*$J$85/60)/$D$85</f>
        <v>#DIV/0!</v>
      </c>
      <c r="M85" s="131"/>
    </row>
    <row r="86" spans="2:13" s="28" customFormat="1" ht="20.100000000000001" customHeight="1" x14ac:dyDescent="0.2">
      <c r="B86" s="212"/>
      <c r="C86" s="142" t="s">
        <v>68</v>
      </c>
      <c r="D86" s="143"/>
      <c r="E86" s="144"/>
      <c r="F86" s="217">
        <f t="shared" ref="F86:F95" si="2">E86*12</f>
        <v>0</v>
      </c>
      <c r="G86" s="218"/>
      <c r="H86" s="218"/>
      <c r="I86" s="219"/>
      <c r="J86" s="145"/>
      <c r="K86" s="146">
        <f>$D$86*$F$86*$J$86/60</f>
        <v>0</v>
      </c>
      <c r="L86" s="147" t="e">
        <f>($F$86*$J$86/60)/$D$86</f>
        <v>#DIV/0!</v>
      </c>
      <c r="M86" s="131"/>
    </row>
    <row r="87" spans="2:13" s="28" customFormat="1" ht="20.100000000000001" customHeight="1" x14ac:dyDescent="0.2">
      <c r="B87" s="212"/>
      <c r="C87" s="142" t="s">
        <v>69</v>
      </c>
      <c r="D87" s="143"/>
      <c r="E87" s="144"/>
      <c r="F87" s="217">
        <f t="shared" si="2"/>
        <v>0</v>
      </c>
      <c r="G87" s="218"/>
      <c r="H87" s="218"/>
      <c r="I87" s="219"/>
      <c r="J87" s="145"/>
      <c r="K87" s="146">
        <f>$D$87*$F$87*$J$87/60</f>
        <v>0</v>
      </c>
      <c r="L87" s="147" t="e">
        <f>($F$87*$J$87/60)/$D$87</f>
        <v>#DIV/0!</v>
      </c>
      <c r="M87" s="131"/>
    </row>
    <row r="88" spans="2:13" s="28" customFormat="1" ht="20.100000000000001" customHeight="1" x14ac:dyDescent="0.2">
      <c r="B88" s="212"/>
      <c r="C88" s="142" t="s">
        <v>70</v>
      </c>
      <c r="D88" s="143"/>
      <c r="E88" s="144"/>
      <c r="F88" s="214">
        <f t="shared" si="2"/>
        <v>0</v>
      </c>
      <c r="G88" s="215"/>
      <c r="H88" s="215"/>
      <c r="I88" s="216"/>
      <c r="J88" s="145"/>
      <c r="K88" s="146">
        <f>$D$88*$F$88*$J$88/60</f>
        <v>0</v>
      </c>
      <c r="L88" s="147" t="e">
        <f>($F$88*$J$88/60)/$D$88</f>
        <v>#DIV/0!</v>
      </c>
      <c r="M88" s="131"/>
    </row>
    <row r="89" spans="2:13" s="28" customFormat="1" ht="20.100000000000001" customHeight="1" x14ac:dyDescent="0.2">
      <c r="B89" s="213"/>
      <c r="C89" s="148" t="s">
        <v>71</v>
      </c>
      <c r="D89" s="149"/>
      <c r="E89" s="150"/>
      <c r="F89" s="229">
        <f t="shared" si="2"/>
        <v>0</v>
      </c>
      <c r="G89" s="230"/>
      <c r="H89" s="230"/>
      <c r="I89" s="231"/>
      <c r="J89" s="151"/>
      <c r="K89" s="152">
        <f>$D$89*$F$89*$J$89/60</f>
        <v>0</v>
      </c>
      <c r="L89" s="153" t="e">
        <f>($F$89*$J$89/60)/$D$89</f>
        <v>#DIV/0!</v>
      </c>
      <c r="M89" s="131"/>
    </row>
    <row r="90" spans="2:13" s="28" customFormat="1" ht="20.100000000000001" customHeight="1" x14ac:dyDescent="0.2">
      <c r="B90" s="212" t="s">
        <v>72</v>
      </c>
      <c r="C90" s="154" t="s">
        <v>73</v>
      </c>
      <c r="D90" s="155"/>
      <c r="E90" s="156"/>
      <c r="F90" s="214">
        <f t="shared" si="2"/>
        <v>0</v>
      </c>
      <c r="G90" s="215"/>
      <c r="H90" s="215"/>
      <c r="I90" s="216"/>
      <c r="J90" s="157"/>
      <c r="K90" s="158">
        <f>$D$90*$F$90*$J$90/60</f>
        <v>0</v>
      </c>
      <c r="L90" s="159" t="e">
        <f>($F$90*$J$90/60)/$D$90</f>
        <v>#DIV/0!</v>
      </c>
      <c r="M90" s="131"/>
    </row>
    <row r="91" spans="2:13" s="28" customFormat="1" ht="20.100000000000001" customHeight="1" x14ac:dyDescent="0.2">
      <c r="B91" s="212"/>
      <c r="C91" s="154" t="s">
        <v>143</v>
      </c>
      <c r="D91" s="155"/>
      <c r="E91" s="156"/>
      <c r="F91" s="214">
        <f t="shared" ref="F91:F92" si="3">E91*12</f>
        <v>0</v>
      </c>
      <c r="G91" s="215"/>
      <c r="H91" s="215"/>
      <c r="I91" s="216"/>
      <c r="J91" s="157"/>
      <c r="K91" s="158">
        <f>$D$91*$F$91*$J$91/60</f>
        <v>0</v>
      </c>
      <c r="L91" s="159" t="e">
        <f>($F$91*$J$91/60)/$D$91</f>
        <v>#DIV/0!</v>
      </c>
      <c r="M91" s="131"/>
    </row>
    <row r="92" spans="2:13" s="28" customFormat="1" ht="20.100000000000001" customHeight="1" x14ac:dyDescent="0.2">
      <c r="B92" s="212"/>
      <c r="C92" s="154" t="s">
        <v>144</v>
      </c>
      <c r="D92" s="155"/>
      <c r="E92" s="156"/>
      <c r="F92" s="214">
        <f t="shared" si="3"/>
        <v>0</v>
      </c>
      <c r="G92" s="215"/>
      <c r="H92" s="215"/>
      <c r="I92" s="216"/>
      <c r="J92" s="157"/>
      <c r="K92" s="158">
        <f>$D$92*$F$92*$J$92/60</f>
        <v>0</v>
      </c>
      <c r="L92" s="159" t="e">
        <f>($F$92*$J$92/60)/$D$92</f>
        <v>#DIV/0!</v>
      </c>
      <c r="M92" s="131"/>
    </row>
    <row r="93" spans="2:13" s="28" customFormat="1" ht="20.100000000000001" customHeight="1" x14ac:dyDescent="0.2">
      <c r="B93" s="212"/>
      <c r="C93" s="142" t="s">
        <v>145</v>
      </c>
      <c r="D93" s="143"/>
      <c r="E93" s="144"/>
      <c r="F93" s="214">
        <f t="shared" si="2"/>
        <v>0</v>
      </c>
      <c r="G93" s="215"/>
      <c r="H93" s="215"/>
      <c r="I93" s="216"/>
      <c r="J93" s="145"/>
      <c r="K93" s="146">
        <f>$D$93*$F$93*$J$93/60</f>
        <v>0</v>
      </c>
      <c r="L93" s="147" t="e">
        <f>($F$93*$J$93/60)/$D$93</f>
        <v>#DIV/0!</v>
      </c>
      <c r="M93" s="131"/>
    </row>
    <row r="94" spans="2:13" s="28" customFormat="1" ht="20.100000000000001" customHeight="1" x14ac:dyDescent="0.2">
      <c r="B94" s="212"/>
      <c r="C94" s="142" t="s">
        <v>146</v>
      </c>
      <c r="D94" s="143"/>
      <c r="E94" s="144"/>
      <c r="F94" s="217">
        <f t="shared" si="2"/>
        <v>0</v>
      </c>
      <c r="G94" s="218"/>
      <c r="H94" s="218"/>
      <c r="I94" s="219"/>
      <c r="J94" s="145"/>
      <c r="K94" s="146">
        <f>$D$94*$F$94*$J$94/60</f>
        <v>0</v>
      </c>
      <c r="L94" s="147" t="e">
        <f>($F$94*$J$94/60)/$D$94</f>
        <v>#DIV/0!</v>
      </c>
      <c r="M94" s="131"/>
    </row>
    <row r="95" spans="2:13" s="28" customFormat="1" ht="20.100000000000001" customHeight="1" x14ac:dyDescent="0.2">
      <c r="B95" s="213"/>
      <c r="C95" s="142" t="s">
        <v>147</v>
      </c>
      <c r="D95" s="143"/>
      <c r="E95" s="144"/>
      <c r="F95" s="214">
        <f t="shared" si="2"/>
        <v>0</v>
      </c>
      <c r="G95" s="215"/>
      <c r="H95" s="215"/>
      <c r="I95" s="216"/>
      <c r="J95" s="145"/>
      <c r="K95" s="160">
        <f>$D$95*$F$95*$J$95/60</f>
        <v>0</v>
      </c>
      <c r="L95" s="161" t="e">
        <f>($F$95*$J$95/60)/$D$95</f>
        <v>#DIV/0!</v>
      </c>
      <c r="M95" s="131"/>
    </row>
    <row r="96" spans="2:13" s="28" customFormat="1" ht="20.100000000000001" customHeight="1" x14ac:dyDescent="0.2">
      <c r="B96" s="220"/>
      <c r="C96" s="221"/>
      <c r="D96" s="221"/>
      <c r="E96" s="162">
        <f>SUM(E85:E95)</f>
        <v>0</v>
      </c>
      <c r="F96" s="222">
        <f>SUM(F85:I95)</f>
        <v>0</v>
      </c>
      <c r="G96" s="223"/>
      <c r="H96" s="223"/>
      <c r="I96" s="224"/>
      <c r="J96" s="163">
        <f>SUM(J85:J95)</f>
        <v>0</v>
      </c>
      <c r="K96" s="164">
        <f>SUM(K85:K95)</f>
        <v>0</v>
      </c>
      <c r="L96" s="165" t="e">
        <f>SUM(L85:L95)</f>
        <v>#DIV/0!</v>
      </c>
      <c r="M96" s="131"/>
    </row>
    <row r="97" spans="2:13" s="28" customFormat="1" ht="20.100000000000001" customHeight="1" x14ac:dyDescent="0.2">
      <c r="B97" s="131"/>
      <c r="C97" s="131"/>
      <c r="D97" s="131"/>
      <c r="E97" s="131"/>
      <c r="F97" s="131"/>
      <c r="G97" s="131"/>
      <c r="H97" s="131"/>
      <c r="I97" s="131"/>
      <c r="J97" s="131"/>
      <c r="K97" s="131"/>
      <c r="L97" s="131"/>
      <c r="M97" s="131"/>
    </row>
    <row r="98" spans="2:13" s="28" customFormat="1" ht="20.100000000000001" customHeight="1" x14ac:dyDescent="0.2">
      <c r="B98" s="131"/>
      <c r="C98" s="131"/>
      <c r="D98" s="131"/>
      <c r="E98" s="131"/>
      <c r="F98" s="131"/>
      <c r="G98" s="131"/>
      <c r="H98" s="131"/>
      <c r="I98" s="131"/>
      <c r="J98" s="24" t="s">
        <v>77</v>
      </c>
      <c r="K98" s="131"/>
      <c r="L98" s="131"/>
      <c r="M98" s="131"/>
    </row>
    <row r="99" spans="2:13" s="28" customFormat="1" ht="20.100000000000001" customHeight="1" x14ac:dyDescent="0.2">
      <c r="B99" s="131"/>
      <c r="C99" s="131"/>
      <c r="D99" s="180"/>
      <c r="E99" s="131"/>
      <c r="F99" s="131"/>
      <c r="G99" s="131"/>
      <c r="H99" s="131"/>
      <c r="I99" s="131"/>
      <c r="J99" s="131"/>
      <c r="K99" s="131"/>
      <c r="L99" s="166" t="e">
        <f>($K$80-$K$96)/$K$80</f>
        <v>#DIV/0!</v>
      </c>
      <c r="M99" s="131"/>
    </row>
    <row r="100" spans="2:13" s="28" customFormat="1" ht="14.4" x14ac:dyDescent="0.2">
      <c r="B100" s="132"/>
      <c r="C100" s="132"/>
      <c r="D100" s="180"/>
      <c r="E100" s="131"/>
      <c r="F100" s="131"/>
      <c r="G100" s="131"/>
      <c r="H100" s="131"/>
      <c r="I100" s="131"/>
      <c r="J100" s="131"/>
      <c r="K100" s="131"/>
      <c r="L100" s="131"/>
      <c r="M100" s="131"/>
    </row>
    <row r="101" spans="2:13" s="28" customFormat="1" ht="9" customHeight="1" x14ac:dyDescent="0.2">
      <c r="B101" s="131"/>
      <c r="C101" s="131"/>
      <c r="D101" s="180"/>
      <c r="E101" s="131"/>
      <c r="F101" s="131"/>
      <c r="G101" s="131"/>
      <c r="H101" s="131"/>
      <c r="I101" s="131"/>
      <c r="J101" s="131"/>
      <c r="K101" s="131"/>
      <c r="L101" s="131"/>
      <c r="M101" s="131"/>
    </row>
    <row r="102" spans="2:13" s="28" customFormat="1" ht="14.4" x14ac:dyDescent="0.2">
      <c r="B102" s="132"/>
      <c r="C102" s="132"/>
      <c r="D102" s="131"/>
      <c r="E102" s="131"/>
      <c r="F102" s="131"/>
      <c r="G102" s="131"/>
      <c r="H102" s="131"/>
      <c r="I102" s="131"/>
      <c r="J102" s="131"/>
      <c r="K102" s="131"/>
      <c r="L102" s="131"/>
      <c r="M102" s="131"/>
    </row>
    <row r="103" spans="2:13" s="28" customFormat="1" ht="14.4" x14ac:dyDescent="0.2">
      <c r="B103" s="132"/>
      <c r="C103" s="132"/>
      <c r="D103" s="131"/>
      <c r="E103" s="131"/>
      <c r="F103" s="131"/>
      <c r="G103" s="131"/>
      <c r="H103" s="131"/>
      <c r="I103" s="131"/>
      <c r="J103" s="131"/>
      <c r="K103" s="131"/>
      <c r="L103" s="131"/>
      <c r="M103" s="131"/>
    </row>
    <row r="104" spans="2:13" s="28" customFormat="1" ht="18.75" customHeight="1" x14ac:dyDescent="0.2">
      <c r="B104" s="132" t="s">
        <v>98</v>
      </c>
      <c r="C104" s="132"/>
      <c r="D104" s="1"/>
      <c r="E104" s="1"/>
      <c r="F104" s="1"/>
      <c r="G104" s="1"/>
      <c r="H104" s="1"/>
      <c r="I104" s="1"/>
      <c r="J104" s="1"/>
      <c r="K104" s="1"/>
      <c r="L104" s="1"/>
      <c r="M104" s="1"/>
    </row>
    <row r="105" spans="2:13" s="28" customFormat="1" ht="150" customHeight="1" x14ac:dyDescent="0.2">
      <c r="B105" s="209"/>
      <c r="C105" s="209"/>
      <c r="D105" s="209"/>
      <c r="E105" s="209"/>
      <c r="F105" s="209"/>
      <c r="G105" s="209"/>
      <c r="H105" s="209"/>
      <c r="I105" s="209"/>
      <c r="J105" s="209"/>
      <c r="K105" s="209"/>
      <c r="L105" s="209"/>
      <c r="M105" s="209"/>
    </row>
    <row r="106" spans="2:13" s="28" customFormat="1" x14ac:dyDescent="0.2">
      <c r="B106" s="73"/>
      <c r="C106" s="73"/>
      <c r="D106" s="74"/>
      <c r="E106" s="74"/>
      <c r="F106" s="74"/>
      <c r="G106" s="74"/>
    </row>
    <row r="107" spans="2:13" s="28" customFormat="1" x14ac:dyDescent="0.2">
      <c r="B107" s="73"/>
      <c r="C107" s="73"/>
      <c r="D107" s="74"/>
      <c r="E107" s="74"/>
      <c r="F107" s="74"/>
      <c r="G107" s="74"/>
    </row>
    <row r="108" spans="2:13" s="28" customFormat="1" x14ac:dyDescent="0.2">
      <c r="B108" s="73"/>
      <c r="C108" s="73"/>
      <c r="D108" s="74"/>
      <c r="E108" s="74"/>
      <c r="F108" s="74"/>
      <c r="G108" s="74"/>
    </row>
    <row r="109" spans="2:13" s="28" customFormat="1" x14ac:dyDescent="0.2">
      <c r="B109" s="75"/>
      <c r="C109" s="75"/>
      <c r="D109" s="74"/>
      <c r="E109" s="74"/>
      <c r="F109" s="74"/>
      <c r="G109" s="74"/>
    </row>
    <row r="110" spans="2:13" s="28" customFormat="1" x14ac:dyDescent="0.2">
      <c r="B110" s="25"/>
      <c r="C110" s="25"/>
    </row>
    <row r="111" spans="2:13" s="28" customFormat="1" ht="18.75" customHeight="1" x14ac:dyDescent="0.2">
      <c r="B111" s="210"/>
      <c r="C111" s="76"/>
      <c r="D111" s="210"/>
      <c r="E111" s="210"/>
      <c r="F111" s="76"/>
      <c r="G111" s="76"/>
    </row>
    <row r="112" spans="2:13" s="28" customFormat="1" x14ac:dyDescent="0.2">
      <c r="B112" s="210"/>
      <c r="C112" s="76"/>
      <c r="D112" s="76"/>
      <c r="E112" s="77"/>
      <c r="F112" s="77"/>
      <c r="G112" s="77"/>
    </row>
    <row r="113" spans="2:7" s="28" customFormat="1" x14ac:dyDescent="0.2">
      <c r="B113" s="73"/>
      <c r="C113" s="73"/>
      <c r="D113" s="74"/>
      <c r="E113" s="74"/>
      <c r="F113" s="74"/>
      <c r="G113" s="74"/>
    </row>
    <row r="114" spans="2:7" s="28" customFormat="1" x14ac:dyDescent="0.2">
      <c r="B114" s="73"/>
      <c r="C114" s="73"/>
      <c r="D114" s="74"/>
      <c r="E114" s="74"/>
      <c r="F114" s="74"/>
      <c r="G114" s="74"/>
    </row>
    <row r="115" spans="2:7" s="28" customFormat="1" x14ac:dyDescent="0.2">
      <c r="B115" s="73"/>
      <c r="C115" s="73"/>
      <c r="D115" s="74"/>
      <c r="E115" s="74"/>
      <c r="F115" s="74"/>
      <c r="G115" s="74"/>
    </row>
    <row r="116" spans="2:7" s="28" customFormat="1" x14ac:dyDescent="0.2">
      <c r="B116" s="75"/>
      <c r="C116" s="75"/>
      <c r="D116" s="74"/>
      <c r="E116" s="74"/>
      <c r="F116" s="74"/>
      <c r="G116" s="74"/>
    </row>
    <row r="117" spans="2:7" s="28" customFormat="1" x14ac:dyDescent="0.2">
      <c r="B117" s="29"/>
      <c r="C117" s="29"/>
    </row>
    <row r="118" spans="2:7" s="28" customFormat="1" x14ac:dyDescent="0.2">
      <c r="D118" s="78"/>
    </row>
    <row r="119" spans="2:7" s="28" customFormat="1" x14ac:dyDescent="0.2"/>
    <row r="121" spans="2:7" ht="14.25" customHeight="1" x14ac:dyDescent="0.2"/>
  </sheetData>
  <sheetProtection selectLockedCells="1" selectUnlockedCells="1"/>
  <dataConsolidate/>
  <mergeCells count="79">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 ref="B11:M11"/>
    <mergeCell ref="B2:M2"/>
    <mergeCell ref="L4:M4"/>
    <mergeCell ref="B6:C6"/>
    <mergeCell ref="D6:M6"/>
    <mergeCell ref="B7:C7"/>
    <mergeCell ref="D7:M7"/>
    <mergeCell ref="B8:C8"/>
    <mergeCell ref="D8:M8"/>
    <mergeCell ref="B9:C9"/>
    <mergeCell ref="D9:M9"/>
    <mergeCell ref="B10:M10"/>
    <mergeCell ref="R51:Z51"/>
    <mergeCell ref="B12:M12"/>
    <mergeCell ref="B13:M13"/>
    <mergeCell ref="B14:M14"/>
    <mergeCell ref="C15:D15"/>
    <mergeCell ref="E15:H15"/>
    <mergeCell ref="I15:M15"/>
    <mergeCell ref="B20:M20"/>
    <mergeCell ref="C31:J31"/>
    <mergeCell ref="C33:M35"/>
    <mergeCell ref="B48:E48"/>
    <mergeCell ref="G48:M48"/>
    <mergeCell ref="B53:E53"/>
    <mergeCell ref="G53:M53"/>
    <mergeCell ref="B56:M56"/>
    <mergeCell ref="R58:Z58"/>
    <mergeCell ref="B59:M59"/>
    <mergeCell ref="B80:D80"/>
    <mergeCell ref="F80:I80"/>
    <mergeCell ref="E67:I67"/>
    <mergeCell ref="J67:J68"/>
    <mergeCell ref="K67:K68"/>
    <mergeCell ref="B74:B79"/>
    <mergeCell ref="F74:I74"/>
    <mergeCell ref="F77:I77"/>
    <mergeCell ref="F78:I78"/>
    <mergeCell ref="F79:I79"/>
    <mergeCell ref="F89:I89"/>
    <mergeCell ref="B83:C84"/>
    <mergeCell ref="D83:D84"/>
    <mergeCell ref="E83:I83"/>
    <mergeCell ref="L83:L84"/>
    <mergeCell ref="F84:I84"/>
    <mergeCell ref="J83:J84"/>
    <mergeCell ref="K83:K84"/>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s>
  <phoneticPr fontId="12"/>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84BA9627-97F4-43D0-A697-0CC476AC3287}">
      <formula1>"令和元年度,令和２年度,令和３年度,令和４年度,令和５年度,令和６年度"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type="list" allowBlank="1" showInputMessage="1" showErrorMessage="1" sqref="B11:M11" xr:uid="{4A1C4CAD-D643-44D3-87E1-E0A43604664E}">
      <formula1>"障害者支援施設,グループホーム,居宅介護,重度訪問介護,短期入所,重度障害者等包括支援"</formula1>
    </dataValidation>
    <dataValidation imeMode="halfAlpha" allowBlank="1" showInputMessage="1" showErrorMessage="1" sqref="B13:M13" xr:uid="{72254C57-B6CA-4BB1-A4A3-11D9AAC95A99}"/>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22860</xdr:colOff>
                    <xdr:row>25</xdr:row>
                    <xdr:rowOff>160020</xdr:rowOff>
                  </from>
                  <to>
                    <xdr:col>2</xdr:col>
                    <xdr:colOff>266700</xdr:colOff>
                    <xdr:row>28</xdr:row>
                    <xdr:rowOff>106680</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1714500</xdr:colOff>
                    <xdr:row>27</xdr:row>
                    <xdr:rowOff>213360</xdr:rowOff>
                  </from>
                  <to>
                    <xdr:col>3</xdr:col>
                    <xdr:colOff>60960</xdr:colOff>
                    <xdr:row>28</xdr:row>
                    <xdr:rowOff>198120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1714500</xdr:colOff>
                    <xdr:row>26</xdr:row>
                    <xdr:rowOff>15240</xdr:rowOff>
                  </from>
                  <to>
                    <xdr:col>3</xdr:col>
                    <xdr:colOff>45720</xdr:colOff>
                    <xdr:row>28</xdr:row>
                    <xdr:rowOff>53340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99060</xdr:colOff>
                    <xdr:row>18</xdr:row>
                    <xdr:rowOff>0</xdr:rowOff>
                  </from>
                  <to>
                    <xdr:col>1</xdr:col>
                    <xdr:colOff>251460</xdr:colOff>
                    <xdr:row>19</xdr:row>
                    <xdr:rowOff>60960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99060</xdr:colOff>
                    <xdr:row>18</xdr:row>
                    <xdr:rowOff>373380</xdr:rowOff>
                  </from>
                  <to>
                    <xdr:col>1</xdr:col>
                    <xdr:colOff>259080</xdr:colOff>
                    <xdr:row>20</xdr:row>
                    <xdr:rowOff>22860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99060</xdr:colOff>
                    <xdr:row>19</xdr:row>
                    <xdr:rowOff>381000</xdr:rowOff>
                  </from>
                  <to>
                    <xdr:col>1</xdr:col>
                    <xdr:colOff>251460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22860</xdr:colOff>
                    <xdr:row>27</xdr:row>
                    <xdr:rowOff>220980</xdr:rowOff>
                  </from>
                  <to>
                    <xdr:col>2</xdr:col>
                    <xdr:colOff>259080</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861060</xdr:colOff>
                    <xdr:row>25</xdr:row>
                    <xdr:rowOff>144780</xdr:rowOff>
                  </from>
                  <to>
                    <xdr:col>5</xdr:col>
                    <xdr:colOff>38100</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7620</xdr:colOff>
                    <xdr:row>48</xdr:row>
                    <xdr:rowOff>0</xdr:rowOff>
                  </from>
                  <to>
                    <xdr:col>2</xdr:col>
                    <xdr:colOff>1211580</xdr:colOff>
                    <xdr:row>49</xdr:row>
                    <xdr:rowOff>7620</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7620</xdr:colOff>
                    <xdr:row>48</xdr:row>
                    <xdr:rowOff>220980</xdr:rowOff>
                  </from>
                  <to>
                    <xdr:col>2</xdr:col>
                    <xdr:colOff>1440180</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7620</xdr:colOff>
                    <xdr:row>49</xdr:row>
                    <xdr:rowOff>213360</xdr:rowOff>
                  </from>
                  <to>
                    <xdr:col>2</xdr:col>
                    <xdr:colOff>1249680</xdr:colOff>
                    <xdr:row>51</xdr:row>
                    <xdr:rowOff>45720</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7620</xdr:rowOff>
                  </from>
                  <to>
                    <xdr:col>4</xdr:col>
                    <xdr:colOff>883920</xdr:colOff>
                    <xdr:row>49</xdr:row>
                    <xdr:rowOff>7620</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883920</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883920</xdr:colOff>
                    <xdr:row>51</xdr:row>
                    <xdr:rowOff>60960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7620</xdr:colOff>
                    <xdr:row>51</xdr:row>
                    <xdr:rowOff>22860</xdr:rowOff>
                  </from>
                  <to>
                    <xdr:col>2</xdr:col>
                    <xdr:colOff>83820</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121920</xdr:rowOff>
                  </from>
                  <to>
                    <xdr:col>12</xdr:col>
                    <xdr:colOff>1211580</xdr:colOff>
                    <xdr:row>50</xdr:row>
                    <xdr:rowOff>137160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60960</xdr:rowOff>
                  </from>
                  <to>
                    <xdr:col>12</xdr:col>
                    <xdr:colOff>731520</xdr:colOff>
                    <xdr:row>51</xdr:row>
                    <xdr:rowOff>144780</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251460</xdr:colOff>
                    <xdr:row>52</xdr:row>
                    <xdr:rowOff>106680</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60960</xdr:rowOff>
                  </from>
                  <to>
                    <xdr:col>10</xdr:col>
                    <xdr:colOff>60960</xdr:colOff>
                    <xdr:row>52</xdr:row>
                    <xdr:rowOff>22860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99060</xdr:colOff>
                    <xdr:row>20</xdr:row>
                    <xdr:rowOff>381000</xdr:rowOff>
                  </from>
                  <to>
                    <xdr:col>1</xdr:col>
                    <xdr:colOff>137160</xdr:colOff>
                    <xdr:row>22</xdr:row>
                    <xdr:rowOff>7620</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861060</xdr:colOff>
                    <xdr:row>27</xdr:row>
                    <xdr:rowOff>220980</xdr:rowOff>
                  </from>
                  <to>
                    <xdr:col>5</xdr:col>
                    <xdr:colOff>38100</xdr:colOff>
                    <xdr:row>29</xdr:row>
                    <xdr:rowOff>15240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350520</xdr:colOff>
                    <xdr:row>27</xdr:row>
                    <xdr:rowOff>198120</xdr:rowOff>
                  </from>
                  <to>
                    <xdr:col>8</xdr:col>
                    <xdr:colOff>30480</xdr:colOff>
                    <xdr:row>29</xdr:row>
                    <xdr:rowOff>30480</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1783080</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350520</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518160</xdr:colOff>
                    <xdr:row>35</xdr:row>
                    <xdr:rowOff>121920</xdr:rowOff>
                  </from>
                  <to>
                    <xdr:col>2</xdr:col>
                    <xdr:colOff>762000</xdr:colOff>
                    <xdr:row>37</xdr:row>
                    <xdr:rowOff>99060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289560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525780</xdr:colOff>
                    <xdr:row>43</xdr:row>
                    <xdr:rowOff>30480</xdr:rowOff>
                  </from>
                  <to>
                    <xdr:col>2</xdr:col>
                    <xdr:colOff>769620</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518160</xdr:colOff>
                    <xdr:row>38</xdr:row>
                    <xdr:rowOff>144780</xdr:rowOff>
                  </from>
                  <to>
                    <xdr:col>2</xdr:col>
                    <xdr:colOff>762000</xdr:colOff>
                    <xdr:row>40</xdr:row>
                    <xdr:rowOff>137160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525780</xdr:colOff>
                    <xdr:row>37</xdr:row>
                    <xdr:rowOff>137160</xdr:rowOff>
                  </from>
                  <to>
                    <xdr:col>2</xdr:col>
                    <xdr:colOff>769620</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525780</xdr:colOff>
                    <xdr:row>36</xdr:row>
                    <xdr:rowOff>152400</xdr:rowOff>
                  </from>
                  <to>
                    <xdr:col>2</xdr:col>
                    <xdr:colOff>769620</xdr:colOff>
                    <xdr:row>38</xdr:row>
                    <xdr:rowOff>137160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83820</xdr:rowOff>
                  </from>
                  <to>
                    <xdr:col>9</xdr:col>
                    <xdr:colOff>403860</xdr:colOff>
                    <xdr:row>50</xdr:row>
                    <xdr:rowOff>83820</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68580</xdr:rowOff>
                  </from>
                  <to>
                    <xdr:col>9</xdr:col>
                    <xdr:colOff>152400</xdr:colOff>
                    <xdr:row>51</xdr:row>
                    <xdr:rowOff>83820</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99060</xdr:colOff>
                    <xdr:row>17</xdr:row>
                    <xdr:rowOff>0</xdr:rowOff>
                  </from>
                  <to>
                    <xdr:col>1</xdr:col>
                    <xdr:colOff>251460</xdr:colOff>
                    <xdr:row>18</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view="pageBreakPreview" zoomScale="70" zoomScaleNormal="70" zoomScaleSheetLayoutView="70" workbookViewId="0">
      <selection activeCell="A2" sqref="A2:W3"/>
    </sheetView>
  </sheetViews>
  <sheetFormatPr defaultColWidth="5.6640625" defaultRowHeight="14.4" x14ac:dyDescent="0.2"/>
  <cols>
    <col min="1" max="1" width="3.88671875" style="69" customWidth="1"/>
    <col min="2" max="2" width="5.6640625" style="69"/>
    <col min="3" max="3" width="12.88671875" style="69" customWidth="1"/>
    <col min="4" max="4" width="5.6640625" style="69"/>
    <col min="5" max="5" width="18" style="69" customWidth="1"/>
    <col min="6" max="21" width="5.6640625" style="69"/>
    <col min="22" max="22" width="3.88671875" style="69" customWidth="1"/>
    <col min="23" max="23" width="2.6640625" style="69" customWidth="1"/>
    <col min="24" max="16384" width="5.6640625" style="69"/>
  </cols>
  <sheetData>
    <row r="1" spans="1:23" ht="16.2" x14ac:dyDescent="0.2">
      <c r="A1" s="4" t="s">
        <v>165</v>
      </c>
      <c r="B1" s="5"/>
      <c r="C1" s="5"/>
      <c r="D1" s="5"/>
      <c r="E1" s="5"/>
      <c r="F1" s="5"/>
      <c r="G1" s="5"/>
      <c r="H1" s="5"/>
      <c r="I1" s="5"/>
      <c r="J1" s="5"/>
    </row>
    <row r="2" spans="1:23" ht="37.5" customHeight="1" x14ac:dyDescent="0.2">
      <c r="A2" s="310" t="s">
        <v>156</v>
      </c>
      <c r="B2" s="311"/>
      <c r="C2" s="311"/>
      <c r="D2" s="311"/>
      <c r="E2" s="311"/>
      <c r="F2" s="311"/>
      <c r="G2" s="311"/>
      <c r="H2" s="311"/>
      <c r="I2" s="311"/>
      <c r="J2" s="311"/>
      <c r="K2" s="311"/>
      <c r="L2" s="311"/>
      <c r="M2" s="311"/>
      <c r="N2" s="311"/>
      <c r="O2" s="311"/>
      <c r="P2" s="311"/>
      <c r="Q2" s="311"/>
      <c r="R2" s="311"/>
      <c r="S2" s="311"/>
      <c r="T2" s="311"/>
      <c r="U2" s="311"/>
      <c r="V2" s="311"/>
      <c r="W2" s="311"/>
    </row>
    <row r="3" spans="1:23" ht="32.25" customHeight="1" x14ac:dyDescent="0.2">
      <c r="A3" s="311"/>
      <c r="B3" s="311"/>
      <c r="C3" s="311"/>
      <c r="D3" s="311"/>
      <c r="E3" s="311"/>
      <c r="F3" s="311"/>
      <c r="G3" s="311"/>
      <c r="H3" s="311"/>
      <c r="I3" s="311"/>
      <c r="J3" s="311"/>
      <c r="K3" s="311"/>
      <c r="L3" s="311"/>
      <c r="M3" s="311"/>
      <c r="N3" s="311"/>
      <c r="O3" s="311"/>
      <c r="P3" s="311"/>
      <c r="Q3" s="311"/>
      <c r="R3" s="311"/>
      <c r="S3" s="311"/>
      <c r="T3" s="311"/>
      <c r="U3" s="311"/>
      <c r="V3" s="311"/>
      <c r="W3" s="311"/>
    </row>
    <row r="4" spans="1:23" s="81" customFormat="1" ht="9.75" customHeight="1" x14ac:dyDescent="0.2">
      <c r="A4" s="79"/>
      <c r="B4" s="80"/>
      <c r="C4" s="80"/>
      <c r="D4" s="80"/>
      <c r="E4" s="80"/>
      <c r="F4" s="80"/>
      <c r="G4" s="80"/>
      <c r="H4" s="80"/>
      <c r="I4" s="80"/>
      <c r="J4" s="80"/>
    </row>
    <row r="5" spans="1:23" s="84" customFormat="1" ht="19.2" x14ac:dyDescent="0.2">
      <c r="A5" s="82"/>
      <c r="B5" s="83"/>
      <c r="C5" s="83"/>
      <c r="D5" s="83"/>
      <c r="E5" s="83"/>
      <c r="F5" s="83"/>
      <c r="G5" s="83"/>
      <c r="H5" s="82"/>
      <c r="I5" s="82"/>
      <c r="J5" s="82"/>
      <c r="P5" s="312" t="s">
        <v>2</v>
      </c>
      <c r="Q5" s="312"/>
      <c r="R5" s="312"/>
      <c r="S5" s="313" t="s">
        <v>158</v>
      </c>
      <c r="T5" s="313"/>
      <c r="U5" s="313"/>
      <c r="V5" s="313"/>
    </row>
    <row r="6" spans="1:23" s="84" customFormat="1" ht="19.2" x14ac:dyDescent="0.2">
      <c r="A6" s="82"/>
      <c r="B6" s="83"/>
      <c r="C6" s="83"/>
      <c r="D6" s="83"/>
      <c r="E6" s="83"/>
      <c r="F6" s="83"/>
      <c r="G6" s="83"/>
      <c r="H6" s="82"/>
      <c r="I6" s="82"/>
      <c r="J6" s="82"/>
      <c r="P6" s="85"/>
      <c r="Q6" s="85"/>
      <c r="R6" s="85"/>
      <c r="S6" s="86"/>
      <c r="T6" s="86"/>
      <c r="U6" s="86"/>
      <c r="V6" s="86"/>
    </row>
    <row r="7" spans="1:23" s="64" customFormat="1" ht="15" thickBot="1" x14ac:dyDescent="0.25">
      <c r="A7" s="12"/>
      <c r="B7" s="12"/>
      <c r="C7" s="16" t="s">
        <v>34</v>
      </c>
      <c r="D7" s="12"/>
      <c r="E7" s="12"/>
      <c r="F7" s="12"/>
      <c r="G7" s="12"/>
      <c r="H7" s="12"/>
      <c r="I7" s="12"/>
      <c r="J7" s="12"/>
    </row>
    <row r="8" spans="1:23" s="64" customFormat="1" ht="23.1" customHeight="1" x14ac:dyDescent="0.2">
      <c r="A8" s="12"/>
      <c r="B8" s="12"/>
      <c r="C8" s="15" t="s">
        <v>5</v>
      </c>
      <c r="D8" s="314"/>
      <c r="E8" s="315"/>
      <c r="F8" s="315"/>
      <c r="G8" s="315"/>
      <c r="H8" s="315"/>
      <c r="I8" s="315"/>
      <c r="J8" s="315"/>
      <c r="K8" s="316"/>
    </row>
    <row r="9" spans="1:23" s="64" customFormat="1" ht="23.1" customHeight="1" x14ac:dyDescent="0.2">
      <c r="A9" s="12"/>
      <c r="B9" s="12"/>
      <c r="C9" s="14" t="s">
        <v>36</v>
      </c>
      <c r="D9" s="317"/>
      <c r="E9" s="318"/>
      <c r="F9" s="318"/>
      <c r="G9" s="318"/>
      <c r="H9" s="318"/>
      <c r="I9" s="318"/>
      <c r="J9" s="318"/>
      <c r="K9" s="319"/>
    </row>
    <row r="10" spans="1:23" s="64" customFormat="1" ht="23.1" customHeight="1" x14ac:dyDescent="0.2">
      <c r="A10" s="12"/>
      <c r="B10" s="12"/>
      <c r="C10" s="13" t="s">
        <v>78</v>
      </c>
      <c r="D10" s="320"/>
      <c r="E10" s="321"/>
      <c r="F10" s="322" t="s">
        <v>79</v>
      </c>
      <c r="G10" s="322"/>
      <c r="H10" s="322"/>
      <c r="I10" s="322"/>
      <c r="J10" s="322"/>
      <c r="K10" s="323"/>
    </row>
    <row r="11" spans="1:23" s="64" customFormat="1" ht="23.1" customHeight="1" thickBot="1" x14ac:dyDescent="0.25">
      <c r="A11" s="12"/>
      <c r="B11" s="12"/>
      <c r="C11" s="11" t="s">
        <v>80</v>
      </c>
      <c r="D11" s="334"/>
      <c r="E11" s="335"/>
      <c r="F11" s="336" t="s">
        <v>79</v>
      </c>
      <c r="G11" s="336"/>
      <c r="H11" s="336"/>
      <c r="I11" s="336"/>
      <c r="J11" s="336"/>
      <c r="K11" s="337"/>
    </row>
    <row r="12" spans="1:23" ht="9.9" customHeight="1" x14ac:dyDescent="0.2">
      <c r="A12" s="5"/>
      <c r="B12" s="5"/>
      <c r="C12" s="5"/>
      <c r="D12" s="5"/>
      <c r="E12" s="5"/>
      <c r="F12" s="5"/>
      <c r="G12" s="5"/>
      <c r="H12" s="5"/>
      <c r="I12" s="5"/>
      <c r="J12" s="5"/>
    </row>
    <row r="13" spans="1:23" ht="20.100000000000001" customHeight="1" x14ac:dyDescent="0.2">
      <c r="A13" s="5"/>
      <c r="B13" s="338" t="s">
        <v>81</v>
      </c>
      <c r="C13" s="338"/>
      <c r="D13" s="338"/>
      <c r="E13" s="339">
        <f>$C$17+$E$17-$G$17+B43</f>
        <v>0</v>
      </c>
      <c r="F13" s="340"/>
      <c r="G13" s="340"/>
      <c r="H13" s="340"/>
      <c r="I13" s="340"/>
      <c r="J13" s="342" t="s">
        <v>82</v>
      </c>
      <c r="K13" s="343"/>
      <c r="M13" s="309"/>
      <c r="N13" s="309"/>
      <c r="O13" s="309"/>
      <c r="P13" s="309"/>
      <c r="Q13" s="309"/>
      <c r="R13" s="309"/>
      <c r="T13" s="65"/>
      <c r="U13" s="65"/>
    </row>
    <row r="14" spans="1:23" ht="20.100000000000001" customHeight="1" thickBot="1" x14ac:dyDescent="0.25">
      <c r="A14" s="5"/>
      <c r="B14" s="338"/>
      <c r="C14" s="338"/>
      <c r="D14" s="338"/>
      <c r="E14" s="341"/>
      <c r="F14" s="341"/>
      <c r="G14" s="341"/>
      <c r="H14" s="341"/>
      <c r="I14" s="341"/>
      <c r="J14" s="342"/>
      <c r="K14" s="343"/>
      <c r="M14" s="309"/>
      <c r="N14" s="309"/>
      <c r="O14" s="309"/>
      <c r="P14" s="309"/>
      <c r="Q14" s="309"/>
      <c r="R14" s="309"/>
      <c r="T14" s="65"/>
      <c r="U14" s="65"/>
    </row>
    <row r="15" spans="1:23" ht="9.9" customHeight="1" x14ac:dyDescent="0.2">
      <c r="A15" s="5"/>
      <c r="B15" s="5"/>
      <c r="C15" s="5"/>
      <c r="D15" s="5"/>
      <c r="E15" s="5"/>
      <c r="F15" s="5"/>
      <c r="G15" s="5"/>
      <c r="H15" s="5"/>
      <c r="I15" s="5"/>
      <c r="J15" s="5"/>
    </row>
    <row r="16" spans="1:23" ht="39.9" customHeight="1" x14ac:dyDescent="0.2">
      <c r="A16" s="5"/>
      <c r="B16" s="5"/>
      <c r="C16" s="324" t="s">
        <v>83</v>
      </c>
      <c r="D16" s="325"/>
      <c r="E16" s="326" t="s">
        <v>84</v>
      </c>
      <c r="F16" s="327"/>
      <c r="G16" s="326" t="s">
        <v>85</v>
      </c>
      <c r="H16" s="327"/>
      <c r="I16" s="9"/>
      <c r="J16" s="9"/>
    </row>
    <row r="17" spans="1:21" ht="24.9" customHeight="1" x14ac:dyDescent="0.2">
      <c r="A17" s="5"/>
      <c r="B17" s="5"/>
      <c r="C17" s="328">
        <f>$P$26+$P$39</f>
        <v>0</v>
      </c>
      <c r="D17" s="329"/>
      <c r="E17" s="330">
        <f>$S$26+$S$39</f>
        <v>0</v>
      </c>
      <c r="F17" s="331"/>
      <c r="G17" s="332"/>
      <c r="H17" s="333"/>
      <c r="I17" s="10"/>
      <c r="J17" s="10"/>
    </row>
    <row r="18" spans="1:21" ht="9.9" customHeight="1" x14ac:dyDescent="0.2">
      <c r="A18" s="5"/>
      <c r="B18" s="5"/>
      <c r="C18" s="5"/>
      <c r="D18" s="5"/>
      <c r="E18" s="5"/>
      <c r="F18" s="5"/>
      <c r="G18" s="5"/>
      <c r="H18" s="5"/>
      <c r="I18" s="5"/>
      <c r="J18" s="5"/>
    </row>
    <row r="19" spans="1:21" ht="18" customHeight="1" x14ac:dyDescent="0.2">
      <c r="A19" s="5"/>
      <c r="B19" s="5" t="s">
        <v>149</v>
      </c>
      <c r="C19" s="5"/>
      <c r="D19" s="5"/>
      <c r="E19" s="5"/>
      <c r="F19" s="5"/>
      <c r="G19" s="5"/>
      <c r="H19" s="5"/>
      <c r="I19" s="5"/>
      <c r="J19" s="5"/>
    </row>
    <row r="20" spans="1:21" s="8" customFormat="1" ht="24.9" customHeight="1" x14ac:dyDescent="0.2">
      <c r="A20" s="9"/>
      <c r="B20" s="68" t="s">
        <v>86</v>
      </c>
      <c r="C20" s="344" t="s">
        <v>87</v>
      </c>
      <c r="D20" s="344"/>
      <c r="E20" s="344"/>
      <c r="F20" s="344"/>
      <c r="G20" s="344"/>
      <c r="H20" s="344"/>
      <c r="I20" s="344"/>
      <c r="J20" s="344"/>
      <c r="K20" s="345" t="s">
        <v>88</v>
      </c>
      <c r="L20" s="345"/>
      <c r="M20" s="345" t="s">
        <v>89</v>
      </c>
      <c r="N20" s="345"/>
      <c r="O20" s="345"/>
      <c r="P20" s="345" t="s">
        <v>90</v>
      </c>
      <c r="Q20" s="345"/>
      <c r="R20" s="345"/>
      <c r="S20" s="346" t="s">
        <v>91</v>
      </c>
      <c r="T20" s="346"/>
      <c r="U20" s="346"/>
    </row>
    <row r="21" spans="1:21" ht="24.9" customHeight="1" x14ac:dyDescent="0.2">
      <c r="A21" s="5"/>
      <c r="B21" s="7">
        <v>1</v>
      </c>
      <c r="C21" s="347"/>
      <c r="D21" s="347"/>
      <c r="E21" s="347"/>
      <c r="F21" s="347"/>
      <c r="G21" s="347"/>
      <c r="H21" s="347"/>
      <c r="I21" s="347"/>
      <c r="J21" s="347"/>
      <c r="K21" s="6"/>
      <c r="L21" s="87" t="s">
        <v>92</v>
      </c>
      <c r="M21" s="348"/>
      <c r="N21" s="348"/>
      <c r="O21" s="348"/>
      <c r="P21" s="349">
        <f>K21*M21</f>
        <v>0</v>
      </c>
      <c r="Q21" s="349"/>
      <c r="R21" s="349"/>
      <c r="S21" s="348"/>
      <c r="T21" s="348"/>
      <c r="U21" s="348"/>
    </row>
    <row r="22" spans="1:21" ht="24.9" customHeight="1" x14ac:dyDescent="0.2">
      <c r="A22" s="5"/>
      <c r="B22" s="7">
        <v>2</v>
      </c>
      <c r="C22" s="353"/>
      <c r="D22" s="354"/>
      <c r="E22" s="354"/>
      <c r="F22" s="354"/>
      <c r="G22" s="354"/>
      <c r="H22" s="354"/>
      <c r="I22" s="354"/>
      <c r="J22" s="355"/>
      <c r="K22" s="6"/>
      <c r="L22" s="87" t="s">
        <v>92</v>
      </c>
      <c r="M22" s="359"/>
      <c r="N22" s="360"/>
      <c r="O22" s="361"/>
      <c r="P22" s="349">
        <f t="shared" ref="P22:P25" si="0">K22*M22</f>
        <v>0</v>
      </c>
      <c r="Q22" s="349"/>
      <c r="R22" s="349"/>
      <c r="S22" s="359"/>
      <c r="T22" s="360"/>
      <c r="U22" s="361"/>
    </row>
    <row r="23" spans="1:21" ht="24.9" customHeight="1" x14ac:dyDescent="0.2">
      <c r="A23" s="5"/>
      <c r="B23" s="7">
        <v>3</v>
      </c>
      <c r="C23" s="353"/>
      <c r="D23" s="354"/>
      <c r="E23" s="354"/>
      <c r="F23" s="354"/>
      <c r="G23" s="354"/>
      <c r="H23" s="354"/>
      <c r="I23" s="354"/>
      <c r="J23" s="355"/>
      <c r="K23" s="6"/>
      <c r="L23" s="87" t="s">
        <v>92</v>
      </c>
      <c r="M23" s="359"/>
      <c r="N23" s="360"/>
      <c r="O23" s="361"/>
      <c r="P23" s="349">
        <f t="shared" si="0"/>
        <v>0</v>
      </c>
      <c r="Q23" s="349"/>
      <c r="R23" s="349"/>
      <c r="S23" s="359"/>
      <c r="T23" s="360"/>
      <c r="U23" s="361"/>
    </row>
    <row r="24" spans="1:21" ht="24.9" customHeight="1" x14ac:dyDescent="0.2">
      <c r="A24" s="5"/>
      <c r="B24" s="7">
        <v>4</v>
      </c>
      <c r="C24" s="353"/>
      <c r="D24" s="354"/>
      <c r="E24" s="354"/>
      <c r="F24" s="354"/>
      <c r="G24" s="354"/>
      <c r="H24" s="354"/>
      <c r="I24" s="354"/>
      <c r="J24" s="355"/>
      <c r="K24" s="6"/>
      <c r="L24" s="87" t="s">
        <v>92</v>
      </c>
      <c r="M24" s="359"/>
      <c r="N24" s="360"/>
      <c r="O24" s="361"/>
      <c r="P24" s="349">
        <f t="shared" si="0"/>
        <v>0</v>
      </c>
      <c r="Q24" s="349"/>
      <c r="R24" s="349"/>
      <c r="S24" s="359"/>
      <c r="T24" s="360"/>
      <c r="U24" s="361"/>
    </row>
    <row r="25" spans="1:21" ht="24.9" customHeight="1" x14ac:dyDescent="0.2">
      <c r="A25" s="5"/>
      <c r="B25" s="7">
        <v>5</v>
      </c>
      <c r="C25" s="353"/>
      <c r="D25" s="354"/>
      <c r="E25" s="354"/>
      <c r="F25" s="354"/>
      <c r="G25" s="354"/>
      <c r="H25" s="354"/>
      <c r="I25" s="354"/>
      <c r="J25" s="355"/>
      <c r="K25" s="6"/>
      <c r="L25" s="87" t="s">
        <v>92</v>
      </c>
      <c r="M25" s="359"/>
      <c r="N25" s="360"/>
      <c r="O25" s="361"/>
      <c r="P25" s="349">
        <f t="shared" si="0"/>
        <v>0</v>
      </c>
      <c r="Q25" s="349"/>
      <c r="R25" s="349"/>
      <c r="S25" s="359"/>
      <c r="T25" s="360"/>
      <c r="U25" s="361"/>
    </row>
    <row r="26" spans="1:21" ht="24.9" customHeight="1" x14ac:dyDescent="0.2">
      <c r="A26" s="5"/>
      <c r="B26" s="5"/>
      <c r="C26" s="5"/>
      <c r="D26" s="5"/>
      <c r="E26" s="5"/>
      <c r="F26" s="5"/>
      <c r="G26" s="5"/>
      <c r="H26" s="5"/>
      <c r="I26" s="5"/>
      <c r="J26" s="5"/>
      <c r="M26" s="345" t="s">
        <v>93</v>
      </c>
      <c r="N26" s="345"/>
      <c r="O26" s="345"/>
      <c r="P26" s="356">
        <f>SUM(P21:R25)</f>
        <v>0</v>
      </c>
      <c r="Q26" s="357"/>
      <c r="R26" s="358"/>
      <c r="S26" s="356">
        <f>SUM(S21:U25)</f>
        <v>0</v>
      </c>
      <c r="T26" s="357"/>
      <c r="U26" s="358"/>
    </row>
    <row r="27" spans="1:21" ht="20.100000000000001" customHeight="1" x14ac:dyDescent="0.2">
      <c r="A27" s="5"/>
      <c r="B27" s="5" t="s">
        <v>150</v>
      </c>
      <c r="C27" s="5"/>
      <c r="D27" s="5"/>
      <c r="E27" s="5"/>
      <c r="F27" s="5"/>
      <c r="G27" s="5"/>
      <c r="H27" s="5"/>
      <c r="I27" s="5"/>
      <c r="J27" s="5"/>
      <c r="M27" s="31"/>
      <c r="N27" s="31"/>
      <c r="O27" s="31"/>
      <c r="P27" s="19"/>
      <c r="Q27" s="19"/>
      <c r="R27" s="19"/>
      <c r="S27" s="19"/>
      <c r="T27" s="19"/>
      <c r="U27" s="19"/>
    </row>
    <row r="28" spans="1:21" s="8" customFormat="1" ht="24.9" customHeight="1" x14ac:dyDescent="0.2">
      <c r="A28" s="9"/>
      <c r="B28" s="68" t="s">
        <v>86</v>
      </c>
      <c r="C28" s="344" t="s">
        <v>87</v>
      </c>
      <c r="D28" s="344"/>
      <c r="E28" s="344"/>
      <c r="F28" s="344"/>
      <c r="G28" s="344"/>
      <c r="H28" s="344"/>
      <c r="I28" s="344"/>
      <c r="J28" s="344"/>
      <c r="K28" s="345" t="s">
        <v>88</v>
      </c>
      <c r="L28" s="345"/>
      <c r="M28" s="345" t="s">
        <v>89</v>
      </c>
      <c r="N28" s="345"/>
      <c r="O28" s="345"/>
      <c r="P28" s="345" t="s">
        <v>90</v>
      </c>
      <c r="Q28" s="345"/>
      <c r="R28" s="345"/>
      <c r="S28" s="346" t="s">
        <v>91</v>
      </c>
      <c r="T28" s="346"/>
      <c r="U28" s="346"/>
    </row>
    <row r="29" spans="1:21" ht="24.9" customHeight="1" x14ac:dyDescent="0.2">
      <c r="A29" s="5"/>
      <c r="B29" s="7">
        <v>1</v>
      </c>
      <c r="C29" s="347"/>
      <c r="D29" s="347"/>
      <c r="E29" s="347"/>
      <c r="F29" s="347"/>
      <c r="G29" s="347"/>
      <c r="H29" s="347"/>
      <c r="I29" s="347"/>
      <c r="J29" s="347"/>
      <c r="K29" s="6"/>
      <c r="L29" s="66"/>
      <c r="M29" s="348"/>
      <c r="N29" s="348"/>
      <c r="O29" s="348"/>
      <c r="P29" s="349">
        <f t="shared" ref="P29:P38" si="1">K29*M29</f>
        <v>0</v>
      </c>
      <c r="Q29" s="349"/>
      <c r="R29" s="349"/>
      <c r="S29" s="348"/>
      <c r="T29" s="348"/>
      <c r="U29" s="348"/>
    </row>
    <row r="30" spans="1:21" ht="24.9" customHeight="1" x14ac:dyDescent="0.2">
      <c r="A30" s="5"/>
      <c r="B30" s="7">
        <v>2</v>
      </c>
      <c r="C30" s="347"/>
      <c r="D30" s="347"/>
      <c r="E30" s="347"/>
      <c r="F30" s="347"/>
      <c r="G30" s="347"/>
      <c r="H30" s="347"/>
      <c r="I30" s="347"/>
      <c r="J30" s="347"/>
      <c r="K30" s="6"/>
      <c r="L30" s="66"/>
      <c r="M30" s="348"/>
      <c r="N30" s="348"/>
      <c r="O30" s="348"/>
      <c r="P30" s="349">
        <f t="shared" si="1"/>
        <v>0</v>
      </c>
      <c r="Q30" s="349"/>
      <c r="R30" s="349"/>
      <c r="S30" s="348"/>
      <c r="T30" s="348"/>
      <c r="U30" s="348"/>
    </row>
    <row r="31" spans="1:21" ht="24.9" customHeight="1" x14ac:dyDescent="0.2">
      <c r="A31" s="5"/>
      <c r="B31" s="7">
        <v>3</v>
      </c>
      <c r="C31" s="347"/>
      <c r="D31" s="347"/>
      <c r="E31" s="347"/>
      <c r="F31" s="347"/>
      <c r="G31" s="347"/>
      <c r="H31" s="347"/>
      <c r="I31" s="347"/>
      <c r="J31" s="347"/>
      <c r="K31" s="6"/>
      <c r="L31" s="66"/>
      <c r="M31" s="348"/>
      <c r="N31" s="348"/>
      <c r="O31" s="348"/>
      <c r="P31" s="349">
        <f t="shared" si="1"/>
        <v>0</v>
      </c>
      <c r="Q31" s="349"/>
      <c r="R31" s="349"/>
      <c r="S31" s="348"/>
      <c r="T31" s="348"/>
      <c r="U31" s="348"/>
    </row>
    <row r="32" spans="1:21" ht="24.9" customHeight="1" x14ac:dyDescent="0.2">
      <c r="A32" s="5"/>
      <c r="B32" s="7">
        <v>4</v>
      </c>
      <c r="C32" s="347"/>
      <c r="D32" s="347"/>
      <c r="E32" s="347"/>
      <c r="F32" s="347"/>
      <c r="G32" s="347"/>
      <c r="H32" s="347"/>
      <c r="I32" s="347"/>
      <c r="J32" s="347"/>
      <c r="K32" s="6"/>
      <c r="L32" s="66"/>
      <c r="M32" s="348"/>
      <c r="N32" s="348"/>
      <c r="O32" s="348"/>
      <c r="P32" s="349">
        <f t="shared" si="1"/>
        <v>0</v>
      </c>
      <c r="Q32" s="349"/>
      <c r="R32" s="349"/>
      <c r="S32" s="348"/>
      <c r="T32" s="348"/>
      <c r="U32" s="348"/>
    </row>
    <row r="33" spans="1:21" ht="24.9" customHeight="1" x14ac:dyDescent="0.2">
      <c r="A33" s="5"/>
      <c r="B33" s="7">
        <v>5</v>
      </c>
      <c r="C33" s="347"/>
      <c r="D33" s="347"/>
      <c r="E33" s="347"/>
      <c r="F33" s="347"/>
      <c r="G33" s="347"/>
      <c r="H33" s="347"/>
      <c r="I33" s="347"/>
      <c r="J33" s="347"/>
      <c r="K33" s="6"/>
      <c r="L33" s="66"/>
      <c r="M33" s="348"/>
      <c r="N33" s="348"/>
      <c r="O33" s="348"/>
      <c r="P33" s="349">
        <f t="shared" si="1"/>
        <v>0</v>
      </c>
      <c r="Q33" s="349"/>
      <c r="R33" s="349"/>
      <c r="S33" s="348"/>
      <c r="T33" s="348"/>
      <c r="U33" s="348"/>
    </row>
    <row r="34" spans="1:21" ht="24.9" customHeight="1" x14ac:dyDescent="0.2">
      <c r="A34" s="5"/>
      <c r="B34" s="7">
        <v>6</v>
      </c>
      <c r="C34" s="347"/>
      <c r="D34" s="347"/>
      <c r="E34" s="347"/>
      <c r="F34" s="347"/>
      <c r="G34" s="347"/>
      <c r="H34" s="347"/>
      <c r="I34" s="347"/>
      <c r="J34" s="347"/>
      <c r="K34" s="6"/>
      <c r="L34" s="66"/>
      <c r="M34" s="348"/>
      <c r="N34" s="348"/>
      <c r="O34" s="348"/>
      <c r="P34" s="349">
        <f t="shared" si="1"/>
        <v>0</v>
      </c>
      <c r="Q34" s="349"/>
      <c r="R34" s="349"/>
      <c r="S34" s="348"/>
      <c r="T34" s="348"/>
      <c r="U34" s="348"/>
    </row>
    <row r="35" spans="1:21" ht="24.9" customHeight="1" x14ac:dyDescent="0.2">
      <c r="A35" s="5"/>
      <c r="B35" s="7">
        <v>7</v>
      </c>
      <c r="C35" s="347"/>
      <c r="D35" s="347"/>
      <c r="E35" s="347"/>
      <c r="F35" s="347"/>
      <c r="G35" s="347"/>
      <c r="H35" s="347"/>
      <c r="I35" s="347"/>
      <c r="J35" s="347"/>
      <c r="K35" s="6"/>
      <c r="L35" s="66"/>
      <c r="M35" s="348"/>
      <c r="N35" s="348"/>
      <c r="O35" s="348"/>
      <c r="P35" s="349">
        <f t="shared" si="1"/>
        <v>0</v>
      </c>
      <c r="Q35" s="349"/>
      <c r="R35" s="349"/>
      <c r="S35" s="348"/>
      <c r="T35" s="348"/>
      <c r="U35" s="348"/>
    </row>
    <row r="36" spans="1:21" ht="24.9" customHeight="1" x14ac:dyDescent="0.2">
      <c r="A36" s="5"/>
      <c r="B36" s="7">
        <v>8</v>
      </c>
      <c r="C36" s="347"/>
      <c r="D36" s="347"/>
      <c r="E36" s="347"/>
      <c r="F36" s="347"/>
      <c r="G36" s="347"/>
      <c r="H36" s="347"/>
      <c r="I36" s="347"/>
      <c r="J36" s="347"/>
      <c r="K36" s="6"/>
      <c r="L36" s="66"/>
      <c r="M36" s="348"/>
      <c r="N36" s="348"/>
      <c r="O36" s="348"/>
      <c r="P36" s="349">
        <f t="shared" si="1"/>
        <v>0</v>
      </c>
      <c r="Q36" s="349"/>
      <c r="R36" s="349"/>
      <c r="S36" s="348"/>
      <c r="T36" s="348"/>
      <c r="U36" s="348"/>
    </row>
    <row r="37" spans="1:21" ht="24.9" customHeight="1" x14ac:dyDescent="0.2">
      <c r="A37" s="5"/>
      <c r="B37" s="7">
        <v>9</v>
      </c>
      <c r="C37" s="347"/>
      <c r="D37" s="347"/>
      <c r="E37" s="347"/>
      <c r="F37" s="347"/>
      <c r="G37" s="347"/>
      <c r="H37" s="347"/>
      <c r="I37" s="347"/>
      <c r="J37" s="347"/>
      <c r="K37" s="6"/>
      <c r="L37" s="66"/>
      <c r="M37" s="348"/>
      <c r="N37" s="348"/>
      <c r="O37" s="348"/>
      <c r="P37" s="349">
        <f t="shared" si="1"/>
        <v>0</v>
      </c>
      <c r="Q37" s="349"/>
      <c r="R37" s="349"/>
      <c r="S37" s="348"/>
      <c r="T37" s="348"/>
      <c r="U37" s="348"/>
    </row>
    <row r="38" spans="1:21" ht="24.9" customHeight="1" x14ac:dyDescent="0.2">
      <c r="A38" s="5"/>
      <c r="B38" s="7">
        <v>10</v>
      </c>
      <c r="C38" s="347"/>
      <c r="D38" s="347"/>
      <c r="E38" s="347"/>
      <c r="F38" s="347"/>
      <c r="G38" s="347"/>
      <c r="H38" s="347"/>
      <c r="I38" s="347"/>
      <c r="J38" s="347"/>
      <c r="K38" s="6"/>
      <c r="L38" s="66"/>
      <c r="M38" s="348"/>
      <c r="N38" s="348"/>
      <c r="O38" s="348"/>
      <c r="P38" s="349">
        <f t="shared" si="1"/>
        <v>0</v>
      </c>
      <c r="Q38" s="349"/>
      <c r="R38" s="349"/>
      <c r="S38" s="348"/>
      <c r="T38" s="348"/>
      <c r="U38" s="348"/>
    </row>
    <row r="39" spans="1:21" ht="24.9" customHeight="1" x14ac:dyDescent="0.2">
      <c r="A39" s="5"/>
      <c r="B39" s="5"/>
      <c r="C39" s="5"/>
      <c r="D39" s="5"/>
      <c r="E39" s="5"/>
      <c r="F39" s="5"/>
      <c r="G39" s="5"/>
      <c r="H39" s="5"/>
      <c r="I39" s="5"/>
      <c r="J39" s="5"/>
      <c r="M39" s="345" t="s">
        <v>93</v>
      </c>
      <c r="N39" s="345"/>
      <c r="O39" s="345"/>
      <c r="P39" s="356">
        <f>SUM(P29:R38)</f>
        <v>0</v>
      </c>
      <c r="Q39" s="357"/>
      <c r="R39" s="358"/>
      <c r="S39" s="356">
        <f>SUM(S29:U38)</f>
        <v>0</v>
      </c>
      <c r="T39" s="357"/>
      <c r="U39" s="358"/>
    </row>
    <row r="40" spans="1:21" ht="29.25" customHeight="1" x14ac:dyDescent="0.2">
      <c r="A40" s="5"/>
      <c r="B40" s="5"/>
      <c r="C40" s="5"/>
      <c r="D40" s="5"/>
      <c r="E40" s="5"/>
      <c r="F40" s="5"/>
      <c r="G40" s="5"/>
      <c r="H40" s="5"/>
      <c r="I40" s="5"/>
      <c r="J40" s="5"/>
    </row>
    <row r="41" spans="1:21" ht="24.9" customHeight="1" x14ac:dyDescent="0.2">
      <c r="A41" s="5"/>
      <c r="B41" s="30" t="s">
        <v>151</v>
      </c>
      <c r="C41" s="5"/>
      <c r="D41" s="5"/>
      <c r="E41" s="5"/>
      <c r="F41" s="5"/>
      <c r="G41" s="5"/>
      <c r="H41" s="5"/>
      <c r="I41" s="5"/>
      <c r="J41" s="5"/>
      <c r="M41" s="31"/>
      <c r="N41" s="31"/>
      <c r="O41" s="31"/>
      <c r="P41" s="19"/>
      <c r="Q41" s="19"/>
      <c r="R41" s="19"/>
      <c r="S41" s="19"/>
      <c r="T41" s="19"/>
      <c r="U41" s="19"/>
    </row>
    <row r="42" spans="1:21" ht="24.9" customHeight="1" x14ac:dyDescent="0.2">
      <c r="A42" s="5"/>
      <c r="B42" s="325" t="s">
        <v>152</v>
      </c>
      <c r="C42" s="325"/>
      <c r="D42" s="5"/>
      <c r="E42" s="5"/>
      <c r="F42" s="5"/>
      <c r="G42" s="5"/>
      <c r="H42" s="5"/>
      <c r="I42" s="5"/>
      <c r="J42" s="5"/>
      <c r="M42" s="31"/>
      <c r="N42" s="31"/>
      <c r="O42" s="31"/>
      <c r="P42" s="19"/>
      <c r="Q42" s="19"/>
      <c r="R42" s="19"/>
      <c r="S42" s="19"/>
      <c r="T42" s="19"/>
      <c r="U42" s="19"/>
    </row>
    <row r="43" spans="1:21" ht="24.9" customHeight="1" x14ac:dyDescent="0.2">
      <c r="A43" s="5"/>
      <c r="B43" s="328">
        <f>H49</f>
        <v>0</v>
      </c>
      <c r="C43" s="329"/>
      <c r="D43" s="5"/>
      <c r="E43" s="5"/>
      <c r="F43" s="5"/>
      <c r="G43" s="5"/>
      <c r="H43" s="5"/>
      <c r="I43" s="5"/>
      <c r="J43" s="5"/>
      <c r="M43" s="31"/>
      <c r="N43" s="31"/>
      <c r="O43" s="31"/>
      <c r="P43" s="19"/>
      <c r="Q43" s="19"/>
      <c r="R43" s="19"/>
      <c r="S43" s="19"/>
      <c r="T43" s="19"/>
      <c r="U43" s="19"/>
    </row>
    <row r="44" spans="1:21" ht="26.25" customHeight="1" x14ac:dyDescent="0.2">
      <c r="A44" s="5"/>
      <c r="B44" s="5"/>
      <c r="C44" s="5"/>
      <c r="D44" s="5"/>
      <c r="E44" s="5"/>
      <c r="F44" s="5"/>
      <c r="G44" s="5"/>
      <c r="H44" s="5"/>
      <c r="I44" s="5"/>
      <c r="J44" s="5"/>
      <c r="M44" s="31"/>
      <c r="N44" s="31"/>
      <c r="O44" s="31"/>
      <c r="P44" s="19"/>
      <c r="Q44" s="19"/>
      <c r="R44" s="19"/>
      <c r="S44" s="19"/>
      <c r="T44" s="19"/>
      <c r="U44" s="19"/>
    </row>
    <row r="45" spans="1:21" ht="19.5" customHeight="1" x14ac:dyDescent="0.2">
      <c r="A45" s="5"/>
      <c r="B45" s="371" t="s">
        <v>153</v>
      </c>
      <c r="C45" s="372"/>
      <c r="D45" s="372"/>
      <c r="E45" s="372"/>
      <c r="F45" s="372"/>
      <c r="G45" s="372"/>
      <c r="H45" s="372"/>
      <c r="I45" s="372"/>
      <c r="J45" s="372"/>
      <c r="K45" s="373"/>
      <c r="M45" s="31"/>
      <c r="N45" s="31"/>
      <c r="O45" s="31"/>
      <c r="P45" s="19"/>
      <c r="Q45" s="19"/>
      <c r="R45" s="19"/>
      <c r="S45" s="19"/>
      <c r="T45" s="19"/>
      <c r="U45" s="19"/>
    </row>
    <row r="46" spans="1:21" ht="50.1" customHeight="1" x14ac:dyDescent="0.2">
      <c r="A46" s="5"/>
      <c r="B46" s="362"/>
      <c r="C46" s="363"/>
      <c r="D46" s="363"/>
      <c r="E46" s="363"/>
      <c r="F46" s="363"/>
      <c r="G46" s="363"/>
      <c r="H46" s="363"/>
      <c r="I46" s="363"/>
      <c r="J46" s="363"/>
      <c r="K46" s="364"/>
      <c r="M46" s="31"/>
      <c r="N46" s="31"/>
      <c r="O46" s="31"/>
      <c r="P46" s="19"/>
      <c r="Q46" s="19"/>
      <c r="R46" s="19"/>
      <c r="S46" s="19"/>
      <c r="T46" s="19"/>
      <c r="U46" s="19"/>
    </row>
    <row r="47" spans="1:21" ht="50.1" customHeight="1" x14ac:dyDescent="0.2">
      <c r="A47" s="5"/>
      <c r="B47" s="365"/>
      <c r="C47" s="366"/>
      <c r="D47" s="366"/>
      <c r="E47" s="366"/>
      <c r="F47" s="366"/>
      <c r="G47" s="366"/>
      <c r="H47" s="366"/>
      <c r="I47" s="366"/>
      <c r="J47" s="366"/>
      <c r="K47" s="367"/>
      <c r="M47" s="31"/>
      <c r="N47" s="31"/>
      <c r="O47" s="31"/>
      <c r="P47" s="19"/>
      <c r="Q47" s="19"/>
      <c r="R47" s="19"/>
      <c r="S47" s="19"/>
      <c r="T47" s="19"/>
      <c r="U47" s="19"/>
    </row>
    <row r="48" spans="1:21" ht="50.1" customHeight="1" x14ac:dyDescent="0.2">
      <c r="A48" s="5"/>
      <c r="B48" s="368"/>
      <c r="C48" s="369"/>
      <c r="D48" s="369"/>
      <c r="E48" s="369"/>
      <c r="F48" s="369"/>
      <c r="G48" s="369"/>
      <c r="H48" s="369"/>
      <c r="I48" s="369"/>
      <c r="J48" s="369"/>
      <c r="K48" s="370"/>
      <c r="M48" s="31"/>
      <c r="N48" s="31"/>
      <c r="O48" s="31"/>
      <c r="P48" s="19"/>
      <c r="Q48" s="19"/>
      <c r="R48" s="19"/>
      <c r="S48" s="19"/>
      <c r="T48" s="19"/>
      <c r="U48" s="19"/>
    </row>
    <row r="49" spans="1:21" ht="29.25" customHeight="1" x14ac:dyDescent="0.2">
      <c r="A49" s="5"/>
      <c r="B49" s="374" t="s">
        <v>154</v>
      </c>
      <c r="C49" s="375"/>
      <c r="D49" s="375"/>
      <c r="E49" s="375"/>
      <c r="F49" s="375"/>
      <c r="G49" s="375"/>
      <c r="H49" s="353"/>
      <c r="I49" s="354"/>
      <c r="J49" s="354"/>
      <c r="K49" s="355"/>
      <c r="M49" s="31"/>
      <c r="N49" s="31"/>
      <c r="O49" s="31"/>
      <c r="P49" s="19"/>
      <c r="Q49" s="19"/>
      <c r="R49" s="19"/>
      <c r="S49" s="19"/>
      <c r="T49" s="19"/>
      <c r="U49" s="19"/>
    </row>
    <row r="50" spans="1:21" ht="29.25" customHeight="1" x14ac:dyDescent="0.2">
      <c r="A50" s="5"/>
      <c r="B50" s="32"/>
      <c r="C50" s="32"/>
      <c r="D50" s="88"/>
      <c r="E50" s="88"/>
      <c r="F50" s="89"/>
      <c r="G50" s="90"/>
      <c r="H50" s="90"/>
      <c r="I50" s="90"/>
      <c r="J50" s="5"/>
      <c r="M50" s="31"/>
      <c r="N50" s="31"/>
      <c r="O50" s="31"/>
      <c r="P50" s="19"/>
      <c r="Q50" s="19"/>
      <c r="R50" s="19"/>
      <c r="S50" s="19"/>
      <c r="T50" s="19"/>
      <c r="U50" s="19"/>
    </row>
    <row r="51" spans="1:21" ht="20.100000000000001" customHeight="1" x14ac:dyDescent="0.2">
      <c r="A51" s="5"/>
      <c r="B51" s="350" t="s">
        <v>99</v>
      </c>
      <c r="C51" s="344"/>
      <c r="D51" s="351"/>
      <c r="E51" s="351"/>
      <c r="F51" s="351"/>
      <c r="G51" s="351"/>
      <c r="H51" s="351"/>
      <c r="I51" s="351"/>
      <c r="J51" s="351"/>
      <c r="K51" s="352"/>
      <c r="L51" s="352"/>
      <c r="M51" s="352"/>
      <c r="N51" s="352"/>
      <c r="O51" s="352"/>
      <c r="P51" s="352"/>
      <c r="Q51" s="352"/>
      <c r="R51" s="352"/>
      <c r="S51" s="352"/>
      <c r="T51" s="352"/>
      <c r="U51" s="352"/>
    </row>
    <row r="52" spans="1:21" ht="20.100000000000001" customHeight="1" x14ac:dyDescent="0.2">
      <c r="A52" s="5"/>
      <c r="B52" s="344"/>
      <c r="C52" s="344"/>
      <c r="D52" s="351"/>
      <c r="E52" s="351"/>
      <c r="F52" s="351"/>
      <c r="G52" s="351"/>
      <c r="H52" s="351"/>
      <c r="I52" s="351"/>
      <c r="J52" s="351"/>
      <c r="K52" s="352"/>
      <c r="L52" s="352"/>
      <c r="M52" s="352"/>
      <c r="N52" s="352"/>
      <c r="O52" s="352"/>
      <c r="P52" s="352"/>
      <c r="Q52" s="352"/>
      <c r="R52" s="352"/>
      <c r="S52" s="352"/>
      <c r="T52" s="352"/>
      <c r="U52" s="352"/>
    </row>
    <row r="53" spans="1:21" ht="20.100000000000001" customHeight="1" x14ac:dyDescent="0.2">
      <c r="A53" s="5"/>
      <c r="B53" s="344"/>
      <c r="C53" s="344"/>
      <c r="D53" s="351"/>
      <c r="E53" s="351"/>
      <c r="F53" s="351"/>
      <c r="G53" s="351"/>
      <c r="H53" s="351"/>
      <c r="I53" s="351"/>
      <c r="J53" s="351"/>
      <c r="K53" s="352"/>
      <c r="L53" s="352"/>
      <c r="M53" s="352"/>
      <c r="N53" s="352"/>
      <c r="O53" s="352"/>
      <c r="P53" s="352"/>
      <c r="Q53" s="352"/>
      <c r="R53" s="352"/>
      <c r="S53" s="352"/>
      <c r="T53" s="352"/>
      <c r="U53" s="352"/>
    </row>
    <row r="54" spans="1:21" ht="122.25" customHeight="1" x14ac:dyDescent="0.2">
      <c r="A54" s="5"/>
      <c r="B54" s="344"/>
      <c r="C54" s="344"/>
      <c r="D54" s="351"/>
      <c r="E54" s="351"/>
      <c r="F54" s="351"/>
      <c r="G54" s="351"/>
      <c r="H54" s="351"/>
      <c r="I54" s="351"/>
      <c r="J54" s="351"/>
      <c r="K54" s="352"/>
      <c r="L54" s="352"/>
      <c r="M54" s="352"/>
      <c r="N54" s="352"/>
      <c r="O54" s="352"/>
      <c r="P54" s="352"/>
      <c r="Q54" s="352"/>
      <c r="R54" s="352"/>
      <c r="S54" s="352"/>
      <c r="T54" s="352"/>
      <c r="U54" s="352"/>
    </row>
    <row r="55" spans="1:21" ht="20.100000000000001" customHeight="1" x14ac:dyDescent="0.2">
      <c r="A55" s="5"/>
      <c r="B55" s="91"/>
      <c r="C55" s="92"/>
      <c r="D55" s="67"/>
      <c r="E55" s="67"/>
      <c r="F55" s="67"/>
      <c r="G55" s="67"/>
      <c r="H55" s="67"/>
      <c r="I55" s="67"/>
      <c r="J55" s="67"/>
      <c r="K55" s="67"/>
      <c r="L55" s="67"/>
      <c r="M55" s="67"/>
      <c r="N55" s="67"/>
      <c r="O55" s="67"/>
      <c r="P55" s="67"/>
    </row>
    <row r="56" spans="1:21" ht="20.100000000000001" customHeight="1" x14ac:dyDescent="0.2">
      <c r="A56" s="5"/>
      <c r="B56" s="5"/>
      <c r="C56" s="5"/>
      <c r="D56" s="5"/>
      <c r="E56" s="5"/>
      <c r="F56" s="5"/>
      <c r="G56" s="5"/>
      <c r="H56" s="5"/>
      <c r="I56" s="5"/>
      <c r="J56" s="5"/>
    </row>
    <row r="57" spans="1:21" ht="20.100000000000001" customHeight="1" x14ac:dyDescent="0.2">
      <c r="A57" s="5"/>
      <c r="B57" s="5"/>
      <c r="C57" s="5"/>
      <c r="D57" s="5"/>
      <c r="E57" s="5"/>
      <c r="F57" s="5"/>
      <c r="G57" s="5"/>
      <c r="H57" s="5"/>
      <c r="I57" s="5"/>
      <c r="J57" s="5"/>
    </row>
    <row r="58" spans="1:21" ht="20.100000000000001" customHeight="1" x14ac:dyDescent="0.2">
      <c r="A58" s="5"/>
      <c r="B58" s="5"/>
      <c r="C58" s="5"/>
      <c r="D58" s="5"/>
      <c r="E58" s="5"/>
      <c r="F58" s="5"/>
      <c r="G58" s="5"/>
      <c r="H58" s="5"/>
      <c r="I58" s="5"/>
      <c r="J58" s="5"/>
    </row>
    <row r="59" spans="1:21" ht="20.100000000000001" customHeight="1" x14ac:dyDescent="0.2">
      <c r="A59" s="5"/>
      <c r="B59" s="5"/>
      <c r="C59" s="5"/>
      <c r="D59" s="5"/>
      <c r="E59" s="5"/>
      <c r="F59" s="5"/>
      <c r="G59" s="5"/>
      <c r="H59" s="5"/>
      <c r="I59" s="5"/>
      <c r="J59" s="5"/>
    </row>
    <row r="60" spans="1:21" ht="20.100000000000001" customHeight="1" x14ac:dyDescent="0.2">
      <c r="A60" s="5"/>
      <c r="B60" s="5"/>
      <c r="C60" s="5"/>
      <c r="D60" s="5"/>
      <c r="E60" s="5"/>
      <c r="F60" s="5"/>
      <c r="G60" s="5"/>
      <c r="H60" s="5"/>
      <c r="I60" s="5"/>
      <c r="J60" s="5"/>
    </row>
    <row r="61" spans="1:21" ht="20.100000000000001" customHeight="1" x14ac:dyDescent="0.2">
      <c r="A61" s="5"/>
      <c r="B61" s="5"/>
      <c r="C61" s="5"/>
      <c r="D61" s="5"/>
      <c r="E61" s="5"/>
      <c r="F61" s="5"/>
      <c r="G61" s="5"/>
      <c r="H61" s="5"/>
      <c r="I61" s="5"/>
      <c r="J61" s="5"/>
    </row>
    <row r="62" spans="1:21" ht="20.100000000000001" customHeight="1" x14ac:dyDescent="0.2"/>
    <row r="63" spans="1:21" ht="20.100000000000001" customHeight="1" x14ac:dyDescent="0.2"/>
    <row r="64" spans="1:21"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sheetData>
  <mergeCells count="104">
    <mergeCell ref="B46:K48"/>
    <mergeCell ref="B45:K45"/>
    <mergeCell ref="H49:K49"/>
    <mergeCell ref="B49:G49"/>
    <mergeCell ref="C38:J38"/>
    <mergeCell ref="M38:O38"/>
    <mergeCell ref="P38:R38"/>
    <mergeCell ref="S38:U38"/>
    <mergeCell ref="M39:O39"/>
    <mergeCell ref="P39:R39"/>
    <mergeCell ref="S39:U39"/>
    <mergeCell ref="C36:J36"/>
    <mergeCell ref="M36:O36"/>
    <mergeCell ref="P36:R36"/>
    <mergeCell ref="S36:U36"/>
    <mergeCell ref="C37:J37"/>
    <mergeCell ref="M37:O37"/>
    <mergeCell ref="P37:R37"/>
    <mergeCell ref="S37:U37"/>
    <mergeCell ref="C34:J34"/>
    <mergeCell ref="M34:O34"/>
    <mergeCell ref="P34:R34"/>
    <mergeCell ref="S34:U34"/>
    <mergeCell ref="C35:J35"/>
    <mergeCell ref="M35:O35"/>
    <mergeCell ref="P35:R35"/>
    <mergeCell ref="S35:U35"/>
    <mergeCell ref="S32:U32"/>
    <mergeCell ref="C33:J33"/>
    <mergeCell ref="M33:O33"/>
    <mergeCell ref="P33:R33"/>
    <mergeCell ref="S33:U33"/>
    <mergeCell ref="C30:J30"/>
    <mergeCell ref="M30:O30"/>
    <mergeCell ref="P30:R30"/>
    <mergeCell ref="S30:U30"/>
    <mergeCell ref="C31:J31"/>
    <mergeCell ref="M31:O31"/>
    <mergeCell ref="P31:R31"/>
    <mergeCell ref="S31:U31"/>
    <mergeCell ref="M25:O25"/>
    <mergeCell ref="M24:O24"/>
    <mergeCell ref="M23:O23"/>
    <mergeCell ref="M22:O22"/>
    <mergeCell ref="P25:R25"/>
    <mergeCell ref="P24:R24"/>
    <mergeCell ref="P23:R23"/>
    <mergeCell ref="P22:R22"/>
    <mergeCell ref="C32:J32"/>
    <mergeCell ref="M32:O32"/>
    <mergeCell ref="P32:R32"/>
    <mergeCell ref="B51:C54"/>
    <mergeCell ref="D51:U54"/>
    <mergeCell ref="C22:J22"/>
    <mergeCell ref="C25:J25"/>
    <mergeCell ref="C24:J24"/>
    <mergeCell ref="C23:J23"/>
    <mergeCell ref="M26:O26"/>
    <mergeCell ref="P26:R26"/>
    <mergeCell ref="S26:U26"/>
    <mergeCell ref="B42:C42"/>
    <mergeCell ref="B43:C43"/>
    <mergeCell ref="C29:J29"/>
    <mergeCell ref="M29:O29"/>
    <mergeCell ref="P29:R29"/>
    <mergeCell ref="S29:U29"/>
    <mergeCell ref="S25:U25"/>
    <mergeCell ref="S24:U24"/>
    <mergeCell ref="S23:U23"/>
    <mergeCell ref="S22:U22"/>
    <mergeCell ref="C28:J28"/>
    <mergeCell ref="K28:L28"/>
    <mergeCell ref="M28:O28"/>
    <mergeCell ref="P28:R28"/>
    <mergeCell ref="S28:U28"/>
    <mergeCell ref="C20:J20"/>
    <mergeCell ref="K20:L20"/>
    <mergeCell ref="M20:O20"/>
    <mergeCell ref="P20:R20"/>
    <mergeCell ref="S20:U20"/>
    <mergeCell ref="C21:J21"/>
    <mergeCell ref="M21:O21"/>
    <mergeCell ref="P21:R21"/>
    <mergeCell ref="S21:U21"/>
    <mergeCell ref="C16:D16"/>
    <mergeCell ref="E16:F16"/>
    <mergeCell ref="G16:H16"/>
    <mergeCell ref="C17:D17"/>
    <mergeCell ref="E17:F17"/>
    <mergeCell ref="G17:H17"/>
    <mergeCell ref="D11:E11"/>
    <mergeCell ref="F11:K11"/>
    <mergeCell ref="B13:D14"/>
    <mergeCell ref="E13:I14"/>
    <mergeCell ref="J13:K14"/>
    <mergeCell ref="M13:R13"/>
    <mergeCell ref="M14:R14"/>
    <mergeCell ref="A2:W3"/>
    <mergeCell ref="P5:R5"/>
    <mergeCell ref="S5:V5"/>
    <mergeCell ref="D8:K8"/>
    <mergeCell ref="D9:K9"/>
    <mergeCell ref="D10:E10"/>
    <mergeCell ref="F10:K10"/>
  </mergeCells>
  <phoneticPr fontId="12"/>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382818-772A-4FEE-9148-87A90CD0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1D20C8F5-B162-4CF1-A83B-94B08B40DCEB}">
  <ds:schemaRefs>
    <ds:schemaRef ds:uri="3b7b391f-316a-4bc7-a585-b2bcaf106fac"/>
    <ds:schemaRef ds:uri="http://schemas.microsoft.com/office/infopath/2007/PartnerControls"/>
    <ds:schemaRef ds:uri="http://purl.org/dc/dcmitype/"/>
    <ds:schemaRef ds:uri="http://schemas.microsoft.com/office/2006/metadata/properties"/>
    <ds:schemaRef ds:uri="263dbbe5-076b-4606-a03b-9598f5f2f35a"/>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Sheet1</vt:lpstr>
      <vt:lpstr>様式３-１　パッケージ型導入支援　総表</vt:lpstr>
      <vt:lpstr>様式３-2　パッケージ型導入支援 事業計画 </vt:lpstr>
      <vt:lpstr>様式３-３　パッケージ型導入支援 積算内訳</vt:lpstr>
      <vt:lpstr>'様式３-１　パッケージ型導入支援　総表'!Print_Area</vt:lpstr>
      <vt:lpstr>'様式３-2　パッケージ型導入支援 事業計画 '!Print_Area</vt:lpstr>
      <vt:lpstr>'様式３-３　パッケージ型導入支援 積算内訳'!Print_Area</vt:lpstr>
      <vt:lpstr>'様式３-１　パッケージ型導入支援　総表'!グループホーム</vt:lpstr>
      <vt:lpstr>'様式３-１　パッケージ型導入支援　総表'!居宅介護</vt:lpstr>
      <vt:lpstr>'様式３-１　パッケージ型導入支援　総表'!重度障害者等包括支援</vt:lpstr>
      <vt:lpstr>'様式３-１　パッケージ型導入支援　総表'!重度訪問介護</vt:lpstr>
      <vt:lpstr>'様式３-１　パッケージ型導入支援　総表'!障害児入所施設</vt:lpstr>
      <vt:lpstr>'様式３-１　パッケージ型導入支援　総表'!障害者支援施設</vt:lpstr>
      <vt:lpstr>'様式３-１　パッケージ型導入支援　総表'!短期入所</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大野 弘憲</cp:lastModifiedBy>
  <cp:revision/>
  <cp:lastPrinted>2025-05-02T05:48:29Z</cp:lastPrinted>
  <dcterms:created xsi:type="dcterms:W3CDTF">2006-04-10T04:26:56Z</dcterms:created>
  <dcterms:modified xsi:type="dcterms:W3CDTF">2025-05-02T05:55:22Z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2025-05-01T03:30:44Z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2b6ee64b-b797-4332-bcf1-eaa7ba0da6ea</vt:lpwstr>
  </property>
  <property fmtid="{D5CDD505-2E9C-101B-9397-08002B2CF9AE}" pid="10" name="MSIP_Label_defa4170-0d19-0005-0004-bc88714345d2_ContentBits">
    <vt:lpwstr>0</vt:lpwstr>
  </property>
</Properties>
</file>