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mc:AlternateContent xmlns:mc="http://schemas.openxmlformats.org/markup-compatibility/2006">
    <mc:Choice Requires="x15">
      <x15ac:absPath xmlns:x15ac="http://schemas.microsoft.com/office/spreadsheetml/2010/11/ac" url="C:\Users\p51933\Box\11268_10_庁内用\04_R7年度\03_温暖化・気候変動対策係\06_評価制度（手引き等）【表彰制度含む】 ■■■\R0704（最終）温室効果ガス排出削減計画書等の様式\"/>
    </mc:Choice>
  </mc:AlternateContent>
  <xr:revisionPtr revIDLastSave="0" documentId="13_ncr:1_{4D6DD304-7A29-42C4-B437-94D5D4A066CB}" xr6:coauthVersionLast="47" xr6:coauthVersionMax="47" xr10:uidLastSave="{00000000-0000-0000-0000-000000000000}"/>
  <bookViews>
    <workbookView xWindow="-108" yWindow="-108" windowWidth="23256" windowHeight="12720" tabRatio="765" firstSheet="2" activeTab="2" xr2:uid="{00000000-000D-0000-FFFF-FFFF00000000}"/>
  </bookViews>
  <sheets>
    <sheet name="入力のご案内" sheetId="1" r:id="rId1"/>
    <sheet name="チェックシート" sheetId="2" r:id="rId2"/>
    <sheet name="表紙（GHG計画）" sheetId="3" r:id="rId3"/>
    <sheet name="別紙(工場)(R6)" sheetId="4" r:id="rId4"/>
    <sheet name="シート1-1（工場その他） (R6)" sheetId="22" r:id="rId5"/>
    <sheet name="シート２ (R6)" sheetId="6" r:id="rId6"/>
    <sheet name="シート３，４ (R6)" sheetId="7" r:id="rId7"/>
    <sheet name="右のシートは修正削除不可" sheetId="18" r:id="rId8"/>
    <sheet name="台帳DB入力データ (R7)（修正不可）" sheetId="19" r:id="rId9"/>
    <sheet name="（参考）別紙第１" sheetId="9" r:id="rId10"/>
    <sheet name="（参考）別紙第2" sheetId="10" r:id="rId11"/>
    <sheet name="（参考）業種コード" sheetId="11" r:id="rId12"/>
    <sheet name="（参考）再エネ種別・措置" sheetId="12" r:id="rId13"/>
    <sheet name="　" sheetId="15" r:id="rId14"/>
  </sheets>
  <externalReferences>
    <externalReference r:id="rId15"/>
  </externalReferences>
  <definedNames>
    <definedName name="_xlnm.Print_Area" localSheetId="4">'シート1-1（工場その他） (R6)'!$A$1:$J$98</definedName>
    <definedName name="_xlnm.Print_Area" localSheetId="5">'シート２ (R6)'!$A$1:$I$30</definedName>
    <definedName name="_xlnm.Print_Area" localSheetId="2">'表紙（GHG計画）'!$A$1:$O$41</definedName>
    <definedName name="_xlnm.Print_Area" localSheetId="3">'別紙(工場)(R6)'!$A$1:$Q$203</definedName>
    <definedName name="業種コード" localSheetId="4">'[1]（参考）業種コード'!$B$2:$B$100</definedName>
    <definedName name="業種コード">'（参考）業種コード'!$B$2:$B$100</definedName>
  </definedNames>
  <calcPr calcId="191029"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0" l="1"/>
  <c r="AB37" i="22" l="1"/>
  <c r="AB64" i="22"/>
  <c r="AB6" i="22"/>
  <c r="X55" i="22"/>
  <c r="Y55" i="22"/>
  <c r="Z55" i="22"/>
  <c r="LJ6" i="19"/>
  <c r="LO6" i="19"/>
  <c r="LP6" i="19"/>
  <c r="LN6" i="19"/>
  <c r="LM6" i="19"/>
  <c r="LT6" i="19" l="1"/>
  <c r="LU6" i="19"/>
  <c r="LV6" i="19"/>
  <c r="LW6" i="19"/>
  <c r="LX6" i="19"/>
  <c r="LY6" i="19"/>
  <c r="LZ6" i="19"/>
  <c r="F6" i="19"/>
  <c r="D6" i="19"/>
  <c r="NG6" i="19" l="1"/>
  <c r="NF6" i="19"/>
  <c r="IB6" i="19"/>
  <c r="HX6" i="19"/>
  <c r="HT6" i="19"/>
  <c r="HP6" i="19"/>
  <c r="HL6" i="19"/>
  <c r="HH6" i="19"/>
  <c r="HD6" i="19"/>
  <c r="GZ6" i="19"/>
  <c r="GV6" i="19"/>
  <c r="GR6" i="19"/>
  <c r="GN6" i="19"/>
  <c r="GJ6" i="19"/>
  <c r="GF6" i="19"/>
  <c r="GB6" i="19"/>
  <c r="FX6" i="19"/>
  <c r="FT6" i="19"/>
  <c r="FP6" i="19"/>
  <c r="FL6" i="19"/>
  <c r="FH6" i="19"/>
  <c r="FD6" i="19"/>
  <c r="EZ6" i="19"/>
  <c r="EV6" i="19"/>
  <c r="ER6" i="19"/>
  <c r="EN6" i="19"/>
  <c r="EJ6" i="19"/>
  <c r="EF6" i="19"/>
  <c r="EB6" i="19"/>
  <c r="DX6" i="19"/>
  <c r="DT6" i="19"/>
  <c r="DP6" i="19"/>
  <c r="DL6" i="19"/>
  <c r="DH6" i="19"/>
  <c r="DD6" i="19"/>
  <c r="CZ6" i="19"/>
  <c r="CV6" i="19"/>
  <c r="CR6" i="19"/>
  <c r="CN6" i="19"/>
  <c r="CJ6" i="19"/>
  <c r="CF6" i="19"/>
  <c r="CB6" i="19"/>
  <c r="BX6" i="19"/>
  <c r="BT6" i="19"/>
  <c r="BP6" i="19"/>
  <c r="BL6" i="19"/>
  <c r="BH6" i="19"/>
  <c r="BD6" i="19"/>
  <c r="AZ6" i="19"/>
  <c r="AV6" i="19"/>
  <c r="AR6" i="19"/>
  <c r="AN6" i="19"/>
  <c r="IF6" i="19"/>
  <c r="U6" i="19"/>
  <c r="T6" i="19"/>
  <c r="S6" i="19"/>
  <c r="G6" i="19"/>
  <c r="E6" i="19"/>
  <c r="A6" i="19"/>
  <c r="B6" i="19"/>
  <c r="C6" i="19"/>
  <c r="H6" i="19"/>
  <c r="I6" i="19"/>
  <c r="J6" i="19"/>
  <c r="K6" i="19"/>
  <c r="L6" i="19"/>
  <c r="M6" i="19"/>
  <c r="N6" i="19"/>
  <c r="O6" i="19"/>
  <c r="P6" i="19"/>
  <c r="Q6" i="19"/>
  <c r="R6" i="19"/>
  <c r="V6" i="19"/>
  <c r="W6" i="19"/>
  <c r="MA6" i="19" l="1"/>
  <c r="LS6" i="19"/>
  <c r="LR6" i="19"/>
  <c r="LQ6" i="19"/>
  <c r="P160" i="4" l="1"/>
  <c r="L160" i="4"/>
  <c r="H160" i="4"/>
  <c r="F160" i="4"/>
  <c r="G160" i="4"/>
  <c r="J160" i="4"/>
  <c r="K160" i="4"/>
  <c r="N160" i="4"/>
  <c r="O160" i="4"/>
  <c r="H7" i="7"/>
  <c r="F5" i="6"/>
  <c r="G4" i="22"/>
  <c r="G87" i="22" s="1"/>
  <c r="P177" i="4"/>
  <c r="K7" i="7" s="1"/>
  <c r="L177" i="4"/>
  <c r="H177" i="4"/>
  <c r="E7" i="7" s="1"/>
  <c r="K181" i="4" l="1"/>
  <c r="H75" i="22"/>
  <c r="F75" i="22"/>
  <c r="T73" i="22"/>
  <c r="M73" i="22" s="1"/>
  <c r="Q73" i="22"/>
  <c r="AA73" i="22" s="1"/>
  <c r="T72" i="22"/>
  <c r="Q72" i="22"/>
  <c r="AA72" i="22" s="1"/>
  <c r="M72" i="22"/>
  <c r="Y72" i="22" s="1"/>
  <c r="V71" i="22"/>
  <c r="Q71" i="22" s="1"/>
  <c r="AA71" i="22" s="1"/>
  <c r="T71" i="22"/>
  <c r="M71" i="22" s="1"/>
  <c r="Y71" i="22" s="1"/>
  <c r="T70" i="22"/>
  <c r="M70" i="22" s="1"/>
  <c r="Q70" i="22"/>
  <c r="AA70" i="22" s="1"/>
  <c r="T69" i="22"/>
  <c r="M69" i="22" s="1"/>
  <c r="Q69" i="22"/>
  <c r="AA69" i="22" s="1"/>
  <c r="V68" i="22"/>
  <c r="Q68" i="22" s="1"/>
  <c r="AA68" i="22" s="1"/>
  <c r="T68" i="22"/>
  <c r="M68" i="22" s="1"/>
  <c r="T67" i="22"/>
  <c r="M67" i="22" s="1"/>
  <c r="Y67" i="22" s="1"/>
  <c r="Q67" i="22"/>
  <c r="AA67" i="22" s="1"/>
  <c r="T66" i="22"/>
  <c r="M66" i="22" s="1"/>
  <c r="Q66" i="22"/>
  <c r="AA66" i="22" s="1"/>
  <c r="T65" i="22"/>
  <c r="M65" i="22" s="1"/>
  <c r="Y65" i="22" s="1"/>
  <c r="Q65" i="22"/>
  <c r="AA65" i="22" s="1"/>
  <c r="V64" i="22"/>
  <c r="D10" i="6" s="1"/>
  <c r="T64" i="22"/>
  <c r="M64" i="22" s="1"/>
  <c r="L61" i="22"/>
  <c r="N61" i="22" s="1"/>
  <c r="T60" i="22"/>
  <c r="M60" i="22" s="1"/>
  <c r="Q60" i="22"/>
  <c r="P60" i="22" s="1"/>
  <c r="R60" i="22" s="1"/>
  <c r="T59" i="22"/>
  <c r="M59" i="22" s="1"/>
  <c r="X59" i="22" s="1"/>
  <c r="Q59" i="22"/>
  <c r="AA59" i="22" s="1"/>
  <c r="T58" i="22"/>
  <c r="M58" i="22" s="1"/>
  <c r="Q58" i="22"/>
  <c r="AA58" i="22" s="1"/>
  <c r="V57" i="22"/>
  <c r="Q57" i="22" s="1"/>
  <c r="T57" i="22"/>
  <c r="M57" i="22" s="1"/>
  <c r="P56" i="22"/>
  <c r="R56" i="22" s="1"/>
  <c r="T55" i="22"/>
  <c r="M55" i="22" s="1"/>
  <c r="Q55" i="22"/>
  <c r="P55" i="22" s="1"/>
  <c r="R55" i="22" s="1"/>
  <c r="T54" i="22"/>
  <c r="M54" i="22" s="1"/>
  <c r="Q54" i="22"/>
  <c r="P54" i="22" s="1"/>
  <c r="R54" i="22" s="1"/>
  <c r="T53" i="22"/>
  <c r="Q53" i="22"/>
  <c r="P53" i="22"/>
  <c r="R53" i="22" s="1"/>
  <c r="M53" i="22"/>
  <c r="Y53" i="22" s="1"/>
  <c r="T52" i="22"/>
  <c r="M52" i="22" s="1"/>
  <c r="Q52" i="22"/>
  <c r="P52" i="22" s="1"/>
  <c r="R52" i="22" s="1"/>
  <c r="T51" i="22"/>
  <c r="M51" i="22" s="1"/>
  <c r="Q51" i="22"/>
  <c r="P51" i="22" s="1"/>
  <c r="R51" i="22" s="1"/>
  <c r="V50" i="22"/>
  <c r="Q50" i="22" s="1"/>
  <c r="T50" i="22"/>
  <c r="M50" i="22" s="1"/>
  <c r="Y50" i="22" s="1"/>
  <c r="V49" i="22"/>
  <c r="Q49" i="22" s="1"/>
  <c r="P49" i="22" s="1"/>
  <c r="R49" i="22" s="1"/>
  <c r="T49" i="22"/>
  <c r="M49" i="22" s="1"/>
  <c r="Y49" i="22" s="1"/>
  <c r="V48" i="22"/>
  <c r="Q48" i="22" s="1"/>
  <c r="T48" i="22"/>
  <c r="M48" i="22" s="1"/>
  <c r="V47" i="22"/>
  <c r="Q47" i="22" s="1"/>
  <c r="P47" i="22" s="1"/>
  <c r="R47" i="22" s="1"/>
  <c r="T47" i="22"/>
  <c r="M47" i="22" s="1"/>
  <c r="V46" i="22"/>
  <c r="Q46" i="22" s="1"/>
  <c r="P46" i="22" s="1"/>
  <c r="R46" i="22" s="1"/>
  <c r="T46" i="22"/>
  <c r="M46" i="22" s="1"/>
  <c r="Y46" i="22" s="1"/>
  <c r="V45" i="22"/>
  <c r="Q45" i="22" s="1"/>
  <c r="P45" i="22" s="1"/>
  <c r="R45" i="22" s="1"/>
  <c r="T45" i="22"/>
  <c r="M45" i="22" s="1"/>
  <c r="V44" i="22"/>
  <c r="Q44" i="22" s="1"/>
  <c r="P44" i="22" s="1"/>
  <c r="R44" i="22" s="1"/>
  <c r="T44" i="22"/>
  <c r="M44" i="22" s="1"/>
  <c r="T43" i="22"/>
  <c r="M43" i="22" s="1"/>
  <c r="Q43" i="22"/>
  <c r="P43" i="22" s="1"/>
  <c r="R43" i="22" s="1"/>
  <c r="T42" i="22"/>
  <c r="M42" i="22" s="1"/>
  <c r="Y42" i="22" s="1"/>
  <c r="Q42" i="22"/>
  <c r="P42" i="22" s="1"/>
  <c r="R42" i="22" s="1"/>
  <c r="T41" i="22"/>
  <c r="M41" i="22" s="1"/>
  <c r="Q41" i="22"/>
  <c r="P41" i="22" s="1"/>
  <c r="R41" i="22" s="1"/>
  <c r="T40" i="22"/>
  <c r="Q40" i="22"/>
  <c r="P40" i="22"/>
  <c r="R40" i="22" s="1"/>
  <c r="M40" i="22"/>
  <c r="X40" i="22" s="1"/>
  <c r="T39" i="22"/>
  <c r="M39" i="22" s="1"/>
  <c r="Q39" i="22"/>
  <c r="P39" i="22" s="1"/>
  <c r="R39" i="22" s="1"/>
  <c r="T38" i="22"/>
  <c r="M38" i="22" s="1"/>
  <c r="Y38" i="22" s="1"/>
  <c r="Q38" i="22"/>
  <c r="P38" i="22" s="1"/>
  <c r="R38" i="22" s="1"/>
  <c r="T37" i="22"/>
  <c r="M37" i="22" s="1"/>
  <c r="Y37" i="22" s="1"/>
  <c r="Q37" i="22"/>
  <c r="P37" i="22" s="1"/>
  <c r="R37" i="22" s="1"/>
  <c r="P36" i="22"/>
  <c r="R36" i="22" s="1"/>
  <c r="T35" i="22"/>
  <c r="M35" i="22" s="1"/>
  <c r="Q35" i="22"/>
  <c r="P35" i="22" s="1"/>
  <c r="R35" i="22" s="1"/>
  <c r="V34" i="22"/>
  <c r="Q34" i="22" s="1"/>
  <c r="P34" i="22" s="1"/>
  <c r="R34" i="22" s="1"/>
  <c r="T34" i="22"/>
  <c r="M34" i="22" s="1"/>
  <c r="X34" i="22" s="1"/>
  <c r="V33" i="22"/>
  <c r="Q33" i="22" s="1"/>
  <c r="P33" i="22" s="1"/>
  <c r="R33" i="22" s="1"/>
  <c r="T33" i="22"/>
  <c r="M33" i="22" s="1"/>
  <c r="V32" i="22"/>
  <c r="Q32" i="22" s="1"/>
  <c r="P32" i="22" s="1"/>
  <c r="R32" i="22" s="1"/>
  <c r="T32" i="22"/>
  <c r="M32" i="22" s="1"/>
  <c r="V31" i="22"/>
  <c r="Q31" i="22" s="1"/>
  <c r="P31" i="22" s="1"/>
  <c r="R31" i="22" s="1"/>
  <c r="T31" i="22"/>
  <c r="M31" i="22" s="1"/>
  <c r="V30" i="22"/>
  <c r="Q30" i="22" s="1"/>
  <c r="P30" i="22" s="1"/>
  <c r="R30" i="22" s="1"/>
  <c r="T30" i="22"/>
  <c r="M30" i="22" s="1"/>
  <c r="V29" i="22"/>
  <c r="Q29" i="22" s="1"/>
  <c r="P29" i="22" s="1"/>
  <c r="R29" i="22" s="1"/>
  <c r="T29" i="22"/>
  <c r="M29" i="22" s="1"/>
  <c r="V28" i="22"/>
  <c r="Q28" i="22" s="1"/>
  <c r="P28" i="22" s="1"/>
  <c r="R28" i="22" s="1"/>
  <c r="T28" i="22"/>
  <c r="M28" i="22" s="1"/>
  <c r="V27" i="22"/>
  <c r="Q27" i="22" s="1"/>
  <c r="P27" i="22" s="1"/>
  <c r="R27" i="22" s="1"/>
  <c r="T27" i="22"/>
  <c r="M27" i="22" s="1"/>
  <c r="V26" i="22"/>
  <c r="Q26" i="22" s="1"/>
  <c r="P26" i="22" s="1"/>
  <c r="R26" i="22" s="1"/>
  <c r="T26" i="22"/>
  <c r="M26" i="22" s="1"/>
  <c r="V25" i="22"/>
  <c r="Q25" i="22" s="1"/>
  <c r="P25" i="22" s="1"/>
  <c r="R25" i="22" s="1"/>
  <c r="T25" i="22"/>
  <c r="M25" i="22" s="1"/>
  <c r="V24" i="22"/>
  <c r="Q24" i="22" s="1"/>
  <c r="P24" i="22" s="1"/>
  <c r="R24" i="22" s="1"/>
  <c r="T24" i="22"/>
  <c r="M24" i="22" s="1"/>
  <c r="V23" i="22"/>
  <c r="Q23" i="22" s="1"/>
  <c r="P23" i="22" s="1"/>
  <c r="R23" i="22" s="1"/>
  <c r="T23" i="22"/>
  <c r="M23" i="22" s="1"/>
  <c r="V22" i="22"/>
  <c r="Q22" i="22" s="1"/>
  <c r="P22" i="22" s="1"/>
  <c r="R22" i="22" s="1"/>
  <c r="T22" i="22"/>
  <c r="M22" i="22" s="1"/>
  <c r="V21" i="22"/>
  <c r="Q21" i="22" s="1"/>
  <c r="P21" i="22" s="1"/>
  <c r="R21" i="22" s="1"/>
  <c r="T21" i="22"/>
  <c r="M21" i="22" s="1"/>
  <c r="V20" i="22"/>
  <c r="Q20" i="22" s="1"/>
  <c r="P20" i="22" s="1"/>
  <c r="R20" i="22" s="1"/>
  <c r="T20" i="22"/>
  <c r="M20" i="22" s="1"/>
  <c r="V19" i="22"/>
  <c r="Q19" i="22" s="1"/>
  <c r="P19" i="22" s="1"/>
  <c r="R19" i="22" s="1"/>
  <c r="T19" i="22"/>
  <c r="M19" i="22" s="1"/>
  <c r="V18" i="22"/>
  <c r="Q18" i="22" s="1"/>
  <c r="P18" i="22" s="1"/>
  <c r="R18" i="22" s="1"/>
  <c r="T18" i="22"/>
  <c r="M18" i="22" s="1"/>
  <c r="V17" i="22"/>
  <c r="Q17" i="22" s="1"/>
  <c r="P17" i="22" s="1"/>
  <c r="R17" i="22" s="1"/>
  <c r="T17" i="22"/>
  <c r="M17" i="22" s="1"/>
  <c r="V16" i="22"/>
  <c r="Q16" i="22" s="1"/>
  <c r="P16" i="22" s="1"/>
  <c r="R16" i="22" s="1"/>
  <c r="T16" i="22"/>
  <c r="M16" i="22" s="1"/>
  <c r="V15" i="22"/>
  <c r="Q15" i="22" s="1"/>
  <c r="P15" i="22" s="1"/>
  <c r="R15" i="22" s="1"/>
  <c r="T15" i="22"/>
  <c r="M15" i="22" s="1"/>
  <c r="V14" i="22"/>
  <c r="Q14" i="22" s="1"/>
  <c r="P14" i="22" s="1"/>
  <c r="R14" i="22" s="1"/>
  <c r="T14" i="22"/>
  <c r="M14" i="22" s="1"/>
  <c r="V13" i="22"/>
  <c r="Q13" i="22" s="1"/>
  <c r="P13" i="22" s="1"/>
  <c r="R13" i="22" s="1"/>
  <c r="T13" i="22"/>
  <c r="M13" i="22" s="1"/>
  <c r="V12" i="22"/>
  <c r="Q12" i="22" s="1"/>
  <c r="P12" i="22" s="1"/>
  <c r="R12" i="22" s="1"/>
  <c r="T12" i="22"/>
  <c r="M12" i="22" s="1"/>
  <c r="V11" i="22"/>
  <c r="Q11" i="22" s="1"/>
  <c r="P11" i="22" s="1"/>
  <c r="R11" i="22" s="1"/>
  <c r="T11" i="22"/>
  <c r="M11" i="22" s="1"/>
  <c r="V10" i="22"/>
  <c r="Q10" i="22" s="1"/>
  <c r="P10" i="22" s="1"/>
  <c r="R10" i="22" s="1"/>
  <c r="T10" i="22"/>
  <c r="M10" i="22" s="1"/>
  <c r="L10" i="22" s="1"/>
  <c r="N10" i="22" s="1"/>
  <c r="V9" i="22"/>
  <c r="Q9" i="22" s="1"/>
  <c r="P9" i="22" s="1"/>
  <c r="R9" i="22" s="1"/>
  <c r="T9" i="22"/>
  <c r="M9" i="22" s="1"/>
  <c r="V8" i="22"/>
  <c r="Q8" i="22" s="1"/>
  <c r="P8" i="22" s="1"/>
  <c r="R8" i="22" s="1"/>
  <c r="T8" i="22"/>
  <c r="M8" i="22" s="1"/>
  <c r="V7" i="22"/>
  <c r="Q7" i="22" s="1"/>
  <c r="P7" i="22" s="1"/>
  <c r="T7" i="22"/>
  <c r="M7" i="22" s="1"/>
  <c r="V6" i="22"/>
  <c r="Q6" i="22" s="1"/>
  <c r="P6" i="22" s="1"/>
  <c r="R6" i="22" s="1"/>
  <c r="T6" i="22"/>
  <c r="M6" i="22" s="1"/>
  <c r="I31" i="10"/>
  <c r="E31" i="10" s="1"/>
  <c r="Q64" i="22" l="1"/>
  <c r="AA64" i="22" s="1"/>
  <c r="P59" i="22"/>
  <c r="R59" i="22" s="1"/>
  <c r="P58" i="22"/>
  <c r="R58" i="22" s="1"/>
  <c r="Y45" i="22"/>
  <c r="X45" i="22"/>
  <c r="L45" i="22"/>
  <c r="N45" i="22" s="1"/>
  <c r="Y6" i="22"/>
  <c r="L6" i="22"/>
  <c r="N6" i="22" s="1"/>
  <c r="Y47" i="22"/>
  <c r="Z47" i="22" s="1"/>
  <c r="AA47" i="22" s="1"/>
  <c r="X47" i="22"/>
  <c r="L47" i="22"/>
  <c r="N47" i="22" s="1"/>
  <c r="X51" i="22"/>
  <c r="L51" i="22"/>
  <c r="N51" i="22" s="1"/>
  <c r="Y40" i="22"/>
  <c r="Y59" i="22"/>
  <c r="K180" i="4"/>
  <c r="L40" i="22"/>
  <c r="N40" i="22" s="1"/>
  <c r="AA55" i="22"/>
  <c r="L59" i="22"/>
  <c r="N59" i="22" s="1"/>
  <c r="AA60" i="22"/>
  <c r="X65" i="22"/>
  <c r="Z65" i="22" s="1"/>
  <c r="X67" i="22"/>
  <c r="Z67" i="22" s="1"/>
  <c r="Y34" i="22"/>
  <c r="Z34" i="22" s="1"/>
  <c r="AA34" i="22" s="1"/>
  <c r="Z59" i="22"/>
  <c r="Y51" i="22"/>
  <c r="Z51" i="22" s="1"/>
  <c r="AA51" i="22" s="1"/>
  <c r="Z40" i="22"/>
  <c r="AA40" i="22" s="1"/>
  <c r="X6" i="22"/>
  <c r="Y43" i="22"/>
  <c r="L43" i="22"/>
  <c r="N43" i="22" s="1"/>
  <c r="X43" i="22"/>
  <c r="Z43" i="22" s="1"/>
  <c r="AA43" i="22" s="1"/>
  <c r="Y48" i="22"/>
  <c r="X48" i="22"/>
  <c r="Y24" i="22"/>
  <c r="X24" i="22"/>
  <c r="L24" i="22"/>
  <c r="N24" i="22" s="1"/>
  <c r="Y32" i="22"/>
  <c r="X32" i="22"/>
  <c r="Z32" i="22" s="1"/>
  <c r="AA32" i="22" s="1"/>
  <c r="L32" i="22"/>
  <c r="N32" i="22" s="1"/>
  <c r="X41" i="22"/>
  <c r="Y41" i="22"/>
  <c r="L41" i="22"/>
  <c r="N41" i="22" s="1"/>
  <c r="Y9" i="22"/>
  <c r="X9" i="22"/>
  <c r="L9" i="22"/>
  <c r="N9" i="22" s="1"/>
  <c r="Y13" i="22"/>
  <c r="X13" i="22"/>
  <c r="Z13" i="22" s="1"/>
  <c r="AA13" i="22" s="1"/>
  <c r="L13" i="22"/>
  <c r="N13" i="22" s="1"/>
  <c r="Y17" i="22"/>
  <c r="X17" i="22"/>
  <c r="L17" i="22"/>
  <c r="N17" i="22" s="1"/>
  <c r="Y22" i="22"/>
  <c r="X22" i="22"/>
  <c r="L22" i="22"/>
  <c r="N22" i="22" s="1"/>
  <c r="Y25" i="22"/>
  <c r="X25" i="22"/>
  <c r="L25" i="22"/>
  <c r="N25" i="22" s="1"/>
  <c r="Y30" i="22"/>
  <c r="X30" i="22"/>
  <c r="L30" i="22"/>
  <c r="N30" i="22" s="1"/>
  <c r="Y33" i="22"/>
  <c r="X33" i="22"/>
  <c r="Z33" i="22" s="1"/>
  <c r="AA33" i="22" s="1"/>
  <c r="L33" i="22"/>
  <c r="N33" i="22" s="1"/>
  <c r="Y70" i="22"/>
  <c r="X70" i="22"/>
  <c r="Z70" i="22" s="1"/>
  <c r="X60" i="22"/>
  <c r="Y60" i="22"/>
  <c r="L60" i="22"/>
  <c r="N60" i="22" s="1"/>
  <c r="Y35" i="22"/>
  <c r="L35" i="22"/>
  <c r="N35" i="22" s="1"/>
  <c r="X35" i="22"/>
  <c r="R7" i="22"/>
  <c r="R5" i="22"/>
  <c r="Y12" i="22"/>
  <c r="X12" i="22"/>
  <c r="L12" i="22"/>
  <c r="N12" i="22" s="1"/>
  <c r="Y39" i="22"/>
  <c r="L39" i="22"/>
  <c r="N39" i="22" s="1"/>
  <c r="X39" i="22"/>
  <c r="Y44" i="22"/>
  <c r="X44" i="22"/>
  <c r="Z44" i="22" s="1"/>
  <c r="AA44" i="22" s="1"/>
  <c r="L44" i="22"/>
  <c r="N44" i="22" s="1"/>
  <c r="Y58" i="22"/>
  <c r="L58" i="22"/>
  <c r="N58" i="22" s="1"/>
  <c r="X58" i="22"/>
  <c r="Y14" i="22"/>
  <c r="X14" i="22"/>
  <c r="L14" i="22"/>
  <c r="N14" i="22" s="1"/>
  <c r="Y20" i="22"/>
  <c r="X20" i="22"/>
  <c r="L20" i="22"/>
  <c r="N20" i="22" s="1"/>
  <c r="Y23" i="22"/>
  <c r="X23" i="22"/>
  <c r="L23" i="22"/>
  <c r="N23" i="22" s="1"/>
  <c r="Y28" i="22"/>
  <c r="X28" i="22"/>
  <c r="Z28" i="22" s="1"/>
  <c r="AA28" i="22" s="1"/>
  <c r="L28" i="22"/>
  <c r="N28" i="22" s="1"/>
  <c r="Y31" i="22"/>
  <c r="X31" i="22"/>
  <c r="L31" i="22"/>
  <c r="N31" i="22" s="1"/>
  <c r="Y57" i="22"/>
  <c r="X57" i="22"/>
  <c r="Z57" i="22" s="1"/>
  <c r="L57" i="22"/>
  <c r="N57" i="22" s="1"/>
  <c r="Y64" i="22"/>
  <c r="X64" i="22"/>
  <c r="L64" i="22"/>
  <c r="N64" i="22" s="1"/>
  <c r="Y68" i="22"/>
  <c r="X68" i="22"/>
  <c r="Y73" i="22"/>
  <c r="X73" i="22"/>
  <c r="Z73" i="22" s="1"/>
  <c r="X69" i="22"/>
  <c r="Y69" i="22"/>
  <c r="Y8" i="22"/>
  <c r="X8" i="22"/>
  <c r="L8" i="22"/>
  <c r="N8" i="22" s="1"/>
  <c r="Y16" i="22"/>
  <c r="X16" i="22"/>
  <c r="L16" i="22"/>
  <c r="N16" i="22" s="1"/>
  <c r="Y19" i="22"/>
  <c r="X19" i="22"/>
  <c r="Z19" i="22" s="1"/>
  <c r="AA19" i="22" s="1"/>
  <c r="L19" i="22"/>
  <c r="N19" i="22" s="1"/>
  <c r="Y27" i="22"/>
  <c r="X27" i="22"/>
  <c r="L27" i="22"/>
  <c r="N27" i="22" s="1"/>
  <c r="Y54" i="22"/>
  <c r="L54" i="22"/>
  <c r="N54" i="22" s="1"/>
  <c r="X54" i="22"/>
  <c r="AA57" i="22"/>
  <c r="P57" i="22"/>
  <c r="R57" i="22" s="1"/>
  <c r="Y66" i="22"/>
  <c r="X66" i="22"/>
  <c r="Y7" i="22"/>
  <c r="X7" i="22"/>
  <c r="L7" i="22"/>
  <c r="Y11" i="22"/>
  <c r="X11" i="22"/>
  <c r="Z11" i="22" s="1"/>
  <c r="AA11" i="22" s="1"/>
  <c r="L11" i="22"/>
  <c r="N11" i="22" s="1"/>
  <c r="Y15" i="22"/>
  <c r="X15" i="22"/>
  <c r="L15" i="22"/>
  <c r="N15" i="22" s="1"/>
  <c r="Y18" i="22"/>
  <c r="X18" i="22"/>
  <c r="Z18" i="22" s="1"/>
  <c r="AA18" i="22" s="1"/>
  <c r="L18" i="22"/>
  <c r="N18" i="22" s="1"/>
  <c r="Y21" i="22"/>
  <c r="X21" i="22"/>
  <c r="Z21" i="22" s="1"/>
  <c r="AA21" i="22" s="1"/>
  <c r="L21" i="22"/>
  <c r="N21" i="22" s="1"/>
  <c r="Y26" i="22"/>
  <c r="X26" i="22"/>
  <c r="L26" i="22"/>
  <c r="N26" i="22" s="1"/>
  <c r="Y29" i="22"/>
  <c r="X29" i="22"/>
  <c r="L29" i="22"/>
  <c r="N29" i="22" s="1"/>
  <c r="L34" i="22"/>
  <c r="N34" i="22" s="1"/>
  <c r="Z45" i="22"/>
  <c r="AA45" i="22" s="1"/>
  <c r="X52" i="22"/>
  <c r="L52" i="22"/>
  <c r="N52" i="22" s="1"/>
  <c r="Y52" i="22"/>
  <c r="L46" i="22"/>
  <c r="N46" i="22" s="1"/>
  <c r="X46" i="22"/>
  <c r="Z46" i="22" s="1"/>
  <c r="AA46" i="22" s="1"/>
  <c r="L49" i="22"/>
  <c r="N49" i="22" s="1"/>
  <c r="X49" i="22"/>
  <c r="Z49" i="22" s="1"/>
  <c r="AA49" i="22" s="1"/>
  <c r="X50" i="22"/>
  <c r="Z50" i="22" s="1"/>
  <c r="AA50" i="22" s="1"/>
  <c r="L55" i="22"/>
  <c r="N55" i="22" s="1"/>
  <c r="X37" i="22"/>
  <c r="Z37" i="22" s="1"/>
  <c r="X42" i="22"/>
  <c r="Z42" i="22" s="1"/>
  <c r="AA42" i="22" s="1"/>
  <c r="X53" i="22"/>
  <c r="Z53" i="22" s="1"/>
  <c r="AA53" i="22" s="1"/>
  <c r="L37" i="22"/>
  <c r="N37" i="22" s="1"/>
  <c r="L42" i="22"/>
  <c r="N42" i="22" s="1"/>
  <c r="L53" i="22"/>
  <c r="N53" i="22" s="1"/>
  <c r="P64" i="22"/>
  <c r="R64" i="22" s="1"/>
  <c r="X72" i="22"/>
  <c r="Z72" i="22" s="1"/>
  <c r="X38" i="22"/>
  <c r="Z38" i="22" s="1"/>
  <c r="AA38" i="22" s="1"/>
  <c r="X71" i="22"/>
  <c r="Z71" i="22" s="1"/>
  <c r="Z6" i="22"/>
  <c r="L38" i="22"/>
  <c r="N38" i="22" s="1"/>
  <c r="Z30" i="22" l="1"/>
  <c r="AA30" i="22" s="1"/>
  <c r="Z24" i="22"/>
  <c r="AA24" i="22" s="1"/>
  <c r="Z20" i="22"/>
  <c r="AA20" i="22" s="1"/>
  <c r="Z17" i="22"/>
  <c r="AA17" i="22" s="1"/>
  <c r="Z48" i="22"/>
  <c r="AA48" i="22" s="1"/>
  <c r="Z7" i="22"/>
  <c r="AA7" i="22" s="1"/>
  <c r="Z16" i="22"/>
  <c r="AA16" i="22" s="1"/>
  <c r="Z23" i="22"/>
  <c r="AA23" i="22" s="1"/>
  <c r="Z26" i="22"/>
  <c r="AA26" i="22" s="1"/>
  <c r="Z68" i="22"/>
  <c r="Z15" i="22"/>
  <c r="AA15" i="22" s="1"/>
  <c r="Z66" i="22"/>
  <c r="Z27" i="22"/>
  <c r="AA27" i="22" s="1"/>
  <c r="Z12" i="22"/>
  <c r="AA12" i="22" s="1"/>
  <c r="Z9" i="22"/>
  <c r="AA9" i="22" s="1"/>
  <c r="Y61" i="22"/>
  <c r="H61" i="22" s="1"/>
  <c r="Z29" i="22"/>
  <c r="AA29" i="22" s="1"/>
  <c r="Z54" i="22"/>
  <c r="AA54" i="22" s="1"/>
  <c r="Z14" i="22"/>
  <c r="AA14" i="22" s="1"/>
  <c r="Z39" i="22"/>
  <c r="AA39" i="22" s="1"/>
  <c r="Z35" i="22"/>
  <c r="AA35" i="22" s="1"/>
  <c r="Z25" i="22"/>
  <c r="AA25" i="22" s="1"/>
  <c r="Z60" i="22"/>
  <c r="N7" i="22"/>
  <c r="N5" i="22"/>
  <c r="Y75" i="22"/>
  <c r="Z41" i="22"/>
  <c r="AA41" i="22" s="1"/>
  <c r="Z64" i="22"/>
  <c r="X75" i="22"/>
  <c r="AA37" i="22"/>
  <c r="Z52" i="22"/>
  <c r="AA52" i="22" s="1"/>
  <c r="X61" i="22"/>
  <c r="AA6" i="22"/>
  <c r="Z69" i="22"/>
  <c r="Z58" i="22"/>
  <c r="Z8" i="22"/>
  <c r="AA8" i="22" s="1"/>
  <c r="Z31" i="22"/>
  <c r="AA31" i="22" s="1"/>
  <c r="Z22" i="22"/>
  <c r="AA22" i="22" s="1"/>
  <c r="Z75" i="22" l="1"/>
  <c r="AA77" i="22"/>
  <c r="F79" i="22" s="1"/>
  <c r="NE6" i="19" s="1"/>
  <c r="Y78" i="22"/>
  <c r="Z61" i="22"/>
  <c r="F77" i="22"/>
  <c r="F61" i="22"/>
  <c r="X78" i="22"/>
  <c r="H77" i="22"/>
  <c r="I38" i="10"/>
  <c r="E38" i="10" s="1"/>
  <c r="I37" i="10"/>
  <c r="E37" i="10" s="1"/>
  <c r="I36" i="10"/>
  <c r="E36" i="10"/>
  <c r="I35" i="10"/>
  <c r="E35" i="10"/>
  <c r="I34" i="10"/>
  <c r="E34" i="10" s="1"/>
  <c r="I33" i="10"/>
  <c r="E33" i="10" s="1"/>
  <c r="I32" i="10"/>
  <c r="E32" i="10"/>
  <c r="I30" i="10"/>
  <c r="E30" i="10"/>
  <c r="I29" i="10"/>
  <c r="E29" i="10" s="1"/>
  <c r="I28" i="10"/>
  <c r="E28" i="10" s="1"/>
  <c r="I27" i="10"/>
  <c r="E27" i="10"/>
  <c r="I26" i="10"/>
  <c r="E26" i="10"/>
  <c r="I25" i="10"/>
  <c r="E25" i="10" s="1"/>
  <c r="E24" i="10"/>
  <c r="I23" i="10"/>
  <c r="E23" i="10"/>
  <c r="I22" i="10"/>
  <c r="E22" i="10"/>
  <c r="I21" i="10"/>
  <c r="E21" i="10" s="1"/>
  <c r="I20" i="10"/>
  <c r="E20" i="10" s="1"/>
  <c r="I19" i="10"/>
  <c r="E19" i="10"/>
  <c r="I18" i="10"/>
  <c r="E18" i="10"/>
  <c r="I17" i="10"/>
  <c r="E17" i="10" s="1"/>
  <c r="I16" i="10"/>
  <c r="E16" i="10" s="1"/>
  <c r="I15" i="10"/>
  <c r="E15" i="10"/>
  <c r="I14" i="10"/>
  <c r="E14" i="10"/>
  <c r="I13" i="10"/>
  <c r="E13" i="10" s="1"/>
  <c r="I12" i="10"/>
  <c r="E12" i="10" s="1"/>
  <c r="I11" i="10"/>
  <c r="E11" i="10"/>
  <c r="I10" i="10"/>
  <c r="E10" i="10"/>
  <c r="I9" i="10"/>
  <c r="E9" i="10" s="1"/>
  <c r="I8" i="10"/>
  <c r="E8" i="10" s="1"/>
  <c r="I7" i="10"/>
  <c r="E7" i="10"/>
  <c r="I6" i="10"/>
  <c r="E6" i="10"/>
  <c r="I5" i="10"/>
  <c r="E5" i="10" s="1"/>
  <c r="I4" i="10"/>
  <c r="E4" i="10" s="1"/>
  <c r="I3" i="10"/>
  <c r="E3" i="10"/>
  <c r="ME6" i="19"/>
  <c r="D28" i="6"/>
  <c r="F78" i="22" l="1"/>
  <c r="LK6" i="19" s="1"/>
  <c r="K6" i="4"/>
  <c r="K182" i="4"/>
  <c r="J178" i="4"/>
  <c r="LI6" i="19"/>
  <c r="F88" i="22"/>
  <c r="F98" i="22" s="1"/>
  <c r="LL6" i="19"/>
  <c r="Z78" i="22"/>
  <c r="K5" i="4" l="1"/>
  <c r="G7" i="4" l="1"/>
  <c r="S146" i="4" l="1"/>
  <c r="NA6" i="19" l="1"/>
  <c r="MY6" i="19"/>
  <c r="MO6" i="19"/>
  <c r="MH6" i="19"/>
  <c r="MG6" i="19"/>
  <c r="MF6" i="19"/>
  <c r="MD6" i="19"/>
  <c r="MC6" i="19"/>
  <c r="MB6" i="19"/>
  <c r="LC6" i="19"/>
  <c r="KL6" i="19"/>
  <c r="KK6" i="19"/>
  <c r="KI6" i="19"/>
  <c r="KG6" i="19"/>
  <c r="KF6" i="19"/>
  <c r="KD6" i="19"/>
  <c r="KB6" i="19"/>
  <c r="JZ6" i="19"/>
  <c r="JW6" i="19"/>
  <c r="JB6" i="19"/>
  <c r="IZ6" i="19"/>
  <c r="AB6" i="19"/>
  <c r="X6" i="19"/>
  <c r="KJ6" i="19"/>
  <c r="KH6" i="19"/>
  <c r="KE6" i="19"/>
  <c r="KC6" i="19"/>
  <c r="KA6" i="19"/>
  <c r="JY6" i="19"/>
  <c r="JX6" i="19"/>
  <c r="G177" i="4"/>
  <c r="I13" i="7" l="1"/>
  <c r="M164" i="4" s="1"/>
  <c r="I11" i="7"/>
  <c r="H9" i="7"/>
  <c r="MP6" i="19" s="1"/>
  <c r="G161" i="4"/>
  <c r="IO6" i="19" s="1"/>
  <c r="O7" i="4"/>
  <c r="O161" i="4" s="1"/>
  <c r="IY6" i="19" s="1"/>
  <c r="H161" i="4"/>
  <c r="L161" i="4"/>
  <c r="P161" i="4"/>
  <c r="IX6" i="19"/>
  <c r="IQ6" i="19"/>
  <c r="IN6" i="19"/>
  <c r="K177" i="4"/>
  <c r="F4" i="22" s="1"/>
  <c r="G86" i="22" s="1"/>
  <c r="H6" i="7" l="1"/>
  <c r="F4" i="6"/>
  <c r="JU6" i="19"/>
  <c r="AD6" i="19"/>
  <c r="MI6" i="19"/>
  <c r="T14" i="4"/>
  <c r="MJ6" i="19" l="1"/>
  <c r="MW6" i="19"/>
  <c r="MS6" i="19"/>
  <c r="ML6" i="19"/>
  <c r="MK6" i="19"/>
  <c r="LB6" i="19" l="1"/>
  <c r="KZ6" i="19"/>
  <c r="KW6" i="19"/>
  <c r="KU6" i="19"/>
  <c r="KS6" i="19"/>
  <c r="JQ6" i="19"/>
  <c r="JO6" i="19"/>
  <c r="JN6" i="19"/>
  <c r="JL6" i="19"/>
  <c r="JJ6" i="19"/>
  <c r="JH6" i="19"/>
  <c r="JG6" i="19"/>
  <c r="JE6" i="19"/>
  <c r="KO6" i="19"/>
  <c r="KQ6" i="19"/>
  <c r="KR6" i="19"/>
  <c r="KP6" i="19"/>
  <c r="KN6" i="19"/>
  <c r="JS6" i="19"/>
  <c r="T129" i="4"/>
  <c r="U129" i="4" s="1"/>
  <c r="U14" i="4" l="1"/>
  <c r="D139" i="4"/>
  <c r="T127" i="4"/>
  <c r="U127" i="4" s="1"/>
  <c r="T122" i="4"/>
  <c r="U122" i="4" s="1"/>
  <c r="T120" i="4"/>
  <c r="U120" i="4" s="1"/>
  <c r="T96" i="4"/>
  <c r="U96" i="4" s="1"/>
  <c r="T98" i="4"/>
  <c r="U98" i="4" s="1"/>
  <c r="T100" i="4"/>
  <c r="U100" i="4" s="1"/>
  <c r="T102" i="4"/>
  <c r="U102" i="4" s="1"/>
  <c r="T104" i="4"/>
  <c r="U104" i="4" s="1"/>
  <c r="T106" i="4"/>
  <c r="U106" i="4" s="1"/>
  <c r="T108" i="4"/>
  <c r="U108" i="4" s="1"/>
  <c r="T110" i="4"/>
  <c r="U110" i="4" s="1"/>
  <c r="T112" i="4"/>
  <c r="U112" i="4" s="1"/>
  <c r="T114" i="4"/>
  <c r="U114" i="4" s="1"/>
  <c r="T116" i="4"/>
  <c r="U116" i="4" s="1"/>
  <c r="T118" i="4"/>
  <c r="U118" i="4" s="1"/>
  <c r="T94" i="4"/>
  <c r="U94" i="4" s="1"/>
  <c r="T91" i="4"/>
  <c r="U91" i="4" s="1"/>
  <c r="T88" i="4"/>
  <c r="U88" i="4" s="1"/>
  <c r="T84" i="4"/>
  <c r="U84" i="4" s="1"/>
  <c r="T66" i="4"/>
  <c r="U66" i="4" s="1"/>
  <c r="T68" i="4"/>
  <c r="U68" i="4" s="1"/>
  <c r="T70" i="4"/>
  <c r="U70" i="4" s="1"/>
  <c r="T72" i="4"/>
  <c r="U72" i="4" s="1"/>
  <c r="T74" i="4"/>
  <c r="U74" i="4" s="1"/>
  <c r="T76" i="4"/>
  <c r="U76" i="4" s="1"/>
  <c r="T78" i="4"/>
  <c r="U78" i="4" s="1"/>
  <c r="T80" i="4"/>
  <c r="U80" i="4" s="1"/>
  <c r="T82" i="4"/>
  <c r="U82" i="4" s="1"/>
  <c r="T64" i="4"/>
  <c r="U64" i="4" s="1"/>
  <c r="T61" i="4"/>
  <c r="U61" i="4" s="1"/>
  <c r="T58" i="4"/>
  <c r="U58" i="4" s="1"/>
  <c r="T56" i="4"/>
  <c r="U56" i="4" s="1"/>
  <c r="T54" i="4"/>
  <c r="U54" i="4" s="1"/>
  <c r="T52" i="4"/>
  <c r="U52" i="4" s="1"/>
  <c r="T48" i="4"/>
  <c r="U48" i="4" s="1"/>
  <c r="T45" i="4"/>
  <c r="U45" i="4" s="1"/>
  <c r="T42" i="4"/>
  <c r="U42" i="4" s="1"/>
  <c r="T40" i="4"/>
  <c r="U40" i="4" s="1"/>
  <c r="T32" i="4"/>
  <c r="U32" i="4" s="1"/>
  <c r="T34" i="4"/>
  <c r="U34" i="4" s="1"/>
  <c r="T36" i="4"/>
  <c r="U36" i="4" s="1"/>
  <c r="T38" i="4"/>
  <c r="U38" i="4" s="1"/>
  <c r="T30" i="4"/>
  <c r="U30" i="4" s="1"/>
  <c r="T27" i="4"/>
  <c r="U27" i="4" s="1"/>
  <c r="T24" i="4"/>
  <c r="U24" i="4" s="1"/>
  <c r="T22" i="4"/>
  <c r="U22" i="4" s="1"/>
  <c r="T16" i="4"/>
  <c r="U16" i="4" s="1"/>
  <c r="T18" i="4"/>
  <c r="U18" i="4" s="1"/>
  <c r="T20" i="4"/>
  <c r="U20" i="4" s="1"/>
  <c r="U139" i="4" l="1"/>
  <c r="T139" i="4"/>
  <c r="HF6" i="19" l="1"/>
  <c r="HG6" i="19"/>
  <c r="HE6" i="19"/>
  <c r="LE6" i="19" l="1"/>
  <c r="IM6" i="19"/>
  <c r="IL6" i="19"/>
  <c r="IK6" i="19"/>
  <c r="IJ6" i="19"/>
  <c r="AL6" i="19"/>
  <c r="AM6" i="19"/>
  <c r="AK6" i="19"/>
  <c r="MZ6" i="19" l="1"/>
  <c r="ND6" i="19"/>
  <c r="NC6" i="19"/>
  <c r="NB6" i="19"/>
  <c r="MX6" i="19"/>
  <c r="IE6" i="19"/>
  <c r="ID6" i="19"/>
  <c r="IC6" i="19"/>
  <c r="IA6" i="19"/>
  <c r="HZ6" i="19"/>
  <c r="HY6" i="19"/>
  <c r="HW6" i="19"/>
  <c r="HV6" i="19"/>
  <c r="HU6" i="19"/>
  <c r="HS6" i="19"/>
  <c r="HR6" i="19"/>
  <c r="HQ6" i="19"/>
  <c r="HO6" i="19"/>
  <c r="HN6" i="19"/>
  <c r="HM6" i="19"/>
  <c r="HK6" i="19"/>
  <c r="HJ6" i="19"/>
  <c r="HI6" i="19"/>
  <c r="HC6" i="19"/>
  <c r="HB6" i="19"/>
  <c r="HA6" i="19"/>
  <c r="GY6" i="19"/>
  <c r="GX6" i="19"/>
  <c r="GW6" i="19"/>
  <c r="GU6" i="19"/>
  <c r="GT6" i="19"/>
  <c r="GS6" i="19"/>
  <c r="GQ6" i="19"/>
  <c r="GP6" i="19"/>
  <c r="GO6" i="19"/>
  <c r="GM6" i="19"/>
  <c r="GL6" i="19"/>
  <c r="GK6" i="19"/>
  <c r="GI6" i="19"/>
  <c r="GH6" i="19"/>
  <c r="GG6" i="19"/>
  <c r="GE6" i="19"/>
  <c r="GD6" i="19"/>
  <c r="GC6" i="19"/>
  <c r="GA6" i="19"/>
  <c r="FZ6" i="19"/>
  <c r="FY6" i="19"/>
  <c r="FW6" i="19"/>
  <c r="FV6" i="19"/>
  <c r="FU6" i="19"/>
  <c r="FS6" i="19"/>
  <c r="FR6" i="19"/>
  <c r="FQ6" i="19"/>
  <c r="FO6" i="19"/>
  <c r="FN6" i="19"/>
  <c r="FM6" i="19"/>
  <c r="FK6" i="19"/>
  <c r="FJ6" i="19"/>
  <c r="FI6" i="19"/>
  <c r="FG6" i="19"/>
  <c r="FF6" i="19"/>
  <c r="FE6" i="19"/>
  <c r="FC6" i="19"/>
  <c r="FB6" i="19"/>
  <c r="FA6" i="19"/>
  <c r="EY6" i="19"/>
  <c r="EX6" i="19"/>
  <c r="EW6" i="19"/>
  <c r="EU6" i="19"/>
  <c r="ET6" i="19"/>
  <c r="ES6" i="19"/>
  <c r="EQ6" i="19"/>
  <c r="EP6" i="19"/>
  <c r="EO6" i="19"/>
  <c r="EM6" i="19"/>
  <c r="EL6" i="19"/>
  <c r="EK6" i="19"/>
  <c r="EI6" i="19"/>
  <c r="EH6" i="19"/>
  <c r="EG6" i="19"/>
  <c r="EE6" i="19"/>
  <c r="ED6" i="19"/>
  <c r="EC6" i="19"/>
  <c r="EA6" i="19"/>
  <c r="DZ6" i="19"/>
  <c r="DY6" i="19"/>
  <c r="DW6" i="19"/>
  <c r="DV6" i="19"/>
  <c r="DU6" i="19"/>
  <c r="DS6" i="19"/>
  <c r="DR6" i="19"/>
  <c r="DQ6" i="19"/>
  <c r="DO6" i="19"/>
  <c r="DN6" i="19"/>
  <c r="DM6" i="19"/>
  <c r="DK6" i="19"/>
  <c r="DJ6" i="19"/>
  <c r="DI6" i="19"/>
  <c r="DG6" i="19"/>
  <c r="DF6" i="19"/>
  <c r="DE6" i="19"/>
  <c r="DC6" i="19"/>
  <c r="DB6" i="19"/>
  <c r="DA6" i="19"/>
  <c r="CY6" i="19"/>
  <c r="CX6" i="19"/>
  <c r="CW6" i="19"/>
  <c r="CU6" i="19"/>
  <c r="CT6" i="19"/>
  <c r="CS6" i="19"/>
  <c r="CQ6" i="19"/>
  <c r="CP6" i="19"/>
  <c r="CO6" i="19"/>
  <c r="CM6" i="19"/>
  <c r="CL6" i="19"/>
  <c r="CK6" i="19"/>
  <c r="CI6" i="19"/>
  <c r="CH6" i="19"/>
  <c r="CG6" i="19"/>
  <c r="CE6" i="19"/>
  <c r="CD6" i="19"/>
  <c r="CC6" i="19"/>
  <c r="CA6" i="19"/>
  <c r="BZ6" i="19"/>
  <c r="BY6" i="19"/>
  <c r="BW6" i="19"/>
  <c r="BV6" i="19"/>
  <c r="BU6" i="19"/>
  <c r="BS6" i="19"/>
  <c r="BR6" i="19"/>
  <c r="BQ6" i="19"/>
  <c r="BO6" i="19"/>
  <c r="BN6" i="19"/>
  <c r="BM6" i="19"/>
  <c r="BK6" i="19"/>
  <c r="BJ6" i="19"/>
  <c r="BI6" i="19"/>
  <c r="BG6" i="19"/>
  <c r="BF6" i="19"/>
  <c r="BE6" i="19"/>
  <c r="BC6" i="19"/>
  <c r="BB6" i="19"/>
  <c r="BA6" i="19"/>
  <c r="AY6" i="19"/>
  <c r="AX6" i="19"/>
  <c r="AW6" i="19"/>
  <c r="AU6" i="19"/>
  <c r="AT6" i="19"/>
  <c r="AS6" i="19"/>
  <c r="AQ6" i="19"/>
  <c r="AP6" i="19"/>
  <c r="AO6" i="19"/>
  <c r="LD6" i="19"/>
  <c r="LA6" i="19"/>
  <c r="KY6" i="19"/>
  <c r="KX6" i="19"/>
  <c r="KV6" i="19"/>
  <c r="KT6" i="19"/>
  <c r="JT6" i="19"/>
  <c r="AG6" i="19"/>
  <c r="J10" i="7"/>
  <c r="MU6" i="19" s="1"/>
  <c r="E139" i="4" l="1"/>
  <c r="F139" i="4"/>
  <c r="JR6" i="19"/>
  <c r="JP6" i="19"/>
  <c r="JM6" i="19"/>
  <c r="JK6" i="19"/>
  <c r="JI6" i="19"/>
  <c r="JF6" i="19"/>
  <c r="AH6" i="19"/>
  <c r="Z6" i="19"/>
  <c r="II6" i="19" l="1"/>
  <c r="S11" i="4"/>
  <c r="I11" i="4" s="1"/>
  <c r="IH6" i="19"/>
  <c r="IG6" i="19"/>
  <c r="E6" i="7"/>
  <c r="O177" i="4"/>
  <c r="K6" i="7" s="1"/>
  <c r="AF6" i="19"/>
  <c r="J12" i="7" l="1"/>
  <c r="AI6" i="19"/>
  <c r="D200" i="4"/>
  <c r="LH6" i="19" s="1"/>
  <c r="AJ6" i="19"/>
  <c r="JC6" i="19"/>
  <c r="KM6" i="19"/>
  <c r="MV6" i="19" l="1"/>
  <c r="O163" i="4"/>
  <c r="JA6" i="19" s="1"/>
  <c r="L13" i="7"/>
  <c r="Q164" i="4" s="1"/>
  <c r="F13" i="7"/>
  <c r="I164" i="4" s="1"/>
  <c r="L11" i="7"/>
  <c r="F11" i="7"/>
  <c r="K9" i="7"/>
  <c r="MT6" i="19" s="1"/>
  <c r="JD6" i="19" l="1"/>
  <c r="JV6" i="19" l="1"/>
  <c r="D10" i="7"/>
  <c r="MM6" i="19" s="1"/>
  <c r="Y6" i="19"/>
  <c r="K7" i="4" l="1"/>
  <c r="AA6" i="19"/>
  <c r="D12" i="7"/>
  <c r="G10" i="7" l="1"/>
  <c r="MQ6" i="19" s="1"/>
  <c r="AC6" i="19"/>
  <c r="MN6" i="19"/>
  <c r="G163" i="4"/>
  <c r="K161" i="4"/>
  <c r="J162" i="4" s="1"/>
  <c r="M162" i="4" s="1"/>
  <c r="AE6" i="19"/>
  <c r="G12" i="7"/>
  <c r="MR6" i="19" l="1"/>
  <c r="K163" i="4"/>
  <c r="IP6" i="19"/>
  <c r="IR6" i="19"/>
  <c r="D198" i="4" l="1"/>
  <c r="LF6" i="19" s="1"/>
  <c r="IU6" i="19"/>
  <c r="J165" i="4"/>
  <c r="M165" i="4" s="1"/>
  <c r="IT6" i="19"/>
  <c r="IS6" i="19"/>
  <c r="IV6" i="19" l="1"/>
  <c r="IW6" i="19"/>
  <c r="D199" i="4"/>
  <c r="LG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F26" authorId="0" shapeId="0" xr:uid="{00000000-0006-0000-0000-000001000000}">
      <text>
        <r>
          <rPr>
            <b/>
            <sz val="9"/>
            <color indexed="81"/>
            <rFont val="ＭＳ Ｐゴシック"/>
            <family val="3"/>
            <charset val="128"/>
          </rPr>
          <t>「元号」を入力してください。</t>
        </r>
      </text>
    </comment>
    <comment ref="G26" authorId="1" shapeId="0" xr:uid="{00000000-0006-0000-0000-000002000000}">
      <text>
        <r>
          <rPr>
            <b/>
            <sz val="9"/>
            <color indexed="81"/>
            <rFont val="ＭＳ Ｐゴシック"/>
            <family val="3"/>
            <charset val="128"/>
          </rPr>
          <t>「基準年度」を入力してください。
他のシートの必要部分に自動入力されます。</t>
        </r>
      </text>
    </comment>
    <comment ref="J26" authorId="0" shapeId="0" xr:uid="{00000000-0006-0000-0000-000003000000}">
      <text>
        <r>
          <rPr>
            <b/>
            <sz val="9"/>
            <color indexed="81"/>
            <rFont val="ＭＳ Ｐゴシック"/>
            <family val="3"/>
            <charset val="128"/>
          </rPr>
          <t>「元号」を入力してください。</t>
        </r>
      </text>
    </comment>
    <comment ref="K26" authorId="1" shapeId="0" xr:uid="{00000000-0006-0000-0000-000004000000}">
      <text>
        <r>
          <rPr>
            <b/>
            <sz val="9"/>
            <color indexed="81"/>
            <rFont val="ＭＳ Ｐゴシック"/>
            <family val="3"/>
            <charset val="128"/>
          </rPr>
          <t>「目標年度」を入力してください。他のページの必要部分に自動入力されます。</t>
        </r>
        <r>
          <rPr>
            <sz val="9"/>
            <color indexed="81"/>
            <rFont val="ＭＳ Ｐゴシック"/>
            <family val="3"/>
            <charset val="128"/>
          </rPr>
          <t xml:space="preserve">
</t>
        </r>
      </text>
    </comment>
    <comment ref="G27" authorId="1" shapeId="0" xr:uid="{00000000-0006-0000-0000-000005000000}">
      <text>
        <r>
          <rPr>
            <b/>
            <sz val="9"/>
            <color indexed="81"/>
            <rFont val="ＭＳ Ｐゴシック"/>
            <family val="3"/>
            <charset val="128"/>
          </rPr>
          <t>自動計算されます。</t>
        </r>
      </text>
    </comment>
    <comment ref="K27" authorId="1" shapeId="0" xr:uid="{00000000-0006-0000-0000-000006000000}">
      <text>
        <r>
          <rPr>
            <b/>
            <sz val="9"/>
            <color indexed="81"/>
            <rFont val="ＭＳ Ｐゴシック"/>
            <family val="3"/>
            <charset val="128"/>
          </rPr>
          <t>自動計算されます。</t>
        </r>
      </text>
    </comment>
    <comment ref="G28" authorId="1" shapeId="0" xr:uid="{00000000-0006-0000-0000-000007000000}">
      <text>
        <r>
          <rPr>
            <b/>
            <sz val="9"/>
            <color indexed="81"/>
            <rFont val="ＭＳ Ｐゴシック"/>
            <family val="3"/>
            <charset val="128"/>
          </rPr>
          <t>自動計算されます。</t>
        </r>
      </text>
    </comment>
    <comment ref="K28" authorId="1" shapeId="0" xr:uid="{00000000-0006-0000-0000-000008000000}">
      <text>
        <r>
          <rPr>
            <b/>
            <sz val="9"/>
            <color indexed="81"/>
            <rFont val="ＭＳ Ｐゴシック"/>
            <family val="3"/>
            <charset val="128"/>
          </rPr>
          <t>自動計算されます。</t>
        </r>
      </text>
    </comment>
    <comment ref="G29" authorId="1" shapeId="0" xr:uid="{00000000-0006-0000-0000-000009000000}">
      <text>
        <r>
          <rPr>
            <b/>
            <sz val="9"/>
            <color indexed="81"/>
            <rFont val="ＭＳ Ｐゴシック"/>
            <family val="3"/>
            <charset val="128"/>
          </rPr>
          <t>自動計算されます。</t>
        </r>
      </text>
    </comment>
    <comment ref="K29" authorId="1" shapeId="0" xr:uid="{00000000-0006-0000-0000-00000A000000}">
      <text>
        <r>
          <rPr>
            <b/>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ShimizuMas</author>
    <author>Gifu</author>
    <author>大阪府職員端末機１７年度１２月調達</author>
    <author>岐阜県</author>
  </authors>
  <commentList>
    <comment ref="I8" authorId="0" shapeId="0" xr:uid="{EB12C461-7E72-4318-82BF-32AD67811C1C}">
      <text>
        <r>
          <rPr>
            <sz val="9"/>
            <color indexed="81"/>
            <rFont val="ＭＳ Ｐゴシック"/>
            <family val="3"/>
            <charset val="128"/>
          </rPr>
          <t>法人の場合、1行目に法人名を入力してください。
例：　株式会社○○工業</t>
        </r>
      </text>
    </comment>
    <comment ref="I9" authorId="0" shapeId="0" xr:uid="{64DF16AC-90F0-44C0-B374-0370E01D02D8}">
      <text>
        <r>
          <rPr>
            <sz val="9"/>
            <color indexed="81"/>
            <rFont val="ＭＳ Ｐゴシック"/>
            <family val="3"/>
            <charset val="128"/>
          </rPr>
          <t>法人の場合、2行目以降に役職、代表者名を記入してください。
例：　代表取締役
　　　○○○○</t>
        </r>
      </text>
    </comment>
    <comment ref="A13" authorId="1" shapeId="0" xr:uid="{00000000-0006-0000-0200-000003000000}">
      <text>
        <r>
          <rPr>
            <b/>
            <sz val="9"/>
            <color indexed="81"/>
            <rFont val="MS P ゴシック"/>
            <family val="3"/>
            <charset val="128"/>
          </rPr>
          <t>Gifu:</t>
        </r>
        <r>
          <rPr>
            <sz val="9"/>
            <color indexed="81"/>
            <rFont val="MS P ゴシック"/>
            <family val="3"/>
            <charset val="128"/>
          </rPr>
          <t xml:space="preserve">
特定事業者以外の場合は条項を「第13条第2項」、変更の場合は条項を「第13条第3項」に変更してください</t>
        </r>
      </text>
    </comment>
    <comment ref="F15" authorId="2" shapeId="0" xr:uid="{00000000-0006-0000-0200-000004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5" authorId="2" shapeId="0" xr:uid="{00000000-0006-0000-0200-000005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6" authorId="2" shapeId="0" xr:uid="{00000000-0006-0000-0200-000006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6" authorId="2" shapeId="0" xr:uid="{00000000-0006-0000-0200-000007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7" authorId="2" shapeId="0" xr:uid="{00000000-0006-0000-0200-000008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7" authorId="2" shapeId="0" xr:uid="{00000000-0006-0000-0200-000009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8" authorId="2" shapeId="0" xr:uid="{00000000-0006-0000-0200-00000A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9" authorId="3" shapeId="0" xr:uid="{31A04C23-6D01-4B3C-8E98-895F3C15D8FB}">
      <text>
        <r>
          <rPr>
            <b/>
            <sz val="9"/>
            <color indexed="81"/>
            <rFont val="ＭＳ Ｐゴシック"/>
            <family val="3"/>
            <charset val="128"/>
          </rPr>
          <t>第１号及び第4号に該当する場合に、
この行に事業所の名称を記入してください。
第2号、第3号は不要です。</t>
        </r>
      </text>
    </comment>
    <comment ref="F20" authorId="3" shapeId="0" xr:uid="{EC57BEC6-D32C-44F5-9A44-67BA2A776325}">
      <text>
        <r>
          <rPr>
            <b/>
            <sz val="9"/>
            <color indexed="81"/>
            <rFont val="ＭＳ Ｐゴシック"/>
            <family val="3"/>
            <charset val="128"/>
          </rPr>
          <t>第1号及び第4号に該当する場合、
この行に事業所の所在地を記入してください。
第2号、第3号は不要です。</t>
        </r>
      </text>
    </comment>
    <comment ref="F21" authorId="0" shapeId="0" xr:uid="{00000000-0006-0000-0200-00000D000000}">
      <text>
        <r>
          <rPr>
            <b/>
            <sz val="9"/>
            <color indexed="81"/>
            <rFont val="ＭＳ Ｐゴシック"/>
            <family val="3"/>
            <charset val="128"/>
          </rPr>
          <t xml:space="preserve">
＜プルダウン選択＞
特定事業者の要件に関わらず、法人全体として、売上高、従業員数等から判断した業種を選択してください。（証券取引法等も参考にしてください。）</t>
        </r>
      </text>
    </comment>
    <comment ref="F39" authorId="2" shapeId="0" xr:uid="{1C2F4956-54B1-41B6-9651-1084F016B175}">
      <text>
        <r>
          <rPr>
            <sz val="9"/>
            <color indexed="81"/>
            <rFont val="ＭＳ Ｐゴシック"/>
            <family val="3"/>
            <charset val="128"/>
          </rPr>
          <t>提出者と異なる場合は、事業者名から記入してください。
問合せ窓口を記入してください。できるだけ担当者名を記入してください。</t>
        </r>
      </text>
    </comment>
    <comment ref="F40" authorId="3" shapeId="0" xr:uid="{F26A8531-64CA-4634-81D9-D5E36122F7FA}">
      <text>
        <r>
          <rPr>
            <b/>
            <sz val="9"/>
            <color indexed="81"/>
            <rFont val="ＭＳ Ｐゴシック"/>
            <family val="3"/>
            <charset val="128"/>
          </rPr>
          <t>半角入力でお願いします。
例）058-272-1111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gifu</author>
  </authors>
  <commentList>
    <comment ref="F4" authorId="0" shapeId="0" xr:uid="{00000000-0006-0000-0300-000001000000}">
      <text>
        <r>
          <rPr>
            <b/>
            <sz val="9"/>
            <color indexed="81"/>
            <rFont val="MS P ゴシック"/>
            <family val="3"/>
            <charset val="128"/>
          </rPr>
          <t>「元号」を入力してください。</t>
        </r>
      </text>
    </comment>
    <comment ref="G4" authorId="0" shapeId="0" xr:uid="{00000000-0006-0000-0300-000002000000}">
      <text>
        <r>
          <rPr>
            <b/>
            <sz val="9"/>
            <color indexed="81"/>
            <rFont val="MS P ゴシック"/>
            <family val="3"/>
            <charset val="128"/>
          </rPr>
          <t>計画書に記載の基準年度を記入してください</t>
        </r>
      </text>
    </comment>
    <comment ref="J4" authorId="0" shapeId="0" xr:uid="{00000000-0006-0000-0300-000003000000}">
      <text>
        <r>
          <rPr>
            <b/>
            <sz val="9"/>
            <color indexed="81"/>
            <rFont val="MS P ゴシック"/>
            <family val="3"/>
            <charset val="128"/>
          </rPr>
          <t>「元号」を入力してください。</t>
        </r>
      </text>
    </comment>
    <comment ref="N4" authorId="0" shapeId="0" xr:uid="{00000000-0006-0000-0300-000004000000}">
      <text>
        <r>
          <rPr>
            <b/>
            <sz val="9"/>
            <color indexed="81"/>
            <rFont val="MS P ゴシック"/>
            <family val="3"/>
            <charset val="128"/>
          </rPr>
          <t>「元号」を入力してください。</t>
        </r>
      </text>
    </comment>
    <comment ref="O4" authorId="0" shapeId="0" xr:uid="{00000000-0006-0000-0300-000005000000}">
      <text>
        <r>
          <rPr>
            <b/>
            <sz val="9"/>
            <color indexed="81"/>
            <rFont val="MS P ゴシック"/>
            <family val="3"/>
            <charset val="128"/>
          </rPr>
          <t>計画書に記載の目標年度を記入してください</t>
        </r>
      </text>
    </comment>
    <comment ref="G5" authorId="1" shapeId="0" xr:uid="{00000000-0006-0000-0300-000006000000}">
      <text>
        <r>
          <rPr>
            <b/>
            <sz val="9"/>
            <color indexed="81"/>
            <rFont val="ＭＳ Ｐゴシック"/>
            <family val="3"/>
            <charset val="128"/>
          </rPr>
          <t>計画書に記載の量を記入してください
【計画変更票】を提出する場合は、当該票に記載の排出量を記入してください</t>
        </r>
      </text>
    </comment>
    <comment ref="K5" authorId="1" shapeId="0" xr:uid="{00000000-0006-0000-0300-000007000000}">
      <text>
        <r>
          <rPr>
            <b/>
            <sz val="9"/>
            <color indexed="81"/>
            <rFont val="ＭＳ Ｐゴシック"/>
            <family val="3"/>
            <charset val="128"/>
          </rPr>
          <t>自動計算されます。</t>
        </r>
      </text>
    </comment>
    <comment ref="O5" authorId="1" shapeId="0" xr:uid="{00000000-0006-0000-0300-000008000000}">
      <text>
        <r>
          <rPr>
            <b/>
            <sz val="9"/>
            <color indexed="81"/>
            <rFont val="ＭＳ Ｐゴシック"/>
            <family val="3"/>
            <charset val="128"/>
          </rPr>
          <t>計画書に記載の量を記入してください</t>
        </r>
      </text>
    </comment>
    <comment ref="G6" authorId="1" shapeId="0" xr:uid="{00000000-0006-0000-0300-000009000000}">
      <text>
        <r>
          <rPr>
            <b/>
            <sz val="9"/>
            <color indexed="81"/>
            <rFont val="ＭＳ Ｐゴシック"/>
            <family val="3"/>
            <charset val="128"/>
          </rPr>
          <t>計画書に記載の量を記入してください</t>
        </r>
      </text>
    </comment>
    <comment ref="K6" authorId="1" shapeId="0" xr:uid="{00000000-0006-0000-0300-00000A000000}">
      <text>
        <r>
          <rPr>
            <b/>
            <sz val="9"/>
            <color indexed="81"/>
            <rFont val="ＭＳ Ｐゴシック"/>
            <family val="3"/>
            <charset val="128"/>
          </rPr>
          <t>自動計算されます。</t>
        </r>
      </text>
    </comment>
    <comment ref="O6" authorId="1" shapeId="0" xr:uid="{00000000-0006-0000-0300-00000B000000}">
      <text>
        <r>
          <rPr>
            <b/>
            <sz val="9"/>
            <color indexed="81"/>
            <rFont val="ＭＳ Ｐゴシック"/>
            <family val="3"/>
            <charset val="128"/>
          </rPr>
          <t>計画書に記載の量を記入してください</t>
        </r>
      </text>
    </comment>
    <comment ref="G7" authorId="1" shapeId="0" xr:uid="{00000000-0006-0000-0300-00000C000000}">
      <text>
        <r>
          <rPr>
            <b/>
            <sz val="9"/>
            <color indexed="81"/>
            <rFont val="ＭＳ Ｐゴシック"/>
            <family val="3"/>
            <charset val="128"/>
          </rPr>
          <t>【計画変更票】を提出する場合は、当該票に記載の排出量を記入してください</t>
        </r>
      </text>
    </comment>
    <comment ref="K7" authorId="1" shapeId="0" xr:uid="{00000000-0006-0000-0300-00000D000000}">
      <text>
        <r>
          <rPr>
            <b/>
            <sz val="9"/>
            <color indexed="81"/>
            <rFont val="ＭＳ Ｐゴシック"/>
            <family val="3"/>
            <charset val="128"/>
          </rPr>
          <t>自動計算されます。</t>
        </r>
      </text>
    </comment>
    <comment ref="O7" authorId="1" shapeId="0" xr:uid="{00000000-0006-0000-0300-00000E000000}">
      <text>
        <r>
          <rPr>
            <b/>
            <sz val="9"/>
            <color indexed="81"/>
            <rFont val="ＭＳ Ｐゴシック"/>
            <family val="3"/>
            <charset val="128"/>
          </rPr>
          <t>自動計算されます。</t>
        </r>
      </text>
    </comment>
    <comment ref="F160" authorId="0" shapeId="0" xr:uid="{00000000-0006-0000-0300-00000F000000}">
      <text>
        <r>
          <rPr>
            <b/>
            <sz val="9"/>
            <color indexed="81"/>
            <rFont val="MS P ゴシック"/>
            <family val="3"/>
            <charset val="128"/>
          </rPr>
          <t>「元号」を入力してください。</t>
        </r>
      </text>
    </comment>
    <comment ref="G160" authorId="0" shapeId="0" xr:uid="{00000000-0006-0000-0300-000010000000}">
      <text>
        <r>
          <rPr>
            <b/>
            <sz val="9"/>
            <color indexed="81"/>
            <rFont val="MS P ゴシック"/>
            <family val="3"/>
            <charset val="128"/>
          </rPr>
          <t>計画書に記載の基準年度を記入してください</t>
        </r>
      </text>
    </comment>
    <comment ref="J160" authorId="0" shapeId="0" xr:uid="{00000000-0006-0000-0300-000011000000}">
      <text>
        <r>
          <rPr>
            <b/>
            <sz val="9"/>
            <color indexed="81"/>
            <rFont val="MS P ゴシック"/>
            <family val="3"/>
            <charset val="128"/>
          </rPr>
          <t>「元号」を入力してください。</t>
        </r>
      </text>
    </comment>
    <comment ref="K160" authorId="0" shapeId="0" xr:uid="{00000000-0006-0000-0300-000012000000}">
      <text>
        <r>
          <rPr>
            <b/>
            <sz val="9"/>
            <color indexed="81"/>
            <rFont val="MS P ゴシック"/>
            <family val="3"/>
            <charset val="128"/>
          </rPr>
          <t>計画書に記載の基準年度を記入してください</t>
        </r>
      </text>
    </comment>
    <comment ref="N160" authorId="0" shapeId="0" xr:uid="{00000000-0006-0000-0300-000013000000}">
      <text>
        <r>
          <rPr>
            <b/>
            <sz val="9"/>
            <color indexed="81"/>
            <rFont val="MS P ゴシック"/>
            <family val="3"/>
            <charset val="128"/>
          </rPr>
          <t>「元号」を入力してください。</t>
        </r>
      </text>
    </comment>
    <comment ref="O160" authorId="0" shapeId="0" xr:uid="{00000000-0006-0000-0300-000014000000}">
      <text>
        <r>
          <rPr>
            <b/>
            <sz val="9"/>
            <color indexed="81"/>
            <rFont val="MS P ゴシック"/>
            <family val="3"/>
            <charset val="128"/>
          </rPr>
          <t>計画書に記載の基準年度を記入してください</t>
        </r>
      </text>
    </comment>
    <comment ref="G161" authorId="0" shapeId="0" xr:uid="{00000000-0006-0000-0300-000015000000}">
      <text>
        <r>
          <rPr>
            <b/>
            <sz val="9"/>
            <color indexed="81"/>
            <rFont val="MS P ゴシック"/>
            <family val="3"/>
            <charset val="128"/>
          </rPr>
          <t xml:space="preserve">
【計画変更票】を提出する場合は、当該票に記載の排出量を記入してください</t>
        </r>
      </text>
    </comment>
    <comment ref="K161" authorId="0" shapeId="0" xr:uid="{00000000-0006-0000-0300-000016000000}">
      <text>
        <r>
          <rPr>
            <b/>
            <sz val="9"/>
            <color indexed="81"/>
            <rFont val="MS P ゴシック"/>
            <family val="3"/>
            <charset val="128"/>
          </rPr>
          <t xml:space="preserve">
自動で表示されます</t>
        </r>
      </text>
    </comment>
    <comment ref="O161" authorId="0" shapeId="0" xr:uid="{00000000-0006-0000-0300-000017000000}">
      <text>
        <r>
          <rPr>
            <b/>
            <sz val="9"/>
            <color indexed="81"/>
            <rFont val="MS P ゴシック"/>
            <family val="3"/>
            <charset val="128"/>
          </rPr>
          <t xml:space="preserve">
自動で表示されます</t>
        </r>
      </text>
    </comment>
    <comment ref="J162" authorId="0" shapeId="0" xr:uid="{00000000-0006-0000-0300-000018000000}">
      <text>
        <r>
          <rPr>
            <b/>
            <sz val="9"/>
            <color indexed="81"/>
            <rFont val="MS P ゴシック"/>
            <family val="3"/>
            <charset val="128"/>
          </rPr>
          <t>自動計算されます</t>
        </r>
      </text>
    </comment>
    <comment ref="M162" authorId="0" shapeId="0" xr:uid="{00000000-0006-0000-0300-000019000000}">
      <text>
        <r>
          <rPr>
            <b/>
            <sz val="9"/>
            <color indexed="81"/>
            <rFont val="MS P ゴシック"/>
            <family val="3"/>
            <charset val="128"/>
          </rPr>
          <t>※削減率が4％以上はＡ、０％～４％未満はＢ、０％未満はＣ</t>
        </r>
      </text>
    </comment>
    <comment ref="O162" authorId="1" shapeId="0" xr:uid="{00000000-0006-0000-0300-00001A000000}">
      <text>
        <r>
          <rPr>
            <b/>
            <sz val="9"/>
            <color indexed="81"/>
            <rFont val="ＭＳ Ｐゴシック"/>
            <family val="3"/>
            <charset val="128"/>
          </rPr>
          <t>計画書に記載の削減率を記入してください</t>
        </r>
      </text>
    </comment>
    <comment ref="G163" authorId="1" shapeId="0" xr:uid="{00000000-0006-0000-0300-00001B000000}">
      <text>
        <r>
          <rPr>
            <b/>
            <sz val="9"/>
            <color indexed="81"/>
            <rFont val="ＭＳ Ｐゴシック"/>
            <family val="3"/>
            <charset val="128"/>
          </rPr>
          <t>計画書に記載の量を記入してください
【計画変更票】を提出する場合は、当該票に記載の排出量を記入してください</t>
        </r>
      </text>
    </comment>
    <comment ref="K163" authorId="1" shapeId="0" xr:uid="{00000000-0006-0000-0300-00001C000000}">
      <text>
        <r>
          <rPr>
            <b/>
            <sz val="9"/>
            <color indexed="81"/>
            <rFont val="ＭＳ Ｐゴシック"/>
            <family val="3"/>
            <charset val="128"/>
          </rPr>
          <t>自動計算されます。</t>
        </r>
      </text>
    </comment>
    <comment ref="O163" authorId="1" shapeId="0" xr:uid="{00000000-0006-0000-0300-00001D000000}">
      <text>
        <r>
          <rPr>
            <b/>
            <sz val="9"/>
            <color indexed="81"/>
            <rFont val="ＭＳ Ｐゴシック"/>
            <family val="3"/>
            <charset val="128"/>
          </rPr>
          <t>自動計算されます。</t>
        </r>
      </text>
    </comment>
    <comment ref="I164" authorId="1" shapeId="0" xr:uid="{00000000-0006-0000-0300-00001E000000}">
      <text>
        <r>
          <rPr>
            <b/>
            <sz val="9"/>
            <color indexed="81"/>
            <rFont val="ＭＳ Ｐゴシック"/>
            <family val="3"/>
            <charset val="128"/>
          </rPr>
          <t>基準年度欄の（単位）を入力すると自動入力されます。</t>
        </r>
      </text>
    </comment>
    <comment ref="M164" authorId="1" shapeId="0" xr:uid="{00000000-0006-0000-0300-00001F000000}">
      <text>
        <r>
          <rPr>
            <b/>
            <sz val="9"/>
            <color indexed="81"/>
            <rFont val="ＭＳ Ｐゴシック"/>
            <family val="3"/>
            <charset val="128"/>
          </rPr>
          <t>基準年度欄の（単位）を入力すると自動入力されます。</t>
        </r>
      </text>
    </comment>
    <comment ref="Q164" authorId="1" shapeId="0" xr:uid="{00000000-0006-0000-0300-000020000000}">
      <text>
        <r>
          <rPr>
            <b/>
            <sz val="9"/>
            <color indexed="81"/>
            <rFont val="ＭＳ Ｐゴシック"/>
            <family val="3"/>
            <charset val="128"/>
          </rPr>
          <t>基準年度欄の（単位）を入力すると自動入力されます。</t>
        </r>
      </text>
    </comment>
    <comment ref="J165" authorId="0" shapeId="0" xr:uid="{00000000-0006-0000-0300-000021000000}">
      <text>
        <r>
          <rPr>
            <b/>
            <sz val="9"/>
            <color indexed="81"/>
            <rFont val="MS P ゴシック"/>
            <family val="3"/>
            <charset val="128"/>
          </rPr>
          <t>自動計算されます</t>
        </r>
      </text>
    </comment>
    <comment ref="M165" authorId="0" shapeId="0" xr:uid="{00000000-0006-0000-0300-000022000000}">
      <text>
        <r>
          <rPr>
            <b/>
            <sz val="9"/>
            <color indexed="81"/>
            <rFont val="MS P ゴシック"/>
            <family val="3"/>
            <charset val="128"/>
          </rPr>
          <t>※削減率が4％以上はＡ、０％～４％未満はＢ、０％未満はＣ</t>
        </r>
      </text>
    </comment>
    <comment ref="O165" authorId="1" shapeId="0" xr:uid="{00000000-0006-0000-0300-000023000000}">
      <text>
        <r>
          <rPr>
            <b/>
            <sz val="9"/>
            <color indexed="81"/>
            <rFont val="ＭＳ Ｐゴシック"/>
            <family val="3"/>
            <charset val="128"/>
          </rPr>
          <t>計画書に記載の削減率を記入してください</t>
        </r>
      </text>
    </comment>
    <comment ref="F177" authorId="0" shapeId="0" xr:uid="{00000000-0006-0000-0300-000024000000}">
      <text>
        <r>
          <rPr>
            <b/>
            <sz val="9"/>
            <color indexed="81"/>
            <rFont val="MS P ゴシック"/>
            <family val="3"/>
            <charset val="128"/>
          </rPr>
          <t>「元号」を入力しててください。</t>
        </r>
      </text>
    </comment>
    <comment ref="F178" authorId="0" shapeId="0" xr:uid="{00000000-0006-0000-0300-000025000000}">
      <text>
        <r>
          <rPr>
            <b/>
            <sz val="9"/>
            <color indexed="81"/>
            <rFont val="MS P ゴシック"/>
            <family val="3"/>
            <charset val="128"/>
          </rPr>
          <t>計画書の基準年度のエネルギー使用量を入力してください</t>
        </r>
      </text>
    </comment>
    <comment ref="J178" authorId="0" shapeId="0" xr:uid="{00000000-0006-0000-0300-000026000000}">
      <text>
        <r>
          <rPr>
            <b/>
            <sz val="9"/>
            <color indexed="81"/>
            <rFont val="MS P ゴシック"/>
            <family val="3"/>
            <charset val="128"/>
          </rPr>
          <t>シート1-1のエネルギー使用量が自動入力されます</t>
        </r>
      </text>
    </comment>
    <comment ref="N178" authorId="0" shapeId="0" xr:uid="{00000000-0006-0000-0300-000027000000}">
      <text>
        <r>
          <rPr>
            <b/>
            <sz val="9"/>
            <color indexed="81"/>
            <rFont val="MS P ゴシック"/>
            <family val="3"/>
            <charset val="128"/>
          </rPr>
          <t>計画書の目標年度のエネルギー使用量を入力してください</t>
        </r>
      </text>
    </comment>
    <comment ref="F179" authorId="0" shapeId="0" xr:uid="{00000000-0006-0000-0300-000028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79" authorId="0" shapeId="0" xr:uid="{00000000-0006-0000-0300-000029000000}">
      <text>
        <r>
          <rPr>
            <b/>
            <sz val="9"/>
            <color indexed="81"/>
            <rFont val="MS P ゴシック"/>
            <family val="3"/>
            <charset val="128"/>
          </rPr>
          <t xml:space="preserve">計画書に記載の数値を入力してください
</t>
        </r>
      </text>
    </comment>
    <comment ref="I179" authorId="2" shapeId="0" xr:uid="{00000000-0006-0000-0300-00002A000000}">
      <text>
        <r>
          <rPr>
            <b/>
            <sz val="9"/>
            <color indexed="81"/>
            <rFont val="MS P ゴシック"/>
            <family val="3"/>
            <charset val="128"/>
          </rPr>
          <t>単位を記入してください</t>
        </r>
      </text>
    </comment>
    <comment ref="J179" authorId="0" shapeId="0" xr:uid="{00000000-0006-0000-0300-00002B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179" authorId="2" shapeId="0" xr:uid="{00000000-0006-0000-0300-00002C000000}">
      <text>
        <r>
          <rPr>
            <b/>
            <sz val="9"/>
            <color indexed="81"/>
            <rFont val="MS P ゴシック"/>
            <family val="3"/>
            <charset val="128"/>
          </rPr>
          <t>シート1-1に入力した数字が自動入力されます</t>
        </r>
      </text>
    </comment>
    <comment ref="M179" authorId="2" shapeId="0" xr:uid="{00000000-0006-0000-0300-00002D000000}">
      <text>
        <r>
          <rPr>
            <b/>
            <sz val="9"/>
            <color indexed="81"/>
            <rFont val="MS P ゴシック"/>
            <family val="3"/>
            <charset val="128"/>
          </rPr>
          <t>シート1-1に入力した数字が自動入力されます</t>
        </r>
      </text>
    </comment>
    <comment ref="N179" authorId="0" shapeId="0" xr:uid="{00000000-0006-0000-0300-00002E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79" authorId="0" shapeId="0" xr:uid="{00000000-0006-0000-0300-00002F000000}">
      <text>
        <r>
          <rPr>
            <b/>
            <sz val="9"/>
            <color indexed="81"/>
            <rFont val="MS P ゴシック"/>
            <family val="3"/>
            <charset val="128"/>
          </rPr>
          <t xml:space="preserve">計画書に記載の数値を入力してください
</t>
        </r>
      </text>
    </comment>
    <comment ref="Q179" authorId="2" shapeId="0" xr:uid="{00000000-0006-0000-0300-000030000000}">
      <text>
        <r>
          <rPr>
            <b/>
            <sz val="9"/>
            <color indexed="81"/>
            <rFont val="MS P ゴシック"/>
            <family val="3"/>
            <charset val="128"/>
          </rPr>
          <t>単位を記入してください</t>
        </r>
      </text>
    </comment>
    <comment ref="F180" authorId="0" shapeId="0" xr:uid="{00000000-0006-0000-0300-000031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80" authorId="0" shapeId="0" xr:uid="{00000000-0006-0000-0300-000032000000}">
      <text>
        <r>
          <rPr>
            <b/>
            <sz val="9"/>
            <color indexed="81"/>
            <rFont val="MS P ゴシック"/>
            <family val="3"/>
            <charset val="128"/>
          </rPr>
          <t xml:space="preserve">計画書に記載の数値を入力してください
</t>
        </r>
      </text>
    </comment>
    <comment ref="J180" authorId="0" shapeId="0" xr:uid="{CEE6E338-1C75-4338-BD8D-75E0CEE97FA5}">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180" authorId="2" shapeId="0" xr:uid="{00000000-0006-0000-0300-000034000000}">
      <text>
        <r>
          <rPr>
            <b/>
            <sz val="9"/>
            <color indexed="81"/>
            <rFont val="MS P ゴシック"/>
            <family val="3"/>
            <charset val="128"/>
          </rPr>
          <t>シート1-1に入力した数字が自動入力されます</t>
        </r>
      </text>
    </comment>
    <comment ref="N180" authorId="0" shapeId="0" xr:uid="{16EF8B07-D51B-45A8-A5A4-BBA2B51F5333}">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80" authorId="0" shapeId="0" xr:uid="{00000000-0006-0000-0300-000036000000}">
      <text>
        <r>
          <rPr>
            <b/>
            <sz val="9"/>
            <color indexed="81"/>
            <rFont val="MS P ゴシック"/>
            <family val="3"/>
            <charset val="128"/>
          </rPr>
          <t xml:space="preserve">計画書に記載の数値を入力してください
</t>
        </r>
      </text>
    </comment>
    <comment ref="F181" authorId="0" shapeId="0" xr:uid="{00000000-0006-0000-0300-000037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81" authorId="0" shapeId="0" xr:uid="{00000000-0006-0000-0300-000038000000}">
      <text>
        <r>
          <rPr>
            <b/>
            <sz val="9"/>
            <color indexed="81"/>
            <rFont val="MS P ゴシック"/>
            <family val="3"/>
            <charset val="128"/>
          </rPr>
          <t xml:space="preserve">計画書に記載の数値を入力してください
</t>
        </r>
      </text>
    </comment>
    <comment ref="J181" authorId="0" shapeId="0" xr:uid="{0FBFB25D-01CC-491A-8772-31CD1CF564EB}">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181" authorId="2" shapeId="0" xr:uid="{00000000-0006-0000-0300-00003A000000}">
      <text>
        <r>
          <rPr>
            <b/>
            <sz val="9"/>
            <color indexed="81"/>
            <rFont val="MS P ゴシック"/>
            <family val="3"/>
            <charset val="128"/>
          </rPr>
          <t>シート1-1に入力した数字が自動入力されます</t>
        </r>
      </text>
    </comment>
    <comment ref="N181" authorId="0" shapeId="0" xr:uid="{A0A84D42-66F2-4801-B8DD-690B95A56EF2}">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81" authorId="0" shapeId="0" xr:uid="{00000000-0006-0000-0300-00003C000000}">
      <text>
        <r>
          <rPr>
            <b/>
            <sz val="9"/>
            <color indexed="81"/>
            <rFont val="MS P ゴシック"/>
            <family val="3"/>
            <charset val="128"/>
          </rPr>
          <t xml:space="preserve">計画書に記載の数値を入力してください
</t>
        </r>
      </text>
    </comment>
    <comment ref="F182" authorId="0" shapeId="0" xr:uid="{9CF111B9-3D6B-46A3-875F-7CB7A1F9B8AA}">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82" authorId="0" shapeId="0" xr:uid="{00000000-0006-0000-0300-00003E000000}">
      <text>
        <r>
          <rPr>
            <b/>
            <sz val="9"/>
            <color indexed="81"/>
            <rFont val="MS P ゴシック"/>
            <family val="3"/>
            <charset val="128"/>
          </rPr>
          <t xml:space="preserve">計画書に記載の数値を入力してください
</t>
        </r>
      </text>
    </comment>
    <comment ref="I182" authorId="2" shapeId="0" xr:uid="{00000000-0006-0000-0300-00003F000000}">
      <text>
        <r>
          <rPr>
            <b/>
            <sz val="9"/>
            <color indexed="81"/>
            <rFont val="MS P ゴシック"/>
            <family val="3"/>
            <charset val="128"/>
          </rPr>
          <t>単位を記入してください</t>
        </r>
      </text>
    </comment>
    <comment ref="J182" authorId="0" shapeId="0" xr:uid="{00000000-0006-0000-0300-000040000000}">
      <text>
        <r>
          <rPr>
            <sz val="9"/>
            <color indexed="81"/>
            <rFont val="MS P ゴシック"/>
            <family val="3"/>
            <charset val="128"/>
          </rPr>
          <t xml:space="preserve">種別を記入してください。
</t>
        </r>
      </text>
    </comment>
    <comment ref="K182" authorId="2" shapeId="0" xr:uid="{00000000-0006-0000-0300-000041000000}">
      <text>
        <r>
          <rPr>
            <b/>
            <sz val="9"/>
            <color indexed="81"/>
            <rFont val="MS P ゴシック"/>
            <family val="3"/>
            <charset val="128"/>
          </rPr>
          <t>シート1-1に入力した数字が自動入力されます</t>
        </r>
      </text>
    </comment>
    <comment ref="M182" authorId="2" shapeId="0" xr:uid="{00000000-0006-0000-0300-000042000000}">
      <text>
        <r>
          <rPr>
            <b/>
            <sz val="9"/>
            <color indexed="81"/>
            <rFont val="MS P ゴシック"/>
            <family val="3"/>
            <charset val="128"/>
          </rPr>
          <t>シート1-1に入力した数字が自動入力されます</t>
        </r>
      </text>
    </comment>
    <comment ref="N182" authorId="0" shapeId="0" xr:uid="{D3AF0FC7-9388-4A51-A308-90D811B80C48}">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82" authorId="0" shapeId="0" xr:uid="{00000000-0006-0000-0300-000044000000}">
      <text>
        <r>
          <rPr>
            <b/>
            <sz val="9"/>
            <color indexed="81"/>
            <rFont val="MS P ゴシック"/>
            <family val="3"/>
            <charset val="128"/>
          </rPr>
          <t xml:space="preserve">計画書に記載の数値を入力してください
</t>
        </r>
      </text>
    </comment>
    <comment ref="Q182" authorId="2" shapeId="0" xr:uid="{00000000-0006-0000-0300-000045000000}">
      <text>
        <r>
          <rPr>
            <b/>
            <sz val="9"/>
            <color indexed="81"/>
            <rFont val="MS P ゴシック"/>
            <family val="3"/>
            <charset val="128"/>
          </rPr>
          <t>単位を記入してください</t>
        </r>
      </text>
    </comment>
    <comment ref="F183" authorId="0" shapeId="0" xr:uid="{41B284C6-C25C-42F7-8A86-A248540EC611}">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83" authorId="0" shapeId="0" xr:uid="{00000000-0006-0000-0300-000047000000}">
      <text>
        <r>
          <rPr>
            <b/>
            <sz val="9"/>
            <color indexed="81"/>
            <rFont val="MS P ゴシック"/>
            <family val="3"/>
            <charset val="128"/>
          </rPr>
          <t xml:space="preserve">計画書に記載の数値を入力してください
</t>
        </r>
      </text>
    </comment>
    <comment ref="J183" authorId="0" shapeId="0" xr:uid="{EFF409A9-17D2-4AAD-8757-25ADBED71C39}">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N183" authorId="0" shapeId="0" xr:uid="{1AD445FC-18AC-4A97-BDFE-F35BD04FD02E}">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83" authorId="0" shapeId="0" xr:uid="{00000000-0006-0000-0300-00004B000000}">
      <text>
        <r>
          <rPr>
            <b/>
            <sz val="9"/>
            <color indexed="81"/>
            <rFont val="MS P ゴシック"/>
            <family val="3"/>
            <charset val="128"/>
          </rPr>
          <t xml:space="preserve">計画書に記載の数値を入力してください
</t>
        </r>
      </text>
    </comment>
    <comment ref="F184" authorId="0" shapeId="0" xr:uid="{6E6E85CA-6F66-49D8-8B08-6E366B053721}">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84" authorId="0" shapeId="0" xr:uid="{00000000-0006-0000-0300-00004D000000}">
      <text>
        <r>
          <rPr>
            <b/>
            <sz val="9"/>
            <color indexed="81"/>
            <rFont val="MS P ゴシック"/>
            <family val="3"/>
            <charset val="128"/>
          </rPr>
          <t xml:space="preserve">計画書に記載の数値を入力してください
</t>
        </r>
      </text>
    </comment>
    <comment ref="J184" authorId="0" shapeId="0" xr:uid="{0EAA3D9B-853F-4468-A095-47736CBFF403}">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N184" authorId="0" shapeId="0" xr:uid="{FF048059-98F5-409C-9E13-75ECA486F3D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84" authorId="0" shapeId="0" xr:uid="{00000000-0006-0000-0300-000051000000}">
      <text>
        <r>
          <rPr>
            <b/>
            <sz val="9"/>
            <color indexed="81"/>
            <rFont val="MS P ゴシック"/>
            <family val="3"/>
            <charset val="128"/>
          </rPr>
          <t xml:space="preserve">計画書に記載の数値を入力してください
</t>
        </r>
      </text>
    </comment>
    <comment ref="F185" authorId="0" shapeId="0" xr:uid="{00000000-0006-0000-0300-000052000000}">
      <text>
        <r>
          <rPr>
            <b/>
            <sz val="9"/>
            <color indexed="81"/>
            <rFont val="MS P ゴシック"/>
            <family val="3"/>
            <charset val="128"/>
          </rPr>
          <t>計画書に記載の数値を入力してください</t>
        </r>
      </text>
    </comment>
    <comment ref="N185" authorId="0" shapeId="0" xr:uid="{00000000-0006-0000-0300-000055000000}">
      <text>
        <r>
          <rPr>
            <b/>
            <sz val="9"/>
            <color indexed="81"/>
            <rFont val="MS P ゴシック"/>
            <family val="3"/>
            <charset val="128"/>
          </rPr>
          <t>計画書に記載の数値を入力してください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tc={0D2099A6-EA1A-4842-A6DD-82FF72087E69}</author>
    <author>tc={3C2DF3C2-F463-4A5D-80C9-3FCD6D0EE012}</author>
    <author>tc={B08C0C3B-C287-4498-A967-941955ABE4EE}</author>
    <author>tc={750B57D8-8B2A-4125-9192-06621F81E0FD}</author>
    <author>tc={C42B6406-A3AE-4090-A936-2B6CDF477F5D}</author>
  </authors>
  <commentList>
    <comment ref="E4" authorId="0" shapeId="0" xr:uid="{88A66F30-D33B-49CC-AFA2-4511050CBECA}">
      <text>
        <r>
          <rPr>
            <sz val="9"/>
            <color indexed="81"/>
            <rFont val="MS P ゴシック"/>
            <family val="3"/>
            <charset val="128"/>
          </rPr>
          <t xml:space="preserve">「元号」を入力してください。
</t>
        </r>
      </text>
    </comment>
    <comment ref="F4" authorId="1" shapeId="0" xr:uid="{0DF5972A-DD0E-4F77-A4A2-D41AAA33E4D5}">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5" authorId="0" shapeId="0" xr:uid="{43C0D80D-520D-48B4-AA0F-A8ABA06376FC}">
      <text>
        <r>
          <rPr>
            <sz val="9"/>
            <color indexed="81"/>
            <rFont val="MS P ゴシック"/>
            <family val="3"/>
            <charset val="128"/>
          </rPr>
          <t xml:space="preserve">シート２に記載する補完的手段による排出量と重複しないようにいずれかに記載してください。
</t>
        </r>
      </text>
    </comment>
    <comment ref="E35" authorId="2" shapeId="0" xr:uid="{0D2099A6-EA1A-4842-A6DD-82FF72087E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単位を記入してください</t>
      </text>
    </comment>
    <comment ref="F36" authorId="3" shapeId="0" xr:uid="{3C2DF3C2-F463-4A5D-80C9-3FCD6D0EE0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実測値に基づく排出係数を記入してください</t>
      </text>
    </comment>
    <comment ref="E55" authorId="4" shapeId="0" xr:uid="{B08C0C3B-C287-4498-A967-941955ABE4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単位を記入してください</t>
      </text>
    </comment>
    <comment ref="F56" authorId="5" shapeId="0" xr:uid="{750B57D8-8B2A-4125-9192-06621F81E0F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実測値に基づく排出係数を記入してください</t>
      </text>
    </comment>
    <comment ref="H63" authorId="0" shapeId="0" xr:uid="{20B50439-15B7-4F20-86C0-E5EB87FA5DF9}">
      <text>
        <r>
          <rPr>
            <sz val="9"/>
            <color indexed="81"/>
            <rFont val="MS P ゴシック"/>
            <family val="3"/>
            <charset val="128"/>
          </rPr>
          <t xml:space="preserve">シート２に記載する補完的手段による排出量と重複しないようにいずれかに記載してください。
</t>
        </r>
      </text>
    </comment>
    <comment ref="B64" authorId="6" shapeId="0" xr:uid="{C42B6406-A3AE-4090-A936-2B6CDF477F5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電力排出係数を変更する場合は枠外に上書きし、＜備考欄＞に変更内容を記入してください</t>
      </text>
    </comment>
    <comment ref="F86" authorId="0" shapeId="0" xr:uid="{6CC952D5-60BB-4DA5-B99C-5BB4D8172382}">
      <text>
        <r>
          <rPr>
            <sz val="9"/>
            <color indexed="81"/>
            <rFont val="MS P ゴシック"/>
            <family val="3"/>
            <charset val="128"/>
          </rPr>
          <t xml:space="preserve">「元号」を入力してください。
</t>
        </r>
      </text>
    </comment>
    <comment ref="G86" authorId="1" shapeId="0" xr:uid="{8F0966EF-2D01-4955-A929-4EED74B84C7A}">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F4" authorId="0" shapeId="0" xr:uid="{00000000-0006-0000-0500-000001000000}">
      <text>
        <r>
          <rPr>
            <b/>
            <sz val="9"/>
            <color indexed="81"/>
            <rFont val="ＭＳ Ｐゴシック"/>
            <family val="3"/>
            <charset val="128"/>
          </rPr>
          <t>別紙に記入した「目標年度」が自動入力されます。</t>
        </r>
        <r>
          <rPr>
            <sz val="9"/>
            <color indexed="81"/>
            <rFont val="ＭＳ Ｐゴシック"/>
            <family val="3"/>
            <charset val="128"/>
          </rPr>
          <t xml:space="preserve">
</t>
        </r>
      </text>
    </comment>
    <comment ref="D28" authorId="0" shapeId="0" xr:uid="{00000000-0006-0000-0500-000002000000}">
      <text>
        <r>
          <rPr>
            <b/>
            <sz val="10"/>
            <color indexed="81"/>
            <rFont val="ＭＳ Ｐゴシック"/>
            <family val="3"/>
            <charset val="128"/>
          </rPr>
          <t>自動計算されます。</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D3" authorId="0" shapeId="0" xr:uid="{00000000-0006-0000-0600-000001000000}">
      <text>
        <r>
          <rPr>
            <b/>
            <sz val="9"/>
            <color indexed="81"/>
            <rFont val="MS P ゴシック"/>
            <family val="3"/>
            <charset val="128"/>
          </rPr>
          <t>計画書に記載の内容を記入してください</t>
        </r>
      </text>
    </comment>
    <comment ref="D6" authorId="0" shapeId="0" xr:uid="{00000000-0006-0000-0600-000002000000}">
      <text>
        <r>
          <rPr>
            <b/>
            <sz val="9"/>
            <color indexed="81"/>
            <rFont val="MS P ゴシック"/>
            <family val="3"/>
            <charset val="128"/>
          </rPr>
          <t>「元号」を入力してください。</t>
        </r>
      </text>
    </comment>
    <comment ref="E6" authorId="1" shapeId="0" xr:uid="{00000000-0006-0000-0600-000003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6" authorId="1" shapeId="0" xr:uid="{00000000-0006-0000-0600-000004000000}">
      <text>
        <r>
          <rPr>
            <b/>
            <sz val="9"/>
            <color indexed="81"/>
            <rFont val="ＭＳ Ｐゴシック"/>
            <family val="3"/>
            <charset val="128"/>
          </rPr>
          <t>別紙に記入した「目標年度」が自動入力されます。</t>
        </r>
      </text>
    </comment>
    <comment ref="K6" authorId="1" shapeId="0" xr:uid="{00000000-0006-0000-0600-000005000000}">
      <text>
        <r>
          <rPr>
            <b/>
            <sz val="9"/>
            <color indexed="81"/>
            <rFont val="ＭＳ Ｐゴシック"/>
            <family val="3"/>
            <charset val="128"/>
          </rPr>
          <t>別紙に記入した「目標年度」が自動入力されます。</t>
        </r>
      </text>
    </comment>
    <comment ref="D8" authorId="0" shapeId="0" xr:uid="{00000000-0006-0000-0600-000006000000}">
      <text>
        <r>
          <rPr>
            <b/>
            <sz val="9"/>
            <color indexed="81"/>
            <rFont val="MS P ゴシック"/>
            <family val="3"/>
            <charset val="128"/>
          </rPr>
          <t>計画書に記載の数値を入力してください</t>
        </r>
      </text>
    </comment>
    <comment ref="J8" authorId="0" shapeId="0" xr:uid="{00000000-0006-0000-0600-000007000000}">
      <text>
        <r>
          <rPr>
            <b/>
            <sz val="9"/>
            <color indexed="81"/>
            <rFont val="MS P ゴシック"/>
            <family val="3"/>
            <charset val="128"/>
          </rPr>
          <t>計画書に記載の数値を入力してください</t>
        </r>
      </text>
    </comment>
    <comment ref="H9" authorId="1" shapeId="0" xr:uid="{00000000-0006-0000-0600-000008000000}">
      <text>
        <r>
          <rPr>
            <b/>
            <sz val="9"/>
            <color indexed="81"/>
            <rFont val="ＭＳ Ｐゴシック"/>
            <family val="3"/>
            <charset val="128"/>
          </rPr>
          <t>基準年度欄の（単位）を入力すると自動入力されます。</t>
        </r>
      </text>
    </comment>
    <comment ref="K9" authorId="1" shapeId="0" xr:uid="{00000000-0006-0000-0600-000009000000}">
      <text>
        <r>
          <rPr>
            <b/>
            <sz val="9"/>
            <color indexed="81"/>
            <rFont val="ＭＳ Ｐゴシック"/>
            <family val="3"/>
            <charset val="128"/>
          </rPr>
          <t>基準年度欄の（単位）を入力すると自動入力されます。</t>
        </r>
      </text>
    </comment>
    <comment ref="F11" authorId="1" shapeId="0" xr:uid="{00000000-0006-0000-0600-00000A000000}">
      <text>
        <r>
          <rPr>
            <b/>
            <sz val="9"/>
            <color indexed="81"/>
            <rFont val="ＭＳ Ｐゴシック"/>
            <family val="3"/>
            <charset val="128"/>
          </rPr>
          <t>基準年度欄の（単位）を入力すると自動入力されます。</t>
        </r>
      </text>
    </comment>
    <comment ref="I11" authorId="1" shapeId="0" xr:uid="{00000000-0006-0000-0600-00000B000000}">
      <text>
        <r>
          <rPr>
            <b/>
            <sz val="9"/>
            <color indexed="81"/>
            <rFont val="ＭＳ Ｐゴシック"/>
            <family val="3"/>
            <charset val="128"/>
          </rPr>
          <t>基準年度欄の（単位）を入力すると自動入力されます。</t>
        </r>
      </text>
    </comment>
    <comment ref="L11" authorId="1" shapeId="0" xr:uid="{00000000-0006-0000-0600-00000C000000}">
      <text>
        <r>
          <rPr>
            <b/>
            <sz val="9"/>
            <color indexed="81"/>
            <rFont val="ＭＳ Ｐゴシック"/>
            <family val="3"/>
            <charset val="128"/>
          </rPr>
          <t>基準年度欄の（単位）を入力すると自動入力されます。</t>
        </r>
      </text>
    </comment>
    <comment ref="F13" authorId="1" shapeId="0" xr:uid="{00000000-0006-0000-0600-00000D000000}">
      <text>
        <r>
          <rPr>
            <b/>
            <sz val="9"/>
            <color indexed="81"/>
            <rFont val="ＭＳ Ｐゴシック"/>
            <family val="3"/>
            <charset val="128"/>
          </rPr>
          <t>基準年度欄の（単位）を入力すると自動入力されます。</t>
        </r>
      </text>
    </comment>
    <comment ref="I13" authorId="1" shapeId="0" xr:uid="{00000000-0006-0000-0600-00000E000000}">
      <text>
        <r>
          <rPr>
            <b/>
            <sz val="9"/>
            <color indexed="81"/>
            <rFont val="ＭＳ Ｐゴシック"/>
            <family val="3"/>
            <charset val="128"/>
          </rPr>
          <t>基準年度欄の（単位）を入力すると自動入力されます。</t>
        </r>
      </text>
    </comment>
    <comment ref="L13" authorId="1" shapeId="0" xr:uid="{00000000-0006-0000-0600-00000F000000}">
      <text>
        <r>
          <rPr>
            <b/>
            <sz val="9"/>
            <color indexed="81"/>
            <rFont val="ＭＳ Ｐゴシック"/>
            <family val="3"/>
            <charset val="128"/>
          </rPr>
          <t>基準年度欄の（単位）を入力すると自動入力されます。</t>
        </r>
      </text>
    </comment>
    <comment ref="D14" authorId="1" shapeId="0" xr:uid="{00000000-0006-0000-0600-000010000000}">
      <text>
        <r>
          <rPr>
            <b/>
            <sz val="9"/>
            <color indexed="81"/>
            <rFont val="ＭＳ Ｐゴシック"/>
            <family val="3"/>
            <charset val="128"/>
          </rPr>
          <t xml:space="preserve">計画書に記載の数値を入力してください
</t>
        </r>
      </text>
    </comment>
    <comment ref="D23" authorId="1" shapeId="0" xr:uid="{00000000-0006-0000-0600-000011000000}">
      <text>
        <r>
          <rPr>
            <sz val="9"/>
            <color indexed="81"/>
            <rFont val="ＭＳ Ｐゴシック"/>
            <family val="3"/>
            <charset val="128"/>
          </rPr>
          <t xml:space="preserve">24時間営業小売業者等
</t>
        </r>
      </text>
    </comment>
    <comment ref="E24" authorId="1" shapeId="0" xr:uid="{00000000-0006-0000-0600-000012000000}">
      <text>
        <r>
          <rPr>
            <b/>
            <sz val="9"/>
            <color indexed="81"/>
            <rFont val="ＭＳ Ｐゴシック"/>
            <family val="3"/>
            <charset val="128"/>
          </rPr>
          <t>24時間営業をしている店舗数を入力してください。</t>
        </r>
      </text>
    </comment>
    <comment ref="H24" authorId="1" shapeId="0" xr:uid="{00000000-0006-0000-0600-000013000000}">
      <text>
        <r>
          <rPr>
            <b/>
            <sz val="9"/>
            <color indexed="81"/>
            <rFont val="ＭＳ Ｐゴシック"/>
            <family val="3"/>
            <charset val="128"/>
          </rPr>
          <t>全体の店舗数を入力してください。なお、事務所や配送センターは除きます。</t>
        </r>
        <r>
          <rPr>
            <sz val="9"/>
            <color indexed="81"/>
            <rFont val="ＭＳ Ｐゴシック"/>
            <family val="3"/>
            <charset val="128"/>
          </rPr>
          <t xml:space="preserve">
</t>
        </r>
      </text>
    </comment>
    <comment ref="D25" authorId="1" shapeId="0" xr:uid="{00000000-0006-0000-0600-000014000000}">
      <text>
        <r>
          <rPr>
            <sz val="9"/>
            <color indexed="81"/>
            <rFont val="ＭＳ Ｐゴシック"/>
            <family val="3"/>
            <charset val="128"/>
          </rPr>
          <t xml:space="preserve">24時間営業小売業者等のうち、フランチャイズ事業者（親業者と加盟業者の合計）
</t>
        </r>
      </text>
    </comment>
    <comment ref="E26" authorId="1" shapeId="0" xr:uid="{00000000-0006-0000-0600-000015000000}">
      <text>
        <r>
          <rPr>
            <b/>
            <sz val="9"/>
            <color indexed="81"/>
            <rFont val="ＭＳ Ｐゴシック"/>
            <family val="3"/>
            <charset val="128"/>
          </rPr>
          <t>24時間営業をしている店舗数を入力してください。（親業者と加盟業者の合計）</t>
        </r>
      </text>
    </comment>
    <comment ref="H26" authorId="1" shapeId="0" xr:uid="{00000000-0006-0000-0600-000016000000}">
      <text>
        <r>
          <rPr>
            <b/>
            <sz val="9"/>
            <color indexed="81"/>
            <rFont val="ＭＳ Ｐゴシック"/>
            <family val="3"/>
            <charset val="128"/>
          </rPr>
          <t>全体の店舗数を入力してください。（親業者と加盟業者の合計）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tc={B9144C7D-48F6-435A-B3E4-93DECCD3991F}</author>
  </authors>
  <commentList>
    <comment ref="K55" authorId="0" shapeId="0" xr:uid="{B9144C7D-48F6-435A-B3E4-93DECCD399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電力排出係数を変更する場合は枠外に上書きし、＜備考欄＞に変更内容を記入してください</t>
      </text>
    </comment>
  </commentList>
</comments>
</file>

<file path=xl/sharedStrings.xml><?xml version="1.0" encoding="utf-8"?>
<sst xmlns="http://schemas.openxmlformats.org/spreadsheetml/2006/main" count="1774" uniqueCount="795">
  <si>
    <t>☆各シートに文字や数値を入力する前に必ずお読みください！</t>
    <rPh sb="1" eb="2">
      <t>カク</t>
    </rPh>
    <rPh sb="6" eb="8">
      <t>モジ</t>
    </rPh>
    <rPh sb="9" eb="11">
      <t>スウチ</t>
    </rPh>
    <rPh sb="12" eb="14">
      <t>ニュウリョク</t>
    </rPh>
    <rPh sb="16" eb="17">
      <t>マエ</t>
    </rPh>
    <rPh sb="18" eb="19">
      <t>カナラ</t>
    </rPh>
    <rPh sb="21" eb="22">
      <t>ヨ</t>
    </rPh>
    <phoneticPr fontId="4"/>
  </si>
  <si>
    <t>1　入力の手順</t>
    <rPh sb="2" eb="4">
      <t>ニュウリョク</t>
    </rPh>
    <rPh sb="5" eb="7">
      <t>テジュン</t>
    </rPh>
    <phoneticPr fontId="4"/>
  </si>
  <si>
    <t>１</t>
    <phoneticPr fontId="4"/>
  </si>
  <si>
    <t>表紙</t>
    <rPh sb="0" eb="2">
      <t>ヒョウシ</t>
    </rPh>
    <phoneticPr fontId="4"/>
  </si>
  <si>
    <t>２</t>
    <phoneticPr fontId="4"/>
  </si>
  <si>
    <t>別紙</t>
    <rPh sb="0" eb="2">
      <t>ベッシ</t>
    </rPh>
    <phoneticPr fontId="4"/>
  </si>
  <si>
    <t>３</t>
    <phoneticPr fontId="4"/>
  </si>
  <si>
    <t>シート1-1</t>
    <phoneticPr fontId="4"/>
  </si>
  <si>
    <t>４</t>
    <phoneticPr fontId="4"/>
  </si>
  <si>
    <t>シート２・３</t>
    <phoneticPr fontId="4"/>
  </si>
  <si>
    <t>５</t>
    <phoneticPr fontId="4"/>
  </si>
  <si>
    <t>シート４・５</t>
    <phoneticPr fontId="4"/>
  </si>
  <si>
    <r>
      <t>※「別表１」、「別表２」、「業種コード」の各シートは、</t>
    </r>
    <r>
      <rPr>
        <u/>
        <sz val="10"/>
        <rFont val="ＭＳ ゴシック"/>
        <family val="3"/>
        <charset val="128"/>
      </rPr>
      <t>入力用ではないため、入力や削除することはできません。</t>
    </r>
    <rPh sb="14" eb="16">
      <t>ギョウシュ</t>
    </rPh>
    <rPh sb="21" eb="22">
      <t>カク</t>
    </rPh>
    <rPh sb="27" eb="29">
      <t>ニュウリョク</t>
    </rPh>
    <rPh sb="29" eb="30">
      <t>ヨウ</t>
    </rPh>
    <rPh sb="37" eb="39">
      <t>ニュウリョク</t>
    </rPh>
    <rPh sb="40" eb="42">
      <t>サクジョ</t>
    </rPh>
    <phoneticPr fontId="4"/>
  </si>
  <si>
    <t>２　入力画面について</t>
    <rPh sb="2" eb="4">
      <t>ニュウリョク</t>
    </rPh>
    <rPh sb="4" eb="6">
      <t>ガメン</t>
    </rPh>
    <phoneticPr fontId="4"/>
  </si>
  <si>
    <t>○入力する各シートには、直接入力する場所、自動的に計算される場所、メニューから選択する場所や</t>
    <rPh sb="1" eb="3">
      <t>ニュウリョク</t>
    </rPh>
    <rPh sb="5" eb="6">
      <t>カク</t>
    </rPh>
    <rPh sb="12" eb="14">
      <t>チョクセツ</t>
    </rPh>
    <rPh sb="14" eb="16">
      <t>ニュウリョク</t>
    </rPh>
    <rPh sb="18" eb="20">
      <t>バショ</t>
    </rPh>
    <rPh sb="21" eb="24">
      <t>ジドウテキ</t>
    </rPh>
    <rPh sb="25" eb="27">
      <t>ケイサン</t>
    </rPh>
    <rPh sb="30" eb="32">
      <t>バショ</t>
    </rPh>
    <rPh sb="39" eb="41">
      <t>センタク</t>
    </rPh>
    <rPh sb="43" eb="45">
      <t>バショ</t>
    </rPh>
    <phoneticPr fontId="4"/>
  </si>
  <si>
    <t>　入力にあたっての留意事項等を表示する機能を設定しています。</t>
    <phoneticPr fontId="4"/>
  </si>
  <si>
    <t>○シートには保護をかけていますので、薄い黄色のセル以外の入力するとエラーメッセージがでます。</t>
    <rPh sb="6" eb="8">
      <t>ホゴ</t>
    </rPh>
    <rPh sb="18" eb="19">
      <t>ウス</t>
    </rPh>
    <rPh sb="20" eb="22">
      <t>キイロ</t>
    </rPh>
    <rPh sb="25" eb="27">
      <t>イガイ</t>
    </rPh>
    <rPh sb="28" eb="30">
      <t>ニュウリョク</t>
    </rPh>
    <phoneticPr fontId="4"/>
  </si>
  <si>
    <t>○セルによっては、文字数の制限をかけています。制限文字数を超えるとエラーメッセージがでます。</t>
    <rPh sb="9" eb="12">
      <t>モジスウ</t>
    </rPh>
    <rPh sb="13" eb="15">
      <t>セイゲン</t>
    </rPh>
    <rPh sb="23" eb="25">
      <t>セイゲン</t>
    </rPh>
    <rPh sb="25" eb="28">
      <t>モジスウ</t>
    </rPh>
    <rPh sb="29" eb="30">
      <t>コ</t>
    </rPh>
    <phoneticPr fontId="4"/>
  </si>
  <si>
    <t>【別紙】</t>
    <rPh sb="1" eb="3">
      <t>ベッシ</t>
    </rPh>
    <phoneticPr fontId="4"/>
  </si>
  <si>
    <t>１　温室効果ガスの排出の量</t>
    <rPh sb="2" eb="4">
      <t>オンシツ</t>
    </rPh>
    <rPh sb="4" eb="6">
      <t>コウカ</t>
    </rPh>
    <rPh sb="9" eb="11">
      <t>ハイシュツ</t>
    </rPh>
    <rPh sb="12" eb="13">
      <t>リョウ</t>
    </rPh>
    <phoneticPr fontId="4"/>
  </si>
  <si>
    <t>基準年度</t>
    <rPh sb="0" eb="2">
      <t>キジュン</t>
    </rPh>
    <rPh sb="2" eb="4">
      <t>ネンド</t>
    </rPh>
    <phoneticPr fontId="4"/>
  </si>
  <si>
    <t>目標年度</t>
    <rPh sb="0" eb="2">
      <t>モクヒョウ</t>
    </rPh>
    <rPh sb="2" eb="4">
      <t>ネンド</t>
    </rPh>
    <phoneticPr fontId="4"/>
  </si>
  <si>
    <t>年度</t>
    <rPh sb="0" eb="2">
      <t>ネンド</t>
    </rPh>
    <phoneticPr fontId="4"/>
  </si>
  <si>
    <t>令和</t>
    <rPh sb="0" eb="1">
      <t>レイ</t>
    </rPh>
    <rPh sb="1" eb="2">
      <t>ワ</t>
    </rPh>
    <phoneticPr fontId="4"/>
  </si>
  <si>
    <t>事業活動に伴う温室効果ガス排出量</t>
    <rPh sb="0" eb="2">
      <t>ジギョウ</t>
    </rPh>
    <rPh sb="2" eb="4">
      <t>カツドウ</t>
    </rPh>
    <rPh sb="5" eb="6">
      <t>トモナ</t>
    </rPh>
    <rPh sb="7" eb="9">
      <t>オンシツ</t>
    </rPh>
    <rPh sb="9" eb="11">
      <t>コウカ</t>
    </rPh>
    <rPh sb="13" eb="15">
      <t>ハイシュツ</t>
    </rPh>
    <rPh sb="15" eb="16">
      <t>リョウ</t>
    </rPh>
    <phoneticPr fontId="4"/>
  </si>
  <si>
    <r>
      <t>ｔ-CO</t>
    </r>
    <r>
      <rPr>
        <vertAlign val="subscript"/>
        <sz val="10"/>
        <rFont val="ＭＳ 明朝"/>
        <family val="1"/>
        <charset val="128"/>
      </rPr>
      <t>2</t>
    </r>
  </si>
  <si>
    <t>補完的手段による削減量</t>
    <rPh sb="0" eb="2">
      <t>ホカン</t>
    </rPh>
    <rPh sb="2" eb="3">
      <t>テキ</t>
    </rPh>
    <rPh sb="3" eb="5">
      <t>シュダン</t>
    </rPh>
    <rPh sb="8" eb="10">
      <t>サクゲン</t>
    </rPh>
    <rPh sb="10" eb="11">
      <t>リョウ</t>
    </rPh>
    <phoneticPr fontId="4"/>
  </si>
  <si>
    <t>温室効果ガス総合排出量</t>
    <rPh sb="0" eb="2">
      <t>オンシツ</t>
    </rPh>
    <rPh sb="2" eb="4">
      <t>コウカ</t>
    </rPh>
    <rPh sb="6" eb="8">
      <t>ソウゴウ</t>
    </rPh>
    <rPh sb="8" eb="10">
      <t>ハイシュツ</t>
    </rPh>
    <rPh sb="10" eb="11">
      <t>リョウ</t>
    </rPh>
    <phoneticPr fontId="4"/>
  </si>
  <si>
    <t>３　本システムに関するお問い合わせ先</t>
    <rPh sb="2" eb="3">
      <t>ホン</t>
    </rPh>
    <rPh sb="8" eb="9">
      <t>カン</t>
    </rPh>
    <rPh sb="12" eb="13">
      <t>ト</t>
    </rPh>
    <rPh sb="14" eb="15">
      <t>ア</t>
    </rPh>
    <rPh sb="17" eb="18">
      <t>サキ</t>
    </rPh>
    <phoneticPr fontId="4"/>
  </si>
  <si>
    <t>〒500-8570 岐阜市薮田南2-1-1</t>
    <rPh sb="10" eb="13">
      <t>ギフシ</t>
    </rPh>
    <rPh sb="13" eb="15">
      <t>ヤブタ</t>
    </rPh>
    <rPh sb="15" eb="16">
      <t>ミナミ</t>
    </rPh>
    <phoneticPr fontId="4"/>
  </si>
  <si>
    <t>～ 「岐阜県ホームページ] ～</t>
    <rPh sb="3" eb="6">
      <t>ギフケン</t>
    </rPh>
    <phoneticPr fontId="4"/>
  </si>
  <si>
    <t>岐阜県地球温暖化防止及び気候変動適応基本条例に基づく計画等について</t>
    <rPh sb="0" eb="3">
      <t>ギフケン</t>
    </rPh>
    <rPh sb="3" eb="5">
      <t>チキュウ</t>
    </rPh>
    <rPh sb="5" eb="8">
      <t>オンダンカ</t>
    </rPh>
    <rPh sb="23" eb="24">
      <t>モト</t>
    </rPh>
    <rPh sb="26" eb="28">
      <t>ケイカク</t>
    </rPh>
    <rPh sb="28" eb="29">
      <t>トウ</t>
    </rPh>
    <phoneticPr fontId="4"/>
  </si>
  <si>
    <t>https://www.pref.gifu.lg.jp/page/8625.html</t>
  </si>
  <si>
    <t>提出前入力内容チェック表</t>
    <rPh sb="0" eb="2">
      <t>テイシュツ</t>
    </rPh>
    <rPh sb="2" eb="3">
      <t>マエ</t>
    </rPh>
    <rPh sb="3" eb="5">
      <t>ニュウリョク</t>
    </rPh>
    <rPh sb="5" eb="7">
      <t>ナイヨウ</t>
    </rPh>
    <rPh sb="11" eb="12">
      <t>ヒョウ</t>
    </rPh>
    <phoneticPr fontId="4"/>
  </si>
  <si>
    <t>本チェック表は、事業者の皆様が提出前に自己確認する項目をまとめたものです。</t>
    <rPh sb="0" eb="1">
      <t>ホン</t>
    </rPh>
    <rPh sb="5" eb="6">
      <t>ヒョウ</t>
    </rPh>
    <rPh sb="8" eb="11">
      <t>ジギョウシャ</t>
    </rPh>
    <rPh sb="12" eb="14">
      <t>ミナサマ</t>
    </rPh>
    <rPh sb="15" eb="17">
      <t>テイシュツ</t>
    </rPh>
    <rPh sb="17" eb="18">
      <t>マエ</t>
    </rPh>
    <rPh sb="19" eb="21">
      <t>ジコ</t>
    </rPh>
    <rPh sb="21" eb="23">
      <t>カクニン</t>
    </rPh>
    <rPh sb="25" eb="27">
      <t>コウモク</t>
    </rPh>
    <phoneticPr fontId="4"/>
  </si>
  <si>
    <t>１．様式</t>
    <rPh sb="2" eb="4">
      <t>ヨウシキ</t>
    </rPh>
    <phoneticPr fontId="4"/>
  </si>
  <si>
    <t>備考</t>
    <rPh sb="0" eb="2">
      <t>ビコウ</t>
    </rPh>
    <phoneticPr fontId="4"/>
  </si>
  <si>
    <t>電力の排出係数等が異なります</t>
    <rPh sb="0" eb="2">
      <t>デンリョク</t>
    </rPh>
    <rPh sb="3" eb="5">
      <t>ハイシュツ</t>
    </rPh>
    <rPh sb="5" eb="7">
      <t>ケイスウ</t>
    </rPh>
    <rPh sb="7" eb="8">
      <t>トウ</t>
    </rPh>
    <rPh sb="9" eb="10">
      <t>コト</t>
    </rPh>
    <phoneticPr fontId="4"/>
  </si>
  <si>
    <t>２．表紙</t>
    <rPh sb="2" eb="4">
      <t>ヒョウシ</t>
    </rPh>
    <phoneticPr fontId="4"/>
  </si>
  <si>
    <t>条例施行規則第5条に規定されている事業者の要件を選択しているか</t>
    <rPh sb="0" eb="2">
      <t>ジョウレイ</t>
    </rPh>
    <rPh sb="2" eb="4">
      <t>セコウ</t>
    </rPh>
    <rPh sb="4" eb="6">
      <t>キソク</t>
    </rPh>
    <rPh sb="6" eb="7">
      <t>ダイ</t>
    </rPh>
    <rPh sb="8" eb="9">
      <t>ジョウ</t>
    </rPh>
    <rPh sb="10" eb="12">
      <t>キテイ</t>
    </rPh>
    <rPh sb="17" eb="20">
      <t>ジギョウシャ</t>
    </rPh>
    <rPh sb="21" eb="23">
      <t>ヨウケン</t>
    </rPh>
    <rPh sb="24" eb="26">
      <t>センタク</t>
    </rPh>
    <phoneticPr fontId="4"/>
  </si>
  <si>
    <t>事業所の名称及び所在地を記入しているか</t>
    <rPh sb="0" eb="3">
      <t>ジギョウショ</t>
    </rPh>
    <rPh sb="4" eb="6">
      <t>メイショウ</t>
    </rPh>
    <rPh sb="6" eb="7">
      <t>オヨ</t>
    </rPh>
    <rPh sb="8" eb="11">
      <t>ショザイチ</t>
    </rPh>
    <rPh sb="12" eb="14">
      <t>キニュウ</t>
    </rPh>
    <phoneticPr fontId="4"/>
  </si>
  <si>
    <t>当該事業所において行われている事業の主たる業種を選択しているか</t>
    <rPh sb="0" eb="2">
      <t>トウガイ</t>
    </rPh>
    <rPh sb="2" eb="5">
      <t>ジギョウショ</t>
    </rPh>
    <rPh sb="9" eb="10">
      <t>オコナ</t>
    </rPh>
    <rPh sb="15" eb="17">
      <t>ジギョウ</t>
    </rPh>
    <rPh sb="18" eb="19">
      <t>シュ</t>
    </rPh>
    <rPh sb="21" eb="23">
      <t>ギョウシュ</t>
    </rPh>
    <rPh sb="24" eb="26">
      <t>センタク</t>
    </rPh>
    <phoneticPr fontId="4"/>
  </si>
  <si>
    <t>３．別紙</t>
    <rPh sb="2" eb="4">
      <t>ベッシ</t>
    </rPh>
    <phoneticPr fontId="4"/>
  </si>
  <si>
    <t>他のシートで入力ミスがあると異常な値になります</t>
    <rPh sb="0" eb="1">
      <t>ホカ</t>
    </rPh>
    <rPh sb="6" eb="8">
      <t>ニュウリョク</t>
    </rPh>
    <rPh sb="14" eb="16">
      <t>イジョウ</t>
    </rPh>
    <rPh sb="17" eb="18">
      <t>アタイ</t>
    </rPh>
    <phoneticPr fontId="4"/>
  </si>
  <si>
    <t>４．シート1-1、シート2・3</t>
    <phoneticPr fontId="4"/>
  </si>
  <si>
    <t>数値に記入漏れがないか</t>
    <rPh sb="0" eb="2">
      <t>スウチ</t>
    </rPh>
    <rPh sb="3" eb="5">
      <t>キニュウ</t>
    </rPh>
    <rPh sb="5" eb="6">
      <t>モ</t>
    </rPh>
    <phoneticPr fontId="4"/>
  </si>
  <si>
    <t>適切な「温室効果ガスの排出量と密接な関係を持つ値」を記述しているか</t>
    <rPh sb="0" eb="2">
      <t>テキセツ</t>
    </rPh>
    <rPh sb="4" eb="6">
      <t>オンシツ</t>
    </rPh>
    <rPh sb="6" eb="8">
      <t>コウカ</t>
    </rPh>
    <rPh sb="11" eb="13">
      <t>ハイシュツ</t>
    </rPh>
    <rPh sb="13" eb="14">
      <t>リョウ</t>
    </rPh>
    <rPh sb="15" eb="17">
      <t>ミッセツ</t>
    </rPh>
    <rPh sb="18" eb="20">
      <t>カンケイ</t>
    </rPh>
    <rPh sb="21" eb="22">
      <t>モ</t>
    </rPh>
    <rPh sb="23" eb="24">
      <t>アタイ</t>
    </rPh>
    <rPh sb="26" eb="28">
      <t>キジュツ</t>
    </rPh>
    <phoneticPr fontId="4"/>
  </si>
  <si>
    <t>密接な関係を持つ値の数値、単位を適切に入力しているか</t>
    <rPh sb="0" eb="2">
      <t>ミッセツ</t>
    </rPh>
    <rPh sb="3" eb="5">
      <t>カンケイ</t>
    </rPh>
    <rPh sb="6" eb="7">
      <t>モ</t>
    </rPh>
    <rPh sb="8" eb="9">
      <t>アタイ</t>
    </rPh>
    <rPh sb="10" eb="12">
      <t>スウチ</t>
    </rPh>
    <rPh sb="13" eb="15">
      <t>タンイ</t>
    </rPh>
    <rPh sb="16" eb="18">
      <t>テキセツ</t>
    </rPh>
    <rPh sb="19" eb="21">
      <t>ニュウリョク</t>
    </rPh>
    <phoneticPr fontId="4"/>
  </si>
  <si>
    <t>「温室効果ガスの排出量と密接な関係を持つ値」を複数設定した場合の設定方法を入力しているか（該当事業所のみ）</t>
    <rPh sb="23" eb="25">
      <t>フクスウ</t>
    </rPh>
    <rPh sb="25" eb="27">
      <t>セッテイ</t>
    </rPh>
    <rPh sb="29" eb="31">
      <t>バアイ</t>
    </rPh>
    <rPh sb="32" eb="34">
      <t>セッテイ</t>
    </rPh>
    <rPh sb="34" eb="36">
      <t>ホウホウ</t>
    </rPh>
    <rPh sb="37" eb="39">
      <t>ニュウリョク</t>
    </rPh>
    <rPh sb="45" eb="47">
      <t>ガイトウ</t>
    </rPh>
    <rPh sb="47" eb="50">
      <t>ジギョウショ</t>
    </rPh>
    <phoneticPr fontId="4"/>
  </si>
  <si>
    <t>６．シート5（該当する事業所のみ）</t>
    <rPh sb="7" eb="9">
      <t>ガイトウ</t>
    </rPh>
    <rPh sb="11" eb="14">
      <t>ジギョウショ</t>
    </rPh>
    <phoneticPr fontId="4"/>
  </si>
  <si>
    <t>数値に記入漏れ、誤りがないか</t>
    <rPh sb="0" eb="2">
      <t>スウチ</t>
    </rPh>
    <rPh sb="3" eb="5">
      <t>キニュウ</t>
    </rPh>
    <rPh sb="5" eb="6">
      <t>モ</t>
    </rPh>
    <rPh sb="8" eb="9">
      <t>アヤマ</t>
    </rPh>
    <phoneticPr fontId="4"/>
  </si>
  <si>
    <t>年</t>
    <rPh sb="0" eb="1">
      <t>ネン</t>
    </rPh>
    <phoneticPr fontId="4"/>
  </si>
  <si>
    <t>月</t>
    <rPh sb="0" eb="1">
      <t>ツキ</t>
    </rPh>
    <phoneticPr fontId="4"/>
  </si>
  <si>
    <t>日</t>
    <rPh sb="0" eb="1">
      <t>ニチ</t>
    </rPh>
    <phoneticPr fontId="4"/>
  </si>
  <si>
    <t>岐　阜　県　知　事 　様</t>
    <rPh sb="0" eb="1">
      <t>チマタ</t>
    </rPh>
    <rPh sb="2" eb="3">
      <t>トオル</t>
    </rPh>
    <rPh sb="4" eb="5">
      <t>ケン</t>
    </rPh>
    <rPh sb="6" eb="7">
      <t>チ</t>
    </rPh>
    <rPh sb="8" eb="9">
      <t>コト</t>
    </rPh>
    <rPh sb="11" eb="12">
      <t>サマ</t>
    </rPh>
    <phoneticPr fontId="4"/>
  </si>
  <si>
    <t>住所</t>
    <rPh sb="0" eb="2">
      <t>ジュウショ</t>
    </rPh>
    <phoneticPr fontId="4"/>
  </si>
  <si>
    <t>(法人にあっては、主たる事務所の所在地）</t>
    <rPh sb="1" eb="3">
      <t>ホウジン</t>
    </rPh>
    <rPh sb="9" eb="10">
      <t>シュ</t>
    </rPh>
    <rPh sb="12" eb="14">
      <t>ジム</t>
    </rPh>
    <rPh sb="14" eb="15">
      <t>ショ</t>
    </rPh>
    <rPh sb="16" eb="19">
      <t>ショザイチ</t>
    </rPh>
    <phoneticPr fontId="4"/>
  </si>
  <si>
    <t>氏名</t>
    <rPh sb="0" eb="2">
      <t>シメイ</t>
    </rPh>
    <phoneticPr fontId="4"/>
  </si>
  <si>
    <t>(法人にあっては、名称及び代表者の氏名）</t>
    <rPh sb="1" eb="3">
      <t>ホウジン</t>
    </rPh>
    <rPh sb="9" eb="11">
      <t>メイショウ</t>
    </rPh>
    <rPh sb="11" eb="12">
      <t>オヨ</t>
    </rPh>
    <rPh sb="13" eb="16">
      <t>ダイヒョウシャ</t>
    </rPh>
    <rPh sb="17" eb="19">
      <t>シメイ</t>
    </rPh>
    <phoneticPr fontId="4"/>
  </si>
  <si>
    <t>岐阜県地球温暖化防止及び気候変動適応基本条例施行規則第５条に規定する特定事業者の要件</t>
    <rPh sb="0" eb="3">
      <t>ギフケン</t>
    </rPh>
    <rPh sb="3" eb="5">
      <t>チキュウ</t>
    </rPh>
    <rPh sb="5" eb="8">
      <t>オンダンカ</t>
    </rPh>
    <rPh sb="22" eb="24">
      <t>シコウ</t>
    </rPh>
    <rPh sb="24" eb="26">
      <t>キソク</t>
    </rPh>
    <rPh sb="26" eb="27">
      <t>ダイ</t>
    </rPh>
    <rPh sb="28" eb="29">
      <t>ジョウ</t>
    </rPh>
    <rPh sb="30" eb="32">
      <t>キテイ</t>
    </rPh>
    <rPh sb="34" eb="36">
      <t>トクテイ</t>
    </rPh>
    <rPh sb="36" eb="39">
      <t>ジギョウシャ</t>
    </rPh>
    <rPh sb="40" eb="42">
      <t>ヨウケン</t>
    </rPh>
    <phoneticPr fontId="4"/>
  </si>
  <si>
    <t>　</t>
  </si>
  <si>
    <t>第１号に該当する者</t>
    <rPh sb="0" eb="1">
      <t>ダイ</t>
    </rPh>
    <rPh sb="2" eb="3">
      <t>ゴウ</t>
    </rPh>
    <rPh sb="4" eb="6">
      <t>ガイトウ</t>
    </rPh>
    <rPh sb="8" eb="9">
      <t>モノ</t>
    </rPh>
    <phoneticPr fontId="4"/>
  </si>
  <si>
    <t>第２号イに該当する者</t>
    <rPh sb="0" eb="1">
      <t>ダイ</t>
    </rPh>
    <rPh sb="2" eb="3">
      <t>ゴウ</t>
    </rPh>
    <rPh sb="5" eb="7">
      <t>ガイトウ</t>
    </rPh>
    <rPh sb="9" eb="10">
      <t>モノ</t>
    </rPh>
    <phoneticPr fontId="4"/>
  </si>
  <si>
    <t>第２号ロに該当する者</t>
    <rPh sb="0" eb="1">
      <t>ダイ</t>
    </rPh>
    <rPh sb="2" eb="3">
      <t>ゴウ</t>
    </rPh>
    <rPh sb="5" eb="7">
      <t>ガイトウ</t>
    </rPh>
    <rPh sb="9" eb="10">
      <t>モノ</t>
    </rPh>
    <phoneticPr fontId="4"/>
  </si>
  <si>
    <t>第３号イに該当する者</t>
    <rPh sb="0" eb="1">
      <t>ダイ</t>
    </rPh>
    <rPh sb="2" eb="3">
      <t>ゴウ</t>
    </rPh>
    <rPh sb="5" eb="7">
      <t>ガイトウ</t>
    </rPh>
    <rPh sb="9" eb="10">
      <t>モノ</t>
    </rPh>
    <phoneticPr fontId="4"/>
  </si>
  <si>
    <t>第３号ロに該当する者</t>
    <rPh sb="0" eb="1">
      <t>ダイ</t>
    </rPh>
    <rPh sb="2" eb="3">
      <t>ゴウ</t>
    </rPh>
    <rPh sb="5" eb="7">
      <t>ガイトウ</t>
    </rPh>
    <rPh sb="9" eb="10">
      <t>モノ</t>
    </rPh>
    <phoneticPr fontId="4"/>
  </si>
  <si>
    <t>第３号ハに該当する者</t>
    <rPh sb="0" eb="1">
      <t>ダイ</t>
    </rPh>
    <rPh sb="2" eb="3">
      <t>ゴウ</t>
    </rPh>
    <rPh sb="5" eb="7">
      <t>ガイトウ</t>
    </rPh>
    <rPh sb="9" eb="10">
      <t>モノ</t>
    </rPh>
    <phoneticPr fontId="4"/>
  </si>
  <si>
    <t>第４号に該当する者</t>
    <rPh sb="0" eb="1">
      <t>ダイ</t>
    </rPh>
    <rPh sb="2" eb="3">
      <t>ゴウ</t>
    </rPh>
    <rPh sb="4" eb="6">
      <t>ガイトウ</t>
    </rPh>
    <rPh sb="8" eb="9">
      <t>モノ</t>
    </rPh>
    <phoneticPr fontId="4"/>
  </si>
  <si>
    <t>事業所の名称及び所在地</t>
    <phoneticPr fontId="4"/>
  </si>
  <si>
    <t>事業所において行われる事業</t>
    <rPh sb="2" eb="3">
      <t>ショ</t>
    </rPh>
    <rPh sb="7" eb="8">
      <t>オコナ</t>
    </rPh>
    <rPh sb="11" eb="13">
      <t>ジギョウ</t>
    </rPh>
    <phoneticPr fontId="4"/>
  </si>
  <si>
    <t>令和</t>
    <rPh sb="0" eb="2">
      <t>レイワ</t>
    </rPh>
    <phoneticPr fontId="4"/>
  </si>
  <si>
    <t xml:space="preserve"> 別紙のとおり</t>
    <rPh sb="1" eb="3">
      <t>ベッシ</t>
    </rPh>
    <phoneticPr fontId="4"/>
  </si>
  <si>
    <t>エネルギー使用の状況</t>
    <rPh sb="5" eb="7">
      <t>シヨウ</t>
    </rPh>
    <rPh sb="8" eb="10">
      <t>ジョウキョウ</t>
    </rPh>
    <phoneticPr fontId="4"/>
  </si>
  <si>
    <t>※岐阜県受付欄</t>
    <rPh sb="1" eb="4">
      <t>ギフケン</t>
    </rPh>
    <rPh sb="4" eb="6">
      <t>ウケツケ</t>
    </rPh>
    <rPh sb="6" eb="7">
      <t>ラン</t>
    </rPh>
    <phoneticPr fontId="4"/>
  </si>
  <si>
    <t>備考1</t>
    <phoneticPr fontId="4"/>
  </si>
  <si>
    <t>各記入欄にその記入事項の全てを記入することができないときは、「別紙のとおり」と記入し、別紙を添付すること。</t>
    <phoneticPr fontId="4"/>
  </si>
  <si>
    <t>　　2</t>
    <phoneticPr fontId="4"/>
  </si>
  <si>
    <t>用紙の大きさは、日本産業規格Ａ４縦型とすること。</t>
    <rPh sb="10" eb="12">
      <t>サンギョウ</t>
    </rPh>
    <phoneticPr fontId="4"/>
  </si>
  <si>
    <t>　　3</t>
  </si>
  <si>
    <t>　　4</t>
  </si>
  <si>
    <t>　　5</t>
  </si>
  <si>
    <t>※印のある欄は、記入しないこと。</t>
  </si>
  <si>
    <t>「岐阜県地球温暖化防止及び気候変動適応基本条例に基づく温室効果ガス排出削減計画書及び実績報告書届出の手引き」を参照の上記入すること。</t>
    <phoneticPr fontId="4"/>
  </si>
  <si>
    <t>連絡先</t>
    <rPh sb="0" eb="3">
      <t>レンラクサキ</t>
    </rPh>
    <phoneticPr fontId="4"/>
  </si>
  <si>
    <t>　　Ａ：基準年度の総合排出量又は総合排出原単位　Ｂ：目標年度の総合排出量又は総合排出原単位</t>
    <phoneticPr fontId="4"/>
  </si>
  <si>
    <t>ｋＬ</t>
    <phoneticPr fontId="4"/>
  </si>
  <si>
    <t>買電</t>
    <rPh sb="0" eb="2">
      <t>バイデン</t>
    </rPh>
    <phoneticPr fontId="4"/>
  </si>
  <si>
    <t>千kWh</t>
    <phoneticPr fontId="4"/>
  </si>
  <si>
    <t>自家発電</t>
    <rPh sb="0" eb="4">
      <t>ジカハツデン</t>
    </rPh>
    <phoneticPr fontId="4"/>
  </si>
  <si>
    <t xml:space="preserve">No. </t>
    <phoneticPr fontId="4"/>
  </si>
  <si>
    <t>↓</t>
    <phoneticPr fontId="4"/>
  </si>
  <si>
    <t>エネルギーの種類</t>
  </si>
  <si>
    <t>単位</t>
  </si>
  <si>
    <t>変更</t>
    <rPh sb="0" eb="2">
      <t>ヘンコウ</t>
    </rPh>
    <phoneticPr fontId="4"/>
  </si>
  <si>
    <t>単位
発熱量</t>
    <rPh sb="0" eb="2">
      <t>タンイ</t>
    </rPh>
    <rPh sb="3" eb="5">
      <t>ハツネツ</t>
    </rPh>
    <rPh sb="5" eb="6">
      <t>リョウ</t>
    </rPh>
    <phoneticPr fontId="4"/>
  </si>
  <si>
    <r>
      <t>CO</t>
    </r>
    <r>
      <rPr>
        <vertAlign val="subscript"/>
        <sz val="10"/>
        <color indexed="10"/>
        <rFont val="ＭＳ 明朝"/>
        <family val="1"/>
        <charset val="128"/>
      </rPr>
      <t>2</t>
    </r>
    <r>
      <rPr>
        <sz val="10"/>
        <color indexed="10"/>
        <rFont val="ＭＳ 明朝"/>
        <family val="1"/>
        <charset val="128"/>
      </rPr>
      <t xml:space="preserve">
排出係数</t>
    </r>
    <rPh sb="4" eb="6">
      <t>ハイシュツ</t>
    </rPh>
    <rPh sb="6" eb="8">
      <t>ケイスウ</t>
    </rPh>
    <phoneticPr fontId="4"/>
  </si>
  <si>
    <t>別表１</t>
    <rPh sb="0" eb="2">
      <t>ベッピョウ</t>
    </rPh>
    <phoneticPr fontId="4"/>
  </si>
  <si>
    <t>別表２</t>
    <rPh sb="0" eb="2">
      <t>ベッピョウ</t>
    </rPh>
    <phoneticPr fontId="4"/>
  </si>
  <si>
    <t>使用量（熱量）A</t>
    <rPh sb="0" eb="2">
      <t>シヨウ</t>
    </rPh>
    <rPh sb="2" eb="3">
      <t>リョウ</t>
    </rPh>
    <rPh sb="4" eb="6">
      <t>ネツリョウ</t>
    </rPh>
    <phoneticPr fontId="4"/>
  </si>
  <si>
    <t>販売量（熱量）B</t>
    <rPh sb="0" eb="2">
      <t>ハンバイ</t>
    </rPh>
    <rPh sb="2" eb="3">
      <t>リョウ</t>
    </rPh>
    <rPh sb="4" eb="6">
      <t>ネツリョウ</t>
    </rPh>
    <phoneticPr fontId="4"/>
  </si>
  <si>
    <t>実質使用量（熱量）A-B</t>
    <rPh sb="0" eb="2">
      <t>ジッシツ</t>
    </rPh>
    <rPh sb="2" eb="5">
      <t>シヨウリョウ</t>
    </rPh>
    <rPh sb="6" eb="8">
      <t>ネツリョウ</t>
    </rPh>
    <phoneticPr fontId="4"/>
  </si>
  <si>
    <r>
      <t>CO</t>
    </r>
    <r>
      <rPr>
        <vertAlign val="subscript"/>
        <sz val="10"/>
        <rFont val="ＭＳ 明朝"/>
        <family val="1"/>
        <charset val="128"/>
      </rPr>
      <t>2</t>
    </r>
    <r>
      <rPr>
        <sz val="10"/>
        <rFont val="ＭＳ 明朝"/>
        <family val="1"/>
        <charset val="128"/>
      </rPr>
      <t>排出量</t>
    </r>
    <rPh sb="3" eb="5">
      <t>ハイシュツ</t>
    </rPh>
    <rPh sb="5" eb="6">
      <t>リョウ</t>
    </rPh>
    <phoneticPr fontId="4"/>
  </si>
  <si>
    <t>ｋＬ</t>
  </si>
  <si>
    <t>ｔ</t>
  </si>
  <si>
    <r>
      <t>千ｍ</t>
    </r>
    <r>
      <rPr>
        <vertAlign val="superscript"/>
        <sz val="11"/>
        <color indexed="8"/>
        <rFont val="ＭＳ 明朝"/>
        <family val="1"/>
        <charset val="128"/>
      </rPr>
      <t>３</t>
    </r>
  </si>
  <si>
    <t>エネルギーの使用に伴って発生する二酸化炭素</t>
    <rPh sb="6" eb="8">
      <t>シヨウ</t>
    </rPh>
    <rPh sb="9" eb="10">
      <t>トモナ</t>
    </rPh>
    <rPh sb="12" eb="14">
      <t>ハッセイ</t>
    </rPh>
    <rPh sb="16" eb="19">
      <t>ニサンカ</t>
    </rPh>
    <rPh sb="19" eb="21">
      <t>タンソ</t>
    </rPh>
    <phoneticPr fontId="4"/>
  </si>
  <si>
    <t>区分</t>
    <rPh sb="0" eb="2">
      <t>クブン</t>
    </rPh>
    <phoneticPr fontId="4"/>
  </si>
  <si>
    <t>年度）</t>
    <rPh sb="0" eb="2">
      <t>ネンド</t>
    </rPh>
    <phoneticPr fontId="4"/>
  </si>
  <si>
    <t>森林の保全及び整備</t>
    <rPh sb="0" eb="2">
      <t>シンリン</t>
    </rPh>
    <rPh sb="3" eb="5">
      <t>ホゼン</t>
    </rPh>
    <rPh sb="5" eb="6">
      <t>オヨ</t>
    </rPh>
    <rPh sb="7" eb="9">
      <t>セイビ</t>
    </rPh>
    <phoneticPr fontId="4"/>
  </si>
  <si>
    <t>（岐阜県地球環境の保全のための森林づくり条例に基づき県が認定した吸収量）</t>
    <rPh sb="1" eb="4">
      <t>ギフケン</t>
    </rPh>
    <rPh sb="4" eb="6">
      <t>チキュウ</t>
    </rPh>
    <rPh sb="6" eb="8">
      <t>カンキョウ</t>
    </rPh>
    <rPh sb="9" eb="11">
      <t>ホゼン</t>
    </rPh>
    <rPh sb="15" eb="17">
      <t>シンリン</t>
    </rPh>
    <rPh sb="20" eb="22">
      <t>ジョウレイ</t>
    </rPh>
    <rPh sb="23" eb="24">
      <t>モト</t>
    </rPh>
    <rPh sb="26" eb="27">
      <t>ケン</t>
    </rPh>
    <rPh sb="28" eb="30">
      <t>ニンテイ</t>
    </rPh>
    <rPh sb="32" eb="34">
      <t>キュウシュウ</t>
    </rPh>
    <rPh sb="34" eb="35">
      <t>リョウ</t>
    </rPh>
    <phoneticPr fontId="4"/>
  </si>
  <si>
    <t>t-CO２</t>
    <phoneticPr fontId="4"/>
  </si>
  <si>
    <t>再生可能エネルギー</t>
    <rPh sb="0" eb="2">
      <t>サイセイ</t>
    </rPh>
    <rPh sb="2" eb="4">
      <t>カノウ</t>
    </rPh>
    <phoneticPr fontId="4"/>
  </si>
  <si>
    <t>（他への供給分）</t>
    <rPh sb="1" eb="2">
      <t>ホカ</t>
    </rPh>
    <rPh sb="4" eb="6">
      <t>キョウキュウ</t>
    </rPh>
    <rPh sb="6" eb="7">
      <t>ブン</t>
    </rPh>
    <phoneticPr fontId="4"/>
  </si>
  <si>
    <t>グリーン電力の購入</t>
    <rPh sb="4" eb="6">
      <t>デンリョク</t>
    </rPh>
    <rPh sb="7" eb="9">
      <t>コウニュウ</t>
    </rPh>
    <phoneticPr fontId="4"/>
  </si>
  <si>
    <t>国内クレジット購入量</t>
    <rPh sb="0" eb="2">
      <t>コクナイ</t>
    </rPh>
    <rPh sb="7" eb="9">
      <t>コウニュウ</t>
    </rPh>
    <rPh sb="9" eb="10">
      <t>リョウ</t>
    </rPh>
    <phoneticPr fontId="4"/>
  </si>
  <si>
    <t>補完的手段による削減量合計</t>
    <rPh sb="0" eb="3">
      <t>ホカンテキ</t>
    </rPh>
    <rPh sb="3" eb="5">
      <t>シュダン</t>
    </rPh>
    <rPh sb="8" eb="10">
      <t>サクゲン</t>
    </rPh>
    <rPh sb="10" eb="11">
      <t>リョウ</t>
    </rPh>
    <rPh sb="11" eb="13">
      <t>ゴウケイ</t>
    </rPh>
    <phoneticPr fontId="4"/>
  </si>
  <si>
    <t>（令和　　</t>
    <rPh sb="1" eb="3">
      <t>レイワ</t>
    </rPh>
    <phoneticPr fontId="4"/>
  </si>
  <si>
    <t>温室効果ガスの排出量と密接な関係を持つ値</t>
    <rPh sb="0" eb="2">
      <t>オンシツ</t>
    </rPh>
    <rPh sb="2" eb="4">
      <t>コウカ</t>
    </rPh>
    <rPh sb="7" eb="9">
      <t>ハイシュツ</t>
    </rPh>
    <rPh sb="9" eb="10">
      <t>リョウ</t>
    </rPh>
    <rPh sb="11" eb="13">
      <t>ミッセツ</t>
    </rPh>
    <rPh sb="14" eb="16">
      <t>カンケイ</t>
    </rPh>
    <rPh sb="17" eb="18">
      <t>モ</t>
    </rPh>
    <rPh sb="19" eb="20">
      <t>アタイ</t>
    </rPh>
    <phoneticPr fontId="4"/>
  </si>
  <si>
    <t>密接な関係を持つ値</t>
    <rPh sb="0" eb="2">
      <t>ミッセツ</t>
    </rPh>
    <rPh sb="3" eb="5">
      <t>カンケイ</t>
    </rPh>
    <rPh sb="6" eb="7">
      <t>モ</t>
    </rPh>
    <rPh sb="8" eb="9">
      <t>アタイ</t>
    </rPh>
    <phoneticPr fontId="4"/>
  </si>
  <si>
    <t>（単位）</t>
    <rPh sb="1" eb="3">
      <t>タンイ</t>
    </rPh>
    <phoneticPr fontId="4"/>
  </si>
  <si>
    <t>事業活動に伴う温室効果ガス排出原単位</t>
    <rPh sb="0" eb="2">
      <t>ジギョウ</t>
    </rPh>
    <rPh sb="2" eb="4">
      <t>カツドウ</t>
    </rPh>
    <rPh sb="5" eb="6">
      <t>トモナ</t>
    </rPh>
    <rPh sb="7" eb="9">
      <t>オンシツ</t>
    </rPh>
    <rPh sb="9" eb="11">
      <t>コウカ</t>
    </rPh>
    <rPh sb="13" eb="15">
      <t>ハイシュツ</t>
    </rPh>
    <rPh sb="15" eb="18">
      <t>ゲンタンイ</t>
    </rPh>
    <phoneticPr fontId="4"/>
  </si>
  <si>
    <t>／</t>
    <phoneticPr fontId="4"/>
  </si>
  <si>
    <t>温室効果ガス総合排出原単位</t>
    <rPh sb="0" eb="2">
      <t>オンシツ</t>
    </rPh>
    <rPh sb="2" eb="4">
      <t>コウカ</t>
    </rPh>
    <rPh sb="6" eb="8">
      <t>ソウゴウ</t>
    </rPh>
    <rPh sb="8" eb="10">
      <t>ハイシュツ</t>
    </rPh>
    <rPh sb="10" eb="13">
      <t>ゲンタンイ</t>
    </rPh>
    <phoneticPr fontId="4"/>
  </si>
  <si>
    <t>温室効果ガス排出量と密接な関係を持つ値を複数設定した場合の設定方法</t>
    <rPh sb="0" eb="2">
      <t>オンシツ</t>
    </rPh>
    <rPh sb="2" eb="4">
      <t>コウカ</t>
    </rPh>
    <rPh sb="6" eb="8">
      <t>ハイシュツ</t>
    </rPh>
    <rPh sb="8" eb="9">
      <t>リョウ</t>
    </rPh>
    <rPh sb="10" eb="12">
      <t>ミッセツ</t>
    </rPh>
    <rPh sb="13" eb="15">
      <t>カンケイ</t>
    </rPh>
    <rPh sb="16" eb="17">
      <t>モ</t>
    </rPh>
    <rPh sb="18" eb="19">
      <t>アタイ</t>
    </rPh>
    <rPh sb="20" eb="22">
      <t>フクスウ</t>
    </rPh>
    <rPh sb="22" eb="24">
      <t>セッテイ</t>
    </rPh>
    <rPh sb="26" eb="28">
      <t>バアイ</t>
    </rPh>
    <rPh sb="29" eb="31">
      <t>セッテイ</t>
    </rPh>
    <rPh sb="31" eb="33">
      <t>ホウホウ</t>
    </rPh>
    <phoneticPr fontId="4"/>
  </si>
  <si>
    <t>岐阜県地球温暖化防止及び気候変動適応</t>
    <rPh sb="0" eb="3">
      <t>ギフケン</t>
    </rPh>
    <rPh sb="3" eb="5">
      <t>チキュウ</t>
    </rPh>
    <rPh sb="5" eb="8">
      <t>オンダンカ</t>
    </rPh>
    <phoneticPr fontId="4"/>
  </si>
  <si>
    <t>【24時間営業の店舗数／全体の店舗数】</t>
    <rPh sb="3" eb="5">
      <t>ジカン</t>
    </rPh>
    <rPh sb="5" eb="7">
      <t>エイギョウ</t>
    </rPh>
    <rPh sb="8" eb="10">
      <t>テンポ</t>
    </rPh>
    <rPh sb="10" eb="11">
      <t>スウ</t>
    </rPh>
    <rPh sb="12" eb="14">
      <t>ゼンタイ</t>
    </rPh>
    <rPh sb="15" eb="17">
      <t>テンポ</t>
    </rPh>
    <rPh sb="17" eb="18">
      <t>スウ</t>
    </rPh>
    <phoneticPr fontId="4"/>
  </si>
  <si>
    <t>基本条例施行規則第5条第2号イに該当する者</t>
    <rPh sb="6" eb="8">
      <t>キソク</t>
    </rPh>
    <rPh sb="8" eb="9">
      <t>ダイ</t>
    </rPh>
    <rPh sb="10" eb="11">
      <t>ジョウ</t>
    </rPh>
    <rPh sb="11" eb="12">
      <t>ダイ</t>
    </rPh>
    <rPh sb="13" eb="14">
      <t>ゴウ</t>
    </rPh>
    <rPh sb="16" eb="18">
      <t>ガイトウ</t>
    </rPh>
    <rPh sb="20" eb="21">
      <t>モノ</t>
    </rPh>
    <phoneticPr fontId="4"/>
  </si>
  <si>
    <t>店舗</t>
    <rPh sb="0" eb="2">
      <t>テンポ</t>
    </rPh>
    <phoneticPr fontId="4"/>
  </si>
  <si>
    <t>基本条例施行規則第5条第2号ロに該当する者</t>
    <rPh sb="6" eb="8">
      <t>キソク</t>
    </rPh>
    <rPh sb="8" eb="9">
      <t>ダイ</t>
    </rPh>
    <rPh sb="10" eb="11">
      <t>ジョウ</t>
    </rPh>
    <rPh sb="11" eb="12">
      <t>ダイ</t>
    </rPh>
    <rPh sb="13" eb="14">
      <t>ゴウ</t>
    </rPh>
    <rPh sb="16" eb="18">
      <t>ガイトウ</t>
    </rPh>
    <rPh sb="20" eb="21">
      <t>モノ</t>
    </rPh>
    <phoneticPr fontId="4"/>
  </si>
  <si>
    <t>【トラックの台数】</t>
    <rPh sb="6" eb="7">
      <t>ダイ</t>
    </rPh>
    <rPh sb="7" eb="8">
      <t>スウ</t>
    </rPh>
    <phoneticPr fontId="4"/>
  </si>
  <si>
    <t>規則第基本条例施行5条第３号イに該当する者</t>
    <rPh sb="0" eb="2">
      <t>キソク</t>
    </rPh>
    <rPh sb="2" eb="3">
      <t>ダイ</t>
    </rPh>
    <rPh sb="10" eb="11">
      <t>ジョウ</t>
    </rPh>
    <rPh sb="11" eb="12">
      <t>ダイ</t>
    </rPh>
    <rPh sb="13" eb="14">
      <t>ゴウ</t>
    </rPh>
    <rPh sb="16" eb="18">
      <t>ガイトウ</t>
    </rPh>
    <rPh sb="20" eb="21">
      <t>モノ</t>
    </rPh>
    <phoneticPr fontId="4"/>
  </si>
  <si>
    <t>台</t>
    <rPh sb="0" eb="1">
      <t>ダイ</t>
    </rPh>
    <phoneticPr fontId="4"/>
  </si>
  <si>
    <t>【バスの台数】</t>
    <rPh sb="4" eb="5">
      <t>ダイ</t>
    </rPh>
    <rPh sb="5" eb="6">
      <t>スウ</t>
    </rPh>
    <phoneticPr fontId="4"/>
  </si>
  <si>
    <t>基本条例施行規則第5条第３号ロに該当する者</t>
    <rPh sb="6" eb="8">
      <t>キソク</t>
    </rPh>
    <rPh sb="8" eb="9">
      <t>ダイ</t>
    </rPh>
    <rPh sb="10" eb="11">
      <t>ジョウ</t>
    </rPh>
    <rPh sb="11" eb="12">
      <t>ダイ</t>
    </rPh>
    <rPh sb="13" eb="14">
      <t>ゴウ</t>
    </rPh>
    <rPh sb="16" eb="18">
      <t>ガイトウ</t>
    </rPh>
    <rPh sb="20" eb="21">
      <t>モノ</t>
    </rPh>
    <phoneticPr fontId="4"/>
  </si>
  <si>
    <t>基本条例施行規則第5条第３号ハに該当する者</t>
    <rPh sb="6" eb="8">
      <t>キソク</t>
    </rPh>
    <rPh sb="8" eb="9">
      <t>ダイ</t>
    </rPh>
    <rPh sb="10" eb="11">
      <t>ジョウ</t>
    </rPh>
    <rPh sb="11" eb="12">
      <t>ダイ</t>
    </rPh>
    <rPh sb="13" eb="14">
      <t>ゴウ</t>
    </rPh>
    <rPh sb="16" eb="18">
      <t>ガイトウ</t>
    </rPh>
    <rPh sb="20" eb="21">
      <t>モノ</t>
    </rPh>
    <phoneticPr fontId="4"/>
  </si>
  <si>
    <t>別表第１</t>
    <rPh sb="0" eb="2">
      <t>ベッピョウ</t>
    </rPh>
    <rPh sb="2" eb="3">
      <t>ダイ</t>
    </rPh>
    <phoneticPr fontId="4"/>
  </si>
  <si>
    <t>単位発熱量</t>
  </si>
  <si>
    <t>単位発熱量の単位</t>
  </si>
  <si>
    <t>原油（コンデンセートを除く。）</t>
  </si>
  <si>
    <r>
      <t>ＧＪ／ｋ</t>
    </r>
    <r>
      <rPr>
        <sz val="11"/>
        <color indexed="8"/>
        <rFont val="ＭＳ 明朝"/>
        <family val="1"/>
        <charset val="128"/>
      </rPr>
      <t>Ｌ</t>
    </r>
  </si>
  <si>
    <t>原油のうちコンデンセート（NGL）</t>
  </si>
  <si>
    <t>ＧＪ／ｋＬ</t>
  </si>
  <si>
    <t>揮発油</t>
  </si>
  <si>
    <t>ナフサ</t>
  </si>
  <si>
    <t>灯油</t>
  </si>
  <si>
    <t>軽油</t>
  </si>
  <si>
    <t>Ａ重油</t>
  </si>
  <si>
    <t>Ｂ・Ｃ重油</t>
  </si>
  <si>
    <t>石油アスファルト</t>
  </si>
  <si>
    <t>ＧＪ／ｔ</t>
  </si>
  <si>
    <t>石油コークス</t>
  </si>
  <si>
    <t>石油ガス</t>
  </si>
  <si>
    <t>液化石油ガス（ＬＰG）</t>
  </si>
  <si>
    <t>石油系炭化水素ガス</t>
  </si>
  <si>
    <r>
      <t>ＧＪ／千ｍ</t>
    </r>
    <r>
      <rPr>
        <vertAlign val="superscript"/>
        <sz val="10"/>
        <color indexed="8"/>
        <rFont val="ＭＳ 明朝"/>
        <family val="1"/>
        <charset val="128"/>
      </rPr>
      <t>３</t>
    </r>
  </si>
  <si>
    <t>可燃性天然ガス</t>
  </si>
  <si>
    <t>液化天然ガス（ＬＮG）</t>
  </si>
  <si>
    <t>その他可燃性天然ガス</t>
  </si>
  <si>
    <t>石炭</t>
  </si>
  <si>
    <t>原料炭</t>
  </si>
  <si>
    <t>一般炭</t>
  </si>
  <si>
    <t>無煙炭</t>
  </si>
  <si>
    <t>石炭コークス</t>
  </si>
  <si>
    <t>コールタール</t>
  </si>
  <si>
    <t>コークス炉ガス</t>
  </si>
  <si>
    <t>高炉ガス</t>
  </si>
  <si>
    <t>転炉ガス</t>
  </si>
  <si>
    <t>その他</t>
  </si>
  <si>
    <t>都市ガス</t>
  </si>
  <si>
    <t>産業用蒸気</t>
  </si>
  <si>
    <t>GJ</t>
  </si>
  <si>
    <t>ＧＪ／ＧＪ</t>
  </si>
  <si>
    <t>産業用以外の蒸気</t>
  </si>
  <si>
    <t>温水</t>
  </si>
  <si>
    <t>冷水</t>
  </si>
  <si>
    <t>千kWh</t>
  </si>
  <si>
    <r>
      <t>ＧＪ／</t>
    </r>
    <r>
      <rPr>
        <sz val="11"/>
        <color indexed="8"/>
        <rFont val="ＭＳ 明朝"/>
        <family val="1"/>
        <charset val="128"/>
      </rPr>
      <t>千kWh</t>
    </r>
  </si>
  <si>
    <t>別表第２</t>
    <rPh sb="0" eb="2">
      <t>ベッピョウ</t>
    </rPh>
    <rPh sb="2" eb="3">
      <t>ダイ</t>
    </rPh>
    <phoneticPr fontId="4"/>
  </si>
  <si>
    <t>排出係数</t>
    <rPh sb="0" eb="2">
      <t>ハイシュツ</t>
    </rPh>
    <rPh sb="2" eb="4">
      <t>ケイスウ</t>
    </rPh>
    <phoneticPr fontId="4"/>
  </si>
  <si>
    <t>排出係数の単位</t>
    <rPh sb="0" eb="2">
      <t>ハイシュツ</t>
    </rPh>
    <rPh sb="2" eb="4">
      <t>ケイスウ</t>
    </rPh>
    <rPh sb="5" eb="7">
      <t>タンイ</t>
    </rPh>
    <phoneticPr fontId="4"/>
  </si>
  <si>
    <t>Ｃ排出係数</t>
    <rPh sb="1" eb="3">
      <t>ハイシュツ</t>
    </rPh>
    <rPh sb="3" eb="5">
      <t>ケイスウ</t>
    </rPh>
    <phoneticPr fontId="4"/>
  </si>
  <si>
    <t>Ｃ排出係数の単位</t>
    <rPh sb="1" eb="3">
      <t>ハイシュツ</t>
    </rPh>
    <rPh sb="3" eb="5">
      <t>ケイスウ</t>
    </rPh>
    <rPh sb="6" eb="8">
      <t>タンイ</t>
    </rPh>
    <phoneticPr fontId="4"/>
  </si>
  <si>
    <t>÷１２×４４</t>
    <phoneticPr fontId="4"/>
  </si>
  <si>
    <t>原油（コンデンセートを除く。）</t>
    <phoneticPr fontId="4"/>
  </si>
  <si>
    <t>ｔＣＯ2／ＧＪ</t>
    <phoneticPr fontId="4"/>
  </si>
  <si>
    <t>ｔＣ／ＧＪ</t>
    <phoneticPr fontId="4"/>
  </si>
  <si>
    <t>原油のうちコンデンセート（NGL）</t>
    <phoneticPr fontId="4"/>
  </si>
  <si>
    <t>ｔＣＯ2／ＧＪ</t>
  </si>
  <si>
    <t>ｔＣ／ＧＪ</t>
  </si>
  <si>
    <t>液化石油ガス（ＬＰG）</t>
    <phoneticPr fontId="4"/>
  </si>
  <si>
    <t>石油系炭化水素ガス</t>
    <phoneticPr fontId="4"/>
  </si>
  <si>
    <t>液化天然ガス（ＬＮG）</t>
    <phoneticPr fontId="4"/>
  </si>
  <si>
    <t>その他可燃性天然ガス</t>
    <phoneticPr fontId="4"/>
  </si>
  <si>
    <t>中部電力(株)</t>
    <phoneticPr fontId="4"/>
  </si>
  <si>
    <r>
      <t>ｔＣＯ2／</t>
    </r>
    <r>
      <rPr>
        <sz val="11"/>
        <color indexed="8"/>
        <rFont val="ＭＳ 明朝"/>
        <family val="1"/>
        <charset val="128"/>
      </rPr>
      <t>kWh</t>
    </r>
    <phoneticPr fontId="4"/>
  </si>
  <si>
    <t>1農業</t>
  </si>
  <si>
    <t>工場等</t>
    <rPh sb="0" eb="2">
      <t>コウジョウ</t>
    </rPh>
    <rPh sb="2" eb="3">
      <t>トウ</t>
    </rPh>
    <phoneticPr fontId="4"/>
  </si>
  <si>
    <t>2林業</t>
  </si>
  <si>
    <t>3漁業（水産養殖業を除く）</t>
  </si>
  <si>
    <t>4水産養殖業</t>
  </si>
  <si>
    <t>5鉱業，採石業，砂利採取業</t>
  </si>
  <si>
    <t>6総合工事業</t>
  </si>
  <si>
    <t>7職別工事業（設備工事業を除く）</t>
  </si>
  <si>
    <t>8設備工事業</t>
  </si>
  <si>
    <t>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</si>
  <si>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</si>
  <si>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</si>
  <si>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</si>
  <si>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</si>
  <si>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</si>
  <si>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</si>
  <si>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</si>
  <si>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</si>
  <si>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</si>
  <si>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</si>
  <si>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</si>
  <si>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</si>
  <si>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</si>
  <si>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</si>
  <si>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</si>
  <si>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</si>
  <si>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</si>
  <si>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</si>
  <si>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</si>
  <si>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</si>
  <si>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</si>
  <si>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</si>
  <si>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</si>
  <si>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</si>
  <si>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</si>
  <si>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</si>
  <si>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</si>
  <si>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</si>
  <si>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</si>
  <si>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</si>
  <si>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</si>
  <si>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</si>
  <si>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</si>
  <si>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運輸</t>
    <rPh sb="0" eb="2">
      <t>ウンユ</t>
    </rPh>
    <phoneticPr fontId="4"/>
  </si>
  <si>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</si>
  <si>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</si>
  <si>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</si>
  <si>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</si>
  <si>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</si>
  <si>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</si>
  <si>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</si>
  <si>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</si>
  <si>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</si>
  <si>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</si>
  <si>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</si>
  <si>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</si>
  <si>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</si>
  <si>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</si>
  <si>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</si>
  <si>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</si>
  <si>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</si>
  <si>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</si>
  <si>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</si>
  <si>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</si>
  <si>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</si>
  <si>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</si>
  <si>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</si>
  <si>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</si>
  <si>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</si>
  <si>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</si>
  <si>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</si>
  <si>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</si>
  <si>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</si>
  <si>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</si>
  <si>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</si>
  <si>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</si>
  <si>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</si>
  <si>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</si>
  <si>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</si>
  <si>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</si>
  <si>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</si>
  <si>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</si>
  <si>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</si>
  <si>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</si>
  <si>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</si>
  <si>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</si>
  <si>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</si>
  <si>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</si>
  <si>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</si>
  <si>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</si>
  <si>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</si>
  <si>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</si>
  <si>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</si>
  <si>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</si>
  <si>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</si>
  <si>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</si>
  <si>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</si>
  <si>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</si>
  <si>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</si>
  <si>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</si>
  <si>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99分類不能の産業</t>
  </si>
  <si>
    <t>太陽光</t>
    <rPh sb="0" eb="3">
      <t>タイヨウコウ</t>
    </rPh>
    <phoneticPr fontId="3"/>
  </si>
  <si>
    <t>水力</t>
    <rPh sb="0" eb="2">
      <t>スイリョク</t>
    </rPh>
    <phoneticPr fontId="3"/>
  </si>
  <si>
    <t>風力</t>
    <rPh sb="0" eb="2">
      <t>フウリョク</t>
    </rPh>
    <phoneticPr fontId="3"/>
  </si>
  <si>
    <t>地熱</t>
    <rPh sb="0" eb="2">
      <t>チネツ</t>
    </rPh>
    <phoneticPr fontId="3"/>
  </si>
  <si>
    <t>バイオマス</t>
    <phoneticPr fontId="3"/>
  </si>
  <si>
    <t>その他</t>
    <rPh sb="2" eb="3">
      <t>タ</t>
    </rPh>
    <phoneticPr fontId="3"/>
  </si>
  <si>
    <t>再エネ種別</t>
    <rPh sb="0" eb="1">
      <t>サイ</t>
    </rPh>
    <rPh sb="3" eb="5">
      <t>シュベツ</t>
    </rPh>
    <phoneticPr fontId="3"/>
  </si>
  <si>
    <t>事業者独自の取組み（２つまで）</t>
    <rPh sb="0" eb="5">
      <t>ジギョウシャドクジ</t>
    </rPh>
    <rPh sb="6" eb="8">
      <t>トリク</t>
    </rPh>
    <phoneticPr fontId="3"/>
  </si>
  <si>
    <t>合計</t>
    <rPh sb="0" eb="2">
      <t>ゴウケイ</t>
    </rPh>
    <phoneticPr fontId="4"/>
  </si>
  <si>
    <t>GJ</t>
    <phoneticPr fontId="4"/>
  </si>
  <si>
    <t>J-クレジット購入量（J-VER含む）</t>
    <rPh sb="7" eb="9">
      <t>コウニュウ</t>
    </rPh>
    <rPh sb="9" eb="10">
      <t>リョウ</t>
    </rPh>
    <rPh sb="16" eb="17">
      <t>フク</t>
    </rPh>
    <phoneticPr fontId="4"/>
  </si>
  <si>
    <t>その他オフセットする量</t>
    <rPh sb="2" eb="3">
      <t>タ</t>
    </rPh>
    <rPh sb="10" eb="11">
      <t>リョウ</t>
    </rPh>
    <phoneticPr fontId="4"/>
  </si>
  <si>
    <t>実施する措置</t>
    <rPh sb="0" eb="2">
      <t>ジッシ</t>
    </rPh>
    <rPh sb="4" eb="6">
      <t>ソチ</t>
    </rPh>
    <phoneticPr fontId="3"/>
  </si>
  <si>
    <t>実施済み</t>
    <rPh sb="0" eb="3">
      <t>ジッシズ</t>
    </rPh>
    <phoneticPr fontId="3"/>
  </si>
  <si>
    <t>実施予定</t>
    <rPh sb="0" eb="4">
      <t>ジッシヨテイ</t>
    </rPh>
    <phoneticPr fontId="3"/>
  </si>
  <si>
    <t>非該当</t>
    <rPh sb="0" eb="3">
      <t>ヒガイトウ</t>
    </rPh>
    <phoneticPr fontId="3"/>
  </si>
  <si>
    <t>予定なし</t>
    <rPh sb="0" eb="2">
      <t>ヨテイ</t>
    </rPh>
    <phoneticPr fontId="3"/>
  </si>
  <si>
    <t>【シート１－１】事業活動に伴う温室効果ガス排出量とりまとめ表（工場・事業場）</t>
    <rPh sb="8" eb="10">
      <t>ジギョウ</t>
    </rPh>
    <rPh sb="10" eb="12">
      <t>カツドウ</t>
    </rPh>
    <rPh sb="13" eb="14">
      <t>トモナ</t>
    </rPh>
    <rPh sb="15" eb="17">
      <t>オンシツ</t>
    </rPh>
    <rPh sb="17" eb="19">
      <t>コウカ</t>
    </rPh>
    <rPh sb="21" eb="23">
      <t>ハイシュツ</t>
    </rPh>
    <rPh sb="23" eb="24">
      <t>リョウ</t>
    </rPh>
    <rPh sb="29" eb="30">
      <t>ヒョウ</t>
    </rPh>
    <rPh sb="31" eb="33">
      <t>コウジョウ</t>
    </rPh>
    <rPh sb="34" eb="37">
      <t>ジギョウジョウ</t>
    </rPh>
    <phoneticPr fontId="4"/>
  </si>
  <si>
    <t>販売した副生エネルギーの量</t>
    <rPh sb="0" eb="2">
      <t>ハンバイ</t>
    </rPh>
    <rPh sb="4" eb="5">
      <t>フク</t>
    </rPh>
    <rPh sb="5" eb="6">
      <t>セイ</t>
    </rPh>
    <rPh sb="12" eb="13">
      <t>リョウ</t>
    </rPh>
    <phoneticPr fontId="4"/>
  </si>
  <si>
    <t>小計</t>
    <rPh sb="0" eb="2">
      <t>ショウケイ</t>
    </rPh>
    <phoneticPr fontId="4"/>
  </si>
  <si>
    <t>原油換算エネルギー使用量</t>
    <rPh sb="0" eb="2">
      <t>ゲンユ</t>
    </rPh>
    <rPh sb="2" eb="4">
      <t>カンザン</t>
    </rPh>
    <rPh sb="9" eb="12">
      <t>シヨウリョウ</t>
    </rPh>
    <phoneticPr fontId="4"/>
  </si>
  <si>
    <t>２　事業活動に伴う温室効果ガス排出量</t>
    <rPh sb="2" eb="4">
      <t>ジギョウ</t>
    </rPh>
    <rPh sb="4" eb="6">
      <t>カツドウ</t>
    </rPh>
    <rPh sb="7" eb="8">
      <t>トモナ</t>
    </rPh>
    <rPh sb="9" eb="11">
      <t>オンシツ</t>
    </rPh>
    <rPh sb="11" eb="13">
      <t>コウカ</t>
    </rPh>
    <rPh sb="15" eb="17">
      <t>ハイシュツ</t>
    </rPh>
    <rPh sb="17" eb="18">
      <t>リョウ</t>
    </rPh>
    <phoneticPr fontId="4"/>
  </si>
  <si>
    <t>①エネルギーの使用に伴って発生する二酸化炭素</t>
    <rPh sb="7" eb="9">
      <t>シヨウ</t>
    </rPh>
    <rPh sb="10" eb="11">
      <t>トモナ</t>
    </rPh>
    <rPh sb="13" eb="15">
      <t>ハッセイ</t>
    </rPh>
    <rPh sb="17" eb="20">
      <t>ニサンカ</t>
    </rPh>
    <rPh sb="20" eb="22">
      <t>タンソ</t>
    </rPh>
    <phoneticPr fontId="4"/>
  </si>
  <si>
    <t>②エネルギーの使用に伴って発生する二酸化炭素以外の二酸化炭素</t>
    <rPh sb="7" eb="9">
      <t>シヨウ</t>
    </rPh>
    <rPh sb="10" eb="11">
      <t>トモナ</t>
    </rPh>
    <rPh sb="13" eb="15">
      <t>ハッセイ</t>
    </rPh>
    <rPh sb="17" eb="20">
      <t>ニサンカ</t>
    </rPh>
    <rPh sb="20" eb="22">
      <t>タンソ</t>
    </rPh>
    <rPh sb="22" eb="24">
      <t>イガイ</t>
    </rPh>
    <rPh sb="25" eb="28">
      <t>ニサンカ</t>
    </rPh>
    <rPh sb="28" eb="30">
      <t>タンソ</t>
    </rPh>
    <phoneticPr fontId="4"/>
  </si>
  <si>
    <t>③メタン</t>
    <phoneticPr fontId="4"/>
  </si>
  <si>
    <t>④一酸化二窒素</t>
    <rPh sb="1" eb="4">
      <t>イッサンカ</t>
    </rPh>
    <rPh sb="4" eb="5">
      <t>ニ</t>
    </rPh>
    <rPh sb="5" eb="7">
      <t>チッソ</t>
    </rPh>
    <phoneticPr fontId="4"/>
  </si>
  <si>
    <t>⑤ハイドロフルオロカーボン</t>
    <phoneticPr fontId="4"/>
  </si>
  <si>
    <t>⑥パーフルオロカーボン</t>
    <phoneticPr fontId="4"/>
  </si>
  <si>
    <t>⑦六ふっ化硫黄</t>
    <rPh sb="1" eb="2">
      <t>ロク</t>
    </rPh>
    <rPh sb="4" eb="5">
      <t>カ</t>
    </rPh>
    <rPh sb="5" eb="7">
      <t>イオウ</t>
    </rPh>
    <phoneticPr fontId="4"/>
  </si>
  <si>
    <t>⑧三ふっ化窒素</t>
    <rPh sb="1" eb="2">
      <t>サン</t>
    </rPh>
    <rPh sb="4" eb="5">
      <t>カ</t>
    </rPh>
    <rPh sb="5" eb="7">
      <t>チッソ</t>
    </rPh>
    <phoneticPr fontId="4"/>
  </si>
  <si>
    <t>⑨エネルギーの使用に伴って発生する二酸化炭素（発電所又は熱供給事業の用に供する熱供給施設が設置されている事業者のみ）</t>
    <rPh sb="23" eb="25">
      <t>ハツデン</t>
    </rPh>
    <rPh sb="25" eb="26">
      <t>ショ</t>
    </rPh>
    <rPh sb="26" eb="27">
      <t>マタ</t>
    </rPh>
    <rPh sb="28" eb="29">
      <t>ネツ</t>
    </rPh>
    <rPh sb="29" eb="31">
      <t>キョウキュウ</t>
    </rPh>
    <rPh sb="31" eb="33">
      <t>ジギョウ</t>
    </rPh>
    <rPh sb="34" eb="35">
      <t>ヨウ</t>
    </rPh>
    <rPh sb="36" eb="37">
      <t>キョウ</t>
    </rPh>
    <rPh sb="39" eb="40">
      <t>ネツ</t>
    </rPh>
    <rPh sb="40" eb="42">
      <t>キョウキュウ</t>
    </rPh>
    <rPh sb="42" eb="44">
      <t>シセツ</t>
    </rPh>
    <rPh sb="45" eb="47">
      <t>セッチ</t>
    </rPh>
    <rPh sb="52" eb="55">
      <t>ジギョウシャ</t>
    </rPh>
    <phoneticPr fontId="4"/>
  </si>
  <si>
    <t>※①の内訳(温対法と統一）</t>
    <rPh sb="3" eb="5">
      <t>ウチワケ</t>
    </rPh>
    <phoneticPr fontId="4"/>
  </si>
  <si>
    <t>⑩廃棄物の焼却若しくは製品の製造の用途への使用又は廃棄物燃料の使用に伴って発生する二酸化炭素</t>
    <rPh sb="1" eb="4">
      <t>ハイキブツ</t>
    </rPh>
    <rPh sb="5" eb="7">
      <t>ショウキャク</t>
    </rPh>
    <rPh sb="7" eb="8">
      <t>モ</t>
    </rPh>
    <rPh sb="11" eb="13">
      <t>セイヒン</t>
    </rPh>
    <rPh sb="14" eb="16">
      <t>セイゾウ</t>
    </rPh>
    <rPh sb="17" eb="19">
      <t>ヨウト</t>
    </rPh>
    <rPh sb="21" eb="23">
      <t>シヨウ</t>
    </rPh>
    <rPh sb="23" eb="24">
      <t>マタ</t>
    </rPh>
    <rPh sb="25" eb="28">
      <t>ハイキブツ</t>
    </rPh>
    <rPh sb="28" eb="30">
      <t>ネンリョウ</t>
    </rPh>
    <rPh sb="31" eb="33">
      <t>シヨウ</t>
    </rPh>
    <rPh sb="34" eb="35">
      <t>トモナ</t>
    </rPh>
    <rPh sb="37" eb="39">
      <t>ハッセイ</t>
    </rPh>
    <rPh sb="41" eb="44">
      <t>ニサンカ</t>
    </rPh>
    <rPh sb="44" eb="46">
      <t>タンソ</t>
    </rPh>
    <phoneticPr fontId="4"/>
  </si>
  <si>
    <t>※②の外数(温対法と統一）</t>
    <rPh sb="3" eb="4">
      <t>ガイ</t>
    </rPh>
    <rPh sb="4" eb="5">
      <t>スウ</t>
    </rPh>
    <rPh sb="6" eb="7">
      <t>オン</t>
    </rPh>
    <rPh sb="7" eb="8">
      <t>タイ</t>
    </rPh>
    <rPh sb="8" eb="9">
      <t>ホウ</t>
    </rPh>
    <rPh sb="10" eb="12">
      <t>トウイツ</t>
    </rPh>
    <phoneticPr fontId="4"/>
  </si>
  <si>
    <t>⑪事業活動に伴う温室効果ガス排出量（①～⑧+⑩の合計）</t>
    <rPh sb="1" eb="3">
      <t>ジギョウ</t>
    </rPh>
    <rPh sb="3" eb="5">
      <t>カツドウ</t>
    </rPh>
    <rPh sb="6" eb="7">
      <t>トモナ</t>
    </rPh>
    <rPh sb="8" eb="10">
      <t>オンシツ</t>
    </rPh>
    <rPh sb="10" eb="12">
      <t>コウカ</t>
    </rPh>
    <rPh sb="14" eb="16">
      <t>ハイシュツ</t>
    </rPh>
    <rPh sb="16" eb="17">
      <t>リョウ</t>
    </rPh>
    <rPh sb="24" eb="26">
      <t>ゴウケイ</t>
    </rPh>
    <phoneticPr fontId="4"/>
  </si>
  <si>
    <t>措置項目</t>
    <rPh sb="0" eb="4">
      <t>ソチコウモク</t>
    </rPh>
    <phoneticPr fontId="4"/>
  </si>
  <si>
    <t>エネルギーの使用に関するデータ管理</t>
  </si>
  <si>
    <t>合計</t>
    <rPh sb="0" eb="2">
      <t>ゴウケイ</t>
    </rPh>
    <phoneticPr fontId="3"/>
  </si>
  <si>
    <t>計測及び記録</t>
  </si>
  <si>
    <t>保守及び点検</t>
  </si>
  <si>
    <t>燃料の選択</t>
  </si>
  <si>
    <t>空気調和設備、換気設備の管理</t>
  </si>
  <si>
    <t>ボイラー設備、給湯設備の管理</t>
  </si>
  <si>
    <t>照明設備、昇降機の管理</t>
  </si>
  <si>
    <t>受変電設備の管理</t>
  </si>
  <si>
    <t>発電専用設備及びコージェネレーション設備の管理</t>
  </si>
  <si>
    <t>事務用機器の管理</t>
  </si>
  <si>
    <t>業務用機器の管理</t>
  </si>
  <si>
    <t>燃焼設備の管理</t>
  </si>
  <si>
    <t>加熱設備等の管理</t>
  </si>
  <si>
    <t>空気調和設備、給湯設備の管理</t>
  </si>
  <si>
    <t>廃熱回収設備の管理</t>
  </si>
  <si>
    <t>蒸気駆動の動力設備の管理</t>
  </si>
  <si>
    <t>発電専用設備の管理</t>
  </si>
  <si>
    <t>コージェネレーション設備の管理</t>
  </si>
  <si>
    <t>受変電設備及び配電設備の管理</t>
  </si>
  <si>
    <t>電動力応用設備、電気加熱設備等の管理</t>
  </si>
  <si>
    <t>照明設備、昇降機、事務用機器の管理</t>
  </si>
  <si>
    <t>一般管理の実施</t>
    <rPh sb="0" eb="4">
      <t>イッパンカンリ</t>
    </rPh>
    <rPh sb="5" eb="7">
      <t>ジッシ</t>
    </rPh>
    <phoneticPr fontId="3"/>
  </si>
  <si>
    <t>事務所等（工場以外）における設備の管理</t>
    <phoneticPr fontId="3"/>
  </si>
  <si>
    <t>工場における設備の管理</t>
  </si>
  <si>
    <t>再生可能エネルギー及び未利用エネルギーの活用</t>
  </si>
  <si>
    <t>購入する電力の選択</t>
  </si>
  <si>
    <t>RE100の取り組み</t>
  </si>
  <si>
    <t>水素エネルギーの活用</t>
  </si>
  <si>
    <t>省エネ診断の実施</t>
  </si>
  <si>
    <t>高効率機器、先進設備の導入</t>
  </si>
  <si>
    <t>グリーン購入</t>
  </si>
  <si>
    <t>３Rの推進</t>
  </si>
  <si>
    <t>廃棄物原燃料の活用</t>
  </si>
  <si>
    <t>空気調和設備、換気設備の導入</t>
  </si>
  <si>
    <t>照明設備、昇降機、動力設備の導入</t>
  </si>
  <si>
    <t>受変電設備、BEMSの導入</t>
  </si>
  <si>
    <t>発電専用設備、コージェネレーション設備の導入</t>
  </si>
  <si>
    <t>事務用機器の導入</t>
  </si>
  <si>
    <t>業務用機器の導入</t>
  </si>
  <si>
    <t>燃焼設備の導入</t>
  </si>
  <si>
    <t>加熱設備等の導入</t>
  </si>
  <si>
    <t>空気調和設備、給湯設備の導入</t>
  </si>
  <si>
    <t>廃熱回収設備の導入</t>
  </si>
  <si>
    <t>蒸気駆動の動力設備の導入</t>
  </si>
  <si>
    <t>発電専用設備の導入</t>
  </si>
  <si>
    <t>コージェネレーション設備の導入</t>
  </si>
  <si>
    <t>熱利用設備の導入</t>
  </si>
  <si>
    <t>熱利用設備の断熱</t>
  </si>
  <si>
    <t>受変電設備及び配電設備の導入</t>
  </si>
  <si>
    <t>工場における設備の導入</t>
    <phoneticPr fontId="3"/>
  </si>
  <si>
    <t>電動力応用設備、電気加熱設備等の導入</t>
    <phoneticPr fontId="3"/>
  </si>
  <si>
    <t>照明設備、昇降機、事務用機器、民生用機器の導入</t>
    <phoneticPr fontId="3"/>
  </si>
  <si>
    <t>○以下の様式・別紙のシート（全５シート）のうち、記入する必要のあるシートのみ、データを入力します。</t>
    <rPh sb="1" eb="3">
      <t>イカ</t>
    </rPh>
    <rPh sb="4" eb="6">
      <t>ヨウシキ</t>
    </rPh>
    <rPh sb="7" eb="9">
      <t>ベッシ</t>
    </rPh>
    <rPh sb="14" eb="15">
      <t>ゼン</t>
    </rPh>
    <rPh sb="28" eb="30">
      <t>ヒツヨウ</t>
    </rPh>
    <rPh sb="43" eb="45">
      <t>ニュウリョク</t>
    </rPh>
    <phoneticPr fontId="4"/>
  </si>
  <si>
    <t xml:space="preserve"> ※目標①、目標②の両方を記入してください。</t>
    <rPh sb="2" eb="4">
      <t>モクヒョウ</t>
    </rPh>
    <rPh sb="6" eb="8">
      <t>モクヒョウ</t>
    </rPh>
    <rPh sb="10" eb="12">
      <t>リョウホウ</t>
    </rPh>
    <rPh sb="13" eb="15">
      <t>キニュウ</t>
    </rPh>
    <phoneticPr fontId="3"/>
  </si>
  <si>
    <t xml:space="preserve">   排出量と密接な関係を持つ値等で除して得た値としてください。</t>
    <phoneticPr fontId="4"/>
  </si>
  <si>
    <t xml:space="preserve"> ※目標削減率は、次の方法で算定してください。目標削減率＝（Ａ-Ｂ）／Ａ×１００（％）</t>
    <rPh sb="14" eb="16">
      <t>サンテイ</t>
    </rPh>
    <phoneticPr fontId="4"/>
  </si>
  <si>
    <t>※その他オフセットする量がある場合は、備考欄にその名称を記入してください。</t>
    <rPh sb="3" eb="4">
      <t>タ</t>
    </rPh>
    <rPh sb="11" eb="12">
      <t>リョウ</t>
    </rPh>
    <rPh sb="15" eb="17">
      <t>バアイ</t>
    </rPh>
    <rPh sb="19" eb="21">
      <t>ビコウ</t>
    </rPh>
    <rPh sb="21" eb="22">
      <t>ラン</t>
    </rPh>
    <rPh sb="25" eb="27">
      <t>メイショウ</t>
    </rPh>
    <rPh sb="28" eb="30">
      <t>キニュウ</t>
    </rPh>
    <phoneticPr fontId="4"/>
  </si>
  <si>
    <t xml:space="preserve"> ※２を踏まえた目標としてください。</t>
    <rPh sb="4" eb="5">
      <t>フ</t>
    </rPh>
    <rPh sb="8" eb="10">
      <t>モクヒョウ</t>
    </rPh>
    <phoneticPr fontId="3"/>
  </si>
  <si>
    <t>工場における設備の導入</t>
    <phoneticPr fontId="4"/>
  </si>
  <si>
    <t>都市ガス</t>
    <phoneticPr fontId="4"/>
  </si>
  <si>
    <t>推進体制の整備</t>
    <phoneticPr fontId="3"/>
  </si>
  <si>
    <t>(ガイドブックP4※以下ページ番号のみ)</t>
    <rPh sb="10" eb="12">
      <t>イカ</t>
    </rPh>
    <rPh sb="15" eb="17">
      <t>バンゴウ</t>
    </rPh>
    <phoneticPr fontId="3"/>
  </si>
  <si>
    <t>(P5)</t>
    <phoneticPr fontId="3"/>
  </si>
  <si>
    <t>(P6)</t>
    <phoneticPr fontId="3"/>
  </si>
  <si>
    <t>(P7)</t>
    <phoneticPr fontId="3"/>
  </si>
  <si>
    <t>(P8)</t>
    <phoneticPr fontId="3"/>
  </si>
  <si>
    <t>(P11)</t>
    <phoneticPr fontId="3"/>
  </si>
  <si>
    <t>(P9)</t>
    <phoneticPr fontId="3"/>
  </si>
  <si>
    <t>(P13)</t>
    <phoneticPr fontId="3"/>
  </si>
  <si>
    <t>(P14)</t>
    <phoneticPr fontId="3"/>
  </si>
  <si>
    <t>(P15)</t>
    <phoneticPr fontId="3"/>
  </si>
  <si>
    <t>(P16)</t>
    <phoneticPr fontId="3"/>
  </si>
  <si>
    <t>(P17)</t>
    <phoneticPr fontId="3"/>
  </si>
  <si>
    <t>(P18)</t>
    <phoneticPr fontId="3"/>
  </si>
  <si>
    <t>(P20)</t>
    <phoneticPr fontId="3"/>
  </si>
  <si>
    <t>(P22)</t>
    <phoneticPr fontId="3"/>
  </si>
  <si>
    <t>(P24)</t>
    <phoneticPr fontId="3"/>
  </si>
  <si>
    <t>(P26)</t>
    <phoneticPr fontId="3"/>
  </si>
  <si>
    <t>(P27)</t>
    <phoneticPr fontId="3"/>
  </si>
  <si>
    <t>(P28)</t>
    <phoneticPr fontId="3"/>
  </si>
  <si>
    <t>(P29)</t>
    <phoneticPr fontId="3"/>
  </si>
  <si>
    <t>(P31)</t>
    <phoneticPr fontId="3"/>
  </si>
  <si>
    <t>(P33)</t>
    <phoneticPr fontId="3"/>
  </si>
  <si>
    <t>(P34)</t>
    <phoneticPr fontId="3"/>
  </si>
  <si>
    <t>(P35)</t>
    <phoneticPr fontId="3"/>
  </si>
  <si>
    <t>(P36)</t>
    <phoneticPr fontId="3"/>
  </si>
  <si>
    <t>(P37)</t>
    <phoneticPr fontId="3"/>
  </si>
  <si>
    <t>(P38)</t>
    <phoneticPr fontId="3"/>
  </si>
  <si>
    <t>(P39)</t>
    <phoneticPr fontId="3"/>
  </si>
  <si>
    <t>(P40)</t>
    <phoneticPr fontId="3"/>
  </si>
  <si>
    <t>(P41)</t>
    <phoneticPr fontId="3"/>
  </si>
  <si>
    <t>(P42)</t>
    <phoneticPr fontId="3"/>
  </si>
  <si>
    <t>(P43)</t>
    <phoneticPr fontId="3"/>
  </si>
  <si>
    <t>(P45)</t>
    <phoneticPr fontId="3"/>
  </si>
  <si>
    <t>(P48)</t>
    <phoneticPr fontId="3"/>
  </si>
  <si>
    <t>(P50)</t>
    <phoneticPr fontId="3"/>
  </si>
  <si>
    <t>(P51)</t>
    <phoneticPr fontId="3"/>
  </si>
  <si>
    <t>(P52)</t>
    <phoneticPr fontId="3"/>
  </si>
  <si>
    <t>(P53)</t>
    <phoneticPr fontId="3"/>
  </si>
  <si>
    <t>(P54)</t>
    <phoneticPr fontId="3"/>
  </si>
  <si>
    <t>(P55)</t>
    <phoneticPr fontId="3"/>
  </si>
  <si>
    <t>(P57)</t>
    <phoneticPr fontId="3"/>
  </si>
  <si>
    <t>(P59)</t>
    <phoneticPr fontId="3"/>
  </si>
  <si>
    <t>(P60)</t>
    <phoneticPr fontId="3"/>
  </si>
  <si>
    <t>(P61)</t>
    <phoneticPr fontId="3"/>
  </si>
  <si>
    <t>(P62)</t>
    <phoneticPr fontId="3"/>
  </si>
  <si>
    <t>(P63)</t>
    <phoneticPr fontId="3"/>
  </si>
  <si>
    <t>(P66)</t>
    <phoneticPr fontId="3"/>
  </si>
  <si>
    <t>(P67)</t>
    <phoneticPr fontId="3"/>
  </si>
  <si>
    <t>(P69)</t>
    <phoneticPr fontId="3"/>
  </si>
  <si>
    <t>その他の対策</t>
    <rPh sb="2" eb="3">
      <t>タ</t>
    </rPh>
    <rPh sb="4" eb="6">
      <t>タイサク</t>
    </rPh>
    <phoneticPr fontId="3"/>
  </si>
  <si>
    <t>計画書等の提出</t>
    <rPh sb="0" eb="3">
      <t>ケイカクショ</t>
    </rPh>
    <rPh sb="3" eb="4">
      <t>トウ</t>
    </rPh>
    <rPh sb="5" eb="7">
      <t>テイシュツ</t>
    </rPh>
    <phoneticPr fontId="3"/>
  </si>
  <si>
    <t>(P71)</t>
    <phoneticPr fontId="3"/>
  </si>
  <si>
    <t>評価結果</t>
    <rPh sb="0" eb="4">
      <t>ヒョウカケッカ</t>
    </rPh>
    <phoneticPr fontId="3"/>
  </si>
  <si>
    <t>評価結果</t>
    <rPh sb="0" eb="4">
      <t>ヒョウカケッカ</t>
    </rPh>
    <phoneticPr fontId="3"/>
  </si>
  <si>
    <t>廃棄物由来</t>
    <rPh sb="0" eb="3">
      <t>ハイキブツ</t>
    </rPh>
    <rPh sb="3" eb="5">
      <t>ユライ</t>
    </rPh>
    <phoneticPr fontId="3"/>
  </si>
  <si>
    <t>水素・アンモニア種別</t>
    <rPh sb="0" eb="2">
      <t>スイソ</t>
    </rPh>
    <rPh sb="8" eb="10">
      <t>シュベツ</t>
    </rPh>
    <phoneticPr fontId="3"/>
  </si>
  <si>
    <t>水素</t>
    <rPh sb="0" eb="2">
      <t>スイソ</t>
    </rPh>
    <phoneticPr fontId="3"/>
  </si>
  <si>
    <t>アンモニア</t>
    <phoneticPr fontId="3"/>
  </si>
  <si>
    <t>上記のうち水素エネルギーの使用量</t>
    <rPh sb="0" eb="2">
      <t>ジョウキ</t>
    </rPh>
    <rPh sb="5" eb="7">
      <t>スイソ</t>
    </rPh>
    <rPh sb="13" eb="16">
      <t>シヨウリョウ</t>
    </rPh>
    <phoneticPr fontId="4"/>
  </si>
  <si>
    <t>ボイラー設備、給湯設備の導入</t>
    <phoneticPr fontId="3"/>
  </si>
  <si>
    <t>５．シート4</t>
    <phoneticPr fontId="4"/>
  </si>
  <si>
    <t>燃料・熱</t>
    <rPh sb="0" eb="2">
      <t>ネンリョウ</t>
    </rPh>
    <rPh sb="3" eb="4">
      <t>ネツ</t>
    </rPh>
    <phoneticPr fontId="3"/>
  </si>
  <si>
    <t>再生可能エネルギーの使用量</t>
    <rPh sb="0" eb="4">
      <t>サイセイカノウ</t>
    </rPh>
    <rPh sb="10" eb="12">
      <t>シヨウ</t>
    </rPh>
    <rPh sb="12" eb="13">
      <t>リョウ</t>
    </rPh>
    <phoneticPr fontId="4"/>
  </si>
  <si>
    <t>再生可能エネルギー以外の
非化石燃料の使用量</t>
    <rPh sb="0" eb="4">
      <t>サイセイカノウ</t>
    </rPh>
    <rPh sb="9" eb="11">
      <t>イガイ</t>
    </rPh>
    <rPh sb="13" eb="18">
      <t>ヒカセキネンリョウ</t>
    </rPh>
    <rPh sb="19" eb="21">
      <t>シヨウ</t>
    </rPh>
    <rPh sb="21" eb="22">
      <t>リョウ</t>
    </rPh>
    <phoneticPr fontId="4"/>
  </si>
  <si>
    <t>温室効果ガス総合排出量の削減率</t>
    <rPh sb="0" eb="4">
      <t>オンシツコウカ</t>
    </rPh>
    <rPh sb="6" eb="11">
      <t>ソウゴウハイシュツリョウ</t>
    </rPh>
    <rPh sb="12" eb="15">
      <t>サクゲンリツ</t>
    </rPh>
    <phoneticPr fontId="3"/>
  </si>
  <si>
    <t>温室効果ガス総合排出原単位の削減率</t>
    <rPh sb="0" eb="4">
      <t>オンシツコウカ</t>
    </rPh>
    <rPh sb="6" eb="8">
      <t>ソウゴウ</t>
    </rPh>
    <rPh sb="8" eb="10">
      <t>ハイシュツ</t>
    </rPh>
    <rPh sb="10" eb="13">
      <t>ゲンタンイ</t>
    </rPh>
    <rPh sb="14" eb="16">
      <t>サクゲン</t>
    </rPh>
    <rPh sb="16" eb="17">
      <t>リツ</t>
    </rPh>
    <phoneticPr fontId="3"/>
  </si>
  <si>
    <t>温室効果ガスの排出を抑制するために実施する措置</t>
    <rPh sb="0" eb="4">
      <t>オンシツコウカ</t>
    </rPh>
    <rPh sb="7" eb="9">
      <t>ハイシュツ</t>
    </rPh>
    <rPh sb="10" eb="12">
      <t>ヨクセイ</t>
    </rPh>
    <rPh sb="17" eb="19">
      <t>ジッシ</t>
    </rPh>
    <rPh sb="21" eb="23">
      <t>ソチ</t>
    </rPh>
    <phoneticPr fontId="3"/>
  </si>
  <si>
    <t>脱炭素社会ぎふの実現に向けた対策</t>
    <phoneticPr fontId="3"/>
  </si>
  <si>
    <t>事務所等（工場以外）における設備の導入</t>
    <phoneticPr fontId="3"/>
  </si>
  <si>
    <t>計画的に取り組むべき対策（２つまで）</t>
    <rPh sb="0" eb="3">
      <t>ケイカクテキ</t>
    </rPh>
    <rPh sb="4" eb="5">
      <t>ト</t>
    </rPh>
    <rPh sb="6" eb="7">
      <t>ク</t>
    </rPh>
    <rPh sb="10" eb="12">
      <t>タイサク</t>
    </rPh>
    <phoneticPr fontId="3"/>
  </si>
  <si>
    <t>※２　達成率(％)＝(当該事業者が計画書において実施する措置)/(共通項目＋当該事業者の該当項目)×100</t>
    <rPh sb="3" eb="5">
      <t>タッセイ</t>
    </rPh>
    <rPh sb="5" eb="6">
      <t>リツ</t>
    </rPh>
    <rPh sb="11" eb="13">
      <t>トウガイ</t>
    </rPh>
    <rPh sb="13" eb="16">
      <t>ジギョウシャ</t>
    </rPh>
    <rPh sb="17" eb="20">
      <t>ケイカクショ</t>
    </rPh>
    <rPh sb="24" eb="26">
      <t>ジッシ</t>
    </rPh>
    <rPh sb="28" eb="30">
      <t>ソチ</t>
    </rPh>
    <rPh sb="33" eb="35">
      <t>キョウツウ</t>
    </rPh>
    <rPh sb="35" eb="37">
      <t>コウモク</t>
    </rPh>
    <rPh sb="38" eb="40">
      <t>トウガイ</t>
    </rPh>
    <rPh sb="40" eb="43">
      <t>ジギョウシャ</t>
    </rPh>
    <rPh sb="44" eb="46">
      <t>ガイトウ</t>
    </rPh>
    <rPh sb="46" eb="48">
      <t>コウモク</t>
    </rPh>
    <phoneticPr fontId="3"/>
  </si>
  <si>
    <t>※措置の達成率が９０％以上はＡ、
５０％～９０％未満はＢ、５０％未満はＣ</t>
    <rPh sb="1" eb="3">
      <t>ソチ</t>
    </rPh>
    <rPh sb="4" eb="6">
      <t>タッセイ</t>
    </rPh>
    <rPh sb="6" eb="7">
      <t>リツ</t>
    </rPh>
    <rPh sb="11" eb="13">
      <t>イジョウ</t>
    </rPh>
    <rPh sb="24" eb="26">
      <t>ミマン</t>
    </rPh>
    <rPh sb="32" eb="34">
      <t>ミマン</t>
    </rPh>
    <phoneticPr fontId="3"/>
  </si>
  <si>
    <t>表紙</t>
    <rPh sb="0" eb="2">
      <t>ヒョウシ</t>
    </rPh>
    <phoneticPr fontId="3"/>
  </si>
  <si>
    <t>基準年度のGHG</t>
    <rPh sb="0" eb="4">
      <t>キジュンネンド</t>
    </rPh>
    <phoneticPr fontId="3"/>
  </si>
  <si>
    <t>エネルギー使用状況</t>
    <rPh sb="5" eb="9">
      <t>シヨウジョウキョウ</t>
    </rPh>
    <phoneticPr fontId="3"/>
  </si>
  <si>
    <t>実施する措置（運輸２３　工場５１）</t>
    <rPh sb="0" eb="2">
      <t>ジッシ</t>
    </rPh>
    <rPh sb="4" eb="6">
      <t>ソチ</t>
    </rPh>
    <rPh sb="7" eb="9">
      <t>ウンユ</t>
    </rPh>
    <rPh sb="12" eb="14">
      <t>コウジョウ</t>
    </rPh>
    <phoneticPr fontId="3"/>
  </si>
  <si>
    <t>評価</t>
    <rPh sb="0" eb="2">
      <t>ヒョウカ</t>
    </rPh>
    <phoneticPr fontId="3"/>
  </si>
  <si>
    <t>2号イ</t>
    <rPh sb="1" eb="2">
      <t>ゴウ</t>
    </rPh>
    <phoneticPr fontId="3"/>
  </si>
  <si>
    <t>2号ロ</t>
    <rPh sb="1" eb="2">
      <t>ゴウ</t>
    </rPh>
    <phoneticPr fontId="3"/>
  </si>
  <si>
    <t>3号イ</t>
    <rPh sb="1" eb="2">
      <t>ゴウ</t>
    </rPh>
    <phoneticPr fontId="3"/>
  </si>
  <si>
    <t>3号ロ</t>
    <rPh sb="1" eb="2">
      <t>ゴウ</t>
    </rPh>
    <phoneticPr fontId="3"/>
  </si>
  <si>
    <t>3号ハ</t>
    <rPh sb="1" eb="2">
      <t>ゴウ</t>
    </rPh>
    <phoneticPr fontId="3"/>
  </si>
  <si>
    <t>要件</t>
    <rPh sb="0" eb="2">
      <t>ヨウケン</t>
    </rPh>
    <phoneticPr fontId="3"/>
  </si>
  <si>
    <t>事業所</t>
    <rPh sb="0" eb="2">
      <t>ジギョウ</t>
    </rPh>
    <rPh sb="2" eb="3">
      <t>ショ</t>
    </rPh>
    <phoneticPr fontId="3"/>
  </si>
  <si>
    <t>連絡先</t>
    <rPh sb="0" eb="3">
      <t>レンラクサキ</t>
    </rPh>
    <phoneticPr fontId="3"/>
  </si>
  <si>
    <t>基準年度</t>
    <rPh sb="0" eb="4">
      <t>キジュンネンド</t>
    </rPh>
    <phoneticPr fontId="3"/>
  </si>
  <si>
    <t>目標年度</t>
    <rPh sb="0" eb="4">
      <t>モクヒョウネンド</t>
    </rPh>
    <phoneticPr fontId="3"/>
  </si>
  <si>
    <t>指針対策</t>
    <rPh sb="0" eb="2">
      <t>シシン</t>
    </rPh>
    <rPh sb="2" eb="4">
      <t>タイサク</t>
    </rPh>
    <phoneticPr fontId="3"/>
  </si>
  <si>
    <t>独自対策</t>
    <rPh sb="0" eb="2">
      <t>ドクジ</t>
    </rPh>
    <rPh sb="2" eb="4">
      <t>タイサク</t>
    </rPh>
    <phoneticPr fontId="3"/>
  </si>
  <si>
    <t>先進的対策</t>
    <rPh sb="0" eb="3">
      <t>センシンテキ</t>
    </rPh>
    <rPh sb="3" eb="5">
      <t>タイサク</t>
    </rPh>
    <phoneticPr fontId="3"/>
  </si>
  <si>
    <t>総合排出量</t>
    <rPh sb="0" eb="2">
      <t>ソウゴウ</t>
    </rPh>
    <rPh sb="2" eb="5">
      <t>ハイシュツリョウ</t>
    </rPh>
    <phoneticPr fontId="3"/>
  </si>
  <si>
    <t>原単位排出量</t>
    <rPh sb="0" eb="3">
      <t>ゲンタンイ</t>
    </rPh>
    <rPh sb="3" eb="6">
      <t>ハイシュツリョウ</t>
    </rPh>
    <phoneticPr fontId="3"/>
  </si>
  <si>
    <t>24時間営業の店舗数</t>
    <rPh sb="2" eb="4">
      <t>ジカン</t>
    </rPh>
    <rPh sb="4" eb="6">
      <t>エイギョウ</t>
    </rPh>
    <rPh sb="7" eb="9">
      <t>テンポ</t>
    </rPh>
    <rPh sb="9" eb="10">
      <t>スウ</t>
    </rPh>
    <phoneticPr fontId="3"/>
  </si>
  <si>
    <t>全体の店舗数</t>
    <phoneticPr fontId="3"/>
  </si>
  <si>
    <t>トラックの台数</t>
    <rPh sb="5" eb="6">
      <t>ダイ</t>
    </rPh>
    <rPh sb="6" eb="7">
      <t>スウ</t>
    </rPh>
    <phoneticPr fontId="3"/>
  </si>
  <si>
    <t>バスの台数</t>
    <rPh sb="3" eb="4">
      <t>ダイ</t>
    </rPh>
    <rPh sb="4" eb="5">
      <t>スウ</t>
    </rPh>
    <phoneticPr fontId="3"/>
  </si>
  <si>
    <t>タクシーの台数</t>
    <rPh sb="5" eb="6">
      <t>ダイ</t>
    </rPh>
    <rPh sb="6" eb="7">
      <t>スウ</t>
    </rPh>
    <phoneticPr fontId="3"/>
  </si>
  <si>
    <t>年</t>
    <rPh sb="0" eb="1">
      <t>ネン</t>
    </rPh>
    <phoneticPr fontId="3"/>
  </si>
  <si>
    <t>月</t>
    <rPh sb="0" eb="1">
      <t>ツキ</t>
    </rPh>
    <phoneticPr fontId="3"/>
  </si>
  <si>
    <t>日</t>
    <rPh sb="0" eb="1">
      <t>ニチ</t>
    </rPh>
    <phoneticPr fontId="3"/>
  </si>
  <si>
    <t>住所</t>
    <rPh sb="0" eb="2">
      <t>ジュウショ</t>
    </rPh>
    <phoneticPr fontId="3"/>
  </si>
  <si>
    <t>2－イ</t>
    <phoneticPr fontId="3"/>
  </si>
  <si>
    <t>２－ロ</t>
    <phoneticPr fontId="3"/>
  </si>
  <si>
    <t>３－イ</t>
    <phoneticPr fontId="3"/>
  </si>
  <si>
    <t>３－ロ</t>
    <phoneticPr fontId="3"/>
  </si>
  <si>
    <t>３－ハ</t>
    <phoneticPr fontId="3"/>
  </si>
  <si>
    <t>年度</t>
    <rPh sb="0" eb="2">
      <t>ネンド</t>
    </rPh>
    <phoneticPr fontId="3"/>
  </si>
  <si>
    <t>事業活動排出量</t>
    <rPh sb="0" eb="4">
      <t>ジギョウカツドウ</t>
    </rPh>
    <rPh sb="4" eb="7">
      <t>ハイシュツリョウ</t>
    </rPh>
    <phoneticPr fontId="3"/>
  </si>
  <si>
    <t>補完削減量</t>
    <rPh sb="0" eb="2">
      <t>ホカン</t>
    </rPh>
    <rPh sb="2" eb="5">
      <t>サクゲンリョウ</t>
    </rPh>
    <phoneticPr fontId="3"/>
  </si>
  <si>
    <t>総合排出量</t>
    <rPh sb="0" eb="5">
      <t>ソウゴウハイシュツリョウ</t>
    </rPh>
    <phoneticPr fontId="3"/>
  </si>
  <si>
    <t>エネルギー使用量</t>
    <rPh sb="5" eb="8">
      <t>シヨウリョウ</t>
    </rPh>
    <phoneticPr fontId="3"/>
  </si>
  <si>
    <t>単位</t>
    <rPh sb="0" eb="2">
      <t>タンイ</t>
    </rPh>
    <phoneticPr fontId="3"/>
  </si>
  <si>
    <t>非化石熱</t>
    <rPh sb="0" eb="3">
      <t>ヒカセキ</t>
    </rPh>
    <rPh sb="3" eb="4">
      <t>ネツ</t>
    </rPh>
    <phoneticPr fontId="3"/>
  </si>
  <si>
    <t>水素単位</t>
    <rPh sb="0" eb="2">
      <t>スイソ</t>
    </rPh>
    <rPh sb="2" eb="4">
      <t>タンイ</t>
    </rPh>
    <phoneticPr fontId="3"/>
  </si>
  <si>
    <t>ア</t>
    <phoneticPr fontId="3"/>
  </si>
  <si>
    <t>イ</t>
    <phoneticPr fontId="3"/>
  </si>
  <si>
    <t>ウ</t>
    <phoneticPr fontId="3"/>
  </si>
  <si>
    <t>備考</t>
    <rPh sb="0" eb="2">
      <t>ビコウ</t>
    </rPh>
    <phoneticPr fontId="3"/>
  </si>
  <si>
    <t>(法人名）</t>
    <rPh sb="1" eb="4">
      <t>ホウジンメイ</t>
    </rPh>
    <phoneticPr fontId="3"/>
  </si>
  <si>
    <t>別紙(工場)</t>
    <phoneticPr fontId="3"/>
  </si>
  <si>
    <t>岐阜県環境生活部脱炭素社会推進課温暖化・気候変動対策係</t>
    <rPh sb="0" eb="3">
      <t>ギフケン</t>
    </rPh>
    <rPh sb="5" eb="7">
      <t>セイカツ</t>
    </rPh>
    <rPh sb="7" eb="8">
      <t>ブ</t>
    </rPh>
    <rPh sb="8" eb="15">
      <t>ダツタンソシャカイスイシン</t>
    </rPh>
    <rPh sb="15" eb="16">
      <t>カ</t>
    </rPh>
    <rPh sb="16" eb="19">
      <t>オンダンカ</t>
    </rPh>
    <rPh sb="20" eb="24">
      <t>キコウヘンドウ</t>
    </rPh>
    <rPh sb="24" eb="26">
      <t>タイサク</t>
    </rPh>
    <rPh sb="26" eb="27">
      <t>カカリ</t>
    </rPh>
    <phoneticPr fontId="4"/>
  </si>
  <si>
    <t>E-mail : c11268@pref.gifu.lg.jp</t>
    <phoneticPr fontId="4"/>
  </si>
  <si>
    <t>ア　実施済</t>
    <rPh sb="2" eb="4">
      <t>ジッシ</t>
    </rPh>
    <rPh sb="4" eb="5">
      <t>スミ</t>
    </rPh>
    <phoneticPr fontId="4"/>
  </si>
  <si>
    <t>(P65)</t>
    <phoneticPr fontId="3"/>
  </si>
  <si>
    <t>事務所等における設備の導入</t>
    <phoneticPr fontId="3"/>
  </si>
  <si>
    <t>(代表者名）</t>
    <rPh sb="1" eb="4">
      <t>ダイヒョウシャ</t>
    </rPh>
    <rPh sb="4" eb="5">
      <t>メイ</t>
    </rPh>
    <phoneticPr fontId="3"/>
  </si>
  <si>
    <t>シート１－１</t>
    <phoneticPr fontId="3"/>
  </si>
  <si>
    <t>合計</t>
    <rPh sb="0" eb="2">
      <t>ゴウケイ</t>
    </rPh>
    <phoneticPr fontId="3"/>
  </si>
  <si>
    <t>GJ</t>
    <phoneticPr fontId="3"/>
  </si>
  <si>
    <t>原油換算エネルギー使用量</t>
    <rPh sb="0" eb="4">
      <t>ゲンユカンサン</t>
    </rPh>
    <rPh sb="9" eb="12">
      <t>シヨウリョウ</t>
    </rPh>
    <phoneticPr fontId="3"/>
  </si>
  <si>
    <t>KL</t>
    <phoneticPr fontId="3"/>
  </si>
  <si>
    <t>エネ起源CO2</t>
    <rPh sb="2" eb="4">
      <t>キゲン</t>
    </rPh>
    <phoneticPr fontId="3"/>
  </si>
  <si>
    <t>t-CO2</t>
    <phoneticPr fontId="3"/>
  </si>
  <si>
    <t>非エネ起源CO2</t>
    <rPh sb="0" eb="1">
      <t>ヒ</t>
    </rPh>
    <rPh sb="3" eb="5">
      <t>キゲン</t>
    </rPh>
    <phoneticPr fontId="3"/>
  </si>
  <si>
    <t>その他ガス</t>
    <rPh sb="2" eb="3">
      <t>タ</t>
    </rPh>
    <phoneticPr fontId="3"/>
  </si>
  <si>
    <t>シート２</t>
    <phoneticPr fontId="3"/>
  </si>
  <si>
    <t>シート３</t>
    <phoneticPr fontId="3"/>
  </si>
  <si>
    <t>森林の保全及び整備</t>
    <rPh sb="0" eb="2">
      <t>シンリン</t>
    </rPh>
    <rPh sb="3" eb="6">
      <t>ホゼンオヨ</t>
    </rPh>
    <rPh sb="7" eb="9">
      <t>セイビ</t>
    </rPh>
    <phoneticPr fontId="3"/>
  </si>
  <si>
    <t>再エネ（他への供給分）</t>
    <rPh sb="0" eb="1">
      <t>サイ</t>
    </rPh>
    <rPh sb="4" eb="5">
      <t>タ</t>
    </rPh>
    <rPh sb="7" eb="11">
      <t>キョウキ</t>
    </rPh>
    <phoneticPr fontId="3"/>
  </si>
  <si>
    <t>グリーン電力の購入</t>
    <rPh sb="4" eb="6">
      <t>デンリョク</t>
    </rPh>
    <rPh sb="7" eb="9">
      <t>コウニュウ</t>
    </rPh>
    <phoneticPr fontId="3"/>
  </si>
  <si>
    <t>Ｊ－クレジット等購入量</t>
    <rPh sb="7" eb="8">
      <t>トウ</t>
    </rPh>
    <rPh sb="8" eb="11">
      <t>コウニュウリョウ</t>
    </rPh>
    <phoneticPr fontId="3"/>
  </si>
  <si>
    <t>その他オフセット</t>
    <rPh sb="2" eb="3">
      <t>タ</t>
    </rPh>
    <phoneticPr fontId="3"/>
  </si>
  <si>
    <t>国内クレジット購入量</t>
    <rPh sb="0" eb="2">
      <t>コクナイ</t>
    </rPh>
    <rPh sb="7" eb="10">
      <t>コウニュウリョウ</t>
    </rPh>
    <phoneticPr fontId="3"/>
  </si>
  <si>
    <t>原単位</t>
    <rPh sb="0" eb="3">
      <t>ゲンタンイ</t>
    </rPh>
    <phoneticPr fontId="3"/>
  </si>
  <si>
    <t>密接な関係を持つ値</t>
    <rPh sb="0" eb="2">
      <t>ミッセツ</t>
    </rPh>
    <rPh sb="3" eb="5">
      <t>カンケイ</t>
    </rPh>
    <rPh sb="6" eb="7">
      <t>モ</t>
    </rPh>
    <rPh sb="8" eb="9">
      <t>アタイ</t>
    </rPh>
    <phoneticPr fontId="3"/>
  </si>
  <si>
    <t>基準年度</t>
    <rPh sb="0" eb="4">
      <t>キジュンネンド</t>
    </rPh>
    <phoneticPr fontId="3"/>
  </si>
  <si>
    <t>目標年度</t>
    <rPh sb="0" eb="4">
      <t>モクヒョウネンド</t>
    </rPh>
    <phoneticPr fontId="3"/>
  </si>
  <si>
    <t>事業活動に伴う原単位</t>
    <rPh sb="0" eb="4">
      <t>ジギョウカツドウ</t>
    </rPh>
    <rPh sb="5" eb="6">
      <t>トモナ</t>
    </rPh>
    <rPh sb="7" eb="10">
      <t>ゲンタンイ</t>
    </rPh>
    <phoneticPr fontId="3"/>
  </si>
  <si>
    <t>総合排出原単位</t>
    <rPh sb="0" eb="7">
      <t>ソウゴウハイシュツゲンタンイ</t>
    </rPh>
    <phoneticPr fontId="3"/>
  </si>
  <si>
    <t>複数の場合</t>
    <rPh sb="0" eb="2">
      <t>フクスウ</t>
    </rPh>
    <rPh sb="3" eb="5">
      <t>バアイ</t>
    </rPh>
    <phoneticPr fontId="3"/>
  </si>
  <si>
    <t>単位発熱量、CO２排出係数は対策指針で示した値が入力されています。(※）独自の根拠により数値を変更するときは、直接数値を入力してください。（※：電気のCO２排出係数は、対策指針値×1,000の値が表示されています。）</t>
    <rPh sb="0" eb="2">
      <t>タンイ</t>
    </rPh>
    <rPh sb="2" eb="4">
      <t>ハツネツ</t>
    </rPh>
    <rPh sb="4" eb="5">
      <t>リョウ</t>
    </rPh>
    <rPh sb="9" eb="11">
      <t>ハイシュツ</t>
    </rPh>
    <rPh sb="11" eb="13">
      <t>ケイスウ</t>
    </rPh>
    <rPh sb="14" eb="16">
      <t>タイサク</t>
    </rPh>
    <rPh sb="16" eb="18">
      <t>シシン</t>
    </rPh>
    <rPh sb="19" eb="20">
      <t>シメ</t>
    </rPh>
    <rPh sb="22" eb="23">
      <t>アタイ</t>
    </rPh>
    <rPh sb="24" eb="26">
      <t>ニュウリョク</t>
    </rPh>
    <rPh sb="36" eb="38">
      <t>ドクジ</t>
    </rPh>
    <rPh sb="39" eb="41">
      <t>コンキョ</t>
    </rPh>
    <rPh sb="44" eb="46">
      <t>スウチ</t>
    </rPh>
    <rPh sb="47" eb="49">
      <t>ヘンコウ</t>
    </rPh>
    <rPh sb="55" eb="57">
      <t>チョクセツ</t>
    </rPh>
    <rPh sb="57" eb="59">
      <t>スウチ</t>
    </rPh>
    <rPh sb="60" eb="62">
      <t>ニュウリョク</t>
    </rPh>
    <rPh sb="72" eb="74">
      <t>デンキ</t>
    </rPh>
    <rPh sb="84" eb="86">
      <t>タイサク</t>
    </rPh>
    <rPh sb="86" eb="89">
      <t>シシンチ</t>
    </rPh>
    <rPh sb="96" eb="97">
      <t>アタイ</t>
    </rPh>
    <rPh sb="98" eb="100">
      <t>ヒョウジ</t>
    </rPh>
    <phoneticPr fontId="4"/>
  </si>
  <si>
    <t>再生可能エネルギーによる買電※プルダウンメニューから再エネの種別を選択すること</t>
    <rPh sb="0" eb="4">
      <t>サイセイカノウ</t>
    </rPh>
    <rPh sb="12" eb="14">
      <t>カイデン</t>
    </rPh>
    <rPh sb="26" eb="27">
      <t>サイ</t>
    </rPh>
    <rPh sb="30" eb="32">
      <t>シュベツ</t>
    </rPh>
    <rPh sb="33" eb="35">
      <t>センタク</t>
    </rPh>
    <phoneticPr fontId="3"/>
  </si>
  <si>
    <t>再生可能エネルギーによる自家発電※プルダウンメニューから再エネの種別を選択すること</t>
    <rPh sb="0" eb="4">
      <t>サイセイカノウ</t>
    </rPh>
    <rPh sb="12" eb="14">
      <t>ジカ</t>
    </rPh>
    <rPh sb="14" eb="16">
      <t>ハツデン</t>
    </rPh>
    <phoneticPr fontId="3"/>
  </si>
  <si>
    <t>第2号様式（第7条関係）</t>
    <rPh sb="0" eb="1">
      <t>ダイ</t>
    </rPh>
    <rPh sb="2" eb="3">
      <t>ゴウ</t>
    </rPh>
    <rPh sb="3" eb="5">
      <t>ヨウシキ</t>
    </rPh>
    <rPh sb="6" eb="7">
      <t>ダイ</t>
    </rPh>
    <rPh sb="8" eb="9">
      <t>ジョウ</t>
    </rPh>
    <rPh sb="9" eb="11">
      <t>カンケイ</t>
    </rPh>
    <phoneticPr fontId="4"/>
  </si>
  <si>
    <t>温室効果ガス排出削減計画実績報告書</t>
    <rPh sb="0" eb="2">
      <t>オンシツ</t>
    </rPh>
    <rPh sb="2" eb="4">
      <t>コウカ</t>
    </rPh>
    <rPh sb="6" eb="8">
      <t>ハイシュツ</t>
    </rPh>
    <rPh sb="8" eb="10">
      <t>サクゲン</t>
    </rPh>
    <rPh sb="10" eb="11">
      <t>ケイ</t>
    </rPh>
    <rPh sb="11" eb="12">
      <t>ガ</t>
    </rPh>
    <rPh sb="12" eb="16">
      <t>ジッセキホウコク</t>
    </rPh>
    <rPh sb="16" eb="17">
      <t>ショ</t>
    </rPh>
    <phoneticPr fontId="4"/>
  </si>
  <si>
    <r>
      <t>　岐阜県地球温暖化防止及び気候変動適応基本条例第14条</t>
    </r>
    <r>
      <rPr>
        <sz val="10"/>
        <rFont val="ＭＳ 明朝"/>
        <family val="1"/>
        <charset val="128"/>
      </rPr>
      <t>の規定により、次のとおり提出します。</t>
    </r>
    <rPh sb="1" eb="4">
      <t>ギフケン</t>
    </rPh>
    <rPh sb="4" eb="6">
      <t>チキュウ</t>
    </rPh>
    <rPh sb="6" eb="9">
      <t>オンダンカ</t>
    </rPh>
    <rPh sb="28" eb="30">
      <t>キテイ</t>
    </rPh>
    <rPh sb="34" eb="35">
      <t>ツギ</t>
    </rPh>
    <rPh sb="39" eb="41">
      <t>テイシュツ</t>
    </rPh>
    <phoneticPr fontId="4"/>
  </si>
  <si>
    <t>先進的対策の実施</t>
    <rPh sb="0" eb="3">
      <t>センシンテキ</t>
    </rPh>
    <rPh sb="3" eb="5">
      <t>タイサク</t>
    </rPh>
    <rPh sb="6" eb="8">
      <t>ジッシ</t>
    </rPh>
    <phoneticPr fontId="4"/>
  </si>
  <si>
    <t>温室効果ガスの排出を抑制するために実施した措置</t>
    <phoneticPr fontId="4"/>
  </si>
  <si>
    <t>目標の進捗状況</t>
    <rPh sb="0" eb="2">
      <t>モクヒョウ</t>
    </rPh>
    <rPh sb="3" eb="7">
      <t>シンチョクジョウキョウ</t>
    </rPh>
    <phoneticPr fontId="4"/>
  </si>
  <si>
    <t>前年度における温室効果ガスの排出の量</t>
    <rPh sb="0" eb="3">
      <t>ゼンネンド</t>
    </rPh>
    <rPh sb="7" eb="11">
      <t>オンシツコウカ</t>
    </rPh>
    <rPh sb="14" eb="16">
      <t>ハイシュツ</t>
    </rPh>
    <rPh sb="17" eb="18">
      <t>リョウ</t>
    </rPh>
    <phoneticPr fontId="4"/>
  </si>
  <si>
    <t>「特定事業者の要件」については、該当する欄にレ印を記入すること。なお、条例第13条第２項の規定により計画書を提出した者が報告書を提出する場合は、「特定事業者の要件」は記入しないこと。</t>
    <rPh sb="58" eb="59">
      <t>モノ</t>
    </rPh>
    <rPh sb="60" eb="63">
      <t>ホウコクショ</t>
    </rPh>
    <rPh sb="64" eb="66">
      <t>テイシュツ</t>
    </rPh>
    <phoneticPr fontId="4"/>
  </si>
  <si>
    <t>１　前年度における温室効果ガスの排出の量</t>
    <rPh sb="2" eb="5">
      <t>ゼンネンド</t>
    </rPh>
    <rPh sb="9" eb="13">
      <t>オンシツコウカ</t>
    </rPh>
    <rPh sb="16" eb="18">
      <t>ハイシュツ</t>
    </rPh>
    <rPh sb="19" eb="20">
      <t>リョウ</t>
    </rPh>
    <phoneticPr fontId="4"/>
  </si>
  <si>
    <t>基準年度【必須】</t>
    <rPh sb="0" eb="2">
      <t>キジュン</t>
    </rPh>
    <rPh sb="2" eb="4">
      <t>ネンド</t>
    </rPh>
    <phoneticPr fontId="4"/>
  </si>
  <si>
    <t>目標年度【必須】</t>
    <rPh sb="0" eb="2">
      <t>モクヒョウ</t>
    </rPh>
    <rPh sb="2" eb="4">
      <t>ネンド</t>
    </rPh>
    <phoneticPr fontId="4"/>
  </si>
  <si>
    <t>前年度【必須】</t>
    <rPh sb="0" eb="1">
      <t>マエ</t>
    </rPh>
    <rPh sb="1" eb="3">
      <t>ネンド</t>
    </rPh>
    <phoneticPr fontId="4"/>
  </si>
  <si>
    <t>２－１　温室効果ガスの排出を抑制するために実施した措置</t>
    <rPh sb="4" eb="6">
      <t>オンシツ</t>
    </rPh>
    <rPh sb="6" eb="8">
      <t>コウカ</t>
    </rPh>
    <rPh sb="11" eb="13">
      <t>ハイシュツ</t>
    </rPh>
    <rPh sb="14" eb="16">
      <t>ヨクセイ</t>
    </rPh>
    <rPh sb="21" eb="23">
      <t>ジッシ</t>
    </rPh>
    <rPh sb="25" eb="27">
      <t>ソチ</t>
    </rPh>
    <phoneticPr fontId="4"/>
  </si>
  <si>
    <t>イ　未実施</t>
    <rPh sb="2" eb="5">
      <t>ミジッシ</t>
    </rPh>
    <phoneticPr fontId="4"/>
  </si>
  <si>
    <t>ウ　非該当</t>
    <rPh sb="2" eb="5">
      <t>ヒガイトウ</t>
    </rPh>
    <phoneticPr fontId="3"/>
  </si>
  <si>
    <t>措置への対応状況【必須】
（ア～ウのいずれかに〇）</t>
    <rPh sb="0" eb="2">
      <t>ソチ</t>
    </rPh>
    <rPh sb="4" eb="6">
      <t>タイオウ</t>
    </rPh>
    <rPh sb="6" eb="8">
      <t>ジョウキョウ</t>
    </rPh>
    <rPh sb="9" eb="11">
      <t>ヒッス</t>
    </rPh>
    <phoneticPr fontId="3"/>
  </si>
  <si>
    <t>※実施率(％)＝(実施した措置)/(共通項目＋当該事業者の該当項目)×100</t>
    <rPh sb="1" eb="3">
      <t>ジッシ</t>
    </rPh>
    <rPh sb="3" eb="4">
      <t>リツ</t>
    </rPh>
    <rPh sb="9" eb="11">
      <t>ジッシ</t>
    </rPh>
    <rPh sb="13" eb="15">
      <t>ソチ</t>
    </rPh>
    <rPh sb="18" eb="20">
      <t>キョウツウ</t>
    </rPh>
    <rPh sb="20" eb="22">
      <t>コウモク</t>
    </rPh>
    <rPh sb="23" eb="25">
      <t>トウガイ</t>
    </rPh>
    <rPh sb="25" eb="28">
      <t>ジギョウシャ</t>
    </rPh>
    <rPh sb="29" eb="31">
      <t>ガイトウ</t>
    </rPh>
    <rPh sb="31" eb="33">
      <t>コウモク</t>
    </rPh>
    <phoneticPr fontId="3"/>
  </si>
  <si>
    <t>２－２　温室効果ガスの排出を抑制するために実施した措置(計画的に取り組むべき対策)</t>
    <rPh sb="4" eb="6">
      <t>オンシツ</t>
    </rPh>
    <rPh sb="6" eb="8">
      <t>コウカ</t>
    </rPh>
    <rPh sb="11" eb="13">
      <t>ハイシュツ</t>
    </rPh>
    <rPh sb="14" eb="16">
      <t>ヨクセイ</t>
    </rPh>
    <rPh sb="21" eb="23">
      <t>ジッシ</t>
    </rPh>
    <rPh sb="25" eb="27">
      <t>ソチ</t>
    </rPh>
    <rPh sb="28" eb="31">
      <t>ケイカクテキ</t>
    </rPh>
    <rPh sb="32" eb="33">
      <t>ト</t>
    </rPh>
    <rPh sb="34" eb="35">
      <t>ク</t>
    </rPh>
    <rPh sb="38" eb="40">
      <t>タイサク</t>
    </rPh>
    <phoneticPr fontId="4"/>
  </si>
  <si>
    <t>２－３　温室効果ガスの排出を抑制するために実施した措置（事業者独自の取組み）</t>
    <rPh sb="4" eb="6">
      <t>オンシツ</t>
    </rPh>
    <rPh sb="6" eb="8">
      <t>コウカ</t>
    </rPh>
    <rPh sb="11" eb="13">
      <t>ハイシュツ</t>
    </rPh>
    <rPh sb="14" eb="16">
      <t>ヨクセイ</t>
    </rPh>
    <rPh sb="21" eb="23">
      <t>ジッシ</t>
    </rPh>
    <rPh sb="25" eb="27">
      <t>ソチ</t>
    </rPh>
    <rPh sb="28" eb="31">
      <t>ジギョウシャ</t>
    </rPh>
    <rPh sb="31" eb="33">
      <t>ドクジ</t>
    </rPh>
    <rPh sb="34" eb="36">
      <t>トリク</t>
    </rPh>
    <phoneticPr fontId="4"/>
  </si>
  <si>
    <t>※２－１、２－２以外で実施した項目がある場合は記入してください。</t>
    <rPh sb="8" eb="10">
      <t>イガイ</t>
    </rPh>
    <rPh sb="11" eb="13">
      <t>ジッシ</t>
    </rPh>
    <rPh sb="15" eb="17">
      <t>コウモク</t>
    </rPh>
    <rPh sb="20" eb="22">
      <t>バアイ</t>
    </rPh>
    <rPh sb="23" eb="25">
      <t>キニュウ</t>
    </rPh>
    <phoneticPr fontId="4"/>
  </si>
  <si>
    <t>※２－１以外で岐阜県事業活動環境配慮指針で定める「計画的に取り組むべき対策」の項目のうち、実施した項目がある場合は記入してください。</t>
    <rPh sb="4" eb="6">
      <t>イガイ</t>
    </rPh>
    <rPh sb="7" eb="9">
      <t>ギフ</t>
    </rPh>
    <rPh sb="9" eb="10">
      <t>ケン</t>
    </rPh>
    <rPh sb="10" eb="12">
      <t>ジギョウ</t>
    </rPh>
    <rPh sb="12" eb="14">
      <t>カツドウ</t>
    </rPh>
    <rPh sb="14" eb="16">
      <t>カンキョウ</t>
    </rPh>
    <rPh sb="16" eb="18">
      <t>ハイリョ</t>
    </rPh>
    <rPh sb="18" eb="20">
      <t>シシン</t>
    </rPh>
    <rPh sb="21" eb="22">
      <t>サダ</t>
    </rPh>
    <rPh sb="25" eb="27">
      <t>ケイカク</t>
    </rPh>
    <rPh sb="27" eb="28">
      <t>テキ</t>
    </rPh>
    <rPh sb="29" eb="30">
      <t>ト</t>
    </rPh>
    <rPh sb="31" eb="32">
      <t>ク</t>
    </rPh>
    <rPh sb="35" eb="37">
      <t>タイサク</t>
    </rPh>
    <rPh sb="39" eb="41">
      <t>コウモク</t>
    </rPh>
    <rPh sb="45" eb="47">
      <t>ジッシ</t>
    </rPh>
    <rPh sb="49" eb="51">
      <t>コウモク</t>
    </rPh>
    <rPh sb="54" eb="56">
      <t>バアイ</t>
    </rPh>
    <rPh sb="57" eb="59">
      <t>キニュウ</t>
    </rPh>
    <phoneticPr fontId="4"/>
  </si>
  <si>
    <t>３　目標の進捗状況</t>
    <rPh sb="2" eb="4">
      <t>モクヒョウ</t>
    </rPh>
    <rPh sb="5" eb="9">
      <t>シンチョクジョウキョウ</t>
    </rPh>
    <phoneticPr fontId="4"/>
  </si>
  <si>
    <t>温室効果ガス総合排出量</t>
    <rPh sb="0" eb="4">
      <t>オンシツコウカ</t>
    </rPh>
    <rPh sb="6" eb="11">
      <t>ソウゴウハイシュツリョウ</t>
    </rPh>
    <phoneticPr fontId="4"/>
  </si>
  <si>
    <t>温室効果ガス総合排出量削減率</t>
    <rPh sb="0" eb="4">
      <t>オンシツコウカ</t>
    </rPh>
    <rPh sb="6" eb="11">
      <t>ソウゴウハイシュツリョウ</t>
    </rPh>
    <rPh sb="11" eb="14">
      <t>サクゲンリツ</t>
    </rPh>
    <phoneticPr fontId="4"/>
  </si>
  <si>
    <t>温室効果ガス総合排出原単位</t>
    <rPh sb="0" eb="4">
      <t>オンシツコウカ</t>
    </rPh>
    <rPh sb="6" eb="8">
      <t>ソウゴウ</t>
    </rPh>
    <rPh sb="8" eb="10">
      <t>ハイシュツ</t>
    </rPh>
    <rPh sb="10" eb="13">
      <t>ゲンタンイ</t>
    </rPh>
    <phoneticPr fontId="4"/>
  </si>
  <si>
    <t>温室効果ガス総合排出原単位削減率</t>
    <rPh sb="0" eb="4">
      <t>オンシツコウカ</t>
    </rPh>
    <rPh sb="6" eb="8">
      <t>ソウゴウ</t>
    </rPh>
    <rPh sb="8" eb="10">
      <t>ハイシュツ</t>
    </rPh>
    <rPh sb="10" eb="13">
      <t>ゲンタンイ</t>
    </rPh>
    <rPh sb="13" eb="16">
      <t>サクゲンリツ</t>
    </rPh>
    <phoneticPr fontId="4"/>
  </si>
  <si>
    <t>%</t>
    <phoneticPr fontId="3"/>
  </si>
  <si>
    <t>評価結果</t>
    <rPh sb="0" eb="4">
      <t>ヒョウカケッカ</t>
    </rPh>
    <phoneticPr fontId="3"/>
  </si>
  <si>
    <t>％</t>
    <phoneticPr fontId="3"/>
  </si>
  <si>
    <r>
      <t>ｔ-CO</t>
    </r>
    <r>
      <rPr>
        <vertAlign val="subscript"/>
        <sz val="10"/>
        <rFont val="ＭＳ 明朝"/>
        <family val="1"/>
        <charset val="128"/>
      </rPr>
      <t>2/（単位）</t>
    </r>
    <rPh sb="7" eb="9">
      <t>タンイ</t>
    </rPh>
    <phoneticPr fontId="3"/>
  </si>
  <si>
    <t>【シート３】目標②温室効果ガス総合排出原単位の算出根拠</t>
    <rPh sb="6" eb="8">
      <t>モクヒョウ</t>
    </rPh>
    <rPh sb="9" eb="11">
      <t>オンシツ</t>
    </rPh>
    <rPh sb="11" eb="13">
      <t>コウカ</t>
    </rPh>
    <rPh sb="15" eb="17">
      <t>ソウゴウ</t>
    </rPh>
    <rPh sb="17" eb="19">
      <t>ハイシュツ</t>
    </rPh>
    <rPh sb="19" eb="22">
      <t>ゲンタンイ</t>
    </rPh>
    <rPh sb="23" eb="25">
      <t>サンシュツ</t>
    </rPh>
    <rPh sb="25" eb="27">
      <t>コンキョ</t>
    </rPh>
    <phoneticPr fontId="4"/>
  </si>
  <si>
    <t>【シート４】事業の状況（店舗数又は自動車の台数）</t>
    <rPh sb="6" eb="8">
      <t>ジギョウ</t>
    </rPh>
    <rPh sb="9" eb="11">
      <t>ジョウキョウ</t>
    </rPh>
    <rPh sb="12" eb="14">
      <t>テンポ</t>
    </rPh>
    <rPh sb="14" eb="15">
      <t>スウ</t>
    </rPh>
    <rPh sb="15" eb="16">
      <t>マタ</t>
    </rPh>
    <rPh sb="17" eb="20">
      <t>ジドウシャ</t>
    </rPh>
    <rPh sb="21" eb="23">
      <t>ダイスウ</t>
    </rPh>
    <phoneticPr fontId="4"/>
  </si>
  <si>
    <t>前年度</t>
    <rPh sb="0" eb="3">
      <t>ゼンネンド</t>
    </rPh>
    <phoneticPr fontId="4"/>
  </si>
  <si>
    <t>基準年度【必須】</t>
    <rPh sb="0" eb="2">
      <t>キジュン</t>
    </rPh>
    <rPh sb="2" eb="4">
      <t>ネンド</t>
    </rPh>
    <rPh sb="5" eb="7">
      <t>ヒッス</t>
    </rPh>
    <phoneticPr fontId="4"/>
  </si>
  <si>
    <t>前年度【必須】</t>
    <rPh sb="0" eb="3">
      <t>ゼンネンド</t>
    </rPh>
    <phoneticPr fontId="4"/>
  </si>
  <si>
    <t>※前年度において、再生可能エネルギーや再生可能エネルギー以外の非化石燃料を利用した場合、種別を選択または記入し、使用量の単位が空欄の場合は事業者において設定した単位を記入し、その量を記入してください。</t>
    <rPh sb="1" eb="4">
      <t>ゼンネンド</t>
    </rPh>
    <rPh sb="9" eb="13">
      <t>サイセイカノウ</t>
    </rPh>
    <rPh sb="19" eb="23">
      <t>サイセイカノウ</t>
    </rPh>
    <rPh sb="28" eb="30">
      <t>イガイ</t>
    </rPh>
    <rPh sb="31" eb="36">
      <t>ヒカセキネンリョウ</t>
    </rPh>
    <rPh sb="37" eb="39">
      <t>リヨウ</t>
    </rPh>
    <rPh sb="41" eb="43">
      <t>バアイ</t>
    </rPh>
    <rPh sb="44" eb="46">
      <t>シュベツ</t>
    </rPh>
    <rPh sb="47" eb="49">
      <t>センタク</t>
    </rPh>
    <rPh sb="52" eb="54">
      <t>キニュウ</t>
    </rPh>
    <rPh sb="63" eb="65">
      <t>クウラン</t>
    </rPh>
    <rPh sb="66" eb="68">
      <t>バアイ</t>
    </rPh>
    <rPh sb="89" eb="90">
      <t>リョウ</t>
    </rPh>
    <rPh sb="91" eb="93">
      <t>キニュウ</t>
    </rPh>
    <phoneticPr fontId="4"/>
  </si>
  <si>
    <t>※前年度において、水素エネルギーを利用した場合は、「水素エネルギーの使用量」を記載し、使用量の単位は事業者において設定した単位を記入してください。</t>
    <rPh sb="1" eb="4">
      <t>ゼンネンド</t>
    </rPh>
    <rPh sb="9" eb="11">
      <t>スイソ</t>
    </rPh>
    <rPh sb="17" eb="19">
      <t>リヨウ</t>
    </rPh>
    <rPh sb="21" eb="23">
      <t>バアイ</t>
    </rPh>
    <rPh sb="26" eb="28">
      <t>スイソ</t>
    </rPh>
    <rPh sb="34" eb="37">
      <t>シヨウリョウ</t>
    </rPh>
    <rPh sb="39" eb="41">
      <t>キサイ</t>
    </rPh>
    <rPh sb="43" eb="46">
      <t>シヨウリョウ</t>
    </rPh>
    <rPh sb="47" eb="49">
      <t>タンイ</t>
    </rPh>
    <rPh sb="50" eb="53">
      <t>ジギョウシャ</t>
    </rPh>
    <rPh sb="57" eb="59">
      <t>セッテイ</t>
    </rPh>
    <rPh sb="61" eb="63">
      <t>タンイ</t>
    </rPh>
    <rPh sb="64" eb="66">
      <t>キニュウ</t>
    </rPh>
    <phoneticPr fontId="4"/>
  </si>
  <si>
    <t>※２－１～２－３に記入していない対策について、具体的な内容を記入してください。（複数記入可）</t>
    <rPh sb="9" eb="11">
      <t>キニュウ</t>
    </rPh>
    <rPh sb="16" eb="18">
      <t>タイサク</t>
    </rPh>
    <rPh sb="23" eb="26">
      <t>グタイテキ</t>
    </rPh>
    <rPh sb="27" eb="29">
      <t>ナイヨウ</t>
    </rPh>
    <rPh sb="30" eb="32">
      <t>キニュウ</t>
    </rPh>
    <rPh sb="40" eb="42">
      <t>フクスウ</t>
    </rPh>
    <rPh sb="42" eb="44">
      <t>キニュウ</t>
    </rPh>
    <rPh sb="44" eb="45">
      <t>カ</t>
    </rPh>
    <phoneticPr fontId="3"/>
  </si>
  <si>
    <t>４　エネルギー使用の状況</t>
    <rPh sb="7" eb="9">
      <t>シヨウ</t>
    </rPh>
    <rPh sb="10" eb="12">
      <t>ジョウキョウ</t>
    </rPh>
    <phoneticPr fontId="4"/>
  </si>
  <si>
    <t>５　先進的対策の実施</t>
    <rPh sb="2" eb="5">
      <t>センシンテキ</t>
    </rPh>
    <rPh sb="5" eb="7">
      <t>タイサク</t>
    </rPh>
    <rPh sb="8" eb="10">
      <t>ジッシ</t>
    </rPh>
    <phoneticPr fontId="4"/>
  </si>
  <si>
    <r>
      <t>※措置の達成率</t>
    </r>
    <r>
      <rPr>
        <sz val="6"/>
        <rFont val="ＭＳ 明朝"/>
        <family val="1"/>
        <charset val="128"/>
      </rPr>
      <t>※２</t>
    </r>
    <r>
      <rPr>
        <sz val="11"/>
        <rFont val="ＭＳ 明朝"/>
        <family val="1"/>
        <charset val="128"/>
      </rPr>
      <t>が９０％以上はＡ、５０％～９０％未満はＢ、５０％未満はＣ</t>
    </r>
    <rPh sb="1" eb="3">
      <t>ソチ</t>
    </rPh>
    <rPh sb="4" eb="7">
      <t>タッセイリツ</t>
    </rPh>
    <rPh sb="13" eb="15">
      <t>イジョウ</t>
    </rPh>
    <rPh sb="25" eb="27">
      <t>ミマン</t>
    </rPh>
    <rPh sb="33" eb="35">
      <t>ミマン</t>
    </rPh>
    <phoneticPr fontId="3"/>
  </si>
  <si>
    <t>【シート２】全年度における補完的手段による削減量とりまとめ表</t>
    <rPh sb="6" eb="7">
      <t>ゼン</t>
    </rPh>
    <rPh sb="7" eb="9">
      <t>ネンド</t>
    </rPh>
    <rPh sb="13" eb="16">
      <t>ホカンテキ</t>
    </rPh>
    <rPh sb="16" eb="18">
      <t>シュダン</t>
    </rPh>
    <rPh sb="21" eb="23">
      <t>サクゲン</t>
    </rPh>
    <rPh sb="23" eb="24">
      <t>リョウ</t>
    </rPh>
    <rPh sb="29" eb="30">
      <t>ヒョウ</t>
    </rPh>
    <phoneticPr fontId="4"/>
  </si>
  <si>
    <t>※値の名称、基準年度の数値・単位、目標年度の数値・単位、複数設定した場合の設定方法については</t>
    <rPh sb="1" eb="2">
      <t>アタイ</t>
    </rPh>
    <rPh sb="3" eb="5">
      <t>メイショウ</t>
    </rPh>
    <rPh sb="6" eb="10">
      <t>キジュンネンド</t>
    </rPh>
    <rPh sb="11" eb="13">
      <t>スウチ</t>
    </rPh>
    <rPh sb="14" eb="16">
      <t>タンイ</t>
    </rPh>
    <rPh sb="17" eb="21">
      <t>モクヒョウネンド</t>
    </rPh>
    <rPh sb="22" eb="24">
      <t>スウチ</t>
    </rPh>
    <rPh sb="25" eb="27">
      <t>タンイ</t>
    </rPh>
    <rPh sb="28" eb="32">
      <t>フクスウセッテイ</t>
    </rPh>
    <rPh sb="34" eb="36">
      <t>バアイ</t>
    </rPh>
    <rPh sb="37" eb="41">
      <t>セッテイホウホウ</t>
    </rPh>
    <phoneticPr fontId="3"/>
  </si>
  <si>
    <t>※原単位は小数点以下４桁目を四捨五入してください。密接な関係を持つ値については、任意の桁数としてください。</t>
    <rPh sb="1" eb="4">
      <t>ゲンタンイ</t>
    </rPh>
    <rPh sb="5" eb="10">
      <t>ショウスウテンイカ</t>
    </rPh>
    <rPh sb="11" eb="13">
      <t>ケタメ</t>
    </rPh>
    <rPh sb="14" eb="18">
      <t>シシャゴニュウ</t>
    </rPh>
    <rPh sb="25" eb="27">
      <t>ミッセツ</t>
    </rPh>
    <rPh sb="28" eb="30">
      <t>カンケイ</t>
    </rPh>
    <rPh sb="31" eb="32">
      <t>モ</t>
    </rPh>
    <rPh sb="33" eb="34">
      <t>アタイ</t>
    </rPh>
    <rPh sb="40" eb="42">
      <t>ニンイ</t>
    </rPh>
    <rPh sb="43" eb="45">
      <t>ケタスウ</t>
    </rPh>
    <phoneticPr fontId="3"/>
  </si>
  <si>
    <t>【タクシーの台数】</t>
    <rPh sb="6" eb="8">
      <t>ダイスウ</t>
    </rPh>
    <phoneticPr fontId="3"/>
  </si>
  <si>
    <t>前年度</t>
    <rPh sb="0" eb="3">
      <t>ゼンネンド</t>
    </rPh>
    <phoneticPr fontId="3"/>
  </si>
  <si>
    <t>目標の進捗状況</t>
    <rPh sb="0" eb="2">
      <t>モクヒョウ</t>
    </rPh>
    <rPh sb="3" eb="7">
      <t>シンチョクジョウキョウ</t>
    </rPh>
    <phoneticPr fontId="3"/>
  </si>
  <si>
    <t>基準年度</t>
    <rPh sb="0" eb="4">
      <t>キジュンネンド</t>
    </rPh>
    <phoneticPr fontId="3"/>
  </si>
  <si>
    <t>年度</t>
    <rPh sb="0" eb="2">
      <t>ネンド</t>
    </rPh>
    <phoneticPr fontId="3"/>
  </si>
  <si>
    <t>総合排出量</t>
    <rPh sb="0" eb="5">
      <t>ソウゴウハイシュツリョウ</t>
    </rPh>
    <phoneticPr fontId="3"/>
  </si>
  <si>
    <t>原単位</t>
    <rPh sb="0" eb="3">
      <t>ゲンタンイ</t>
    </rPh>
    <phoneticPr fontId="3"/>
  </si>
  <si>
    <t>前年度</t>
    <rPh sb="0" eb="3">
      <t>ゼンネンド</t>
    </rPh>
    <phoneticPr fontId="3"/>
  </si>
  <si>
    <t>削減率</t>
    <rPh sb="0" eb="3">
      <t>サクゲンリツ</t>
    </rPh>
    <phoneticPr fontId="3"/>
  </si>
  <si>
    <t>評価</t>
    <rPh sb="0" eb="2">
      <t>ヒョウカ</t>
    </rPh>
    <phoneticPr fontId="3"/>
  </si>
  <si>
    <t>目標年度</t>
    <rPh sb="0" eb="2">
      <t>モクヒョウ</t>
    </rPh>
    <rPh sb="2" eb="4">
      <t>ネンド</t>
    </rPh>
    <phoneticPr fontId="3"/>
  </si>
  <si>
    <t>総合排出量</t>
    <rPh sb="0" eb="2">
      <t>ソウゴウ</t>
    </rPh>
    <rPh sb="2" eb="5">
      <t>ハイシュツリョウ</t>
    </rPh>
    <phoneticPr fontId="3"/>
  </si>
  <si>
    <t>前年度の補完的手段</t>
    <rPh sb="0" eb="3">
      <t>ゼンネンド</t>
    </rPh>
    <rPh sb="4" eb="9">
      <t>ホカンテキシュダン</t>
    </rPh>
    <phoneticPr fontId="3"/>
  </si>
  <si>
    <t>補完的手段による削減量合計</t>
    <rPh sb="0" eb="3">
      <t>ホカンテキ</t>
    </rPh>
    <rPh sb="3" eb="5">
      <t>シュダン</t>
    </rPh>
    <rPh sb="8" eb="11">
      <t>サクゲンリョウ</t>
    </rPh>
    <rPh sb="11" eb="13">
      <t>ゴウケイ</t>
    </rPh>
    <phoneticPr fontId="3"/>
  </si>
  <si>
    <t>　　　（実施した措置は２－２、２－３に記載した項目数を含む）</t>
    <rPh sb="4" eb="6">
      <t>ジッシ</t>
    </rPh>
    <rPh sb="8" eb="10">
      <t>ソチ</t>
    </rPh>
    <rPh sb="19" eb="21">
      <t>キサイ</t>
    </rPh>
    <rPh sb="23" eb="25">
      <t>コウモク</t>
    </rPh>
    <rPh sb="25" eb="26">
      <t>スウ</t>
    </rPh>
    <rPh sb="27" eb="28">
      <t>フク</t>
    </rPh>
    <phoneticPr fontId="3"/>
  </si>
  <si>
    <t>事業活動に伴うエネルギー使用量【必須】</t>
    <rPh sb="0" eb="2">
      <t>ジギョウ</t>
    </rPh>
    <rPh sb="2" eb="4">
      <t>カツドウ</t>
    </rPh>
    <rPh sb="5" eb="6">
      <t>トモナ</t>
    </rPh>
    <rPh sb="12" eb="15">
      <t>シヨウリョウ</t>
    </rPh>
    <rPh sb="16" eb="18">
      <t>ヒッス</t>
    </rPh>
    <phoneticPr fontId="4"/>
  </si>
  <si>
    <t>　　　（実施する措置は２－２、２－３に記載した項目数を含む）</t>
    <rPh sb="4" eb="6">
      <t>ジッシ</t>
    </rPh>
    <rPh sb="8" eb="10">
      <t>ソチ</t>
    </rPh>
    <rPh sb="19" eb="21">
      <t>キサイ</t>
    </rPh>
    <rPh sb="23" eb="25">
      <t>コウモク</t>
    </rPh>
    <rPh sb="25" eb="26">
      <t>スウ</t>
    </rPh>
    <rPh sb="27" eb="28">
      <t>フク</t>
    </rPh>
    <phoneticPr fontId="3"/>
  </si>
  <si>
    <t>１　前年度のエネルギー使用量及び販売した副生エネルギーの量</t>
    <rPh sb="2" eb="3">
      <t>マエ</t>
    </rPh>
    <rPh sb="3" eb="5">
      <t>ネンド</t>
    </rPh>
    <rPh sb="11" eb="14">
      <t>シヨウリョウ</t>
    </rPh>
    <rPh sb="14" eb="15">
      <t>オヨ</t>
    </rPh>
    <rPh sb="16" eb="18">
      <t>ハンバイ</t>
    </rPh>
    <rPh sb="20" eb="21">
      <t>フク</t>
    </rPh>
    <rPh sb="21" eb="22">
      <t>セイ</t>
    </rPh>
    <rPh sb="28" eb="29">
      <t>リョウ</t>
    </rPh>
    <phoneticPr fontId="4"/>
  </si>
  <si>
    <t>前年度</t>
    <rPh sb="0" eb="1">
      <t>マエ</t>
    </rPh>
    <rPh sb="1" eb="3">
      <t>ネンド</t>
    </rPh>
    <phoneticPr fontId="4"/>
  </si>
  <si>
    <t>1　前年度における森林の保全及び整備、再生可能エネルギーの利用等補完的手段による削減量</t>
    <rPh sb="2" eb="3">
      <t>マエ</t>
    </rPh>
    <rPh sb="3" eb="5">
      <t>ネンド</t>
    </rPh>
    <rPh sb="9" eb="11">
      <t>シンリン</t>
    </rPh>
    <rPh sb="12" eb="14">
      <t>ホゼン</t>
    </rPh>
    <rPh sb="14" eb="15">
      <t>オヨ</t>
    </rPh>
    <rPh sb="16" eb="18">
      <t>セイビ</t>
    </rPh>
    <rPh sb="19" eb="21">
      <t>サイセイ</t>
    </rPh>
    <rPh sb="21" eb="23">
      <t>カノウ</t>
    </rPh>
    <rPh sb="29" eb="32">
      <t>リヨウトウ</t>
    </rPh>
    <rPh sb="32" eb="35">
      <t>ホカンテキ</t>
    </rPh>
    <rPh sb="35" eb="37">
      <t>シュダン</t>
    </rPh>
    <rPh sb="40" eb="42">
      <t>サクゲン</t>
    </rPh>
    <rPh sb="42" eb="43">
      <t>リョウ</t>
    </rPh>
    <phoneticPr fontId="4"/>
  </si>
  <si>
    <t>　計画書から転記してください。</t>
    <phoneticPr fontId="3"/>
  </si>
  <si>
    <t xml:space="preserve"> ※排出原単位は小数点以下第４位を四捨五入し、小数点第３位まで記入してください。</t>
    <rPh sb="2" eb="7">
      <t>ハイシュツゲンタンイ</t>
    </rPh>
    <rPh sb="8" eb="11">
      <t>ショウスウテン</t>
    </rPh>
    <rPh sb="11" eb="13">
      <t>イカ</t>
    </rPh>
    <rPh sb="13" eb="14">
      <t>ダイ</t>
    </rPh>
    <rPh sb="15" eb="16">
      <t>イ</t>
    </rPh>
    <rPh sb="17" eb="21">
      <t>シシャゴニュウ</t>
    </rPh>
    <rPh sb="23" eb="26">
      <t>ショウスウテン</t>
    </rPh>
    <rPh sb="26" eb="27">
      <t>ダイ</t>
    </rPh>
    <rPh sb="28" eb="29">
      <t>イ</t>
    </rPh>
    <rPh sb="31" eb="33">
      <t>キニュウ</t>
    </rPh>
    <phoneticPr fontId="3"/>
  </si>
  <si>
    <t xml:space="preserve"> ※削減率は小数点第２位を四捨五入し、小数点第１位まで記入してください。</t>
    <rPh sb="2" eb="5">
      <t>サクゲンリツ</t>
    </rPh>
    <rPh sb="6" eb="9">
      <t>ショウスウテン</t>
    </rPh>
    <rPh sb="9" eb="10">
      <t>ダイ</t>
    </rPh>
    <rPh sb="11" eb="12">
      <t>イ</t>
    </rPh>
    <rPh sb="13" eb="17">
      <t>シシャゴニュウ</t>
    </rPh>
    <rPh sb="19" eb="22">
      <t>ショウスウテン</t>
    </rPh>
    <rPh sb="22" eb="23">
      <t>ダイ</t>
    </rPh>
    <rPh sb="24" eb="25">
      <t>イ</t>
    </rPh>
    <rPh sb="27" eb="29">
      <t>キニュウ</t>
    </rPh>
    <phoneticPr fontId="3"/>
  </si>
  <si>
    <t>措置への対応状況【必須】（ア～ウのいずれかに〇）</t>
    <rPh sb="0" eb="2">
      <t>ソチ</t>
    </rPh>
    <rPh sb="4" eb="6">
      <t>タイオウ</t>
    </rPh>
    <rPh sb="6" eb="8">
      <t>ジョウキョウ</t>
    </rPh>
    <rPh sb="9" eb="11">
      <t>ヒッス</t>
    </rPh>
    <phoneticPr fontId="3"/>
  </si>
  <si>
    <t>燃料</t>
    <rPh sb="0" eb="2">
      <t>ネンリョウ</t>
    </rPh>
    <phoneticPr fontId="4"/>
  </si>
  <si>
    <t>輸入原料炭</t>
  </si>
  <si>
    <t>コークス用原料炭</t>
  </si>
  <si>
    <t>吹込用原料炭</t>
  </si>
  <si>
    <t>輸入一般炭</t>
  </si>
  <si>
    <t>国産一般炭</t>
  </si>
  <si>
    <t>輸入無煙炭</t>
  </si>
  <si>
    <t>非化石燃料</t>
    <rPh sb="0" eb="3">
      <t>ヒカセキ</t>
    </rPh>
    <rPh sb="3" eb="5">
      <t>ネンリョウ</t>
    </rPh>
    <phoneticPr fontId="3"/>
  </si>
  <si>
    <t>黒液（絶乾）</t>
  </si>
  <si>
    <t>木材（絶乾）</t>
  </si>
  <si>
    <t>木質廃材（絶乾）</t>
  </si>
  <si>
    <t>バイオエタノール</t>
  </si>
  <si>
    <t>バイオディーゼル</t>
  </si>
  <si>
    <t>バイオガス</t>
  </si>
  <si>
    <t>千ｍ３</t>
  </si>
  <si>
    <t>その他バイオマス</t>
  </si>
  <si>
    <t>RDF</t>
  </si>
  <si>
    <t>RPF</t>
  </si>
  <si>
    <t>廃タイヤ</t>
  </si>
  <si>
    <t>廃油</t>
  </si>
  <si>
    <t>廃棄物ガス</t>
  </si>
  <si>
    <t>混合廃材</t>
  </si>
  <si>
    <t>水素</t>
  </si>
  <si>
    <t>アンモニア</t>
  </si>
  <si>
    <t>その他の非化石燃料</t>
  </si>
  <si>
    <t>単位発熱量⇒</t>
    <rPh sb="0" eb="5">
      <t>タンイハツネツリョウ</t>
    </rPh>
    <phoneticPr fontId="3"/>
  </si>
  <si>
    <t>熱</t>
    <rPh sb="0" eb="1">
      <t>ネツ</t>
    </rPh>
    <phoneticPr fontId="3"/>
  </si>
  <si>
    <t>Ｇ－クレジット購入量</t>
    <rPh sb="7" eb="9">
      <t>コウニュウ</t>
    </rPh>
    <rPh sb="9" eb="10">
      <t>リョウ</t>
    </rPh>
    <phoneticPr fontId="4"/>
  </si>
  <si>
    <t>Ｇ－クレジットの購入</t>
    <rPh sb="8" eb="10">
      <t>コウニュウ</t>
    </rPh>
    <phoneticPr fontId="3"/>
  </si>
  <si>
    <t>石油コークス又はFCCコーク</t>
    <rPh sb="6" eb="7">
      <t>マタ</t>
    </rPh>
    <phoneticPr fontId="3"/>
  </si>
  <si>
    <t>産業用蒸気以外の蒸気・温水・冷水</t>
    <rPh sb="5" eb="7">
      <t>イガイ</t>
    </rPh>
    <rPh sb="8" eb="10">
      <t>ジョウキ</t>
    </rPh>
    <rPh sb="11" eb="13">
      <t>オンスイ</t>
    </rPh>
    <rPh sb="14" eb="16">
      <t>レイスイ</t>
    </rPh>
    <phoneticPr fontId="3"/>
  </si>
  <si>
    <r>
      <t>【根拠条</t>
    </r>
    <r>
      <rPr>
        <sz val="11"/>
        <color theme="1"/>
        <rFont val="Microsoft JhengHei UI"/>
        <family val="2"/>
        <charset val="134"/>
      </rPr>
      <t>⽂</t>
    </r>
    <r>
      <rPr>
        <sz val="11"/>
        <color theme="1"/>
        <rFont val="ＭＳ ゴシック"/>
        <family val="2"/>
        <charset val="128"/>
      </rPr>
      <t>】算定省令第2条第4項及び別表第1</t>
    </r>
    <phoneticPr fontId="3"/>
  </si>
  <si>
    <t>ジェット燃料</t>
    <rPh sb="4" eb="6">
      <t>ネンリョウ</t>
    </rPh>
    <phoneticPr fontId="3"/>
  </si>
  <si>
    <t>ｋＬ</t>
    <phoneticPr fontId="3"/>
  </si>
  <si>
    <t>潤滑油</t>
    <rPh sb="0" eb="3">
      <t>ジュンカツユ</t>
    </rPh>
    <phoneticPr fontId="3"/>
  </si>
  <si>
    <t>発電用高炉ガス</t>
    <rPh sb="0" eb="3">
      <t>ハツデンヨウ</t>
    </rPh>
    <rPh sb="3" eb="5">
      <t>コウロ</t>
    </rPh>
    <phoneticPr fontId="3"/>
  </si>
  <si>
    <t>その他の化石燃料</t>
    <rPh sb="4" eb="6">
      <t>カセキ</t>
    </rPh>
    <rPh sb="6" eb="8">
      <t>ネンリョウ</t>
    </rPh>
    <phoneticPr fontId="3"/>
  </si>
  <si>
    <t>その他（　　　）
※種類、単位、単位発熱量を入力してください</t>
    <rPh sb="2" eb="3">
      <t>タ</t>
    </rPh>
    <rPh sb="10" eb="12">
      <t>シュルイ</t>
    </rPh>
    <rPh sb="13" eb="15">
      <t>タンイ</t>
    </rPh>
    <rPh sb="16" eb="18">
      <t>タンイ</t>
    </rPh>
    <rPh sb="18" eb="20">
      <t>ハツネツ</t>
    </rPh>
    <rPh sb="20" eb="21">
      <t>リョウ</t>
    </rPh>
    <rPh sb="22" eb="24">
      <t>ニュウリョク</t>
    </rPh>
    <phoneticPr fontId="3"/>
  </si>
  <si>
    <t>廃プラスチック（一般廃棄物）</t>
    <rPh sb="8" eb="13">
      <t>イッパンハイキブツ</t>
    </rPh>
    <phoneticPr fontId="3"/>
  </si>
  <si>
    <t>廃プラスチック（産業廃棄物）</t>
    <rPh sb="8" eb="13">
      <t>サンギョウハイキブツ</t>
    </rPh>
    <phoneticPr fontId="3"/>
  </si>
  <si>
    <t>廃プラスチック類から製造された燃料炭化水素油</t>
    <rPh sb="7" eb="8">
      <t>ルイ</t>
    </rPh>
    <rPh sb="10" eb="12">
      <t>セイゾウ</t>
    </rPh>
    <rPh sb="15" eb="21">
      <t>ネンリョウタンカスイソ</t>
    </rPh>
    <rPh sb="21" eb="22">
      <t>アブラ</t>
    </rPh>
    <phoneticPr fontId="3"/>
  </si>
  <si>
    <t>ジェット燃料</t>
    <rPh sb="4" eb="6">
      <t>ネンリョウ</t>
    </rPh>
    <phoneticPr fontId="3"/>
  </si>
  <si>
    <t>ｋＬ</t>
    <phoneticPr fontId="3"/>
  </si>
  <si>
    <t>潤滑油</t>
    <rPh sb="0" eb="3">
      <t>ジュンカツユ</t>
    </rPh>
    <phoneticPr fontId="3"/>
  </si>
  <si>
    <t>原料炭</t>
    <phoneticPr fontId="3"/>
  </si>
  <si>
    <t>t</t>
  </si>
  <si>
    <t>発電用高炉ガス</t>
    <rPh sb="0" eb="3">
      <t>ハツデンヨウ</t>
    </rPh>
    <phoneticPr fontId="3"/>
  </si>
  <si>
    <t>ＧＪ／千ｍ３</t>
  </si>
  <si>
    <t>廃プラスチック（一般廃棄物）</t>
    <rPh sb="8" eb="13">
      <t>イッパンハイキブツ</t>
    </rPh>
    <phoneticPr fontId="3"/>
  </si>
  <si>
    <t>廃プラスチック（産業廃棄物）</t>
    <rPh sb="8" eb="10">
      <t>サンギョウ</t>
    </rPh>
    <rPh sb="10" eb="13">
      <t>ハイキブツ</t>
    </rPh>
    <phoneticPr fontId="3"/>
  </si>
  <si>
    <t>廃プラスチック類から製造された燃料炭化水素油</t>
    <rPh sb="7" eb="8">
      <t>ルイ</t>
    </rPh>
    <rPh sb="10" eb="12">
      <t>セイゾウ</t>
    </rPh>
    <rPh sb="15" eb="21">
      <t>ネンリョウタンカスイソ</t>
    </rPh>
    <rPh sb="21" eb="22">
      <t>アブラ</t>
    </rPh>
    <phoneticPr fontId="3"/>
  </si>
  <si>
    <t>実測値</t>
    <rPh sb="0" eb="3">
      <t>ジッソクチ</t>
    </rPh>
    <phoneticPr fontId="3"/>
  </si>
  <si>
    <t>※</t>
    <phoneticPr fontId="3"/>
  </si>
  <si>
    <t>投入した燃料・熱としてカウント</t>
    <rPh sb="0" eb="2">
      <t>トウニュウ</t>
    </rPh>
    <rPh sb="4" eb="6">
      <t>ネンリョウ</t>
    </rPh>
    <rPh sb="7" eb="8">
      <t>ネツ</t>
    </rPh>
    <phoneticPr fontId="3"/>
  </si>
  <si>
    <t>【根拠条⽂】算定省令第2条第4項、第4条第1項、第5条第1項、別表第1及び別表第5</t>
  </si>
  <si>
    <t>※省エネ法施行規則第4条第2項、第3項</t>
    <rPh sb="1" eb="2">
      <t>ショウ</t>
    </rPh>
    <rPh sb="4" eb="5">
      <t>ホウ</t>
    </rPh>
    <rPh sb="5" eb="9">
      <t>セコウキソク</t>
    </rPh>
    <rPh sb="9" eb="10">
      <t>ダイ</t>
    </rPh>
    <rPh sb="11" eb="12">
      <t>ジョウ</t>
    </rPh>
    <rPh sb="12" eb="13">
      <t>ダイ</t>
    </rPh>
    <rPh sb="14" eb="15">
      <t>コウ</t>
    </rPh>
    <rPh sb="16" eb="17">
      <t>ダイ</t>
    </rPh>
    <rPh sb="18" eb="19">
      <t>コウ</t>
    </rPh>
    <phoneticPr fontId="3"/>
  </si>
  <si>
    <t>-</t>
    <phoneticPr fontId="3"/>
  </si>
  <si>
    <t>熱供給事業者ごとの係数</t>
    <rPh sb="0" eb="6">
      <t>ネツキョウキュウジギョウシャ</t>
    </rPh>
    <rPh sb="9" eb="11">
      <t>ケイスウ</t>
    </rPh>
    <phoneticPr fontId="3"/>
  </si>
  <si>
    <t>使用量
（整数値）</t>
    <rPh sb="0" eb="3">
      <t>シヨウリョウ</t>
    </rPh>
    <rPh sb="5" eb="8">
      <t>セイスウチ</t>
    </rPh>
    <phoneticPr fontId="4"/>
  </si>
  <si>
    <t>※措置項目の「実施済の基準」（ガイドブック参照）において同一項目内に１つでも「未実施」の項目がある場合は、「実施済」や「非該当」の項目があったとしても「イ 未実施」となります。</t>
    <rPh sb="44" eb="46">
      <t>コウモク</t>
    </rPh>
    <rPh sb="54" eb="57">
      <t>ジッシスミ</t>
    </rPh>
    <rPh sb="60" eb="63">
      <t>ヒガイトウ</t>
    </rPh>
    <rPh sb="65" eb="67">
      <t>コウモク</t>
    </rPh>
    <phoneticPr fontId="3"/>
  </si>
  <si>
    <t>買電</t>
    <rPh sb="0" eb="2">
      <t>カイデン</t>
    </rPh>
    <phoneticPr fontId="4"/>
  </si>
  <si>
    <t>系統電気</t>
    <rPh sb="0" eb="4">
      <t>ケイトウデンキ</t>
    </rPh>
    <phoneticPr fontId="3"/>
  </si>
  <si>
    <t>自己託送以外</t>
    <rPh sb="0" eb="6">
      <t>ジコタクソウイガイ</t>
    </rPh>
    <phoneticPr fontId="3"/>
  </si>
  <si>
    <t>電気事業者からの買電</t>
    <rPh sb="0" eb="5">
      <t>デンキジギョウシャ</t>
    </rPh>
    <rPh sb="8" eb="10">
      <t>カイデン</t>
    </rPh>
    <phoneticPr fontId="3"/>
  </si>
  <si>
    <t>化石分</t>
    <rPh sb="0" eb="3">
      <t>カセキブン</t>
    </rPh>
    <phoneticPr fontId="3"/>
  </si>
  <si>
    <t>非化石分</t>
    <rPh sb="0" eb="4">
      <t>ヒカセキブン</t>
    </rPh>
    <phoneticPr fontId="3"/>
  </si>
  <si>
    <t>オフサイトPPA</t>
  </si>
  <si>
    <t>オフサイトPPA</t>
    <phoneticPr fontId="3"/>
  </si>
  <si>
    <t>自己託送</t>
    <rPh sb="0" eb="2">
      <t>ジコ</t>
    </rPh>
    <rPh sb="2" eb="4">
      <t>タクソウ</t>
    </rPh>
    <phoneticPr fontId="3"/>
  </si>
  <si>
    <t>非燃料由来の非化石電気</t>
    <rPh sb="0" eb="3">
      <t>ヒネンリョウ</t>
    </rPh>
    <rPh sb="3" eb="5">
      <t>ユライ</t>
    </rPh>
    <rPh sb="6" eb="11">
      <t>ヒカセキデンキ</t>
    </rPh>
    <phoneticPr fontId="3"/>
  </si>
  <si>
    <t>上記以外</t>
    <rPh sb="0" eb="4">
      <t>ジョウキイガイ</t>
    </rPh>
    <phoneticPr fontId="3"/>
  </si>
  <si>
    <t>自家発電</t>
    <rPh sb="0" eb="4">
      <t>ジカハツデン</t>
    </rPh>
    <phoneticPr fontId="3"/>
  </si>
  <si>
    <t>非燃料由来の非化石電気（オンサイトPPA含む）</t>
    <rPh sb="0" eb="3">
      <t>ヒネンリョウ</t>
    </rPh>
    <rPh sb="3" eb="5">
      <t>ユライ</t>
    </rPh>
    <rPh sb="6" eb="11">
      <t>ヒカセキデンキ</t>
    </rPh>
    <rPh sb="20" eb="21">
      <t>フク</t>
    </rPh>
    <phoneticPr fontId="3"/>
  </si>
  <si>
    <t>自営線（他事業者からの供給）</t>
    <rPh sb="0" eb="3">
      <t>ジエイセン</t>
    </rPh>
    <rPh sb="4" eb="5">
      <t>タ</t>
    </rPh>
    <rPh sb="5" eb="8">
      <t>ジギョウシャ</t>
    </rPh>
    <rPh sb="11" eb="13">
      <t>キョウキュウ</t>
    </rPh>
    <phoneticPr fontId="3"/>
  </si>
  <si>
    <t>直接仕様･自営線(自社内の供給含む)</t>
    <rPh sb="0" eb="4">
      <t>チョクセツシヨウ</t>
    </rPh>
    <rPh sb="5" eb="8">
      <t>ジエイセン</t>
    </rPh>
    <rPh sb="9" eb="12">
      <t>ジシャナイ</t>
    </rPh>
    <rPh sb="13" eb="16">
      <t>キョウキュウフク</t>
    </rPh>
    <phoneticPr fontId="3"/>
  </si>
  <si>
    <t>自営線（他事業者からの供給）</t>
    <rPh sb="0" eb="3">
      <t>ジエイセン</t>
    </rPh>
    <rPh sb="4" eb="5">
      <t>タ</t>
    </rPh>
    <rPh sb="5" eb="8">
      <t>ジギョウシャ</t>
    </rPh>
    <rPh sb="11" eb="13">
      <t>キョウキュウ</t>
    </rPh>
    <phoneticPr fontId="3"/>
  </si>
  <si>
    <t>直接仕様･自営線(自社内の供給含む)</t>
    <rPh sb="0" eb="4">
      <t>チョクセツシヨウ</t>
    </rPh>
    <rPh sb="5" eb="8">
      <t>ジエイセン</t>
    </rPh>
    <rPh sb="9" eb="12">
      <t>ジシャナイ</t>
    </rPh>
    <rPh sb="13" eb="16">
      <t>キョウキュウフク</t>
    </rPh>
    <phoneticPr fontId="3"/>
  </si>
  <si>
    <t>電気の種類</t>
    <rPh sb="0" eb="2">
      <t>デンキ</t>
    </rPh>
    <phoneticPr fontId="3"/>
  </si>
  <si>
    <t>使用量（千kWh)
・種別</t>
    <rPh sb="0" eb="3">
      <t>シヨウリョウ</t>
    </rPh>
    <rPh sb="4" eb="5">
      <t>セン</t>
    </rPh>
    <rPh sb="11" eb="13">
      <t>シュベツ</t>
    </rPh>
    <phoneticPr fontId="4"/>
  </si>
  <si>
    <t>※使用量は整数値で記入してください。
※電気のうち、非化石電気の種別については、プルダウンで選択してください。
（選択肢：太陽光、風力、水力、地熱、バイオマス、廃棄物由来、その他）</t>
    <rPh sb="1" eb="4">
      <t>シヨウリョウ</t>
    </rPh>
    <rPh sb="5" eb="8">
      <t>セイスウチ</t>
    </rPh>
    <rPh sb="9" eb="11">
      <t>キニュウ</t>
    </rPh>
    <phoneticPr fontId="3"/>
  </si>
  <si>
    <t>非化石燃料の実質使用量</t>
    <rPh sb="0" eb="3">
      <t>ヒカセキ</t>
    </rPh>
    <rPh sb="3" eb="5">
      <t>ネンリョウ</t>
    </rPh>
    <rPh sb="6" eb="8">
      <t>ジッシツ</t>
    </rPh>
    <rPh sb="8" eb="11">
      <t>シヨウリョウ</t>
    </rPh>
    <phoneticPr fontId="3"/>
  </si>
  <si>
    <t>再エネの買電</t>
    <rPh sb="0" eb="1">
      <t>サイ</t>
    </rPh>
    <rPh sb="4" eb="6">
      <t>カイデン</t>
    </rPh>
    <phoneticPr fontId="3"/>
  </si>
  <si>
    <t>※再生可能エネルギー以外の非化石燃料の使用量はエネルギー使用量（GJ）を記入してください。</t>
    <rPh sb="1" eb="3">
      <t>サイセイ</t>
    </rPh>
    <rPh sb="3" eb="5">
      <t>カノウ</t>
    </rPh>
    <rPh sb="10" eb="12">
      <t>イガイ</t>
    </rPh>
    <rPh sb="13" eb="14">
      <t>ヒ</t>
    </rPh>
    <rPh sb="14" eb="16">
      <t>カセキ</t>
    </rPh>
    <rPh sb="16" eb="18">
      <t>ネンリョウ</t>
    </rPh>
    <rPh sb="19" eb="22">
      <t>シヨウリョウ</t>
    </rPh>
    <rPh sb="28" eb="31">
      <t>シヨウリョウ</t>
    </rPh>
    <rPh sb="36" eb="38">
      <t>キニュウ</t>
    </rPh>
    <phoneticPr fontId="3"/>
  </si>
  <si>
    <t xml:space="preserve"> ※シート３に入力した内容が反映されますが、【計画変更票】を提出した場合は当該票に記載の排出量を記入してください。
 ※排出原単位は、温室効果ガス総合排出量を、当該年度の生産数量、建物延床面積その他の温室効果ガス</t>
    <rPh sb="7" eb="9">
      <t>ニュウリョク</t>
    </rPh>
    <rPh sb="11" eb="13">
      <t>ナイヨウ</t>
    </rPh>
    <rPh sb="14" eb="16">
      <t>ハンエイ</t>
    </rPh>
    <phoneticPr fontId="4"/>
  </si>
  <si>
    <t>※基準年度及び目標年度の欄は、計画書から転記してください。ただし、【計画変更票】を提出した場合は当該票に記載の排出量を記入してください。</t>
    <phoneticPr fontId="3"/>
  </si>
  <si>
    <t>※基準年度及び目標年度の欄は、計画書から転記してください。ただし、【計画変更票】を提出した場合は当該票に記載の排出量を記入してください。
※シート１－１、２に入力した内容が反映されます。</t>
    <rPh sb="34" eb="39">
      <t>ケイカクヘンコウヒョウ</t>
    </rPh>
    <rPh sb="41" eb="43">
      <t>テイシュツ</t>
    </rPh>
    <rPh sb="45" eb="47">
      <t>バアイ</t>
    </rPh>
    <rPh sb="48" eb="51">
      <t>トウガイヒョウ</t>
    </rPh>
    <rPh sb="52" eb="54">
      <t>キサイ</t>
    </rPh>
    <rPh sb="55" eb="58">
      <t>ハイシュツリョウ</t>
    </rPh>
    <rPh sb="59" eb="61">
      <t>キニュウ</t>
    </rPh>
    <rPh sb="79" eb="81">
      <t>ニュウリョク</t>
    </rPh>
    <rPh sb="83" eb="85">
      <t>ナイヨウ</t>
    </rPh>
    <rPh sb="86" eb="88">
      <t>ハンエイ</t>
    </rPh>
    <phoneticPr fontId="4"/>
  </si>
  <si>
    <t>その他の非化石燃料</t>
    <phoneticPr fontId="3"/>
  </si>
  <si>
    <t>特定事業者の住所、職名及び氏名に記入漏れがないか</t>
    <rPh sb="9" eb="11">
      <t>ショクメイ</t>
    </rPh>
    <rPh sb="11" eb="12">
      <t>オヨ</t>
    </rPh>
    <phoneticPr fontId="4"/>
  </si>
  <si>
    <t>原則、法人の代表者名を記入する。対象となる工場長等名で提出する場合は法人の代表者が作成した委任状を提出すること</t>
    <rPh sb="0" eb="2">
      <t>ゲンソク</t>
    </rPh>
    <rPh sb="3" eb="5">
      <t>ホウジン</t>
    </rPh>
    <rPh sb="6" eb="9">
      <t>ダイヒョウシャ</t>
    </rPh>
    <rPh sb="9" eb="10">
      <t>メイ</t>
    </rPh>
    <rPh sb="11" eb="13">
      <t>キニュウ</t>
    </rPh>
    <rPh sb="16" eb="18">
      <t>タイショウ</t>
    </rPh>
    <rPh sb="21" eb="24">
      <t>コウジョウチョウ</t>
    </rPh>
    <rPh sb="24" eb="25">
      <t>トウ</t>
    </rPh>
    <rPh sb="25" eb="26">
      <t>メイ</t>
    </rPh>
    <rPh sb="27" eb="29">
      <t>テイシュツ</t>
    </rPh>
    <rPh sb="31" eb="33">
      <t>バアイ</t>
    </rPh>
    <rPh sb="34" eb="36">
      <t>ホウジン</t>
    </rPh>
    <rPh sb="37" eb="40">
      <t>ダイヒョウシャ</t>
    </rPh>
    <rPh sb="41" eb="43">
      <t>サクセイ</t>
    </rPh>
    <rPh sb="45" eb="48">
      <t>イニンジョウ</t>
    </rPh>
    <rPh sb="49" eb="51">
      <t>テイシュツ</t>
    </rPh>
    <phoneticPr fontId="3"/>
  </si>
  <si>
    <t>【温室効果ガス排出削減計画書事績報告書用】</t>
    <rPh sb="1" eb="3">
      <t>オンシツ</t>
    </rPh>
    <rPh sb="3" eb="5">
      <t>コウカ</t>
    </rPh>
    <rPh sb="7" eb="9">
      <t>ハイシュツ</t>
    </rPh>
    <rPh sb="9" eb="11">
      <t>サクゲン</t>
    </rPh>
    <rPh sb="11" eb="14">
      <t>ケイカクショ</t>
    </rPh>
    <rPh sb="14" eb="19">
      <t>ジセキホウコクショ</t>
    </rPh>
    <rPh sb="19" eb="20">
      <t>ヨウ</t>
    </rPh>
    <phoneticPr fontId="4"/>
  </si>
  <si>
    <t>当該計画事績報告書提出年度用の様式を使用しているか</t>
    <rPh sb="0" eb="2">
      <t>トウガイ</t>
    </rPh>
    <rPh sb="2" eb="4">
      <t>ケイカク</t>
    </rPh>
    <rPh sb="4" eb="9">
      <t>ジセキホウコクショ</t>
    </rPh>
    <rPh sb="9" eb="11">
      <t>テイシュツ</t>
    </rPh>
    <rPh sb="11" eb="13">
      <t>ネンド</t>
    </rPh>
    <rPh sb="13" eb="14">
      <t>ヨウ</t>
    </rPh>
    <rPh sb="15" eb="17">
      <t>ヨウシキ</t>
    </rPh>
    <rPh sb="18" eb="20">
      <t>シヨウ</t>
    </rPh>
    <phoneticPr fontId="4"/>
  </si>
  <si>
    <t>中小排出事業者の場合は空欄とすること</t>
    <rPh sb="0" eb="7">
      <t>チュウショウハイシュツジギョウシャ</t>
    </rPh>
    <rPh sb="8" eb="10">
      <t>バアイ</t>
    </rPh>
    <rPh sb="11" eb="13">
      <t>クウラン</t>
    </rPh>
    <phoneticPr fontId="3"/>
  </si>
  <si>
    <t>連絡先（郵便番号、住所、担当者氏名（会社、部署名）、電話番号、メールアドレス）を記入しているか</t>
    <rPh sb="0" eb="3">
      <t>レンラクサキ</t>
    </rPh>
    <rPh sb="4" eb="8">
      <t>ユウビンバンゴウ</t>
    </rPh>
    <rPh sb="9" eb="11">
      <t>ジュウショ</t>
    </rPh>
    <rPh sb="12" eb="15">
      <t>タントウシャ</t>
    </rPh>
    <rPh sb="15" eb="17">
      <t>シメイ</t>
    </rPh>
    <rPh sb="18" eb="20">
      <t>カイシャ</t>
    </rPh>
    <rPh sb="21" eb="23">
      <t>ブショ</t>
    </rPh>
    <rPh sb="23" eb="24">
      <t>メイ</t>
    </rPh>
    <rPh sb="26" eb="30">
      <t>デンワバンゴウ</t>
    </rPh>
    <rPh sb="40" eb="42">
      <t>キニュウ</t>
    </rPh>
    <phoneticPr fontId="4"/>
  </si>
  <si>
    <t>連絡先には書類についての疑義への対応ができる部署や担当者名を記入してください</t>
    <rPh sb="0" eb="3">
      <t>レンラクサキ</t>
    </rPh>
    <rPh sb="5" eb="7">
      <t>ショルイ</t>
    </rPh>
    <rPh sb="12" eb="14">
      <t>ギギ</t>
    </rPh>
    <rPh sb="16" eb="18">
      <t>タイオウ</t>
    </rPh>
    <rPh sb="22" eb="24">
      <t>ブショ</t>
    </rPh>
    <rPh sb="25" eb="28">
      <t>タントウシャ</t>
    </rPh>
    <rPh sb="28" eb="29">
      <t>メイ</t>
    </rPh>
    <rPh sb="30" eb="32">
      <t>キニュウ</t>
    </rPh>
    <phoneticPr fontId="3"/>
  </si>
  <si>
    <t>基準年度、目標年度は計画書に記載した数値を記入しているか</t>
    <rPh sb="0" eb="2">
      <t>キジュン</t>
    </rPh>
    <rPh sb="2" eb="4">
      <t>ネンド</t>
    </rPh>
    <rPh sb="5" eb="7">
      <t>モクヒョウ</t>
    </rPh>
    <rPh sb="7" eb="9">
      <t>ネンド</t>
    </rPh>
    <rPh sb="10" eb="13">
      <t>ケイカクショ</t>
    </rPh>
    <rPh sb="14" eb="16">
      <t>キサイ</t>
    </rPh>
    <rPh sb="18" eb="20">
      <t>スウチ</t>
    </rPh>
    <rPh sb="21" eb="23">
      <t>キニュウ</t>
    </rPh>
    <phoneticPr fontId="4"/>
  </si>
  <si>
    <t>前年度の数値は正しく表示されているか</t>
    <rPh sb="0" eb="3">
      <t>ゼンネンド</t>
    </rPh>
    <rPh sb="4" eb="6">
      <t>スウチ</t>
    </rPh>
    <rPh sb="7" eb="8">
      <t>タダ</t>
    </rPh>
    <rPh sb="10" eb="12">
      <t>ヒョウジ</t>
    </rPh>
    <phoneticPr fontId="4"/>
  </si>
  <si>
    <t>補完的手段による削減量として、シート２に記入した数値が表示されているか</t>
    <rPh sb="0" eb="5">
      <t>ホカンテキシュダン</t>
    </rPh>
    <rPh sb="8" eb="11">
      <t>サクゲンリョウ</t>
    </rPh>
    <rPh sb="20" eb="22">
      <t>キニュウ</t>
    </rPh>
    <rPh sb="24" eb="26">
      <t>スウチ</t>
    </rPh>
    <rPh sb="27" eb="29">
      <t>ヒョウジ</t>
    </rPh>
    <phoneticPr fontId="4"/>
  </si>
  <si>
    <t>前年度における温室効果ガスの排出量</t>
    <rPh sb="0" eb="3">
      <t>ゼンネンド</t>
    </rPh>
    <rPh sb="7" eb="11">
      <t>オンシツコウカ</t>
    </rPh>
    <rPh sb="14" eb="17">
      <t>ハイシュツリョウ</t>
    </rPh>
    <phoneticPr fontId="4"/>
  </si>
  <si>
    <t>削減率は備考欄の計算式で算出し、小数点１位まで記入しているか</t>
    <rPh sb="0" eb="3">
      <t>サクゲンリツ</t>
    </rPh>
    <rPh sb="4" eb="7">
      <t>ビコウラン</t>
    </rPh>
    <rPh sb="8" eb="11">
      <t>ケイサンシキ</t>
    </rPh>
    <rPh sb="12" eb="14">
      <t>サンシュツ</t>
    </rPh>
    <rPh sb="16" eb="19">
      <t>ショウスウテン</t>
    </rPh>
    <rPh sb="20" eb="21">
      <t>イ</t>
    </rPh>
    <rPh sb="23" eb="25">
      <t>キニュウ</t>
    </rPh>
    <phoneticPr fontId="4"/>
  </si>
  <si>
    <t>温室効果ガスの排出を抑制するために実施した措置</t>
    <rPh sb="0" eb="4">
      <t>オンシツコウカ</t>
    </rPh>
    <rPh sb="7" eb="9">
      <t>ハイシュツ</t>
    </rPh>
    <rPh sb="10" eb="12">
      <t>ヨクセイ</t>
    </rPh>
    <rPh sb="17" eb="19">
      <t>ジッシ</t>
    </rPh>
    <rPh sb="21" eb="23">
      <t>ソチ</t>
    </rPh>
    <phoneticPr fontId="4"/>
  </si>
  <si>
    <t>ガイドブックを確認し、基準を満たしていることを確認しているか</t>
    <rPh sb="7" eb="9">
      <t>カクニン</t>
    </rPh>
    <rPh sb="11" eb="13">
      <t>キジュン</t>
    </rPh>
    <rPh sb="14" eb="15">
      <t>ミ</t>
    </rPh>
    <rPh sb="23" eb="25">
      <t>カクニン</t>
    </rPh>
    <phoneticPr fontId="4"/>
  </si>
  <si>
    <t>措置への対応状況はア～ウのいずれかを選択しているか</t>
    <rPh sb="0" eb="2">
      <t>ソチ</t>
    </rPh>
    <rPh sb="4" eb="8">
      <t>タイオウジョウキョウ</t>
    </rPh>
    <rPh sb="18" eb="20">
      <t>センタク</t>
    </rPh>
    <phoneticPr fontId="4"/>
  </si>
  <si>
    <t>措置への対応状況は計画書に記載の実施する措置と整合性が取れているか</t>
    <rPh sb="0" eb="2">
      <t>ソチ</t>
    </rPh>
    <rPh sb="4" eb="8">
      <t>タイオウジョウキョウ</t>
    </rPh>
    <rPh sb="9" eb="12">
      <t>ケイカクショ</t>
    </rPh>
    <rPh sb="13" eb="15">
      <t>キサイ</t>
    </rPh>
    <rPh sb="16" eb="18">
      <t>ジッシ</t>
    </rPh>
    <rPh sb="20" eb="22">
      <t>ソチ</t>
    </rPh>
    <rPh sb="23" eb="26">
      <t>セイゴウセイ</t>
    </rPh>
    <rPh sb="27" eb="28">
      <t>ト</t>
    </rPh>
    <phoneticPr fontId="4"/>
  </si>
  <si>
    <t>実施しない項目が１つてもある場合は「ウ　未実施」を選択する</t>
    <rPh sb="0" eb="2">
      <t>ジッシ</t>
    </rPh>
    <rPh sb="5" eb="7">
      <t>コウモク</t>
    </rPh>
    <rPh sb="14" eb="16">
      <t>バアイ</t>
    </rPh>
    <rPh sb="20" eb="23">
      <t>ミジッシ</t>
    </rPh>
    <rPh sb="25" eb="27">
      <t>センタク</t>
    </rPh>
    <phoneticPr fontId="3"/>
  </si>
  <si>
    <t>理由書の様式は任意</t>
    <rPh sb="0" eb="3">
      <t>リユウショ</t>
    </rPh>
    <rPh sb="4" eb="6">
      <t>ヨウシキ</t>
    </rPh>
    <rPh sb="7" eb="9">
      <t>ニンイ</t>
    </rPh>
    <phoneticPr fontId="3"/>
  </si>
  <si>
    <t>温室効果ガス総合排出原単位はシート４に記入した数値が表示されているか</t>
    <rPh sb="0" eb="4">
      <t>オンシツコウカ</t>
    </rPh>
    <rPh sb="6" eb="8">
      <t>ソウゴウ</t>
    </rPh>
    <rPh sb="8" eb="10">
      <t>ハイシュツ</t>
    </rPh>
    <rPh sb="10" eb="13">
      <t>ゲンタンイ</t>
    </rPh>
    <rPh sb="19" eb="21">
      <t>キニュウ</t>
    </rPh>
    <rPh sb="23" eb="25">
      <t>スウチ</t>
    </rPh>
    <rPh sb="26" eb="28">
      <t>ヒョウジ</t>
    </rPh>
    <phoneticPr fontId="4"/>
  </si>
  <si>
    <t>非化石エネルギーを使用している場合は、その種別を選択し、適切な使用量を記入しているか</t>
    <rPh sb="0" eb="3">
      <t>ヒカセキ</t>
    </rPh>
    <rPh sb="9" eb="11">
      <t>シヨウ</t>
    </rPh>
    <rPh sb="15" eb="17">
      <t>バアイ</t>
    </rPh>
    <rPh sb="21" eb="23">
      <t>シュベツ</t>
    </rPh>
    <rPh sb="24" eb="26">
      <t>センタク</t>
    </rPh>
    <rPh sb="28" eb="30">
      <t>テキセツ</t>
    </rPh>
    <rPh sb="31" eb="34">
      <t>シヨウリョウ</t>
    </rPh>
    <rPh sb="35" eb="37">
      <t>キニュウ</t>
    </rPh>
    <phoneticPr fontId="3"/>
  </si>
  <si>
    <t>1-1と整合を図ること</t>
    <rPh sb="4" eb="6">
      <t>セイゴウ</t>
    </rPh>
    <rPh sb="7" eb="8">
      <t>ハカ</t>
    </rPh>
    <phoneticPr fontId="3"/>
  </si>
  <si>
    <t>使用量を記入した場合は、適切な単位が記入しているか</t>
    <rPh sb="0" eb="3">
      <t>シヨウリョウ</t>
    </rPh>
    <rPh sb="4" eb="6">
      <t>キニュウ</t>
    </rPh>
    <rPh sb="8" eb="10">
      <t>バアイ</t>
    </rPh>
    <rPh sb="12" eb="14">
      <t>テキセツ</t>
    </rPh>
    <rPh sb="15" eb="17">
      <t>タンイ</t>
    </rPh>
    <rPh sb="18" eb="20">
      <t>キニュウ</t>
    </rPh>
    <phoneticPr fontId="3"/>
  </si>
  <si>
    <t>エネルギーの使用量は整数で記入しているか</t>
    <rPh sb="6" eb="9">
      <t>シヨウリョウ</t>
    </rPh>
    <rPh sb="10" eb="12">
      <t>セイスウ</t>
    </rPh>
    <rPh sb="13" eb="15">
      <t>キニュウ</t>
    </rPh>
    <phoneticPr fontId="3"/>
  </si>
  <si>
    <t>その他のエネルギーは（）内に具体の種類を記入しているか</t>
    <rPh sb="2" eb="3">
      <t>タ</t>
    </rPh>
    <rPh sb="12" eb="13">
      <t>ナイ</t>
    </rPh>
    <rPh sb="14" eb="16">
      <t>グタイ</t>
    </rPh>
    <rPh sb="17" eb="19">
      <t>シュルイ</t>
    </rPh>
    <rPh sb="20" eb="22">
      <t>キニュウ</t>
    </rPh>
    <phoneticPr fontId="3"/>
  </si>
  <si>
    <t>エネルギーの発熱量又はCO2排出係数が異なる場合は、枠外の排出係数を変更し、備考欄にその理由を記載しているか</t>
    <rPh sb="6" eb="9">
      <t>ハツネツリョウ</t>
    </rPh>
    <rPh sb="9" eb="10">
      <t>マタ</t>
    </rPh>
    <rPh sb="14" eb="18">
      <t>ハイシュツケイスウ</t>
    </rPh>
    <rPh sb="19" eb="20">
      <t>コト</t>
    </rPh>
    <rPh sb="22" eb="24">
      <t>バアイ</t>
    </rPh>
    <rPh sb="26" eb="28">
      <t>ワクガイ</t>
    </rPh>
    <rPh sb="29" eb="33">
      <t>ハイシュツケイスウ</t>
    </rPh>
    <rPh sb="34" eb="36">
      <t>ヘンコウ</t>
    </rPh>
    <rPh sb="38" eb="41">
      <t>ビコウラン</t>
    </rPh>
    <rPh sb="44" eb="46">
      <t>リユウ</t>
    </rPh>
    <rPh sb="47" eb="49">
      <t>キサイ</t>
    </rPh>
    <phoneticPr fontId="3"/>
  </si>
  <si>
    <t>電力を使用している場合、電力排出係数は該当する年度の値であるか</t>
    <rPh sb="0" eb="2">
      <t>デンリョク</t>
    </rPh>
    <rPh sb="3" eb="5">
      <t>シヨウ</t>
    </rPh>
    <rPh sb="9" eb="11">
      <t>バアイ</t>
    </rPh>
    <rPh sb="12" eb="18">
      <t>デンリョクハイシュツケイスウ</t>
    </rPh>
    <rPh sb="19" eb="21">
      <t>ガイトウ</t>
    </rPh>
    <rPh sb="23" eb="25">
      <t>ネンド</t>
    </rPh>
    <rPh sb="26" eb="27">
      <t>アタイ</t>
    </rPh>
    <phoneticPr fontId="3"/>
  </si>
  <si>
    <t>補完的手段による削減量がある場合は、備考欄に該当番号や概要等を記入しているか</t>
    <rPh sb="0" eb="5">
      <t>ホカンテキシュダン</t>
    </rPh>
    <rPh sb="8" eb="11">
      <t>サクゲンリョウ</t>
    </rPh>
    <rPh sb="14" eb="16">
      <t>バアイ</t>
    </rPh>
    <rPh sb="18" eb="21">
      <t>ビコウラン</t>
    </rPh>
    <rPh sb="22" eb="24">
      <t>ガイトウ</t>
    </rPh>
    <rPh sb="24" eb="26">
      <t>バンゴウ</t>
    </rPh>
    <rPh sb="27" eb="29">
      <t>ガイヨウ</t>
    </rPh>
    <rPh sb="29" eb="30">
      <t>トウ</t>
    </rPh>
    <rPh sb="31" eb="33">
      <t>キニュウ</t>
    </rPh>
    <phoneticPr fontId="4"/>
  </si>
  <si>
    <t>TEL　058-272-1111(内線2944)</t>
    <phoneticPr fontId="4"/>
  </si>
  <si>
    <t>「イ　未実施」の場合はその理由を備考欄に記入または理由書が添付されているか</t>
    <rPh sb="3" eb="6">
      <t>ミジッシ</t>
    </rPh>
    <rPh sb="8" eb="10">
      <t>バアイ</t>
    </rPh>
    <rPh sb="13" eb="15">
      <t>リユウ</t>
    </rPh>
    <rPh sb="16" eb="19">
      <t>ビコウラン</t>
    </rPh>
    <rPh sb="20" eb="22">
      <t>キニュウ</t>
    </rPh>
    <rPh sb="25" eb="28">
      <t>リユウショ</t>
    </rPh>
    <rPh sb="29" eb="31">
      <t>テンプ</t>
    </rPh>
    <phoneticPr fontId="4"/>
  </si>
  <si>
    <t>※イに該当する場合は、実施しない理由を別紙理由書（任意様式）又は備考欄に記入してください。</t>
    <phoneticPr fontId="3"/>
  </si>
  <si>
    <t>※１　評価結果として、Ａ、Ｂ、Ｃのいずれかが自動で表示されます。</t>
    <rPh sb="3" eb="7">
      <t>ヒョウカケッカ</t>
    </rPh>
    <phoneticPr fontId="3"/>
  </si>
  <si>
    <t>※一方で、同一項目内に「実施済み」と「非該当」がある場合は、「ア　実施済」となります。</t>
    <phoneticPr fontId="3"/>
  </si>
  <si>
    <r>
      <t>(t-CO2/千m</t>
    </r>
    <r>
      <rPr>
        <vertAlign val="superscript"/>
        <sz val="11"/>
        <rFont val="ＭＳ 明朝"/>
        <family val="1"/>
        <charset val="128"/>
      </rPr>
      <t>3</t>
    </r>
    <r>
      <rPr>
        <sz val="11"/>
        <rFont val="ＭＳ 明朝"/>
        <family val="1"/>
        <charset val="128"/>
      </rPr>
      <t>)
ガス事業者別排出係数(特定排出者の温室効果ガス排出量算定用)－R5年度供給実績－　
R6.6.28 環境省・経済産業省公表</t>
    </r>
    <rPh sb="7" eb="8">
      <t>セン</t>
    </rPh>
    <rPh sb="72" eb="73">
      <t>ヒョウ</t>
    </rPh>
    <phoneticPr fontId="3"/>
  </si>
  <si>
    <t>2020年度の発熱量39.9 [MJ/m3]及び炭素排出係数14.0 [tC/TJ]
気体について標準環境状態（25℃、1bar）での算定</t>
    <phoneticPr fontId="3"/>
  </si>
  <si>
    <t>ガス事業者別排出係数(特定排出者の温室効果ガス排出量算定用)－R5年度供給実績－　
R6.6.28 環境省・経済産業省公表</t>
    <rPh sb="2" eb="5">
      <t>ジギョウシャ</t>
    </rPh>
    <rPh sb="5" eb="6">
      <t>ベツ</t>
    </rPh>
    <rPh sb="6" eb="8">
      <t>ハイシュツ</t>
    </rPh>
    <rPh sb="8" eb="10">
      <t>ケイスウ</t>
    </rPh>
    <rPh sb="11" eb="13">
      <t>トクテイ</t>
    </rPh>
    <rPh sb="13" eb="16">
      <t>ハイシュツシャ</t>
    </rPh>
    <rPh sb="17" eb="19">
      <t>オンシツ</t>
    </rPh>
    <rPh sb="19" eb="21">
      <t>コウカ</t>
    </rPh>
    <rPh sb="23" eb="25">
      <t>ハイシュツ</t>
    </rPh>
    <rPh sb="25" eb="26">
      <t>リョウ</t>
    </rPh>
    <rPh sb="26" eb="28">
      <t>サンテイ</t>
    </rPh>
    <rPh sb="28" eb="29">
      <t>ヨウ</t>
    </rPh>
    <rPh sb="33" eb="35">
      <t>ネンド</t>
    </rPh>
    <rPh sb="35" eb="37">
      <t>キョウキュウ</t>
    </rPh>
    <rPh sb="37" eb="39">
      <t>ジッセキ</t>
    </rPh>
    <rPh sb="50" eb="53">
      <t>カンキョウショウ</t>
    </rPh>
    <rPh sb="54" eb="56">
      <t>ケイザイ</t>
    </rPh>
    <rPh sb="56" eb="59">
      <t>サンギョウショウ</t>
    </rPh>
    <rPh sb="59" eb="61">
      <t>コウヒョウ</t>
    </rPh>
    <phoneticPr fontId="3"/>
  </si>
  <si>
    <t>都市ガス
※ガス事業者ごとの係数が判明している場合はその数値を入力してください。</t>
    <rPh sb="8" eb="11">
      <t>ジギョウシャ</t>
    </rPh>
    <rPh sb="14" eb="16">
      <t>ケイスウ</t>
    </rPh>
    <rPh sb="17" eb="19">
      <t>ハンメイ</t>
    </rPh>
    <rPh sb="23" eb="25">
      <t>バアイ</t>
    </rPh>
    <rPh sb="28" eb="30">
      <t>スウチ</t>
    </rPh>
    <rPh sb="31" eb="33">
      <t>ニュウリョク</t>
    </rPh>
    <phoneticPr fontId="4"/>
  </si>
  <si>
    <t>シート１-１</t>
    <phoneticPr fontId="4"/>
  </si>
  <si>
    <t>年度</t>
    <rPh sb="0" eb="2">
      <t>ネンド</t>
    </rPh>
    <phoneticPr fontId="3"/>
  </si>
  <si>
    <t>　区分</t>
    <rPh sb="1" eb="3">
      <t>クブン</t>
    </rPh>
    <phoneticPr fontId="4"/>
  </si>
  <si>
    <t>再エネ
自家発</t>
    <rPh sb="0" eb="1">
      <t>サイ</t>
    </rPh>
    <rPh sb="4" eb="7">
      <t>ジカハツ</t>
    </rPh>
    <phoneticPr fontId="3"/>
  </si>
  <si>
    <t>非化石
買電</t>
    <rPh sb="0" eb="3">
      <t>ヒカセキ</t>
    </rPh>
    <rPh sb="4" eb="6">
      <t>カイデン</t>
    </rPh>
    <phoneticPr fontId="3"/>
  </si>
  <si>
    <t>非化石
自家発</t>
    <rPh sb="0" eb="3">
      <t>ヒカセキ</t>
    </rPh>
    <rPh sb="4" eb="7">
      <t>ジカハツ</t>
    </rPh>
    <phoneticPr fontId="3"/>
  </si>
  <si>
    <t>シート４</t>
    <phoneticPr fontId="3"/>
  </si>
  <si>
    <t>事務所等（工場以外）における設備の新たな導入</t>
    <rPh sb="17" eb="18">
      <t>アラ</t>
    </rPh>
    <phoneticPr fontId="3"/>
  </si>
  <si>
    <t>(役職）</t>
    <rPh sb="1" eb="3">
      <t>ヤクショク</t>
    </rPh>
    <phoneticPr fontId="3"/>
  </si>
  <si>
    <t>（名称）</t>
    <phoneticPr fontId="3"/>
  </si>
  <si>
    <t>（所在地）</t>
    <phoneticPr fontId="3"/>
  </si>
  <si>
    <t>　-</t>
    <phoneticPr fontId="3"/>
  </si>
  <si>
    <t>　/</t>
    <phoneticPr fontId="3"/>
  </si>
  <si>
    <t xml:space="preserve"> - -</t>
    <phoneticPr fontId="3"/>
  </si>
  <si>
    <t>[R6実績報告書提出事業者用(工場)]</t>
    <rPh sb="3" eb="5">
      <t>ジッセキ</t>
    </rPh>
    <rPh sb="5" eb="8">
      <t>ホウコクショ</t>
    </rPh>
    <rPh sb="8" eb="10">
      <t>テイシュツ</t>
    </rPh>
    <rPh sb="10" eb="13">
      <t>ジギョウシャ</t>
    </rPh>
    <rPh sb="13" eb="14">
      <t>ヨウ</t>
    </rPh>
    <rPh sb="15" eb="17">
      <t>コウジョウ</t>
    </rPh>
    <phoneticPr fontId="4"/>
  </si>
  <si>
    <t>（郵便番号）</t>
    <rPh sb="1" eb="5">
      <t>ユウビンバンゴウ</t>
    </rPh>
    <phoneticPr fontId="4"/>
  </si>
  <si>
    <t>（住所）</t>
    <rPh sb="1" eb="3">
      <t>ジュウショ</t>
    </rPh>
    <phoneticPr fontId="4"/>
  </si>
  <si>
    <t>（部署名/担当者氏名）</t>
    <rPh sb="1" eb="3">
      <t>ブショ</t>
    </rPh>
    <rPh sb="3" eb="4">
      <t>メイ</t>
    </rPh>
    <rPh sb="5" eb="8">
      <t>タントウシャ</t>
    </rPh>
    <rPh sb="8" eb="10">
      <t>シメイ</t>
    </rPh>
    <phoneticPr fontId="4"/>
  </si>
  <si>
    <t>（電話番号）</t>
    <rPh sb="1" eb="3">
      <t>デンワ</t>
    </rPh>
    <rPh sb="3" eb="5">
      <t>バンゴウ</t>
    </rPh>
    <phoneticPr fontId="4"/>
  </si>
  <si>
    <t>（e-mail）</t>
    <phoneticPr fontId="3"/>
  </si>
  <si>
    <t>申請</t>
    <rPh sb="0" eb="2">
      <t>シンセイ</t>
    </rPh>
    <phoneticPr fontId="3"/>
  </si>
  <si>
    <t>(法人名）</t>
  </si>
  <si>
    <t>（名称）</t>
  </si>
  <si>
    <t>（所在地）</t>
  </si>
  <si>
    <t>業種</t>
    <rPh sb="0" eb="2">
      <t>ギョウシュ</t>
    </rPh>
    <phoneticPr fontId="3"/>
  </si>
  <si>
    <t>（部署名）</t>
    <rPh sb="1" eb="3">
      <t>ブショ</t>
    </rPh>
    <rPh sb="3" eb="4">
      <t>メイ</t>
    </rPh>
    <phoneticPr fontId="4"/>
  </si>
  <si>
    <t>（担当者氏名）</t>
    <rPh sb="1" eb="4">
      <t>タントウシャ</t>
    </rPh>
    <rPh sb="4" eb="6">
      <t>シメイ</t>
    </rPh>
    <phoneticPr fontId="4"/>
  </si>
  <si>
    <t>再エネ
種別
買電</t>
    <rPh sb="0" eb="1">
      <t>サイ</t>
    </rPh>
    <rPh sb="4" eb="6">
      <t>シュベツ</t>
    </rPh>
    <phoneticPr fontId="3"/>
  </si>
  <si>
    <t>再エネ
買電</t>
    <rPh sb="0" eb="1">
      <t>サイ</t>
    </rPh>
    <phoneticPr fontId="3"/>
  </si>
  <si>
    <t>再エネ
種別
自家発</t>
    <rPh sb="0" eb="1">
      <t>サイ</t>
    </rPh>
    <rPh sb="4" eb="6">
      <t>シュベツ</t>
    </rPh>
    <phoneticPr fontId="3"/>
  </si>
  <si>
    <t>非化石
熱種別
熱</t>
    <rPh sb="0" eb="3">
      <t>ヒカセキ</t>
    </rPh>
    <rPh sb="4" eb="5">
      <t>ネツ</t>
    </rPh>
    <rPh sb="5" eb="7">
      <t>シュベツ</t>
    </rPh>
    <rPh sb="8" eb="9">
      <t>ネツ</t>
    </rPh>
    <phoneticPr fontId="3"/>
  </si>
  <si>
    <t>非化石
種別
買電</t>
    <rPh sb="0" eb="3">
      <t>ヒカセキ</t>
    </rPh>
    <rPh sb="4" eb="6">
      <t>シュベツ</t>
    </rPh>
    <phoneticPr fontId="3"/>
  </si>
  <si>
    <t>非化石
種別
自家発</t>
    <rPh sb="0" eb="3">
      <t>ヒカセキ</t>
    </rPh>
    <rPh sb="4" eb="6">
      <t>シュベツ</t>
    </rPh>
    <phoneticPr fontId="3"/>
  </si>
  <si>
    <t>合計</t>
    <rPh sb="0" eb="2">
      <t>ゴウケイ</t>
    </rPh>
    <phoneticPr fontId="3"/>
  </si>
  <si>
    <r>
      <t>※削減率の評価は以下のとおり
　１年目　1.3％以上はＡ、０％～1.3％未満はＢ、０％未満はＣ
　２年目　2.6％以上はＡ、０％～2.6％未満はＢ、０％未満はＣ
　</t>
    </r>
    <r>
      <rPr>
        <b/>
        <sz val="11"/>
        <rFont val="ＭＳ 明朝"/>
        <family val="1"/>
        <charset val="128"/>
      </rPr>
      <t>３年目　4.0％以上はＡ、０％～4.0％未満はＢ、０％未満はＣ</t>
    </r>
    <rPh sb="1" eb="4">
      <t>サクゲンリツ</t>
    </rPh>
    <rPh sb="5" eb="7">
      <t>ヒョウカ</t>
    </rPh>
    <rPh sb="8" eb="10">
      <t>イカ</t>
    </rPh>
    <rPh sb="17" eb="19">
      <t>ネンメ</t>
    </rPh>
    <rPh sb="50" eb="52">
      <t>ネンメ</t>
    </rPh>
    <rPh sb="83" eb="85">
      <t>ネンメ</t>
    </rPh>
    <rPh sb="90" eb="92">
      <t>イジョウ</t>
    </rPh>
    <rPh sb="102" eb="104">
      <t>ミマン</t>
    </rPh>
    <rPh sb="109" eb="111">
      <t>ミマン</t>
    </rPh>
    <phoneticPr fontId="3"/>
  </si>
  <si>
    <t>再エネ
種別
燃料・熱</t>
    <rPh sb="0" eb="1">
      <t>サイ</t>
    </rPh>
    <rPh sb="4" eb="6">
      <t>シュベツ</t>
    </rPh>
    <phoneticPr fontId="3"/>
  </si>
  <si>
    <t>再エネ
燃料・熱</t>
    <phoneticPr fontId="3"/>
  </si>
  <si>
    <t>t</t>
    <phoneticPr fontId="3"/>
  </si>
  <si>
    <t>②エネルギーの使用に伴って発生する二酸化炭素以外の二酸化炭素</t>
    <phoneticPr fontId="3"/>
  </si>
  <si>
    <t>⑨エネルギーの使用に伴って発生する二酸化炭素（発電所又は熱供給事業の用に供する熱供給施設が設置されている事業者のみ）</t>
  </si>
  <si>
    <t>t-CO2</t>
  </si>
  <si>
    <t>t-CO2</t>
    <phoneticPr fontId="3"/>
  </si>
  <si>
    <t>電気</t>
    <rPh sb="0" eb="2">
      <t>デンキ</t>
    </rPh>
    <phoneticPr fontId="3"/>
  </si>
  <si>
    <t>使用量</t>
    <rPh sb="0" eb="3">
      <t>シヨウリョウ</t>
    </rPh>
    <phoneticPr fontId="3"/>
  </si>
  <si>
    <t>販売量</t>
    <rPh sb="0" eb="3">
      <t>ハンバイリョウ</t>
    </rPh>
    <phoneticPr fontId="3"/>
  </si>
  <si>
    <t>GJ</t>
    <phoneticPr fontId="3"/>
  </si>
  <si>
    <t>合計（販売量）</t>
    <rPh sb="0" eb="2">
      <t>ゴウケイ</t>
    </rPh>
    <rPh sb="3" eb="6">
      <t>ハンバイリョウ</t>
    </rPh>
    <phoneticPr fontId="3"/>
  </si>
  <si>
    <t>⑩廃棄物由来</t>
    <rPh sb="1" eb="6">
      <t>ハイキブツユライ</t>
    </rPh>
    <phoneticPr fontId="3"/>
  </si>
  <si>
    <t>○○県</t>
    <phoneticPr fontId="3"/>
  </si>
  <si>
    <t>化石燃料の実質使用量</t>
    <rPh sb="0" eb="2">
      <t>カセキ</t>
    </rPh>
    <rPh sb="2" eb="4">
      <t>ネンリョウ</t>
    </rPh>
    <rPh sb="5" eb="7">
      <t>ジッシツ</t>
    </rPh>
    <rPh sb="7" eb="10">
      <t>シヨウリョウ</t>
    </rPh>
    <phoneticPr fontId="3"/>
  </si>
  <si>
    <r>
      <t>＜備考欄＞</t>
    </r>
    <r>
      <rPr>
        <sz val="8"/>
        <color rgb="FF000000"/>
        <rFont val="ＭＳ 明朝"/>
        <family val="1"/>
        <charset val="128"/>
      </rPr>
      <t>※非化石分（電気事業者からの買電等）の使用量がある場合、CO2フリー電力の名称を記載すること。</t>
    </r>
    <rPh sb="1" eb="3">
      <t>ビコウ</t>
    </rPh>
    <rPh sb="3" eb="4">
      <t>ラン</t>
    </rPh>
    <rPh sb="6" eb="10">
      <t>ヒカセキブン</t>
    </rPh>
    <rPh sb="21" eb="22">
      <t>ナド</t>
    </rPh>
    <rPh sb="24" eb="26">
      <t>シヨウ</t>
    </rPh>
    <rPh sb="26" eb="27">
      <t>リョウ</t>
    </rPh>
    <rPh sb="30" eb="32">
      <t>バアイ</t>
    </rPh>
    <rPh sb="39" eb="41">
      <t>デンリョク</t>
    </rPh>
    <rPh sb="42" eb="44">
      <t>メイショウ</t>
    </rPh>
    <rPh sb="45" eb="47">
      <t>キサイ</t>
    </rPh>
    <phoneticPr fontId="3"/>
  </si>
  <si>
    <t>※R7提出用（R6実績を算出するための係数）</t>
    <rPh sb="3" eb="6">
      <t>テイシュツヨウ</t>
    </rPh>
    <rPh sb="9" eb="11">
      <t>ジッセキ</t>
    </rPh>
    <rPh sb="12" eb="14">
      <t>サンシュツ</t>
    </rPh>
    <rPh sb="19" eb="21">
      <t>ケイスウ</t>
    </rPh>
    <phoneticPr fontId="3"/>
  </si>
  <si>
    <t>その他（複数該当等）</t>
    <rPh sb="2" eb="3">
      <t>タ</t>
    </rPh>
    <rPh sb="4" eb="6">
      <t>フクスウ</t>
    </rPh>
    <rPh sb="6" eb="8">
      <t>ガイトウ</t>
    </rPh>
    <rPh sb="8" eb="9">
      <t>ナド</t>
    </rPh>
    <phoneticPr fontId="3"/>
  </si>
  <si>
    <t>その他（複数該当等）</t>
    <rPh sb="2" eb="3">
      <t>ホカ</t>
    </rPh>
    <rPh sb="4" eb="6">
      <t>フクスウ</t>
    </rPh>
    <rPh sb="6" eb="8">
      <t>ガイトウ</t>
    </rPh>
    <rPh sb="8" eb="9">
      <t>ナド</t>
    </rPh>
    <phoneticPr fontId="3"/>
  </si>
  <si>
    <t>※電気事業者別排出係数(特定排出者の温室効果ガス排出量算定用)－R5年度実績－　R7.3.18 環境省・経済産業省公表　</t>
    <phoneticPr fontId="3"/>
  </si>
  <si>
    <t>-</t>
    <phoneticPr fontId="3"/>
  </si>
  <si>
    <t>※投入した燃料・非化石燃料・熱として計上する</t>
    <rPh sb="1" eb="3">
      <t>トウニュウ</t>
    </rPh>
    <rPh sb="5" eb="7">
      <t>ネンリョウ</t>
    </rPh>
    <rPh sb="14" eb="15">
      <t>ネツ</t>
    </rPh>
    <rPh sb="18" eb="20">
      <t>ケイジョウ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</si>
</sst>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0.000_ "/>
    <numFmt numFmtId="179" formatCode="0.0000_ "/>
    <numFmt numFmtId="180" formatCode="0.00_ "/>
    <numFmt numFmtId="181" formatCode="0.000_ "/>
    <numFmt numFmtId="182" formatCode="0.000000_ "/>
    <numFmt numFmtId="183" formatCode="#,##0.0;[Red]\-#,##0.0"/>
    <numFmt numFmtId="184" formatCode="#,##0.000;[Red]\-#,##0.000"/>
    <numFmt numFmtId="185" formatCode="#,##0.000_);[Red]\(#,##0.000\)"/>
    <numFmt numFmtId="186" formatCode="0.0000"/>
    <numFmt numFmtId="187" formatCode="0_);\(0\)"/>
  </numFmts>
  <fonts count="54">
    <font>
      <sz val="11"/>
      <color theme="1"/>
      <name val="ＭＳ ゴシック"/>
      <family val="2"/>
      <charset val="128"/>
    </font>
    <font>
      <sz val="11"/>
      <color theme="1"/>
      <name val="ＭＳ ゴシック"/>
      <family val="2"/>
      <charset val="128"/>
    </font>
    <font>
      <b/>
      <sz val="14"/>
      <color indexed="16"/>
      <name val="ＭＳ ゴシック"/>
      <family val="3"/>
      <charset val="128"/>
    </font>
    <font>
      <sz val="6"/>
      <name val="ＭＳ ゴシック"/>
      <family val="2"/>
      <charset val="128"/>
    </font>
    <font>
      <sz val="6"/>
      <name val="ＭＳ Ｐゴシック"/>
      <family val="3"/>
      <charset val="128"/>
    </font>
    <font>
      <b/>
      <sz val="12"/>
      <color indexed="18"/>
      <name val="ＭＳ ゴシック"/>
      <family val="3"/>
      <charset val="128"/>
    </font>
    <font>
      <b/>
      <sz val="10"/>
      <name val="ＭＳ ゴシック"/>
      <family val="3"/>
      <charset val="128"/>
    </font>
    <font>
      <sz val="10"/>
      <name val="ＭＳ ゴシック"/>
      <family val="3"/>
      <charset val="128"/>
    </font>
    <font>
      <u/>
      <sz val="10"/>
      <name val="ＭＳ ゴシック"/>
      <family val="3"/>
      <charset val="128"/>
    </font>
    <font>
      <sz val="10"/>
      <color indexed="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vertAlign val="subscript"/>
      <sz val="10"/>
      <name val="ＭＳ 明朝"/>
      <family val="1"/>
      <charset val="128"/>
    </font>
    <font>
      <b/>
      <sz val="10"/>
      <color indexed="8"/>
      <name val="ＭＳ ゴシック"/>
      <family val="3"/>
      <charset val="128"/>
    </font>
    <font>
      <sz val="10"/>
      <color indexed="8"/>
      <name val="ＭＳ ゴシック"/>
      <family val="3"/>
      <charset val="128"/>
    </font>
    <font>
      <u/>
      <sz val="11"/>
      <color indexed="12"/>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游ゴシック"/>
      <family val="3"/>
      <charset val="128"/>
      <scheme val="minor"/>
    </font>
    <font>
      <sz val="11"/>
      <color theme="1"/>
      <name val="ＭＳ 明朝"/>
      <family val="1"/>
      <charset val="128"/>
    </font>
    <font>
      <sz val="14"/>
      <name val="ＭＳ 明朝"/>
      <family val="1"/>
      <charset val="128"/>
    </font>
    <font>
      <sz val="9"/>
      <name val="ＭＳ 明朝"/>
      <family val="1"/>
      <charset val="128"/>
    </font>
    <font>
      <b/>
      <sz val="9"/>
      <color indexed="81"/>
      <name val="MS P ゴシック"/>
      <family val="3"/>
      <charset val="128"/>
    </font>
    <font>
      <sz val="11"/>
      <name val="ＭＳ 明朝"/>
      <family val="1"/>
      <charset val="128"/>
    </font>
    <font>
      <sz val="9"/>
      <color indexed="81"/>
      <name val="MS P ゴシック"/>
      <family val="3"/>
      <charset val="128"/>
    </font>
    <font>
      <sz val="10"/>
      <color indexed="8"/>
      <name val="ＭＳ 明朝"/>
      <family val="1"/>
      <charset val="128"/>
    </font>
    <font>
      <sz val="10"/>
      <color indexed="10"/>
      <name val="ＭＳ 明朝"/>
      <family val="1"/>
      <charset val="128"/>
    </font>
    <font>
      <vertAlign val="subscript"/>
      <sz val="10"/>
      <color indexed="10"/>
      <name val="ＭＳ 明朝"/>
      <family val="1"/>
      <charset val="128"/>
    </font>
    <font>
      <sz val="11"/>
      <color indexed="8"/>
      <name val="ＭＳ 明朝"/>
      <family val="1"/>
      <charset val="128"/>
    </font>
    <font>
      <vertAlign val="superscript"/>
      <sz val="11"/>
      <color indexed="8"/>
      <name val="ＭＳ 明朝"/>
      <family val="1"/>
      <charset val="128"/>
    </font>
    <font>
      <sz val="7.5"/>
      <name val="ＭＳ 明朝"/>
      <family val="1"/>
      <charset val="128"/>
    </font>
    <font>
      <b/>
      <sz val="10"/>
      <color indexed="81"/>
      <name val="ＭＳ Ｐゴシック"/>
      <family val="3"/>
      <charset val="128"/>
    </font>
    <font>
      <sz val="10"/>
      <color theme="1"/>
      <name val="ＭＳ 明朝"/>
      <family val="1"/>
      <charset val="128"/>
    </font>
    <font>
      <vertAlign val="superscript"/>
      <sz val="10"/>
      <color indexed="8"/>
      <name val="ＭＳ 明朝"/>
      <family val="1"/>
      <charset val="128"/>
    </font>
    <font>
      <sz val="10"/>
      <name val="ＭＳ Ｐ明朝"/>
      <family val="1"/>
      <charset val="128"/>
    </font>
    <font>
      <sz val="11"/>
      <name val="ＭＳ Ｐ明朝"/>
      <family val="1"/>
      <charset val="128"/>
    </font>
    <font>
      <sz val="11"/>
      <color theme="1"/>
      <name val="游ゴシック"/>
      <family val="2"/>
      <scheme val="minor"/>
    </font>
    <font>
      <b/>
      <sz val="9"/>
      <name val="ＭＳ 明朝"/>
      <family val="1"/>
      <charset val="128"/>
    </font>
    <font>
      <sz val="7"/>
      <name val="ＭＳ 明朝"/>
      <family val="1"/>
      <charset val="128"/>
    </font>
    <font>
      <sz val="8"/>
      <name val="ＭＳ 明朝"/>
      <family val="1"/>
      <charset val="128"/>
    </font>
    <font>
      <sz val="6"/>
      <name val="ＭＳ 明朝"/>
      <family val="1"/>
      <charset val="128"/>
    </font>
    <font>
      <sz val="10"/>
      <color theme="1"/>
      <name val="ＭＳ ゴシック"/>
      <family val="2"/>
      <charset val="128"/>
    </font>
    <font>
      <sz val="11"/>
      <color theme="1"/>
      <name val="Microsoft JhengHei UI"/>
      <family val="2"/>
      <charset val="134"/>
    </font>
    <font>
      <sz val="11"/>
      <color theme="1"/>
      <name val="游ゴシック"/>
      <family val="3"/>
      <scheme val="minor"/>
    </font>
    <font>
      <vertAlign val="superscript"/>
      <sz val="11"/>
      <name val="ＭＳ 明朝"/>
      <family val="1"/>
      <charset val="128"/>
    </font>
    <font>
      <sz val="8"/>
      <color rgb="FFFF0000"/>
      <name val="ＭＳ 明朝"/>
      <family val="1"/>
      <charset val="128"/>
    </font>
    <font>
      <sz val="8"/>
      <color theme="1"/>
      <name val="ＭＳ ゴシック"/>
      <family val="3"/>
      <charset val="128"/>
    </font>
    <font>
      <sz val="11"/>
      <color theme="1"/>
      <name val="ＭＳ ゴシック"/>
      <family val="3"/>
      <charset val="128"/>
    </font>
    <font>
      <sz val="8"/>
      <color theme="1"/>
      <name val="ＭＳ ゴシック"/>
      <family val="2"/>
      <charset val="128"/>
    </font>
    <font>
      <b/>
      <sz val="11"/>
      <name val="ＭＳ 明朝"/>
      <family val="1"/>
      <charset val="128"/>
    </font>
    <font>
      <sz val="6"/>
      <color theme="1"/>
      <name val="ＭＳ ゴシック"/>
      <family val="3"/>
      <charset val="128"/>
    </font>
    <font>
      <sz val="8"/>
      <color rgb="FF000000"/>
      <name val="ＭＳ 明朝"/>
      <family val="1"/>
      <charset val="128"/>
    </font>
    <font>
      <sz val="11"/>
      <name val="ＭＳ ゴシック"/>
      <family val="2"/>
      <charset val="128"/>
    </font>
  </fonts>
  <fills count="16">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45"/>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79998168889431442"/>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6" fillId="0" borderId="0" applyNumberFormat="0" applyFill="0" applyBorder="0" applyAlignment="0" applyProtection="0">
      <alignment vertical="top"/>
      <protection locked="0"/>
    </xf>
    <xf numFmtId="0" fontId="19" fillId="0" borderId="0">
      <alignment vertical="center"/>
    </xf>
    <xf numFmtId="0" fontId="11" fillId="0" borderId="0"/>
    <xf numFmtId="0" fontId="37" fillId="0" borderId="0"/>
    <xf numFmtId="0" fontId="11" fillId="0" borderId="0">
      <alignment vertical="center"/>
    </xf>
    <xf numFmtId="38" fontId="1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4" fillId="0" borderId="0">
      <alignment vertical="center"/>
    </xf>
  </cellStyleXfs>
  <cellXfs count="758">
    <xf numFmtId="0" fontId="0" fillId="0" borderId="0" xfId="0">
      <alignment vertical="center"/>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vertical="center"/>
    </xf>
    <xf numFmtId="49" fontId="6"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9" fillId="0" borderId="0" xfId="0" applyFont="1" applyProtection="1">
      <alignment vertical="center"/>
    </xf>
    <xf numFmtId="0" fontId="9"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0" fillId="2" borderId="0" xfId="0" applyFont="1" applyFill="1" applyBorder="1" applyAlignment="1" applyProtection="1">
      <alignment horizontal="center" vertical="center"/>
    </xf>
    <xf numFmtId="0" fontId="11" fillId="0" borderId="0" xfId="0" applyFont="1" applyProtection="1">
      <alignment vertical="center"/>
    </xf>
    <xf numFmtId="176" fontId="10" fillId="2" borderId="0" xfId="0" applyNumberFormat="1" applyFont="1" applyFill="1" applyBorder="1" applyAlignment="1" applyProtection="1">
      <alignment horizontal="right" vertical="center"/>
    </xf>
    <xf numFmtId="0" fontId="10" fillId="0" borderId="0" xfId="0" applyFont="1" applyFill="1" applyBorder="1" applyProtection="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2" fillId="3" borderId="1" xfId="0" applyFont="1" applyFill="1" applyBorder="1" applyAlignment="1">
      <alignment horizontal="right" vertical="center"/>
    </xf>
    <xf numFmtId="0" fontId="0" fillId="4" borderId="2" xfId="0" applyFill="1" applyBorder="1">
      <alignment vertical="center"/>
    </xf>
    <xf numFmtId="176" fontId="10" fillId="2" borderId="0" xfId="0" applyNumberFormat="1" applyFont="1" applyFill="1" applyBorder="1" applyAlignment="1" applyProtection="1">
      <alignment vertical="center"/>
    </xf>
    <xf numFmtId="0" fontId="10" fillId="0" borderId="3" xfId="0" applyFont="1" applyBorder="1" applyProtection="1">
      <alignment vertical="center"/>
    </xf>
    <xf numFmtId="0" fontId="10" fillId="0" borderId="4" xfId="0" applyFont="1" applyBorder="1" applyProtection="1">
      <alignment vertical="center"/>
    </xf>
    <xf numFmtId="176" fontId="9" fillId="2"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9" fillId="2" borderId="0" xfId="0" applyFont="1" applyFill="1" applyBorder="1" applyAlignment="1" applyProtection="1">
      <alignment horizontal="center" vertical="center"/>
    </xf>
    <xf numFmtId="0" fontId="9" fillId="0" borderId="0" xfId="0" applyFont="1" applyBorder="1" applyProtection="1">
      <alignment vertical="center"/>
    </xf>
    <xf numFmtId="0" fontId="9" fillId="2" borderId="0" xfId="0" applyNumberFormat="1" applyFont="1" applyFill="1" applyBorder="1" applyAlignment="1" applyProtection="1">
      <alignment horizontal="right" vertical="center"/>
    </xf>
    <xf numFmtId="0" fontId="14" fillId="0" borderId="0" xfId="0" applyFont="1" applyAlignment="1" applyProtection="1">
      <alignment horizontal="left" vertical="center"/>
    </xf>
    <xf numFmtId="0" fontId="12" fillId="0" borderId="0" xfId="0" applyFont="1" applyProtection="1">
      <alignment vertical="center"/>
    </xf>
    <xf numFmtId="0" fontId="15" fillId="0" borderId="0" xfId="0" applyFont="1" applyAlignment="1" applyProtection="1">
      <alignment horizontal="left" vertical="center"/>
    </xf>
    <xf numFmtId="0" fontId="7" fillId="0" borderId="0" xfId="0" applyFont="1" applyAlignment="1" applyProtection="1">
      <alignment horizontal="left" vertical="center"/>
    </xf>
    <xf numFmtId="0" fontId="0" fillId="0" borderId="0" xfId="0">
      <alignment vertical="center"/>
    </xf>
    <xf numFmtId="0" fontId="20" fillId="0" borderId="0" xfId="2" applyFont="1">
      <alignment vertical="center"/>
    </xf>
    <xf numFmtId="0" fontId="20" fillId="0" borderId="4" xfId="2" applyFont="1" applyBorder="1">
      <alignment vertical="center"/>
    </xf>
    <xf numFmtId="0" fontId="19" fillId="0" borderId="0" xfId="2">
      <alignment vertical="center"/>
    </xf>
    <xf numFmtId="0" fontId="10" fillId="0" borderId="0" xfId="0" applyFont="1" applyProtection="1">
      <alignment vertical="center"/>
    </xf>
    <xf numFmtId="0" fontId="10" fillId="0" borderId="0" xfId="0" applyFont="1" applyBorder="1" applyProtection="1">
      <alignment vertical="center"/>
    </xf>
    <xf numFmtId="0" fontId="10" fillId="4" borderId="0" xfId="0" applyFont="1" applyFill="1" applyBorder="1" applyProtection="1">
      <alignment vertical="center"/>
      <protection locked="0"/>
    </xf>
    <xf numFmtId="0" fontId="22" fillId="0" borderId="0" xfId="0" applyFont="1" applyBorder="1" applyProtection="1">
      <alignment vertical="center"/>
    </xf>
    <xf numFmtId="0" fontId="10" fillId="0" borderId="0" xfId="0" applyFont="1" applyFill="1" applyBorder="1" applyAlignment="1" applyProtection="1">
      <alignment horizontal="left" vertical="center"/>
    </xf>
    <xf numFmtId="0" fontId="10" fillId="4" borderId="4" xfId="0" applyFont="1" applyFill="1" applyBorder="1" applyAlignment="1" applyProtection="1">
      <alignment horizontal="center" vertical="center"/>
      <protection locked="0"/>
    </xf>
    <xf numFmtId="49" fontId="22" fillId="0" borderId="0" xfId="0" applyNumberFormat="1" applyFont="1" applyProtection="1">
      <alignment vertical="center"/>
    </xf>
    <xf numFmtId="49" fontId="22" fillId="0" borderId="0" xfId="0" applyNumberFormat="1" applyFont="1" applyAlignment="1" applyProtection="1">
      <alignment horizontal="left" vertical="center"/>
    </xf>
    <xf numFmtId="0" fontId="22" fillId="0" borderId="0" xfId="0" applyFont="1" applyBorder="1" applyAlignment="1" applyProtection="1">
      <alignment horizontal="left" vertical="center"/>
    </xf>
    <xf numFmtId="0" fontId="22" fillId="0" borderId="0" xfId="0" applyFont="1" applyProtection="1">
      <alignment vertical="center"/>
    </xf>
    <xf numFmtId="0" fontId="22" fillId="0" borderId="0" xfId="0" applyFont="1" applyAlignment="1" applyProtection="1">
      <alignment horizontal="left" vertical="center"/>
    </xf>
    <xf numFmtId="0" fontId="0" fillId="0" borderId="0" xfId="0" applyFont="1" applyProtection="1">
      <alignment vertical="center"/>
    </xf>
    <xf numFmtId="0" fontId="10" fillId="0" borderId="0" xfId="0" applyFont="1" applyFill="1" applyBorder="1" applyAlignment="1" applyProtection="1">
      <alignment horizontal="right" vertical="center"/>
    </xf>
    <xf numFmtId="0" fontId="24" fillId="0" borderId="0" xfId="0" applyFont="1" applyProtection="1">
      <alignment vertical="center"/>
    </xf>
    <xf numFmtId="0" fontId="24" fillId="3" borderId="1" xfId="0" applyFont="1" applyFill="1" applyBorder="1" applyAlignment="1" applyProtection="1">
      <alignment horizontal="right" vertical="center"/>
    </xf>
    <xf numFmtId="0" fontId="24" fillId="7" borderId="2" xfId="0" applyFont="1" applyFill="1" applyBorder="1" applyProtection="1">
      <alignment vertical="center"/>
      <protection locked="0"/>
    </xf>
    <xf numFmtId="0" fontId="24" fillId="0" borderId="1" xfId="0" applyFont="1" applyBorder="1" applyProtection="1">
      <alignment vertical="center"/>
    </xf>
    <xf numFmtId="0" fontId="24" fillId="0" borderId="2" xfId="0" applyFont="1" applyBorder="1" applyProtection="1">
      <alignment vertical="center"/>
    </xf>
    <xf numFmtId="0" fontId="24" fillId="0" borderId="3" xfId="0" applyFont="1" applyBorder="1" applyProtection="1">
      <alignment vertical="center"/>
    </xf>
    <xf numFmtId="0" fontId="24" fillId="0" borderId="0" xfId="0" applyFont="1" applyBorder="1" applyAlignment="1" applyProtection="1">
      <alignment vertical="center" wrapText="1"/>
    </xf>
    <xf numFmtId="0" fontId="24" fillId="3" borderId="4" xfId="0" applyFont="1" applyFill="1" applyBorder="1" applyAlignment="1" applyProtection="1">
      <alignment horizontal="right" vertical="center"/>
    </xf>
    <xf numFmtId="0" fontId="24" fillId="3" borderId="4" xfId="0" applyFont="1" applyFill="1" applyBorder="1" applyProtection="1">
      <alignment vertical="center"/>
    </xf>
    <xf numFmtId="0" fontId="10" fillId="0" borderId="0" xfId="0" applyFont="1">
      <alignment vertical="center"/>
    </xf>
    <xf numFmtId="0" fontId="10" fillId="0" borderId="1" xfId="0" applyFont="1" applyBorder="1" applyAlignment="1">
      <alignment horizontal="center" vertical="center"/>
    </xf>
    <xf numFmtId="0" fontId="10" fillId="5" borderId="7" xfId="0" applyFont="1" applyFill="1" applyBorder="1">
      <alignment vertical="center"/>
    </xf>
    <xf numFmtId="0" fontId="10" fillId="0" borderId="3" xfId="0" applyFont="1" applyBorder="1">
      <alignmen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0" xfId="0" applyFont="1" applyBorder="1">
      <alignment vertical="center"/>
    </xf>
    <xf numFmtId="0" fontId="10" fillId="0" borderId="10" xfId="0" applyFont="1" applyBorder="1">
      <alignment vertical="center"/>
    </xf>
    <xf numFmtId="0" fontId="10" fillId="0" borderId="17" xfId="0" applyFont="1" applyBorder="1">
      <alignment vertical="center"/>
    </xf>
    <xf numFmtId="0" fontId="10" fillId="0" borderId="5" xfId="0" applyFont="1" applyBorder="1">
      <alignment vertical="center"/>
    </xf>
    <xf numFmtId="0" fontId="10" fillId="0" borderId="5" xfId="0" applyFont="1" applyBorder="1" applyAlignment="1">
      <alignment horizontal="right" vertical="center"/>
    </xf>
    <xf numFmtId="0" fontId="10" fillId="0" borderId="18" xfId="0" applyFont="1" applyBorder="1">
      <alignment vertical="center"/>
    </xf>
    <xf numFmtId="0" fontId="10" fillId="0" borderId="0" xfId="0" applyFont="1" applyBorder="1" applyAlignment="1">
      <alignment horizontal="right" vertical="center"/>
    </xf>
    <xf numFmtId="0" fontId="10" fillId="0" borderId="2" xfId="0" applyFont="1" applyFill="1" applyBorder="1" applyAlignment="1">
      <alignment horizontal="center" vertical="center"/>
    </xf>
    <xf numFmtId="0" fontId="10" fillId="5" borderId="2" xfId="0" applyFont="1" applyFill="1" applyBorder="1">
      <alignment vertical="center"/>
    </xf>
    <xf numFmtId="0" fontId="10" fillId="0" borderId="1" xfId="0" applyFont="1" applyFill="1" applyBorder="1" applyAlignment="1">
      <alignment horizontal="right" vertical="center"/>
    </xf>
    <xf numFmtId="0" fontId="10" fillId="0" borderId="17" xfId="0" applyFont="1" applyBorder="1" applyAlignment="1">
      <alignment horizontal="center" vertical="center"/>
    </xf>
    <xf numFmtId="0" fontId="10" fillId="4" borderId="4" xfId="0" applyFont="1" applyFill="1" applyBorder="1" applyProtection="1">
      <alignment vertical="center"/>
      <protection locked="0"/>
    </xf>
    <xf numFmtId="0" fontId="10" fillId="0" borderId="0" xfId="0" applyFont="1" applyAlignment="1">
      <alignment horizontal="center" vertical="center"/>
    </xf>
    <xf numFmtId="0" fontId="10" fillId="5" borderId="4" xfId="0" applyFont="1" applyFill="1" applyBorder="1">
      <alignment vertical="center"/>
    </xf>
    <xf numFmtId="0" fontId="10" fillId="0" borderId="17" xfId="0" applyFont="1" applyBorder="1" applyAlignment="1">
      <alignment horizontal="right" vertical="center"/>
    </xf>
    <xf numFmtId="0" fontId="10" fillId="0" borderId="5" xfId="0" applyFont="1" applyBorder="1" applyAlignment="1">
      <alignment horizontal="center" vertical="center"/>
    </xf>
    <xf numFmtId="0" fontId="22" fillId="0" borderId="6" xfId="0" applyFont="1" applyBorder="1">
      <alignment vertical="center"/>
    </xf>
    <xf numFmtId="0" fontId="22" fillId="0" borderId="17" xfId="0" applyFont="1" applyBorder="1">
      <alignment vertical="center"/>
    </xf>
    <xf numFmtId="0" fontId="10" fillId="4" borderId="17" xfId="0" applyFont="1" applyFill="1" applyBorder="1" applyProtection="1">
      <alignment vertical="center"/>
      <protection locked="0"/>
    </xf>
    <xf numFmtId="0" fontId="10" fillId="0" borderId="5" xfId="0" applyFont="1" applyBorder="1" applyAlignment="1">
      <alignment horizontal="left" vertical="center"/>
    </xf>
    <xf numFmtId="0" fontId="10" fillId="4" borderId="5" xfId="0" applyFont="1" applyFill="1" applyBorder="1" applyProtection="1">
      <alignment vertical="center"/>
      <protection locked="0"/>
    </xf>
    <xf numFmtId="0" fontId="29" fillId="0" borderId="4" xfId="0" applyFont="1" applyBorder="1" applyAlignment="1">
      <alignment horizontal="center" vertical="center" wrapText="1"/>
    </xf>
    <xf numFmtId="0" fontId="26" fillId="0" borderId="45"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24" xfId="0" applyFont="1" applyBorder="1" applyAlignment="1">
      <alignment horizontal="center" vertical="center" wrapText="1"/>
    </xf>
    <xf numFmtId="0" fontId="24" fillId="0" borderId="0" xfId="0" applyFont="1">
      <alignment vertical="center"/>
    </xf>
    <xf numFmtId="179" fontId="26" fillId="0" borderId="4" xfId="0" applyNumberFormat="1" applyFont="1" applyBorder="1" applyAlignment="1">
      <alignment horizontal="center" vertical="center" wrapText="1"/>
    </xf>
    <xf numFmtId="0" fontId="35" fillId="0" borderId="4" xfId="0" applyFont="1" applyBorder="1" applyProtection="1">
      <alignment vertical="center"/>
    </xf>
    <xf numFmtId="0" fontId="36" fillId="0" borderId="4" xfId="0" applyFont="1" applyBorder="1" applyProtection="1">
      <alignment vertical="center"/>
    </xf>
    <xf numFmtId="0" fontId="0" fillId="0" borderId="4" xfId="0" applyBorder="1">
      <alignment vertical="center"/>
    </xf>
    <xf numFmtId="0" fontId="24" fillId="0" borderId="0" xfId="5" applyFont="1">
      <alignment vertical="center"/>
    </xf>
    <xf numFmtId="0" fontId="24" fillId="0" borderId="0" xfId="5" applyFont="1" applyBorder="1">
      <alignment vertical="center"/>
    </xf>
    <xf numFmtId="0" fontId="24" fillId="10" borderId="0" xfId="5" applyFont="1" applyFill="1">
      <alignment vertical="center"/>
    </xf>
    <xf numFmtId="0" fontId="24" fillId="3" borderId="6" xfId="5" applyFont="1" applyFill="1" applyBorder="1" applyAlignment="1">
      <alignment horizontal="right" vertical="center"/>
    </xf>
    <xf numFmtId="0" fontId="24" fillId="5" borderId="7" xfId="5" applyFont="1" applyFill="1" applyBorder="1">
      <alignment vertical="center"/>
    </xf>
    <xf numFmtId="0" fontId="24" fillId="0" borderId="7" xfId="5" applyFont="1" applyBorder="1">
      <alignment vertical="center"/>
    </xf>
    <xf numFmtId="0" fontId="24" fillId="0" borderId="5" xfId="5" applyFont="1" applyBorder="1" applyAlignment="1" applyProtection="1">
      <alignment vertical="center"/>
    </xf>
    <xf numFmtId="0" fontId="24" fillId="0" borderId="5" xfId="5" applyFont="1" applyBorder="1" applyAlignment="1" applyProtection="1">
      <alignment horizontal="center" vertical="center"/>
    </xf>
    <xf numFmtId="0" fontId="24" fillId="0" borderId="5" xfId="5" applyFont="1" applyFill="1" applyBorder="1" applyAlignment="1" applyProtection="1">
      <alignment vertical="center"/>
    </xf>
    <xf numFmtId="0" fontId="26" fillId="0" borderId="29" xfId="5" applyFont="1" applyBorder="1" applyAlignment="1">
      <alignment horizontal="center" vertical="center" wrapText="1"/>
    </xf>
    <xf numFmtId="0" fontId="29" fillId="0" borderId="4" xfId="5" applyFont="1" applyBorder="1" applyAlignment="1">
      <alignment horizontal="center" vertical="center" wrapText="1"/>
    </xf>
    <xf numFmtId="0" fontId="29" fillId="5" borderId="4" xfId="5" applyFont="1" applyFill="1" applyBorder="1" applyAlignment="1">
      <alignment horizontal="center" vertical="center" wrapText="1"/>
    </xf>
    <xf numFmtId="0" fontId="29" fillId="4" borderId="4" xfId="5" applyFont="1" applyFill="1" applyBorder="1" applyAlignment="1" applyProtection="1">
      <alignment horizontal="center" vertical="center" wrapText="1"/>
      <protection locked="0"/>
    </xf>
    <xf numFmtId="0" fontId="26" fillId="5" borderId="4" xfId="5" applyFont="1" applyFill="1" applyBorder="1" applyAlignment="1">
      <alignment horizontal="center" vertical="center" wrapText="1"/>
    </xf>
    <xf numFmtId="0" fontId="24" fillId="4" borderId="4" xfId="5" applyFont="1" applyFill="1" applyBorder="1" applyProtection="1">
      <alignment vertical="center"/>
      <protection locked="0"/>
    </xf>
    <xf numFmtId="0" fontId="24" fillId="0" borderId="2" xfId="5" applyFont="1" applyBorder="1">
      <alignment vertical="center"/>
    </xf>
    <xf numFmtId="0" fontId="10" fillId="0" borderId="1" xfId="5" applyFont="1" applyBorder="1">
      <alignment vertical="center"/>
    </xf>
    <xf numFmtId="0" fontId="10" fillId="0" borderId="2" xfId="5" applyFont="1" applyBorder="1">
      <alignment vertical="center"/>
    </xf>
    <xf numFmtId="0" fontId="10" fillId="0" borderId="4" xfId="5" applyFont="1" applyBorder="1" applyProtection="1">
      <alignment vertical="center"/>
      <protection locked="0"/>
    </xf>
    <xf numFmtId="0" fontId="10" fillId="0" borderId="4" xfId="0" applyFont="1" applyFill="1" applyBorder="1" applyAlignment="1" applyProtection="1">
      <alignment vertical="center" wrapText="1"/>
    </xf>
    <xf numFmtId="0" fontId="0" fillId="0" borderId="0" xfId="0">
      <alignment vertical="center"/>
    </xf>
    <xf numFmtId="0" fontId="0" fillId="0" borderId="0" xfId="0" applyFill="1">
      <alignment vertical="center"/>
    </xf>
    <xf numFmtId="0" fontId="22" fillId="0" borderId="4" xfId="0" applyFont="1" applyFill="1" applyBorder="1" applyAlignment="1" applyProtection="1">
      <alignment horizontal="center" vertical="center" wrapText="1"/>
    </xf>
    <xf numFmtId="0" fontId="22" fillId="7" borderId="37" xfId="0" applyFont="1" applyFill="1" applyBorder="1" applyAlignment="1" applyProtection="1">
      <alignment horizontal="center" vertical="center" wrapText="1"/>
    </xf>
    <xf numFmtId="0" fontId="10" fillId="0" borderId="17" xfId="0" applyFont="1" applyFill="1" applyBorder="1">
      <alignment vertical="center"/>
    </xf>
    <xf numFmtId="0" fontId="10" fillId="0" borderId="5" xfId="0" applyFont="1" applyFill="1" applyBorder="1">
      <alignment vertical="center"/>
    </xf>
    <xf numFmtId="0" fontId="10" fillId="0" borderId="18" xfId="0" applyFont="1" applyFill="1" applyBorder="1">
      <alignment vertical="center"/>
    </xf>
    <xf numFmtId="0" fontId="10" fillId="0" borderId="6"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0" fontId="10" fillId="0" borderId="9" xfId="0" applyFont="1" applyFill="1" applyBorder="1">
      <alignment vertical="center"/>
    </xf>
    <xf numFmtId="0" fontId="10" fillId="0" borderId="0" xfId="0" applyFont="1" applyFill="1" applyBorder="1">
      <alignment vertical="center"/>
    </xf>
    <xf numFmtId="0" fontId="10" fillId="0" borderId="10" xfId="0" applyFont="1" applyFill="1" applyBorder="1">
      <alignment vertical="center"/>
    </xf>
    <xf numFmtId="0" fontId="0" fillId="0" borderId="0" xfId="0">
      <alignment vertical="center"/>
    </xf>
    <xf numFmtId="0" fontId="0" fillId="0" borderId="0" xfId="0">
      <alignment vertical="center"/>
    </xf>
    <xf numFmtId="0" fontId="22" fillId="3" borderId="2" xfId="0" applyFont="1" applyFill="1" applyBorder="1" applyAlignment="1" applyProtection="1">
      <alignment vertical="center" wrapText="1"/>
    </xf>
    <xf numFmtId="0" fontId="22" fillId="3" borderId="3" xfId="0" applyFont="1" applyFill="1" applyBorder="1" applyAlignment="1" applyProtection="1">
      <alignment vertical="center" wrapText="1"/>
    </xf>
    <xf numFmtId="0" fontId="24" fillId="0" borderId="0" xfId="0" applyFont="1" applyAlignment="1" applyProtection="1">
      <alignment horizontal="left" vertical="center"/>
    </xf>
    <xf numFmtId="0" fontId="24" fillId="0" borderId="2" xfId="0" applyFont="1" applyBorder="1" applyAlignment="1" applyProtection="1">
      <alignment horizontal="left" vertical="center"/>
    </xf>
    <xf numFmtId="0" fontId="24" fillId="0" borderId="0" xfId="0" applyFont="1" applyBorder="1" applyAlignment="1" applyProtection="1">
      <alignment horizontal="left" vertical="center" wrapText="1"/>
    </xf>
    <xf numFmtId="0" fontId="10" fillId="3" borderId="5" xfId="0" applyFont="1" applyFill="1" applyBorder="1" applyAlignment="1" applyProtection="1">
      <alignment vertical="center"/>
    </xf>
    <xf numFmtId="0" fontId="10" fillId="3" borderId="18" xfId="0" applyFont="1" applyFill="1" applyBorder="1" applyAlignment="1" applyProtection="1">
      <alignment vertical="center"/>
    </xf>
    <xf numFmtId="0" fontId="10" fillId="3" borderId="17" xfId="0" applyFont="1" applyFill="1" applyBorder="1" applyAlignment="1" applyProtection="1">
      <alignment horizontal="center" vertical="center" wrapText="1"/>
      <protection locked="0"/>
    </xf>
    <xf numFmtId="0" fontId="22" fillId="3" borderId="5" xfId="0" applyFont="1" applyFill="1" applyBorder="1" applyAlignment="1" applyProtection="1">
      <alignment vertical="center" wrapText="1"/>
    </xf>
    <xf numFmtId="0" fontId="22" fillId="3" borderId="18" xfId="0" applyFont="1" applyFill="1" applyBorder="1" applyAlignment="1" applyProtection="1">
      <alignment vertical="center" wrapText="1"/>
    </xf>
    <xf numFmtId="0" fontId="22" fillId="3" borderId="7" xfId="0" applyFont="1" applyFill="1" applyBorder="1" applyAlignment="1" applyProtection="1">
      <alignment vertical="center" wrapText="1"/>
    </xf>
    <xf numFmtId="0" fontId="22" fillId="3" borderId="8" xfId="0" applyFont="1" applyFill="1" applyBorder="1" applyAlignment="1" applyProtection="1">
      <alignment vertical="center" wrapText="1"/>
    </xf>
    <xf numFmtId="0" fontId="22" fillId="3" borderId="3" xfId="0" applyFont="1" applyFill="1" applyBorder="1" applyAlignment="1" applyProtection="1">
      <alignment horizontal="right" vertical="center"/>
    </xf>
    <xf numFmtId="0" fontId="22" fillId="3" borderId="3" xfId="0" applyFont="1" applyFill="1" applyBorder="1" applyAlignment="1" applyProtection="1">
      <alignment vertical="center"/>
    </xf>
    <xf numFmtId="0" fontId="40" fillId="0" borderId="4" xfId="0" applyFont="1" applyFill="1" applyBorder="1" applyAlignment="1" applyProtection="1">
      <alignment horizontal="center" vertical="center" wrapText="1"/>
    </xf>
    <xf numFmtId="0" fontId="22" fillId="0" borderId="38" xfId="0" applyFont="1" applyFill="1" applyBorder="1" applyAlignment="1" applyProtection="1">
      <alignment vertical="center" wrapText="1"/>
    </xf>
    <xf numFmtId="0" fontId="22" fillId="0" borderId="36" xfId="0" applyFont="1" applyFill="1" applyBorder="1" applyAlignment="1" applyProtection="1">
      <alignment vertical="center" wrapText="1"/>
    </xf>
    <xf numFmtId="0" fontId="10" fillId="0" borderId="0" xfId="0" applyFont="1" applyAlignment="1" applyProtection="1">
      <alignment vertical="top"/>
    </xf>
    <xf numFmtId="0" fontId="10" fillId="0" borderId="0" xfId="0" applyFont="1" applyAlignment="1" applyProtection="1">
      <alignment horizontal="left" vertical="center"/>
    </xf>
    <xf numFmtId="0" fontId="0" fillId="0" borderId="23" xfId="0" applyFill="1" applyBorder="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10" fillId="0" borderId="4" xfId="0" applyFont="1" applyFill="1" applyBorder="1" applyProtection="1">
      <alignment vertical="center"/>
    </xf>
    <xf numFmtId="0" fontId="10" fillId="3" borderId="4" xfId="0" applyFont="1" applyFill="1" applyBorder="1" applyProtection="1">
      <alignment vertical="center"/>
    </xf>
    <xf numFmtId="0" fontId="42" fillId="0" borderId="0" xfId="0" applyFont="1">
      <alignment vertical="center"/>
    </xf>
    <xf numFmtId="0" fontId="10" fillId="0" borderId="0" xfId="0" applyFont="1" applyAlignment="1" applyProtection="1">
      <alignment horizontal="left" vertical="top"/>
    </xf>
    <xf numFmtId="0" fontId="42" fillId="0" borderId="0" xfId="0" applyFont="1" applyAlignment="1">
      <alignment horizontal="left" vertical="top"/>
    </xf>
    <xf numFmtId="0" fontId="33" fillId="0" borderId="0" xfId="0" applyFont="1">
      <alignment vertical="center"/>
    </xf>
    <xf numFmtId="0" fontId="42" fillId="0" borderId="0" xfId="0" applyFont="1" applyAlignment="1">
      <alignment vertical="top"/>
    </xf>
    <xf numFmtId="0" fontId="0" fillId="0" borderId="0" xfId="0">
      <alignment vertical="center"/>
    </xf>
    <xf numFmtId="0" fontId="24" fillId="0" borderId="1" xfId="0" applyFont="1" applyBorder="1" applyProtection="1">
      <alignment vertical="center"/>
    </xf>
    <xf numFmtId="9" fontId="10" fillId="7" borderId="4" xfId="7" applyFont="1" applyFill="1" applyBorder="1" applyAlignment="1" applyProtection="1">
      <alignment vertical="center"/>
    </xf>
    <xf numFmtId="0" fontId="0" fillId="7" borderId="0" xfId="0" applyFill="1">
      <alignment vertical="center"/>
    </xf>
    <xf numFmtId="0" fontId="10" fillId="0" borderId="17" xfId="0" applyFont="1" applyFill="1" applyBorder="1" applyAlignment="1" applyProtection="1">
      <alignment horizontal="center" vertical="center"/>
    </xf>
    <xf numFmtId="0" fontId="10" fillId="0" borderId="0" xfId="0" applyFont="1" applyFill="1" applyBorder="1" applyAlignment="1" applyProtection="1">
      <alignment horizontal="center" vertical="center" textRotation="255" wrapText="1"/>
      <protection locked="0"/>
    </xf>
    <xf numFmtId="0" fontId="10" fillId="0" borderId="18" xfId="0" applyFont="1" applyFill="1" applyBorder="1" applyAlignment="1" applyProtection="1">
      <alignment horizontal="left" vertical="center" wrapText="1"/>
      <protection locked="0"/>
    </xf>
    <xf numFmtId="0" fontId="39" fillId="0" borderId="4" xfId="5" applyFont="1" applyBorder="1" applyAlignment="1" applyProtection="1">
      <alignment horizontal="center" vertical="top" wrapText="1"/>
      <protection locked="0"/>
    </xf>
    <xf numFmtId="0" fontId="0" fillId="0" borderId="0" xfId="0" applyFill="1" applyAlignment="1">
      <alignment horizontal="center" vertical="center"/>
    </xf>
    <xf numFmtId="0" fontId="0" fillId="0" borderId="0" xfId="0">
      <alignment vertical="center"/>
    </xf>
    <xf numFmtId="0" fontId="24" fillId="0" borderId="1" xfId="0" applyFont="1" applyBorder="1" applyProtection="1">
      <alignment vertical="center"/>
    </xf>
    <xf numFmtId="0" fontId="24" fillId="0" borderId="2" xfId="0" applyFont="1" applyBorder="1" applyProtection="1">
      <alignment vertical="center"/>
    </xf>
    <xf numFmtId="0" fontId="24" fillId="0" borderId="3" xfId="0" applyFont="1" applyBorder="1" applyProtection="1">
      <alignment vertical="center"/>
    </xf>
    <xf numFmtId="0" fontId="22" fillId="0" borderId="17" xfId="0" applyFont="1" applyFill="1" applyBorder="1" applyAlignment="1" applyProtection="1">
      <alignment horizontal="center" vertical="center" wrapText="1"/>
    </xf>
    <xf numFmtId="0" fontId="10" fillId="0" borderId="5" xfId="0" applyFont="1" applyBorder="1" applyAlignment="1">
      <alignment horizontal="center" vertical="center"/>
    </xf>
    <xf numFmtId="0" fontId="0" fillId="0" borderId="4" xfId="0" applyBorder="1" applyAlignment="1">
      <alignment vertical="center" wrapText="1" shrinkToFit="1"/>
    </xf>
    <xf numFmtId="0" fontId="0" fillId="0" borderId="0" xfId="0">
      <alignment vertical="center"/>
    </xf>
    <xf numFmtId="0" fontId="24" fillId="3" borderId="2" xfId="0" applyFont="1" applyFill="1" applyBorder="1" applyProtection="1">
      <alignment vertical="center"/>
      <protection locked="0"/>
    </xf>
    <xf numFmtId="0" fontId="10" fillId="3" borderId="2" xfId="0" applyFont="1" applyFill="1" applyBorder="1" applyAlignment="1" applyProtection="1">
      <alignment vertical="center"/>
    </xf>
    <xf numFmtId="0" fontId="22" fillId="3" borderId="2" xfId="0" applyFont="1" applyFill="1" applyBorder="1" applyAlignment="1" applyProtection="1">
      <alignment horizontal="right" vertical="center"/>
    </xf>
    <xf numFmtId="0" fontId="22" fillId="3" borderId="2" xfId="0" applyFont="1" applyFill="1" applyBorder="1" applyAlignment="1" applyProtection="1">
      <alignment vertical="center"/>
    </xf>
    <xf numFmtId="0" fontId="10" fillId="3" borderId="1"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wrapText="1"/>
    </xf>
    <xf numFmtId="0" fontId="22" fillId="0" borderId="7" xfId="0" applyFont="1" applyFill="1" applyBorder="1" applyAlignment="1" applyProtection="1">
      <alignment vertical="center" wrapText="1"/>
    </xf>
    <xf numFmtId="0" fontId="10" fillId="3" borderId="6" xfId="0" applyFont="1" applyFill="1" applyBorder="1" applyAlignment="1" applyProtection="1">
      <alignment vertical="center" wrapText="1"/>
      <protection locked="0"/>
    </xf>
    <xf numFmtId="0" fontId="10" fillId="3" borderId="1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22" fillId="0" borderId="6" xfId="0" applyFont="1" applyFill="1" applyBorder="1" applyAlignment="1" applyProtection="1">
      <alignment vertical="center" wrapText="1"/>
    </xf>
    <xf numFmtId="0" fontId="10" fillId="3" borderId="9" xfId="0" applyFont="1" applyFill="1" applyBorder="1" applyAlignment="1" applyProtection="1">
      <alignment vertical="center" wrapText="1"/>
      <protection locked="0"/>
    </xf>
    <xf numFmtId="0" fontId="24" fillId="7" borderId="1" xfId="0" applyFont="1" applyFill="1" applyBorder="1" applyAlignment="1" applyProtection="1">
      <alignment horizontal="right" vertical="center"/>
    </xf>
    <xf numFmtId="177" fontId="24" fillId="0" borderId="2" xfId="0" applyNumberFormat="1" applyFont="1" applyFill="1" applyBorder="1" applyAlignment="1" applyProtection="1">
      <alignment vertical="center"/>
    </xf>
    <xf numFmtId="183" fontId="24" fillId="7" borderId="1" xfId="8" applyNumberFormat="1" applyFont="1" applyFill="1" applyBorder="1" applyProtection="1">
      <alignment vertical="center"/>
    </xf>
    <xf numFmtId="0" fontId="10" fillId="0" borderId="8" xfId="0" applyFont="1" applyBorder="1" applyProtection="1">
      <alignment vertical="center"/>
    </xf>
    <xf numFmtId="0" fontId="29" fillId="3" borderId="4" xfId="5" applyFont="1" applyFill="1" applyBorder="1" applyAlignment="1" applyProtection="1">
      <alignment horizontal="center" vertical="center" wrapText="1"/>
      <protection locked="0"/>
    </xf>
    <xf numFmtId="0" fontId="0" fillId="0" borderId="0" xfId="0">
      <alignment vertical="center"/>
    </xf>
    <xf numFmtId="0" fontId="10" fillId="0" borderId="5" xfId="0" applyFont="1" applyBorder="1" applyAlignment="1">
      <alignment horizontal="center" vertical="center"/>
    </xf>
    <xf numFmtId="0" fontId="24" fillId="0" borderId="17" xfId="0" applyFont="1" applyBorder="1" applyProtection="1">
      <alignment vertical="center"/>
    </xf>
    <xf numFmtId="0" fontId="24" fillId="0" borderId="5" xfId="0" applyFont="1" applyBorder="1" applyProtection="1">
      <alignment vertical="center"/>
    </xf>
    <xf numFmtId="0" fontId="24" fillId="0" borderId="18" xfId="0" applyFont="1" applyBorder="1" applyProtection="1">
      <alignment vertical="center"/>
    </xf>
    <xf numFmtId="0" fontId="24" fillId="0" borderId="1" xfId="0" applyFont="1" applyBorder="1" applyProtection="1">
      <alignment vertical="center"/>
    </xf>
    <xf numFmtId="0" fontId="24" fillId="0" borderId="2" xfId="0" applyFont="1" applyBorder="1" applyProtection="1">
      <alignment vertical="center"/>
    </xf>
    <xf numFmtId="0" fontId="24" fillId="0" borderId="6" xfId="0" applyFont="1" applyBorder="1" applyProtection="1">
      <alignment vertical="center"/>
    </xf>
    <xf numFmtId="0" fontId="24" fillId="0" borderId="7" xfId="0" applyFont="1" applyBorder="1" applyProtection="1">
      <alignment vertical="center"/>
    </xf>
    <xf numFmtId="0" fontId="24" fillId="0" borderId="4" xfId="0" applyFont="1" applyBorder="1" applyProtection="1">
      <alignment vertical="center"/>
    </xf>
    <xf numFmtId="0" fontId="10" fillId="3" borderId="24" xfId="0" applyFont="1" applyFill="1" applyBorder="1" applyAlignment="1" applyProtection="1">
      <alignment horizontal="center" vertical="center" wrapText="1"/>
      <protection locked="0"/>
    </xf>
    <xf numFmtId="0" fontId="10" fillId="0" borderId="5" xfId="0" applyFont="1" applyBorder="1" applyAlignment="1">
      <alignment horizontal="center" vertical="center"/>
    </xf>
    <xf numFmtId="0" fontId="10" fillId="3" borderId="3" xfId="0" applyFont="1" applyFill="1" applyBorder="1" applyAlignment="1" applyProtection="1">
      <alignment vertical="center"/>
    </xf>
    <xf numFmtId="0" fontId="24" fillId="7" borderId="2" xfId="0" applyFont="1" applyFill="1" applyBorder="1" applyAlignment="1" applyProtection="1">
      <alignment horizontal="right" vertical="center"/>
    </xf>
    <xf numFmtId="0" fontId="24" fillId="0" borderId="0" xfId="0" applyFont="1" applyBorder="1" applyProtection="1">
      <alignment vertical="center"/>
    </xf>
    <xf numFmtId="0" fontId="10" fillId="7" borderId="3" xfId="0" applyFont="1" applyFill="1" applyBorder="1" applyProtection="1">
      <alignment vertical="center"/>
    </xf>
    <xf numFmtId="0" fontId="10" fillId="0" borderId="8" xfId="0" applyFont="1" applyBorder="1" applyAlignment="1" applyProtection="1">
      <alignment vertical="center" shrinkToFit="1"/>
    </xf>
    <xf numFmtId="0" fontId="10" fillId="5" borderId="18" xfId="0" applyFont="1" applyFill="1" applyBorder="1">
      <alignment vertical="center"/>
    </xf>
    <xf numFmtId="177" fontId="24" fillId="0" borderId="4" xfId="0" applyNumberFormat="1" applyFont="1" applyFill="1" applyBorder="1" applyAlignment="1" applyProtection="1">
      <alignment vertical="center" shrinkToFit="1"/>
    </xf>
    <xf numFmtId="0" fontId="24" fillId="0" borderId="5" xfId="0" applyFont="1" applyBorder="1" applyAlignment="1" applyProtection="1">
      <alignment horizontal="left" vertical="center"/>
    </xf>
    <xf numFmtId="0" fontId="24" fillId="0" borderId="0" xfId="0" applyFont="1" applyBorder="1" applyAlignment="1" applyProtection="1">
      <alignment horizontal="left" vertical="center"/>
    </xf>
    <xf numFmtId="0" fontId="24" fillId="0" borderId="10" xfId="0" applyFont="1" applyBorder="1" applyProtection="1">
      <alignment vertical="center"/>
    </xf>
    <xf numFmtId="0" fontId="0" fillId="0" borderId="0" xfId="0">
      <alignment vertical="center"/>
    </xf>
    <xf numFmtId="0" fontId="0" fillId="0" borderId="0" xfId="0">
      <alignment vertical="center"/>
    </xf>
    <xf numFmtId="0" fontId="24" fillId="0" borderId="4" xfId="5" applyFont="1" applyBorder="1" applyAlignment="1">
      <alignment horizontal="center" vertical="center"/>
    </xf>
    <xf numFmtId="0" fontId="0" fillId="0" borderId="0" xfId="0">
      <alignment vertical="center"/>
    </xf>
    <xf numFmtId="0" fontId="26" fillId="0" borderId="4" xfId="0" applyFont="1" applyBorder="1" applyAlignment="1">
      <alignment horizontal="center" vertical="center" wrapText="1"/>
    </xf>
    <xf numFmtId="0" fontId="26" fillId="0" borderId="0" xfId="5" applyFont="1" applyAlignment="1">
      <alignment horizontal="center" vertical="center" wrapText="1"/>
    </xf>
    <xf numFmtId="0" fontId="27" fillId="0" borderId="22" xfId="5" applyFont="1" applyBorder="1" applyAlignment="1">
      <alignment horizontal="center" vertical="center" wrapText="1"/>
    </xf>
    <xf numFmtId="0" fontId="27" fillId="0" borderId="6" xfId="5" applyFont="1" applyBorder="1" applyAlignment="1">
      <alignment horizontal="center" vertical="center" wrapText="1"/>
    </xf>
    <xf numFmtId="0" fontId="27" fillId="0" borderId="4" xfId="5" applyFont="1" applyBorder="1" applyAlignment="1">
      <alignment horizontal="center" vertical="center" wrapText="1"/>
    </xf>
    <xf numFmtId="0" fontId="24" fillId="0" borderId="4" xfId="5" applyFont="1" applyBorder="1">
      <alignment vertical="center"/>
    </xf>
    <xf numFmtId="0" fontId="10" fillId="0" borderId="22" xfId="5" applyFont="1" applyBorder="1">
      <alignment vertical="center"/>
    </xf>
    <xf numFmtId="0" fontId="26" fillId="0" borderId="1" xfId="5" applyFont="1" applyBorder="1" applyAlignment="1">
      <alignment horizontal="centerContinuous" vertical="center" wrapText="1"/>
    </xf>
    <xf numFmtId="0" fontId="26" fillId="0" borderId="2" xfId="5" applyFont="1" applyBorder="1" applyAlignment="1">
      <alignment horizontal="centerContinuous" vertical="center" wrapText="1"/>
    </xf>
    <xf numFmtId="0" fontId="26" fillId="0" borderId="3" xfId="5" applyFont="1" applyBorder="1" applyAlignment="1">
      <alignment horizontal="centerContinuous" vertical="center" wrapText="1"/>
    </xf>
    <xf numFmtId="0" fontId="29" fillId="0" borderId="0" xfId="5" applyFont="1" applyAlignment="1">
      <alignment horizontal="center" vertical="center" wrapText="1"/>
    </xf>
    <xf numFmtId="180" fontId="24" fillId="0" borderId="4" xfId="5" applyNumberFormat="1" applyFont="1" applyBorder="1">
      <alignment vertical="center"/>
    </xf>
    <xf numFmtId="38" fontId="29" fillId="0" borderId="4" xfId="6" applyFont="1" applyFill="1" applyBorder="1" applyAlignment="1">
      <alignment horizontal="center" vertical="center" wrapText="1"/>
    </xf>
    <xf numFmtId="0" fontId="26" fillId="0" borderId="6" xfId="5" applyFont="1" applyBorder="1" applyAlignment="1">
      <alignment horizontal="centerContinuous" vertical="center" wrapText="1"/>
    </xf>
    <xf numFmtId="0" fontId="26" fillId="0" borderId="17" xfId="5" applyFont="1" applyBorder="1" applyAlignment="1">
      <alignment horizontal="centerContinuous" vertical="center" wrapText="1"/>
    </xf>
    <xf numFmtId="0" fontId="26" fillId="0" borderId="5" xfId="5" applyFont="1" applyBorder="1" applyAlignment="1">
      <alignment horizontal="centerContinuous" vertical="center" wrapText="1"/>
    </xf>
    <xf numFmtId="0" fontId="26" fillId="0" borderId="18" xfId="5" applyFont="1" applyBorder="1" applyAlignment="1">
      <alignment horizontal="centerContinuous" vertical="center" wrapText="1"/>
    </xf>
    <xf numFmtId="0" fontId="29" fillId="0" borderId="4" xfId="5" applyFont="1" applyBorder="1" applyAlignment="1" applyProtection="1">
      <alignment horizontal="center" vertical="center" wrapText="1"/>
      <protection locked="0"/>
    </xf>
    <xf numFmtId="0" fontId="29" fillId="0" borderId="24" xfId="5" applyFont="1" applyBorder="1" applyAlignment="1">
      <alignment horizontal="center" vertical="center" wrapText="1"/>
    </xf>
    <xf numFmtId="0" fontId="26" fillId="0" borderId="33" xfId="5" applyFont="1" applyBorder="1" applyAlignment="1">
      <alignment horizontal="centerContinuous" vertical="center" wrapText="1"/>
    </xf>
    <xf numFmtId="0" fontId="26" fillId="0" borderId="53" xfId="5" applyFont="1" applyBorder="1" applyAlignment="1">
      <alignment horizontal="centerContinuous" vertical="center" wrapText="1"/>
    </xf>
    <xf numFmtId="0" fontId="26" fillId="0" borderId="34" xfId="5" applyFont="1" applyBorder="1" applyAlignment="1">
      <alignment horizontal="centerContinuous" vertical="center" wrapText="1"/>
    </xf>
    <xf numFmtId="0" fontId="29" fillId="0" borderId="45" xfId="5" applyFont="1" applyBorder="1" applyAlignment="1">
      <alignment horizontal="center" vertical="center" wrapText="1"/>
    </xf>
    <xf numFmtId="38" fontId="29" fillId="0" borderId="45" xfId="6" applyFont="1" applyFill="1" applyBorder="1" applyAlignment="1">
      <alignment horizontal="center" vertical="center" wrapText="1"/>
    </xf>
    <xf numFmtId="0" fontId="24" fillId="0" borderId="45" xfId="5" applyFont="1" applyBorder="1">
      <alignment vertical="center"/>
    </xf>
    <xf numFmtId="0" fontId="24" fillId="0" borderId="23" xfId="5" applyFont="1" applyBorder="1" applyAlignment="1">
      <alignment vertical="center" textRotation="255"/>
    </xf>
    <xf numFmtId="0" fontId="26" fillId="0" borderId="35" xfId="5" applyFont="1" applyBorder="1" applyAlignment="1">
      <alignment horizontal="centerContinuous" vertical="center" wrapText="1"/>
    </xf>
    <xf numFmtId="0" fontId="26" fillId="0" borderId="38" xfId="5" applyFont="1" applyBorder="1" applyAlignment="1">
      <alignment horizontal="centerContinuous" vertical="center" wrapText="1"/>
    </xf>
    <xf numFmtId="0" fontId="26" fillId="0" borderId="36" xfId="5" applyFont="1" applyBorder="1" applyAlignment="1">
      <alignment horizontal="centerContinuous" vertical="center" wrapText="1"/>
    </xf>
    <xf numFmtId="0" fontId="29" fillId="0" borderId="37" xfId="5" applyFont="1" applyBorder="1" applyAlignment="1">
      <alignment horizontal="center" vertical="center" wrapText="1"/>
    </xf>
    <xf numFmtId="38" fontId="29" fillId="0" borderId="24" xfId="6" applyFont="1" applyFill="1" applyBorder="1" applyAlignment="1">
      <alignment horizontal="center" vertical="center" wrapText="1"/>
    </xf>
    <xf numFmtId="0" fontId="24" fillId="0" borderId="5" xfId="5" applyFont="1" applyBorder="1" applyAlignment="1">
      <alignment vertical="center" textRotation="255"/>
    </xf>
    <xf numFmtId="0" fontId="29" fillId="0" borderId="5" xfId="5" applyFont="1" applyBorder="1" applyAlignment="1">
      <alignment horizontal="center" vertical="center" wrapText="1"/>
    </xf>
    <xf numFmtId="38" fontId="29" fillId="0" borderId="5" xfId="6" applyFont="1" applyFill="1" applyBorder="1" applyAlignment="1">
      <alignment horizontal="center" vertical="center" wrapText="1"/>
    </xf>
    <xf numFmtId="181" fontId="24" fillId="0" borderId="4" xfId="5" applyNumberFormat="1" applyFont="1" applyBorder="1">
      <alignment vertical="center"/>
    </xf>
    <xf numFmtId="38" fontId="29" fillId="0" borderId="48" xfId="6" applyFont="1" applyFill="1" applyBorder="1" applyAlignment="1" applyProtection="1">
      <alignment horizontal="centerContinuous" vertical="center" wrapText="1"/>
      <protection locked="0"/>
    </xf>
    <xf numFmtId="38" fontId="29" fillId="0" borderId="39" xfId="6" applyFont="1" applyFill="1" applyBorder="1" applyAlignment="1" applyProtection="1">
      <alignment horizontal="centerContinuous" vertical="center" wrapText="1"/>
      <protection locked="0"/>
    </xf>
    <xf numFmtId="38" fontId="29" fillId="0" borderId="41" xfId="6" applyFont="1" applyFill="1" applyBorder="1" applyAlignment="1" applyProtection="1">
      <alignment horizontal="centerContinuous" vertical="center" wrapText="1"/>
      <protection locked="0"/>
    </xf>
    <xf numFmtId="0" fontId="24" fillId="0" borderId="0" xfId="5" applyFont="1" applyAlignment="1">
      <alignment vertical="center" textRotation="255"/>
    </xf>
    <xf numFmtId="0" fontId="26" fillId="0" borderId="0" xfId="5" applyFont="1" applyAlignment="1">
      <alignment horizontal="centerContinuous" vertical="center" wrapText="1"/>
    </xf>
    <xf numFmtId="38" fontId="24" fillId="0" borderId="0" xfId="6" applyFont="1" applyFill="1" applyBorder="1" applyAlignment="1">
      <alignment horizontal="center" vertical="center"/>
    </xf>
    <xf numFmtId="38" fontId="29" fillId="0" borderId="0" xfId="6" applyFont="1" applyFill="1" applyBorder="1" applyAlignment="1">
      <alignment horizontal="center" vertical="center" wrapText="1"/>
    </xf>
    <xf numFmtId="0" fontId="24" fillId="0" borderId="6" xfId="5" applyFont="1" applyBorder="1">
      <alignment vertical="center"/>
    </xf>
    <xf numFmtId="38" fontId="24" fillId="0" borderId="0" xfId="5" applyNumberFormat="1" applyFont="1">
      <alignment vertical="center"/>
    </xf>
    <xf numFmtId="0" fontId="10" fillId="0" borderId="24" xfId="5" applyFont="1" applyBorder="1" applyAlignment="1">
      <alignment horizontal="center" vertical="center"/>
    </xf>
    <xf numFmtId="0" fontId="24" fillId="0" borderId="9" xfId="5" applyFont="1" applyBorder="1">
      <alignment vertical="center"/>
    </xf>
    <xf numFmtId="0" fontId="24" fillId="3" borderId="17" xfId="5" applyFont="1" applyFill="1" applyBorder="1" applyAlignment="1">
      <alignment horizontal="right" vertical="center"/>
    </xf>
    <xf numFmtId="0" fontId="24" fillId="5" borderId="5" xfId="5" applyFont="1" applyFill="1" applyBorder="1">
      <alignment vertical="center"/>
    </xf>
    <xf numFmtId="0" fontId="24" fillId="0" borderId="0" xfId="5" applyFont="1" applyFill="1">
      <alignment vertical="center"/>
    </xf>
    <xf numFmtId="17" fontId="26" fillId="0" borderId="4" xfId="0" applyNumberFormat="1" applyFont="1" applyBorder="1" applyAlignment="1">
      <alignment horizontal="center" vertical="center" wrapText="1"/>
    </xf>
    <xf numFmtId="0" fontId="33" fillId="0" borderId="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37" xfId="0" applyFont="1" applyBorder="1" applyAlignment="1">
      <alignment horizontal="center" vertical="center" wrapText="1"/>
    </xf>
    <xf numFmtId="0" fontId="0" fillId="0" borderId="0" xfId="0">
      <alignment vertical="center"/>
    </xf>
    <xf numFmtId="0" fontId="26" fillId="0" borderId="24" xfId="0" applyFont="1" applyBorder="1" applyAlignment="1">
      <alignment horizontal="center" vertical="center" wrapText="1"/>
    </xf>
    <xf numFmtId="186" fontId="24" fillId="0" borderId="4" xfId="5" applyNumberFormat="1" applyFont="1" applyBorder="1">
      <alignment vertical="center"/>
    </xf>
    <xf numFmtId="0" fontId="26" fillId="0" borderId="22" xfId="5" applyFont="1" applyBorder="1" applyAlignment="1">
      <alignment horizontal="centerContinuous" vertical="center" wrapText="1"/>
    </xf>
    <xf numFmtId="0" fontId="26" fillId="3" borderId="2" xfId="5" applyFont="1" applyFill="1" applyBorder="1" applyAlignment="1">
      <alignment horizontal="centerContinuous" vertical="center" wrapText="1"/>
    </xf>
    <xf numFmtId="0" fontId="26" fillId="3" borderId="3" xfId="5" applyFont="1" applyFill="1" applyBorder="1" applyAlignment="1">
      <alignment horizontal="centerContinuous" vertical="center" wrapText="1"/>
    </xf>
    <xf numFmtId="180" fontId="29" fillId="4" borderId="4" xfId="5" applyNumberFormat="1" applyFont="1" applyFill="1" applyBorder="1" applyAlignment="1" applyProtection="1">
      <alignment horizontal="center" vertical="center" wrapText="1"/>
      <protection locked="0"/>
    </xf>
    <xf numFmtId="0" fontId="24" fillId="0" borderId="49" xfId="5" applyFont="1" applyBorder="1" applyAlignment="1">
      <alignment horizontal="center" vertical="center"/>
    </xf>
    <xf numFmtId="0" fontId="29" fillId="0" borderId="31" xfId="5" applyFont="1" applyBorder="1" applyAlignment="1">
      <alignment horizontal="center" vertical="center" wrapText="1"/>
    </xf>
    <xf numFmtId="0" fontId="29" fillId="5" borderId="49" xfId="5" applyFont="1" applyFill="1" applyBorder="1" applyAlignment="1">
      <alignment horizontal="center" vertical="center" wrapText="1"/>
    </xf>
    <xf numFmtId="0" fontId="29" fillId="4" borderId="49" xfId="5" applyFont="1" applyFill="1" applyBorder="1" applyAlignment="1" applyProtection="1">
      <alignment horizontal="center" vertical="center" wrapText="1"/>
      <protection locked="0"/>
    </xf>
    <xf numFmtId="0" fontId="26" fillId="5" borderId="49" xfId="5" applyFont="1" applyFill="1" applyBorder="1" applyAlignment="1">
      <alignment horizontal="center" vertical="center" wrapText="1"/>
    </xf>
    <xf numFmtId="0" fontId="24" fillId="0" borderId="31" xfId="5" applyFont="1" applyBorder="1">
      <alignment vertical="center"/>
    </xf>
    <xf numFmtId="0" fontId="24" fillId="4" borderId="49" xfId="5" applyFont="1" applyFill="1" applyBorder="1" applyProtection="1">
      <alignment vertical="center"/>
      <protection locked="0"/>
    </xf>
    <xf numFmtId="180" fontId="24" fillId="0" borderId="49" xfId="5" applyNumberFormat="1" applyFont="1" applyBorder="1">
      <alignment vertical="center"/>
    </xf>
    <xf numFmtId="38" fontId="29" fillId="0" borderId="49" xfId="6" applyFont="1" applyFill="1" applyBorder="1" applyAlignment="1">
      <alignment horizontal="center" vertical="center" wrapText="1"/>
    </xf>
    <xf numFmtId="0" fontId="24" fillId="0" borderId="49" xfId="5" applyFont="1" applyBorder="1">
      <alignment vertical="center"/>
    </xf>
    <xf numFmtId="0" fontId="29" fillId="5" borderId="24" xfId="5" applyFont="1" applyFill="1" applyBorder="1" applyAlignment="1">
      <alignment horizontal="center" vertical="center" wrapText="1"/>
    </xf>
    <xf numFmtId="0" fontId="29" fillId="4" borderId="24" xfId="5" applyFont="1" applyFill="1" applyBorder="1" applyAlignment="1" applyProtection="1">
      <alignment horizontal="center" vertical="center" wrapText="1"/>
      <protection locked="0"/>
    </xf>
    <xf numFmtId="0" fontId="26" fillId="5" borderId="24" xfId="5" applyFont="1" applyFill="1" applyBorder="1" applyAlignment="1">
      <alignment horizontal="center" vertical="center" wrapText="1"/>
    </xf>
    <xf numFmtId="0" fontId="24" fillId="4" borderId="24" xfId="5" applyFont="1" applyFill="1" applyBorder="1" applyProtection="1">
      <alignment vertical="center"/>
      <protection locked="0"/>
    </xf>
    <xf numFmtId="180" fontId="24" fillId="0" borderId="24" xfId="5" applyNumberFormat="1" applyFont="1" applyBorder="1">
      <alignment vertical="center"/>
    </xf>
    <xf numFmtId="0" fontId="24" fillId="0" borderId="24" xfId="5" applyFont="1" applyBorder="1">
      <alignment vertical="center"/>
    </xf>
    <xf numFmtId="38" fontId="29" fillId="7" borderId="37" xfId="6" applyFont="1" applyFill="1" applyBorder="1" applyAlignment="1">
      <alignment horizontal="center" vertical="center" wrapText="1"/>
    </xf>
    <xf numFmtId="0" fontId="24" fillId="7" borderId="4" xfId="5" applyFont="1" applyFill="1" applyBorder="1">
      <alignment vertical="center"/>
    </xf>
    <xf numFmtId="0" fontId="26" fillId="12" borderId="4" xfId="0" applyFont="1" applyFill="1" applyBorder="1" applyAlignment="1">
      <alignment horizontal="center" vertical="center" wrapText="1"/>
    </xf>
    <xf numFmtId="0" fontId="26" fillId="3" borderId="4" xfId="0" applyFont="1" applyFill="1" applyBorder="1" applyAlignment="1">
      <alignment horizontal="center" vertical="center" wrapText="1"/>
    </xf>
    <xf numFmtId="179" fontId="26" fillId="3" borderId="4" xfId="0" applyNumberFormat="1" applyFont="1" applyFill="1" applyBorder="1" applyAlignment="1">
      <alignment horizontal="center" vertical="center" wrapText="1"/>
    </xf>
    <xf numFmtId="0" fontId="0" fillId="0" borderId="0" xfId="0" applyAlignment="1">
      <alignment vertical="center" wrapText="1"/>
    </xf>
    <xf numFmtId="0" fontId="0" fillId="0" borderId="0" xfId="0">
      <alignment vertical="center"/>
    </xf>
    <xf numFmtId="0" fontId="20" fillId="0" borderId="4" xfId="2" applyFont="1" applyBorder="1" applyAlignment="1">
      <alignment horizontal="left" vertical="center"/>
    </xf>
    <xf numFmtId="0" fontId="20" fillId="0" borderId="4" xfId="2" applyFont="1" applyBorder="1">
      <alignment vertical="center"/>
    </xf>
    <xf numFmtId="0" fontId="10" fillId="0" borderId="0" xfId="0" applyFont="1" applyBorder="1" applyAlignment="1" applyProtection="1">
      <alignment horizontal="left" vertical="top"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4" xfId="0" applyFont="1" applyBorder="1" applyAlignment="1">
      <alignment horizontal="center" vertical="center" wrapText="1"/>
    </xf>
    <xf numFmtId="0" fontId="26" fillId="12" borderId="3" xfId="0" applyFont="1" applyFill="1" applyBorder="1" applyAlignment="1">
      <alignment horizontal="center" vertical="center" wrapText="1"/>
    </xf>
    <xf numFmtId="0" fontId="26" fillId="0" borderId="24" xfId="0" applyFont="1" applyBorder="1" applyAlignment="1">
      <alignment horizontal="center" vertical="center" wrapText="1"/>
    </xf>
    <xf numFmtId="0" fontId="26" fillId="0" borderId="24" xfId="5" applyFont="1" applyBorder="1" applyAlignment="1">
      <alignment vertical="center" wrapText="1"/>
    </xf>
    <xf numFmtId="0" fontId="26" fillId="0" borderId="22" xfId="5" applyFont="1" applyBorder="1" applyAlignment="1">
      <alignment vertical="center" wrapText="1"/>
    </xf>
    <xf numFmtId="0" fontId="26" fillId="0" borderId="33" xfId="5" applyFont="1" applyBorder="1" applyAlignment="1">
      <alignment vertical="center" wrapText="1"/>
    </xf>
    <xf numFmtId="0" fontId="26" fillId="0" borderId="4" xfId="5" applyFont="1" applyBorder="1" applyAlignment="1">
      <alignment vertical="center" wrapText="1"/>
    </xf>
    <xf numFmtId="0" fontId="29" fillId="0" borderId="34" xfId="5" applyFont="1" applyBorder="1" applyAlignment="1">
      <alignment horizontal="center" vertical="center" wrapText="1"/>
    </xf>
    <xf numFmtId="0" fontId="29" fillId="0" borderId="3" xfId="5" applyFont="1" applyBorder="1" applyAlignment="1">
      <alignment horizontal="centerContinuous" vertical="center" wrapText="1"/>
    </xf>
    <xf numFmtId="38" fontId="29" fillId="4" borderId="24" xfId="6" applyFont="1" applyFill="1" applyBorder="1" applyAlignment="1" applyProtection="1">
      <alignment vertical="center" wrapText="1"/>
      <protection locked="0"/>
    </xf>
    <xf numFmtId="0" fontId="26" fillId="0" borderId="18" xfId="0" applyFont="1" applyBorder="1" applyAlignment="1">
      <alignment horizontal="center" vertical="center" wrapText="1"/>
    </xf>
    <xf numFmtId="0" fontId="26" fillId="0" borderId="23" xfId="0" applyFont="1" applyFill="1" applyBorder="1" applyAlignment="1">
      <alignment horizontal="center" vertical="center" wrapText="1"/>
    </xf>
    <xf numFmtId="38" fontId="29" fillId="4" borderId="58" xfId="6" applyFont="1" applyFill="1" applyBorder="1" applyAlignment="1" applyProtection="1">
      <alignment vertical="center" wrapText="1"/>
      <protection locked="0"/>
    </xf>
    <xf numFmtId="38" fontId="29" fillId="4" borderId="58" xfId="6" applyFont="1" applyFill="1" applyBorder="1" applyAlignment="1" applyProtection="1">
      <alignment horizontal="center" vertical="center" wrapText="1"/>
      <protection locked="0"/>
    </xf>
    <xf numFmtId="0" fontId="24" fillId="0" borderId="0" xfId="5" applyFont="1" applyAlignment="1">
      <alignment vertical="center" wrapText="1"/>
    </xf>
    <xf numFmtId="0" fontId="10" fillId="0" borderId="0" xfId="0" applyFont="1" applyBorder="1" applyAlignment="1" applyProtection="1">
      <alignment horizontal="left" vertical="top"/>
    </xf>
    <xf numFmtId="0" fontId="20" fillId="0" borderId="4" xfId="2" applyFont="1" applyBorder="1" applyAlignment="1">
      <alignment vertical="center" wrapText="1"/>
    </xf>
    <xf numFmtId="0" fontId="26" fillId="0" borderId="4" xfId="0" applyFont="1" applyBorder="1" applyAlignment="1">
      <alignment horizontal="center" vertical="center" wrapText="1"/>
    </xf>
    <xf numFmtId="0" fontId="10" fillId="0" borderId="5" xfId="0" applyFont="1" applyFill="1" applyBorder="1" applyAlignment="1" applyProtection="1">
      <alignment vertical="center"/>
    </xf>
    <xf numFmtId="38" fontId="29" fillId="4" borderId="17" xfId="6" applyFont="1" applyFill="1" applyBorder="1" applyAlignment="1" applyProtection="1">
      <alignment horizontal="center" vertical="center" wrapText="1"/>
      <protection locked="0"/>
    </xf>
    <xf numFmtId="38" fontId="29" fillId="4" borderId="18" xfId="6" applyFont="1" applyFill="1" applyBorder="1" applyAlignment="1" applyProtection="1">
      <alignment horizontal="center" vertical="center" wrapText="1"/>
      <protection locked="0"/>
    </xf>
    <xf numFmtId="0" fontId="26" fillId="0" borderId="18" xfId="5" applyFont="1" applyBorder="1" applyAlignment="1">
      <alignment horizontal="center" vertical="center" wrapText="1"/>
    </xf>
    <xf numFmtId="0" fontId="26" fillId="0" borderId="22" xfId="5" applyFont="1" applyBorder="1" applyAlignment="1">
      <alignment horizontal="center" vertical="center" wrapText="1"/>
    </xf>
    <xf numFmtId="0" fontId="26" fillId="0" borderId="23" xfId="5" applyFont="1" applyBorder="1" applyAlignment="1">
      <alignment horizontal="center" vertical="center" wrapText="1"/>
    </xf>
    <xf numFmtId="0" fontId="26" fillId="0" borderId="24" xfId="5" applyFont="1" applyBorder="1" applyAlignment="1">
      <alignment horizontal="center" vertical="center" wrapText="1"/>
    </xf>
    <xf numFmtId="38" fontId="29" fillId="4" borderId="1" xfId="6" applyFont="1" applyFill="1" applyBorder="1" applyAlignment="1" applyProtection="1">
      <alignment horizontal="center" vertical="center" wrapText="1"/>
      <protection locked="0"/>
    </xf>
    <xf numFmtId="38" fontId="29" fillId="4" borderId="3" xfId="6" applyFont="1" applyFill="1" applyBorder="1" applyAlignment="1" applyProtection="1">
      <alignment horizontal="center" vertical="center" wrapText="1"/>
      <protection locked="0"/>
    </xf>
    <xf numFmtId="0" fontId="26" fillId="0" borderId="4" xfId="5" applyFont="1" applyBorder="1" applyAlignment="1">
      <alignment horizontal="center" vertical="center" wrapText="1"/>
    </xf>
    <xf numFmtId="38" fontId="29" fillId="4" borderId="24" xfId="6" applyFont="1" applyFill="1" applyBorder="1" applyAlignment="1" applyProtection="1">
      <alignment horizontal="center" vertical="center" wrapText="1"/>
      <protection locked="0"/>
    </xf>
    <xf numFmtId="0" fontId="26" fillId="0" borderId="4" xfId="0" applyFont="1" applyBorder="1" applyAlignment="1">
      <alignment horizontal="center" vertical="center" wrapText="1"/>
    </xf>
    <xf numFmtId="0" fontId="26" fillId="0" borderId="9" xfId="0" applyFont="1" applyBorder="1" applyAlignment="1">
      <alignment horizontal="center" vertical="center" wrapText="1"/>
    </xf>
    <xf numFmtId="186" fontId="24" fillId="4" borderId="4" xfId="5" applyNumberFormat="1" applyFont="1" applyFill="1" applyBorder="1" applyProtection="1">
      <alignment vertical="center"/>
      <protection locked="0"/>
    </xf>
    <xf numFmtId="0" fontId="0" fillId="0" borderId="0" xfId="0" applyBorder="1">
      <alignment vertical="center"/>
    </xf>
    <xf numFmtId="0" fontId="26" fillId="3" borderId="45" xfId="0" applyFont="1" applyFill="1" applyBorder="1" applyAlignment="1">
      <alignment horizontal="center" vertical="center" wrapText="1"/>
    </xf>
    <xf numFmtId="0" fontId="26" fillId="3" borderId="34" xfId="0" applyFont="1" applyFill="1" applyBorder="1" applyAlignment="1">
      <alignment horizontal="center" vertical="center" wrapText="1"/>
    </xf>
    <xf numFmtId="0" fontId="29" fillId="3" borderId="45" xfId="0" applyFont="1" applyFill="1" applyBorder="1" applyAlignment="1">
      <alignment horizontal="center" vertical="center" wrapText="1"/>
    </xf>
    <xf numFmtId="0" fontId="26" fillId="0" borderId="33" xfId="0" applyFont="1" applyBorder="1" applyAlignment="1">
      <alignment horizontal="center" vertical="center" wrapText="1"/>
    </xf>
    <xf numFmtId="0" fontId="2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9" xfId="0" applyFont="1" applyBorder="1" applyAlignment="1">
      <alignment horizontal="center" vertical="center" wrapText="1"/>
    </xf>
    <xf numFmtId="0" fontId="0" fillId="0" borderId="9" xfId="0" applyBorder="1">
      <alignment vertical="center"/>
    </xf>
    <xf numFmtId="0" fontId="24" fillId="0" borderId="0" xfId="5" applyFont="1" applyBorder="1" applyAlignment="1">
      <alignment vertical="center" textRotation="255"/>
    </xf>
    <xf numFmtId="0" fontId="26" fillId="0" borderId="0" xfId="5" applyFont="1" applyBorder="1" applyAlignment="1">
      <alignment vertical="center" wrapText="1"/>
    </xf>
    <xf numFmtId="0" fontId="26" fillId="0" borderId="0" xfId="5" applyFont="1" applyBorder="1" applyAlignment="1">
      <alignment horizontal="centerContinuous" vertical="center" wrapText="1"/>
    </xf>
    <xf numFmtId="0" fontId="29" fillId="0" borderId="0" xfId="5" applyFont="1" applyBorder="1" applyAlignment="1">
      <alignment horizontal="center" vertical="center" wrapText="1"/>
    </xf>
    <xf numFmtId="0" fontId="26" fillId="0" borderId="9" xfId="0" applyFont="1" applyBorder="1" applyAlignment="1">
      <alignment vertical="distributed"/>
    </xf>
    <xf numFmtId="0" fontId="0" fillId="0" borderId="0" xfId="0">
      <alignment vertical="center"/>
    </xf>
    <xf numFmtId="0" fontId="24" fillId="0" borderId="2" xfId="0" applyFont="1" applyBorder="1" applyProtection="1">
      <alignment vertical="center"/>
    </xf>
    <xf numFmtId="0" fontId="24" fillId="0" borderId="24" xfId="5" applyFont="1" applyBorder="1" applyAlignment="1">
      <alignment horizontal="center" vertical="center"/>
    </xf>
    <xf numFmtId="187" fontId="24" fillId="3" borderId="2" xfId="0" applyNumberFormat="1" applyFont="1" applyFill="1" applyBorder="1" applyProtection="1">
      <alignment vertical="center"/>
      <protection locked="0"/>
    </xf>
    <xf numFmtId="0" fontId="24" fillId="7" borderId="4" xfId="0" applyFont="1" applyFill="1" applyBorder="1" applyAlignment="1" applyProtection="1">
      <alignment vertical="center"/>
      <protection locked="0"/>
    </xf>
    <xf numFmtId="187" fontId="24" fillId="7" borderId="4" xfId="0" applyNumberFormat="1" applyFont="1" applyFill="1" applyBorder="1" applyAlignment="1" applyProtection="1">
      <alignment vertical="center"/>
      <protection locked="0"/>
    </xf>
    <xf numFmtId="0" fontId="24" fillId="0" borderId="5" xfId="5" applyFont="1" applyBorder="1" applyAlignment="1">
      <alignment vertical="center"/>
    </xf>
    <xf numFmtId="0" fontId="24" fillId="0" borderId="18" xfId="5" applyFont="1" applyBorder="1" applyAlignment="1">
      <alignment vertical="center"/>
    </xf>
    <xf numFmtId="187" fontId="24" fillId="5" borderId="5" xfId="5" applyNumberFormat="1" applyFont="1" applyFill="1" applyBorder="1">
      <alignment vertical="center"/>
    </xf>
    <xf numFmtId="187" fontId="24" fillId="5" borderId="7" xfId="5" applyNumberFormat="1" applyFont="1" applyFill="1" applyBorder="1">
      <alignmen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187" fontId="10" fillId="5" borderId="2" xfId="0" applyNumberFormat="1" applyFont="1" applyFill="1" applyBorder="1">
      <alignment vertical="center"/>
    </xf>
    <xf numFmtId="0" fontId="10" fillId="0" borderId="7" xfId="0" applyFont="1" applyFill="1" applyBorder="1" applyAlignment="1">
      <alignment horizontal="right" vertical="center"/>
    </xf>
    <xf numFmtId="0" fontId="10" fillId="0" borderId="6" xfId="0" applyFont="1" applyFill="1" applyBorder="1" applyAlignment="1">
      <alignment horizontal="right" vertical="center"/>
    </xf>
    <xf numFmtId="187" fontId="24" fillId="7" borderId="2" xfId="0" applyNumberFormat="1" applyFont="1" applyFill="1" applyBorder="1" applyProtection="1">
      <alignment vertical="center"/>
      <protection locked="0"/>
    </xf>
    <xf numFmtId="0" fontId="10" fillId="0" borderId="24" xfId="0" applyFont="1" applyFill="1" applyBorder="1" applyAlignment="1" applyProtection="1">
      <alignment vertical="center" wrapText="1"/>
      <protection locked="0"/>
    </xf>
    <xf numFmtId="0" fontId="0" fillId="0" borderId="0" xfId="0">
      <alignment vertical="center"/>
    </xf>
    <xf numFmtId="0" fontId="41" fillId="0" borderId="8" xfId="0" applyFont="1" applyBorder="1" applyAlignment="1">
      <alignment vertical="center" wrapText="1"/>
    </xf>
    <xf numFmtId="0" fontId="41" fillId="0" borderId="18" xfId="0" applyFont="1" applyBorder="1" applyAlignment="1">
      <alignment vertical="center" wrapText="1"/>
    </xf>
    <xf numFmtId="0" fontId="10" fillId="0" borderId="2" xfId="0" applyFont="1" applyBorder="1">
      <alignment vertical="center"/>
    </xf>
    <xf numFmtId="187" fontId="10" fillId="5" borderId="7" xfId="0" applyNumberFormat="1" applyFont="1" applyFill="1" applyBorder="1">
      <alignment vertical="center"/>
    </xf>
    <xf numFmtId="0" fontId="24" fillId="0" borderId="8" xfId="5" applyFont="1" applyBorder="1" applyAlignment="1">
      <alignment vertical="center" textRotation="255"/>
    </xf>
    <xf numFmtId="0" fontId="46" fillId="0" borderId="1" xfId="0" applyFont="1" applyBorder="1">
      <alignment vertical="center"/>
    </xf>
    <xf numFmtId="0" fontId="40" fillId="0" borderId="1" xfId="0" applyFont="1" applyBorder="1">
      <alignment vertical="center"/>
    </xf>
    <xf numFmtId="0" fontId="10" fillId="4" borderId="1" xfId="0" applyFont="1" applyFill="1" applyBorder="1" applyAlignment="1" applyProtection="1">
      <alignment vertical="center" wrapText="1"/>
      <protection locked="0"/>
    </xf>
    <xf numFmtId="0" fontId="41" fillId="0" borderId="0" xfId="0" applyFont="1" applyFill="1" applyAlignment="1" applyProtection="1">
      <alignment vertical="center" wrapText="1"/>
      <protection locked="0"/>
    </xf>
    <xf numFmtId="0" fontId="47" fillId="0" borderId="0" xfId="0" applyNumberFormat="1" applyFont="1">
      <alignment vertical="center"/>
    </xf>
    <xf numFmtId="0" fontId="47" fillId="0" borderId="0" xfId="0" applyFont="1">
      <alignment vertical="center"/>
    </xf>
    <xf numFmtId="0" fontId="47" fillId="0" borderId="0" xfId="0" applyNumberFormat="1" applyFont="1" applyAlignment="1">
      <alignment vertical="center" wrapText="1"/>
    </xf>
    <xf numFmtId="38" fontId="47" fillId="0" borderId="4" xfId="8" applyFont="1" applyBorder="1" applyAlignment="1">
      <alignment horizontal="center" vertical="center" wrapText="1"/>
    </xf>
    <xf numFmtId="0" fontId="47" fillId="0" borderId="4" xfId="0" applyFont="1" applyBorder="1" applyAlignment="1">
      <alignment horizontal="center" vertical="center" wrapText="1"/>
    </xf>
    <xf numFmtId="0" fontId="47" fillId="9" borderId="0" xfId="0" applyNumberFormat="1" applyFont="1" applyFill="1">
      <alignment vertical="center"/>
    </xf>
    <xf numFmtId="9" fontId="47" fillId="9" borderId="0" xfId="0" applyNumberFormat="1" applyFont="1" applyFill="1">
      <alignment vertical="center"/>
    </xf>
    <xf numFmtId="38" fontId="47" fillId="9" borderId="0" xfId="0" applyNumberFormat="1" applyFont="1" applyFill="1">
      <alignment vertical="center"/>
    </xf>
    <xf numFmtId="184" fontId="47" fillId="9" borderId="0" xfId="0" applyNumberFormat="1" applyFont="1" applyFill="1">
      <alignment vertical="center"/>
    </xf>
    <xf numFmtId="0" fontId="48" fillId="11" borderId="0" xfId="0" applyNumberFormat="1" applyFont="1" applyFill="1" applyAlignment="1">
      <alignment vertical="center"/>
    </xf>
    <xf numFmtId="0" fontId="48" fillId="12" borderId="0" xfId="0" applyNumberFormat="1" applyFont="1" applyFill="1" applyAlignment="1">
      <alignment vertical="center"/>
    </xf>
    <xf numFmtId="0" fontId="48" fillId="14" borderId="0" xfId="0" applyNumberFormat="1" applyFont="1" applyFill="1">
      <alignment vertical="center"/>
    </xf>
    <xf numFmtId="0" fontId="48" fillId="3" borderId="0" xfId="0" applyNumberFormat="1" applyFont="1" applyFill="1">
      <alignment vertical="center"/>
    </xf>
    <xf numFmtId="0" fontId="48" fillId="7" borderId="0" xfId="0" applyNumberFormat="1" applyFont="1" applyFill="1">
      <alignment vertical="center"/>
    </xf>
    <xf numFmtId="0" fontId="48" fillId="13" borderId="0" xfId="0" applyNumberFormat="1" applyFont="1" applyFill="1">
      <alignment vertical="center"/>
    </xf>
    <xf numFmtId="0" fontId="48" fillId="0" borderId="0" xfId="0" applyNumberFormat="1" applyFont="1">
      <alignment vertical="center"/>
    </xf>
    <xf numFmtId="0" fontId="49" fillId="0" borderId="4" xfId="0" applyFont="1" applyBorder="1" applyAlignment="1">
      <alignment vertical="center" wrapText="1"/>
    </xf>
    <xf numFmtId="0" fontId="40" fillId="0" borderId="4" xfId="0" applyFont="1" applyBorder="1" applyAlignment="1">
      <alignment vertical="center" wrapText="1"/>
    </xf>
    <xf numFmtId="0" fontId="40" fillId="0" borderId="4" xfId="0" applyFont="1" applyBorder="1">
      <alignment vertical="center"/>
    </xf>
    <xf numFmtId="0" fontId="47" fillId="0" borderId="4" xfId="0" applyNumberFormat="1" applyFont="1" applyBorder="1">
      <alignment vertical="center"/>
    </xf>
    <xf numFmtId="0" fontId="47" fillId="0" borderId="4" xfId="0" applyNumberFormat="1" applyFont="1" applyBorder="1" applyAlignment="1">
      <alignment vertical="center" wrapText="1"/>
    </xf>
    <xf numFmtId="0" fontId="47" fillId="0" borderId="4" xfId="0" applyFont="1" applyBorder="1" applyAlignment="1">
      <alignment vertical="center" wrapText="1"/>
    </xf>
    <xf numFmtId="0" fontId="51" fillId="0" borderId="4" xfId="0" applyNumberFormat="1" applyFont="1" applyBorder="1" applyAlignment="1">
      <alignment vertical="center" wrapText="1"/>
    </xf>
    <xf numFmtId="0" fontId="41" fillId="0" borderId="4" xfId="5" applyFont="1" applyBorder="1" applyAlignment="1">
      <alignment vertical="center" wrapText="1"/>
    </xf>
    <xf numFmtId="0" fontId="47" fillId="0" borderId="24" xfId="0" applyNumberFormat="1" applyFont="1" applyBorder="1" applyAlignment="1">
      <alignment vertical="center" wrapText="1"/>
    </xf>
    <xf numFmtId="0" fontId="47" fillId="0" borderId="45" xfId="0" applyNumberFormat="1" applyFont="1" applyBorder="1" applyAlignment="1">
      <alignment vertical="center" wrapText="1"/>
    </xf>
    <xf numFmtId="0" fontId="26" fillId="0" borderId="4" xfId="0" applyFont="1" applyBorder="1" applyAlignment="1">
      <alignment horizontal="center" vertical="center" wrapText="1"/>
    </xf>
    <xf numFmtId="182" fontId="26" fillId="9" borderId="37" xfId="0" applyNumberFormat="1" applyFont="1" applyFill="1" applyBorder="1" applyAlignment="1">
      <alignment horizontal="center" vertical="top" wrapText="1"/>
    </xf>
    <xf numFmtId="0" fontId="53" fillId="0" borderId="0" xfId="0" applyFont="1">
      <alignment vertical="center"/>
    </xf>
    <xf numFmtId="0" fontId="16" fillId="0" borderId="0" xfId="1" applyAlignment="1" applyProtection="1">
      <alignment vertical="center"/>
    </xf>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5" borderId="2" xfId="0" applyFill="1" applyBorder="1" applyAlignment="1">
      <alignment horizontal="center" vertical="center"/>
    </xf>
    <xf numFmtId="0" fontId="9" fillId="0" borderId="0" xfId="0" applyFont="1" applyBorder="1" applyAlignment="1" applyProtection="1">
      <alignment horizontal="center" vertical="center"/>
    </xf>
    <xf numFmtId="0" fontId="16" fillId="0" borderId="0" xfId="1" applyFill="1" applyBorder="1" applyAlignment="1" applyProtection="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shrinkToFit="1"/>
    </xf>
    <xf numFmtId="0" fontId="7" fillId="0" borderId="0" xfId="0" applyFont="1" applyFill="1" applyBorder="1" applyAlignment="1" applyProtection="1">
      <alignment horizontal="center" vertical="center" shrinkToFit="1"/>
    </xf>
    <xf numFmtId="0" fontId="20" fillId="0" borderId="4" xfId="2" applyFont="1" applyBorder="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wrapText="1"/>
    </xf>
    <xf numFmtId="0" fontId="20" fillId="0" borderId="4" xfId="2" applyFont="1" applyBorder="1" applyAlignment="1">
      <alignment horizontal="center" vertical="center" wrapText="1"/>
    </xf>
    <xf numFmtId="0" fontId="20" fillId="0" borderId="1" xfId="2" applyFont="1" applyBorder="1" applyAlignment="1">
      <alignment horizontal="left" vertical="center"/>
    </xf>
    <xf numFmtId="0" fontId="20" fillId="0" borderId="2" xfId="2" applyFont="1" applyBorder="1" applyAlignment="1">
      <alignment horizontal="left" vertical="center"/>
    </xf>
    <xf numFmtId="0" fontId="20" fillId="0" borderId="3" xfId="2" applyFont="1" applyBorder="1" applyAlignment="1">
      <alignment horizontal="left" vertical="center"/>
    </xf>
    <xf numFmtId="0" fontId="20" fillId="0" borderId="4" xfId="2" applyFont="1" applyBorder="1" applyAlignment="1">
      <alignment horizontal="left" vertical="center"/>
    </xf>
    <xf numFmtId="0" fontId="20" fillId="0" borderId="4" xfId="2" applyFont="1" applyBorder="1" applyAlignment="1">
      <alignment horizontal="center" vertical="center"/>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6" borderId="11"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protection locked="0"/>
    </xf>
    <xf numFmtId="0" fontId="10" fillId="6" borderId="13" xfId="0" applyFont="1" applyFill="1" applyBorder="1" applyAlignment="1" applyProtection="1">
      <alignment horizontal="center" vertical="center"/>
      <protection locked="0"/>
    </xf>
    <xf numFmtId="0" fontId="10" fillId="0" borderId="1" xfId="0" applyFont="1" applyBorder="1" applyAlignment="1" applyProtection="1">
      <alignment vertical="center"/>
    </xf>
    <xf numFmtId="0" fontId="10" fillId="0" borderId="2" xfId="0" applyFont="1" applyBorder="1" applyAlignment="1" applyProtection="1">
      <alignment vertical="center"/>
    </xf>
    <xf numFmtId="0" fontId="10" fillId="0" borderId="3" xfId="0" applyFont="1" applyBorder="1" applyAlignment="1" applyProtection="1">
      <alignment vertical="center"/>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22" fillId="0" borderId="0" xfId="0" applyFont="1" applyAlignment="1" applyProtection="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7"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17"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17"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18" xfId="0" applyFont="1" applyBorder="1" applyAlignment="1" applyProtection="1">
      <alignment horizontal="left" vertical="center"/>
    </xf>
    <xf numFmtId="0" fontId="10" fillId="4" borderId="0" xfId="0" applyFont="1" applyFill="1" applyAlignment="1" applyProtection="1">
      <alignment horizontal="center" vertical="center" wrapText="1"/>
      <protection locked="0"/>
    </xf>
    <xf numFmtId="0" fontId="10" fillId="4" borderId="1"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10" fillId="4" borderId="3"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22" fillId="0" borderId="5" xfId="0" applyFont="1" applyBorder="1" applyAlignment="1" applyProtection="1">
      <alignment horizontal="left" vertical="center" wrapText="1"/>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22" fillId="0" borderId="7" xfId="0" applyFont="1" applyBorder="1" applyAlignment="1" applyProtection="1">
      <alignment horizontal="left" vertical="center" wrapText="1"/>
    </xf>
    <xf numFmtId="0" fontId="10" fillId="4" borderId="1"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21" fillId="0" borderId="0" xfId="0" applyFont="1" applyBorder="1" applyAlignment="1" applyProtection="1">
      <alignment horizontal="center" vertical="center"/>
    </xf>
    <xf numFmtId="0" fontId="10" fillId="4" borderId="14"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0" fillId="4" borderId="16" xfId="0" applyFont="1" applyFill="1" applyBorder="1" applyAlignment="1" applyProtection="1">
      <alignment horizontal="left" vertical="center" wrapText="1"/>
      <protection locked="0"/>
    </xf>
    <xf numFmtId="0" fontId="10" fillId="4" borderId="19" xfId="0" applyFont="1" applyFill="1" applyBorder="1" applyAlignment="1" applyProtection="1">
      <alignment horizontal="left" vertical="center" wrapText="1"/>
      <protection locked="0"/>
    </xf>
    <xf numFmtId="0" fontId="10" fillId="4" borderId="20" xfId="0" applyFont="1" applyFill="1" applyBorder="1" applyAlignment="1" applyProtection="1">
      <alignment horizontal="left" vertical="center" wrapText="1"/>
      <protection locked="0"/>
    </xf>
    <xf numFmtId="0" fontId="10" fillId="4" borderId="21" xfId="0" applyFont="1" applyFill="1" applyBorder="1" applyAlignment="1" applyProtection="1">
      <alignment horizontal="left" vertical="center" wrapText="1"/>
      <protection locked="0"/>
    </xf>
    <xf numFmtId="0" fontId="10" fillId="0" borderId="9"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0" fillId="4" borderId="0" xfId="0" applyFont="1" applyFill="1" applyBorder="1" applyAlignment="1" applyProtection="1">
      <alignment horizontal="left" vertical="top" wrapText="1"/>
      <protection locked="0"/>
    </xf>
    <xf numFmtId="0" fontId="10" fillId="0" borderId="7" xfId="0" applyFont="1" applyBorder="1" applyAlignment="1" applyProtection="1">
      <alignment horizontal="left" vertical="top" wrapText="1"/>
    </xf>
    <xf numFmtId="0" fontId="10" fillId="0" borderId="5" xfId="0" applyFont="1" applyFill="1" applyBorder="1" applyAlignment="1" applyProtection="1">
      <alignment horizontal="left" vertical="center"/>
    </xf>
    <xf numFmtId="0" fontId="10" fillId="3" borderId="22"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0" fillId="3" borderId="46" xfId="0" applyFont="1" applyFill="1" applyBorder="1" applyAlignment="1" applyProtection="1">
      <alignment horizontal="center" vertical="center" wrapText="1"/>
      <protection locked="0"/>
    </xf>
    <xf numFmtId="0" fontId="10" fillId="3" borderId="47"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0" fontId="22" fillId="0" borderId="7" xfId="0" applyFont="1" applyFill="1" applyBorder="1" applyAlignment="1" applyProtection="1">
      <alignment horizontal="center" vertical="center" wrapText="1"/>
    </xf>
    <xf numFmtId="0" fontId="22" fillId="0" borderId="8"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textRotation="255" wrapText="1"/>
      <protection locked="0"/>
    </xf>
    <xf numFmtId="0" fontId="10" fillId="0" borderId="23" xfId="0" applyFont="1" applyFill="1" applyBorder="1" applyAlignment="1" applyProtection="1">
      <alignment horizontal="center" vertical="center" textRotation="255" wrapText="1"/>
      <protection locked="0"/>
    </xf>
    <xf numFmtId="0" fontId="10" fillId="0" borderId="24" xfId="0" applyFont="1" applyFill="1" applyBorder="1" applyAlignment="1" applyProtection="1">
      <alignment horizontal="center" vertical="center" textRotation="255" wrapText="1"/>
      <protection locked="0"/>
    </xf>
    <xf numFmtId="0" fontId="22" fillId="0" borderId="22" xfId="0" applyFont="1" applyFill="1" applyBorder="1" applyAlignment="1" applyProtection="1">
      <alignment horizontal="center" vertical="center" textRotation="255" wrapText="1"/>
      <protection locked="0"/>
    </xf>
    <xf numFmtId="0" fontId="22" fillId="0" borderId="24" xfId="0" applyFont="1" applyFill="1" applyBorder="1" applyAlignment="1" applyProtection="1">
      <alignment horizontal="center" vertical="center" textRotation="255" wrapText="1"/>
      <protection locked="0"/>
    </xf>
    <xf numFmtId="176" fontId="24" fillId="3" borderId="4" xfId="0" applyNumberFormat="1" applyFont="1" applyFill="1" applyBorder="1" applyAlignment="1" applyProtection="1">
      <alignment horizontal="center" vertical="center"/>
    </xf>
    <xf numFmtId="0" fontId="24" fillId="0" borderId="4" xfId="0" applyFont="1" applyBorder="1" applyAlignment="1" applyProtection="1">
      <alignment horizontal="left" vertical="center" wrapText="1"/>
    </xf>
    <xf numFmtId="9" fontId="24" fillId="7" borderId="4" xfId="0" applyNumberFormat="1" applyFont="1" applyFill="1" applyBorder="1" applyAlignment="1" applyProtection="1">
      <alignment horizontal="center" vertical="center"/>
    </xf>
    <xf numFmtId="0" fontId="24" fillId="7" borderId="4" xfId="0" applyFont="1" applyFill="1" applyBorder="1" applyAlignment="1" applyProtection="1">
      <alignment horizontal="center" vertical="center"/>
    </xf>
    <xf numFmtId="0" fontId="24" fillId="0" borderId="9" xfId="0" applyFont="1" applyBorder="1" applyAlignment="1" applyProtection="1">
      <alignment horizontal="left" vertical="center" wrapText="1"/>
    </xf>
    <xf numFmtId="0" fontId="24" fillId="0" borderId="0" xfId="0" applyFont="1" applyAlignment="1" applyProtection="1">
      <alignment horizontal="left" vertical="center" wrapText="1"/>
    </xf>
    <xf numFmtId="176" fontId="24" fillId="7" borderId="4" xfId="0" applyNumberFormat="1" applyFont="1" applyFill="1" applyBorder="1" applyAlignment="1" applyProtection="1">
      <alignment horizontal="center" vertical="center"/>
    </xf>
    <xf numFmtId="0" fontId="24" fillId="0" borderId="0" xfId="0" applyFont="1" applyBorder="1" applyAlignment="1" applyProtection="1">
      <alignment horizontal="left" vertical="center" wrapText="1"/>
    </xf>
    <xf numFmtId="0" fontId="24" fillId="3" borderId="4" xfId="0" applyFont="1" applyFill="1" applyBorder="1" applyAlignment="1" applyProtection="1">
      <alignment horizontal="center" vertical="center" wrapText="1"/>
      <protection locked="0"/>
    </xf>
    <xf numFmtId="0" fontId="24" fillId="3" borderId="4" xfId="0" applyFont="1" applyFill="1" applyBorder="1" applyAlignment="1" applyProtection="1">
      <alignment horizontal="center" vertical="center"/>
    </xf>
    <xf numFmtId="0" fontId="10" fillId="0" borderId="0" xfId="0" applyFont="1" applyAlignment="1" applyProtection="1">
      <alignment horizontal="left" vertical="top" wrapText="1"/>
    </xf>
    <xf numFmtId="0" fontId="10" fillId="0" borderId="35" xfId="0" applyFont="1" applyFill="1" applyBorder="1" applyAlignment="1" applyProtection="1">
      <alignment horizontal="center" vertical="center" wrapText="1"/>
    </xf>
    <xf numFmtId="0" fontId="10" fillId="0" borderId="38"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23" xfId="0" applyFont="1" applyFill="1" applyBorder="1" applyAlignment="1" applyProtection="1">
      <alignment horizontal="left" vertical="center" wrapText="1"/>
      <protection locked="0"/>
    </xf>
    <xf numFmtId="0" fontId="10" fillId="3" borderId="23" xfId="0" applyFont="1" applyFill="1" applyBorder="1" applyAlignment="1" applyProtection="1">
      <alignment horizontal="center" vertical="center" wrapText="1"/>
      <protection locked="0"/>
    </xf>
    <xf numFmtId="0" fontId="24" fillId="0" borderId="4" xfId="0" applyFont="1" applyBorder="1" applyAlignment="1" applyProtection="1">
      <alignment horizontal="left" vertical="center"/>
    </xf>
    <xf numFmtId="0" fontId="24" fillId="0" borderId="6" xfId="0" applyFont="1" applyBorder="1" applyProtection="1">
      <alignment vertical="center"/>
    </xf>
    <xf numFmtId="0" fontId="24" fillId="0" borderId="7" xfId="0" applyFont="1" applyBorder="1" applyProtection="1">
      <alignment vertical="center"/>
    </xf>
    <xf numFmtId="0" fontId="24" fillId="0" borderId="8" xfId="0" applyFont="1" applyBorder="1" applyProtection="1">
      <alignment vertical="center"/>
    </xf>
    <xf numFmtId="0" fontId="24" fillId="0" borderId="4" xfId="0" applyFont="1" applyBorder="1" applyAlignment="1" applyProtection="1">
      <alignment horizontal="center" vertical="center" shrinkToFit="1"/>
    </xf>
    <xf numFmtId="0" fontId="24" fillId="0" borderId="4" xfId="0" applyFont="1" applyBorder="1" applyAlignment="1" applyProtection="1">
      <alignment horizontal="left" vertical="center" shrinkToFit="1"/>
    </xf>
    <xf numFmtId="0" fontId="22" fillId="3" borderId="2"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4" borderId="4" xfId="0" applyFont="1" applyFill="1" applyBorder="1" applyAlignment="1" applyProtection="1">
      <alignment horizontal="center" vertical="top" wrapText="1"/>
      <protection locked="0"/>
    </xf>
    <xf numFmtId="177" fontId="24" fillId="0" borderId="11" xfId="0" applyNumberFormat="1" applyFont="1" applyFill="1" applyBorder="1" applyAlignment="1" applyProtection="1">
      <alignment horizontal="center" vertical="center"/>
    </xf>
    <xf numFmtId="177" fontId="24" fillId="0" borderId="12" xfId="0" applyNumberFormat="1" applyFont="1" applyFill="1" applyBorder="1" applyAlignment="1" applyProtection="1">
      <alignment horizontal="center" vertical="center"/>
    </xf>
    <xf numFmtId="177" fontId="24" fillId="0" borderId="13" xfId="0" applyNumberFormat="1" applyFont="1" applyFill="1" applyBorder="1" applyAlignment="1" applyProtection="1">
      <alignment horizontal="center" vertical="center"/>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10" fillId="0" borderId="4" xfId="0" applyFont="1" applyFill="1" applyBorder="1" applyAlignment="1" applyProtection="1">
      <alignment horizontal="center" vertical="center"/>
    </xf>
    <xf numFmtId="0" fontId="10" fillId="0" borderId="4" xfId="0" applyFont="1" applyFill="1" applyBorder="1" applyAlignment="1" applyProtection="1">
      <alignment horizontal="center" vertical="center" wrapText="1"/>
    </xf>
    <xf numFmtId="0" fontId="10" fillId="0" borderId="48" xfId="0" applyFont="1" applyFill="1" applyBorder="1" applyAlignment="1" applyProtection="1">
      <alignment horizontal="center" vertical="center" textRotation="255" wrapText="1"/>
      <protection locked="0"/>
    </xf>
    <xf numFmtId="0" fontId="24" fillId="0" borderId="1" xfId="0" applyFont="1" applyBorder="1" applyProtection="1">
      <alignment vertical="center"/>
    </xf>
    <xf numFmtId="0" fontId="24" fillId="0" borderId="2" xfId="0" applyFont="1" applyBorder="1" applyProtection="1">
      <alignment vertical="center"/>
    </xf>
    <xf numFmtId="0" fontId="24" fillId="0" borderId="3" xfId="0" applyFont="1" applyBorder="1" applyProtection="1">
      <alignment vertical="center"/>
    </xf>
    <xf numFmtId="176" fontId="24" fillId="5" borderId="2" xfId="0" applyNumberFormat="1" applyFont="1" applyFill="1" applyBorder="1" applyAlignment="1" applyProtection="1">
      <alignment horizontal="center" vertical="center"/>
    </xf>
    <xf numFmtId="0" fontId="24" fillId="0" borderId="1" xfId="0" applyFont="1" applyBorder="1" applyAlignment="1" applyProtection="1">
      <alignment horizontal="center" vertical="center"/>
    </xf>
    <xf numFmtId="0" fontId="24" fillId="0" borderId="2"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17" xfId="0" applyFont="1" applyBorder="1" applyAlignment="1" applyProtection="1">
      <alignment horizontal="center" vertical="center"/>
    </xf>
    <xf numFmtId="177" fontId="24" fillId="3" borderId="2" xfId="0" applyNumberFormat="1" applyFont="1" applyFill="1" applyBorder="1" applyAlignment="1" applyProtection="1">
      <alignment horizontal="center" vertical="center"/>
    </xf>
    <xf numFmtId="0" fontId="24" fillId="0" borderId="5" xfId="0" applyFont="1" applyBorder="1" applyAlignment="1" applyProtection="1">
      <alignment horizontal="center" vertical="center"/>
    </xf>
    <xf numFmtId="0" fontId="24" fillId="0" borderId="18" xfId="0" applyFont="1" applyBorder="1" applyAlignment="1" applyProtection="1">
      <alignment horizontal="center" vertical="center"/>
    </xf>
    <xf numFmtId="177" fontId="24" fillId="5" borderId="2" xfId="0" applyNumberFormat="1" applyFont="1" applyFill="1" applyBorder="1" applyAlignment="1" applyProtection="1">
      <alignment horizontal="center" vertical="center"/>
    </xf>
    <xf numFmtId="38" fontId="24" fillId="7" borderId="4" xfId="0" applyNumberFormat="1" applyFont="1" applyFill="1" applyBorder="1" applyAlignment="1" applyProtection="1">
      <alignment horizontal="center" vertical="center"/>
    </xf>
    <xf numFmtId="0" fontId="0" fillId="0" borderId="9" xfId="0" applyFill="1" applyBorder="1" applyAlignment="1">
      <alignment horizontal="center" vertical="center"/>
    </xf>
    <xf numFmtId="0" fontId="10" fillId="0" borderId="0" xfId="0" applyFont="1" applyAlignment="1" applyProtection="1">
      <alignment horizontal="left" vertical="center" wrapText="1"/>
    </xf>
    <xf numFmtId="0" fontId="24" fillId="0" borderId="4" xfId="0" applyFont="1" applyBorder="1" applyAlignment="1" applyProtection="1">
      <alignment horizontal="center" vertical="center"/>
    </xf>
    <xf numFmtId="0" fontId="24" fillId="0" borderId="4" xfId="0" applyFont="1" applyBorder="1" applyAlignment="1" applyProtection="1">
      <alignment vertical="center" wrapText="1"/>
    </xf>
    <xf numFmtId="0" fontId="24" fillId="0" borderId="4" xfId="0" applyFont="1" applyBorder="1" applyProtection="1">
      <alignment vertical="center"/>
    </xf>
    <xf numFmtId="0" fontId="24" fillId="0" borderId="4" xfId="0" applyFont="1" applyBorder="1" applyAlignment="1" applyProtection="1">
      <alignment horizontal="center" vertical="center" wrapText="1" shrinkToFit="1"/>
    </xf>
    <xf numFmtId="0" fontId="0" fillId="0" borderId="0" xfId="0" applyFill="1" applyAlignment="1">
      <alignment horizontal="center" vertical="center"/>
    </xf>
    <xf numFmtId="0" fontId="40" fillId="0" borderId="5" xfId="0" applyFont="1" applyBorder="1" applyAlignment="1" applyProtection="1">
      <alignment horizontal="left" vertical="center" wrapText="1"/>
    </xf>
    <xf numFmtId="0" fontId="40" fillId="0" borderId="1" xfId="0" applyFont="1" applyFill="1" applyBorder="1" applyAlignment="1" applyProtection="1">
      <alignment horizontal="center" vertical="center" wrapText="1"/>
    </xf>
    <xf numFmtId="0" fontId="40" fillId="0" borderId="2" xfId="0" applyFont="1" applyFill="1" applyBorder="1" applyAlignment="1" applyProtection="1">
      <alignment horizontal="center" vertical="center" wrapText="1"/>
    </xf>
    <xf numFmtId="0" fontId="40" fillId="0" borderId="3" xfId="0" applyFont="1" applyFill="1" applyBorder="1" applyAlignment="1" applyProtection="1">
      <alignment horizontal="center" vertical="center" wrapText="1"/>
    </xf>
    <xf numFmtId="185" fontId="24" fillId="7" borderId="7" xfId="0" applyNumberFormat="1" applyFont="1" applyFill="1" applyBorder="1" applyAlignment="1" applyProtection="1">
      <alignment horizontal="center" vertical="center"/>
    </xf>
    <xf numFmtId="178" fontId="24" fillId="5" borderId="7" xfId="0" applyNumberFormat="1" applyFont="1" applyFill="1" applyBorder="1" applyAlignment="1" applyProtection="1">
      <alignment horizontal="center" vertical="center"/>
    </xf>
    <xf numFmtId="177" fontId="24" fillId="7" borderId="2" xfId="0" applyNumberFormat="1" applyFont="1" applyFill="1" applyBorder="1" applyAlignment="1" applyProtection="1">
      <alignment horizontal="center" vertical="center"/>
    </xf>
    <xf numFmtId="38" fontId="29" fillId="4" borderId="1" xfId="6" applyFont="1" applyFill="1" applyBorder="1" applyAlignment="1" applyProtection="1">
      <alignment horizontal="center" vertical="center" wrapText="1"/>
      <protection locked="0"/>
    </xf>
    <xf numFmtId="38" fontId="29" fillId="4" borderId="3" xfId="6" applyFont="1" applyFill="1" applyBorder="1" applyAlignment="1" applyProtection="1">
      <alignment horizontal="center" vertical="center" wrapText="1"/>
      <protection locked="0"/>
    </xf>
    <xf numFmtId="38" fontId="29" fillId="4" borderId="17" xfId="6" applyFont="1" applyFill="1" applyBorder="1" applyAlignment="1" applyProtection="1">
      <alignment horizontal="center" vertical="center" wrapText="1"/>
      <protection locked="0"/>
    </xf>
    <xf numFmtId="38" fontId="29" fillId="4" borderId="18" xfId="6" applyFont="1" applyFill="1" applyBorder="1" applyAlignment="1" applyProtection="1">
      <alignment horizontal="center" vertical="center" wrapText="1"/>
      <protection locked="0"/>
    </xf>
    <xf numFmtId="0" fontId="24" fillId="0" borderId="6" xfId="5" applyFont="1" applyBorder="1" applyAlignment="1">
      <alignment horizontal="left" vertical="top"/>
    </xf>
    <xf numFmtId="0" fontId="24" fillId="0" borderId="7" xfId="5" applyFont="1" applyBorder="1" applyAlignment="1">
      <alignment horizontal="left" vertical="top"/>
    </xf>
    <xf numFmtId="0" fontId="24" fillId="0" borderId="8" xfId="5" applyFont="1" applyBorder="1" applyAlignment="1">
      <alignment horizontal="left" vertical="top"/>
    </xf>
    <xf numFmtId="0" fontId="24" fillId="0" borderId="9" xfId="5" applyFont="1" applyBorder="1" applyAlignment="1">
      <alignment horizontal="left" vertical="top"/>
    </xf>
    <xf numFmtId="0" fontId="24" fillId="0" borderId="0" xfId="5" applyFont="1" applyBorder="1" applyAlignment="1">
      <alignment horizontal="left" vertical="top"/>
    </xf>
    <xf numFmtId="0" fontId="24" fillId="0" borderId="10" xfId="5" applyFont="1" applyBorder="1" applyAlignment="1">
      <alignment horizontal="left" vertical="top"/>
    </xf>
    <xf numFmtId="0" fontId="24" fillId="0" borderId="17" xfId="5" applyFont="1" applyBorder="1" applyAlignment="1">
      <alignment horizontal="left" vertical="top"/>
    </xf>
    <xf numFmtId="0" fontId="24" fillId="0" borderId="5" xfId="5" applyFont="1" applyBorder="1" applyAlignment="1">
      <alignment horizontal="left" vertical="top"/>
    </xf>
    <xf numFmtId="0" fontId="24" fillId="0" borderId="18" xfId="5" applyFont="1" applyBorder="1" applyAlignment="1">
      <alignment horizontal="left" vertical="top"/>
    </xf>
    <xf numFmtId="0" fontId="38" fillId="8" borderId="25" xfId="5" applyFont="1" applyFill="1" applyBorder="1" applyAlignment="1" applyProtection="1">
      <alignment horizontal="left" vertical="center" wrapText="1"/>
    </xf>
    <xf numFmtId="0" fontId="38" fillId="8" borderId="26" xfId="5" applyFont="1" applyFill="1" applyBorder="1" applyAlignment="1" applyProtection="1">
      <alignment horizontal="left" vertical="center" wrapText="1"/>
    </xf>
    <xf numFmtId="0" fontId="38" fillId="8" borderId="27" xfId="5" applyFont="1" applyFill="1" applyBorder="1" applyAlignment="1" applyProtection="1">
      <alignment horizontal="left" vertical="center" wrapText="1"/>
    </xf>
    <xf numFmtId="0" fontId="38" fillId="8" borderId="28" xfId="5" applyFont="1" applyFill="1" applyBorder="1" applyAlignment="1" applyProtection="1">
      <alignment horizontal="left" vertical="center" wrapText="1"/>
    </xf>
    <xf numFmtId="0" fontId="38" fillId="8" borderId="0" xfId="5" applyFont="1" applyFill="1" applyBorder="1" applyAlignment="1" applyProtection="1">
      <alignment horizontal="left" vertical="center" wrapText="1"/>
    </xf>
    <xf numFmtId="0" fontId="38" fillId="8" borderId="29" xfId="5" applyFont="1" applyFill="1" applyBorder="1" applyAlignment="1" applyProtection="1">
      <alignment horizontal="left" vertical="center" wrapText="1"/>
    </xf>
    <xf numFmtId="0" fontId="38" fillId="8" borderId="30" xfId="5" applyFont="1" applyFill="1" applyBorder="1" applyAlignment="1" applyProtection="1">
      <alignment horizontal="left" vertical="center" wrapText="1"/>
    </xf>
    <xf numFmtId="0" fontId="38" fillId="8" borderId="31" xfId="5" applyFont="1" applyFill="1" applyBorder="1" applyAlignment="1" applyProtection="1">
      <alignment horizontal="left" vertical="center" wrapText="1"/>
    </xf>
    <xf numFmtId="0" fontId="38" fillId="8" borderId="32" xfId="5" applyFont="1" applyFill="1" applyBorder="1" applyAlignment="1" applyProtection="1">
      <alignment horizontal="left" vertical="center" wrapText="1"/>
    </xf>
    <xf numFmtId="0" fontId="24" fillId="0" borderId="1" xfId="5" applyFont="1" applyBorder="1" applyAlignment="1">
      <alignment horizontal="center" vertical="center"/>
    </xf>
    <xf numFmtId="0" fontId="24" fillId="0" borderId="2" xfId="5" applyFont="1" applyBorder="1" applyAlignment="1">
      <alignment horizontal="center" vertical="center"/>
    </xf>
    <xf numFmtId="0" fontId="24" fillId="0" borderId="3" xfId="5" applyFont="1" applyBorder="1" applyAlignment="1">
      <alignment horizontal="center" vertical="center"/>
    </xf>
    <xf numFmtId="0" fontId="26" fillId="0" borderId="1" xfId="5" applyFont="1" applyBorder="1" applyAlignment="1">
      <alignment horizontal="center" vertical="center" wrapText="1"/>
    </xf>
    <xf numFmtId="0" fontId="26" fillId="0" borderId="2" xfId="5" applyFont="1" applyBorder="1" applyAlignment="1">
      <alignment horizontal="center" vertical="center" wrapText="1"/>
    </xf>
    <xf numFmtId="0" fontId="26" fillId="0" borderId="3" xfId="5" applyFont="1" applyBorder="1" applyAlignment="1">
      <alignment horizontal="center" vertical="center" wrapText="1"/>
    </xf>
    <xf numFmtId="0" fontId="26" fillId="0" borderId="4" xfId="5" applyFont="1" applyBorder="1" applyAlignment="1">
      <alignment horizontal="center" vertical="center" wrapText="1"/>
    </xf>
    <xf numFmtId="38" fontId="29" fillId="4" borderId="4" xfId="6" applyFont="1" applyFill="1" applyBorder="1" applyAlignment="1" applyProtection="1">
      <alignment horizontal="center" vertical="center" wrapText="1"/>
      <protection locked="0"/>
    </xf>
    <xf numFmtId="0" fontId="24" fillId="0" borderId="22" xfId="5" applyFont="1" applyBorder="1" applyAlignment="1">
      <alignment horizontal="center" vertical="center" textRotation="255"/>
    </xf>
    <xf numFmtId="0" fontId="24" fillId="0" borderId="23" xfId="5" applyFont="1" applyBorder="1" applyAlignment="1">
      <alignment horizontal="center" vertical="center" textRotation="255"/>
    </xf>
    <xf numFmtId="0" fontId="26" fillId="0" borderId="23" xfId="5" applyFont="1" applyBorder="1" applyAlignment="1">
      <alignment horizontal="center" vertical="center" wrapText="1"/>
    </xf>
    <xf numFmtId="0" fontId="26" fillId="0" borderId="54" xfId="5" applyFont="1" applyBorder="1" applyAlignment="1">
      <alignment horizontal="center" vertical="center" wrapText="1"/>
    </xf>
    <xf numFmtId="0" fontId="26" fillId="3" borderId="6" xfId="5" applyFont="1" applyFill="1" applyBorder="1" applyAlignment="1">
      <alignment horizontal="center" vertical="center" wrapText="1"/>
    </xf>
    <xf numFmtId="0" fontId="26" fillId="3" borderId="8" xfId="5" applyFont="1" applyFill="1" applyBorder="1" applyAlignment="1">
      <alignment horizontal="center" vertical="center" wrapText="1"/>
    </xf>
    <xf numFmtId="0" fontId="26" fillId="3" borderId="55" xfId="5" applyFont="1" applyFill="1" applyBorder="1" applyAlignment="1">
      <alignment horizontal="center" vertical="center" wrapText="1"/>
    </xf>
    <xf numFmtId="0" fontId="26" fillId="3" borderId="56" xfId="5" applyFont="1" applyFill="1" applyBorder="1" applyAlignment="1">
      <alignment horizontal="center" vertical="center" wrapText="1"/>
    </xf>
    <xf numFmtId="38" fontId="29" fillId="3" borderId="4" xfId="6" applyFont="1" applyFill="1" applyBorder="1" applyAlignment="1" applyProtection="1">
      <alignment horizontal="center" vertical="center" wrapText="1"/>
      <protection locked="0"/>
    </xf>
    <xf numFmtId="38" fontId="29" fillId="3" borderId="52" xfId="6" applyFont="1" applyFill="1" applyBorder="1" applyAlignment="1" applyProtection="1">
      <alignment horizontal="center" vertical="center" wrapText="1"/>
      <protection locked="0"/>
    </xf>
    <xf numFmtId="38" fontId="29" fillId="3" borderId="50" xfId="6" applyFont="1" applyFill="1" applyBorder="1" applyAlignment="1" applyProtection="1">
      <alignment horizontal="center" vertical="center" wrapText="1"/>
      <protection locked="0"/>
    </xf>
    <xf numFmtId="38" fontId="29" fillId="3" borderId="51" xfId="6" applyFont="1" applyFill="1" applyBorder="1" applyAlignment="1" applyProtection="1">
      <alignment horizontal="center" vertical="center" wrapText="1"/>
      <protection locked="0"/>
    </xf>
    <xf numFmtId="38" fontId="29" fillId="4" borderId="24" xfId="6" applyFont="1" applyFill="1" applyBorder="1" applyAlignment="1" applyProtection="1">
      <alignment horizontal="center" vertical="center" wrapText="1"/>
      <protection locked="0"/>
    </xf>
    <xf numFmtId="0" fontId="24" fillId="0" borderId="24" xfId="5" applyFont="1" applyBorder="1" applyAlignment="1">
      <alignment horizontal="center" vertical="center" textRotation="255"/>
    </xf>
    <xf numFmtId="38" fontId="29" fillId="4" borderId="45" xfId="6" applyFont="1" applyFill="1" applyBorder="1" applyAlignment="1" applyProtection="1">
      <alignment horizontal="center" vertical="center" wrapText="1"/>
      <protection locked="0"/>
    </xf>
    <xf numFmtId="38" fontId="29" fillId="4" borderId="33" xfId="6" applyFont="1" applyFill="1" applyBorder="1" applyAlignment="1" applyProtection="1">
      <alignment horizontal="center" vertical="center" wrapText="1"/>
      <protection locked="0"/>
    </xf>
    <xf numFmtId="38" fontId="29" fillId="4" borderId="34" xfId="6" applyFont="1" applyFill="1" applyBorder="1" applyAlignment="1" applyProtection="1">
      <alignment horizontal="center" vertical="center" wrapText="1"/>
      <protection locked="0"/>
    </xf>
    <xf numFmtId="38" fontId="29" fillId="5" borderId="37" xfId="6" applyFont="1" applyFill="1" applyBorder="1" applyAlignment="1">
      <alignment horizontal="center" vertical="center" wrapText="1"/>
    </xf>
    <xf numFmtId="38" fontId="29" fillId="5" borderId="35" xfId="6" applyFont="1" applyFill="1" applyBorder="1" applyAlignment="1">
      <alignment horizontal="center" vertical="center" wrapText="1"/>
    </xf>
    <xf numFmtId="38" fontId="29" fillId="5" borderId="36" xfId="6" applyFont="1" applyFill="1" applyBorder="1" applyAlignment="1">
      <alignment horizontal="center" vertical="center" wrapText="1"/>
    </xf>
    <xf numFmtId="0" fontId="26" fillId="0" borderId="22" xfId="5" applyFont="1" applyBorder="1" applyAlignment="1">
      <alignment horizontal="center" vertical="center" wrapText="1"/>
    </xf>
    <xf numFmtId="0" fontId="26" fillId="0" borderId="24" xfId="5" applyFont="1" applyBorder="1" applyAlignment="1">
      <alignment horizontal="center" vertical="center" wrapText="1"/>
    </xf>
    <xf numFmtId="0" fontId="26" fillId="3" borderId="17" xfId="5" applyFont="1" applyFill="1" applyBorder="1" applyAlignment="1">
      <alignment horizontal="center" vertical="center" wrapText="1"/>
    </xf>
    <xf numFmtId="0" fontId="26" fillId="3" borderId="18" xfId="5" applyFont="1" applyFill="1" applyBorder="1" applyAlignment="1">
      <alignment horizontal="center" vertical="center" wrapText="1"/>
    </xf>
    <xf numFmtId="38" fontId="29" fillId="3" borderId="1" xfId="6" applyFont="1" applyFill="1" applyBorder="1" applyAlignment="1" applyProtection="1">
      <alignment horizontal="center" vertical="center" wrapText="1"/>
      <protection locked="0"/>
    </xf>
    <xf numFmtId="38" fontId="29" fillId="3" borderId="2" xfId="6" applyFont="1" applyFill="1" applyBorder="1" applyAlignment="1" applyProtection="1">
      <alignment horizontal="center" vertical="center" wrapText="1"/>
      <protection locked="0"/>
    </xf>
    <xf numFmtId="38" fontId="29" fillId="3" borderId="3" xfId="6" applyFont="1" applyFill="1" applyBorder="1" applyAlignment="1" applyProtection="1">
      <alignment horizontal="center" vertical="center" wrapText="1"/>
      <protection locked="0"/>
    </xf>
    <xf numFmtId="0" fontId="22" fillId="0" borderId="0" xfId="5" applyFont="1" applyFill="1" applyAlignment="1">
      <alignment horizontal="left" vertical="top" wrapText="1"/>
    </xf>
    <xf numFmtId="0" fontId="26" fillId="0" borderId="6" xfId="5" applyFont="1" applyBorder="1" applyAlignment="1">
      <alignment horizontal="center" vertical="center" wrapText="1"/>
    </xf>
    <xf numFmtId="0" fontId="26" fillId="0" borderId="8" xfId="5" applyFont="1" applyBorder="1" applyAlignment="1">
      <alignment horizontal="center" vertical="center" wrapText="1"/>
    </xf>
    <xf numFmtId="0" fontId="26" fillId="0" borderId="9" xfId="5" applyFont="1" applyBorder="1" applyAlignment="1">
      <alignment horizontal="center" vertical="center" wrapText="1"/>
    </xf>
    <xf numFmtId="0" fontId="26" fillId="0" borderId="10" xfId="5" applyFont="1" applyBorder="1" applyAlignment="1">
      <alignment horizontal="center" vertical="center" wrapText="1"/>
    </xf>
    <xf numFmtId="0" fontId="26" fillId="0" borderId="17" xfId="5" applyFont="1" applyBorder="1" applyAlignment="1">
      <alignment horizontal="center" vertical="center" wrapText="1"/>
    </xf>
    <xf numFmtId="0" fontId="26" fillId="0" borderId="18" xfId="5" applyFont="1" applyBorder="1" applyAlignment="1">
      <alignment horizontal="center" vertical="center" wrapText="1"/>
    </xf>
    <xf numFmtId="0" fontId="26" fillId="0" borderId="39" xfId="5" applyFont="1" applyBorder="1" applyAlignment="1">
      <alignment horizontal="center" vertical="center" wrapText="1"/>
    </xf>
    <xf numFmtId="0" fontId="26" fillId="0" borderId="41" xfId="5" applyFont="1" applyBorder="1" applyAlignment="1">
      <alignment horizontal="center" vertical="center" wrapText="1"/>
    </xf>
    <xf numFmtId="38" fontId="24" fillId="5" borderId="37" xfId="6" applyFont="1" applyFill="1" applyBorder="1" applyAlignment="1">
      <alignment horizontal="center" vertical="center"/>
    </xf>
    <xf numFmtId="0" fontId="26" fillId="0" borderId="5" xfId="5" applyFont="1" applyFill="1" applyBorder="1" applyAlignment="1">
      <alignment horizontal="left" vertical="center" wrapText="1"/>
    </xf>
    <xf numFmtId="0" fontId="24" fillId="0" borderId="0" xfId="5" applyFont="1" applyAlignment="1">
      <alignment horizontal="left" vertical="center" wrapText="1"/>
    </xf>
    <xf numFmtId="0" fontId="10" fillId="0" borderId="1" xfId="5" applyFont="1" applyBorder="1" applyAlignment="1">
      <alignment horizontal="left" vertical="center" wrapText="1"/>
    </xf>
    <xf numFmtId="0" fontId="10" fillId="0" borderId="2" xfId="5" applyFont="1" applyBorder="1" applyAlignment="1">
      <alignment horizontal="left" vertical="center" wrapText="1"/>
    </xf>
    <xf numFmtId="0" fontId="10" fillId="0" borderId="3" xfId="5" applyFont="1" applyBorder="1" applyAlignment="1">
      <alignment horizontal="left" vertical="center" wrapText="1"/>
    </xf>
    <xf numFmtId="176" fontId="24" fillId="4" borderId="1" xfId="5" applyNumberFormat="1" applyFont="1" applyFill="1" applyBorder="1" applyAlignment="1" applyProtection="1">
      <alignment horizontal="center" vertical="center"/>
      <protection locked="0"/>
    </xf>
    <xf numFmtId="176" fontId="24" fillId="4" borderId="2" xfId="5" applyNumberFormat="1" applyFont="1" applyFill="1" applyBorder="1" applyAlignment="1" applyProtection="1">
      <alignment horizontal="center" vertical="center"/>
      <protection locked="0"/>
    </xf>
    <xf numFmtId="176" fontId="24" fillId="5" borderId="1" xfId="5" applyNumberFormat="1" applyFont="1" applyFill="1" applyBorder="1" applyAlignment="1">
      <alignment horizontal="center" vertical="center"/>
    </xf>
    <xf numFmtId="176" fontId="24" fillId="5" borderId="2" xfId="5" applyNumberFormat="1" applyFont="1" applyFill="1" applyBorder="1" applyAlignment="1">
      <alignment horizontal="center" vertical="center"/>
    </xf>
    <xf numFmtId="0" fontId="24" fillId="0" borderId="1" xfId="5" applyFont="1" applyBorder="1" applyAlignment="1">
      <alignment horizontal="left" vertical="top"/>
    </xf>
    <xf numFmtId="0" fontId="24" fillId="0" borderId="2" xfId="5" applyFont="1" applyBorder="1" applyAlignment="1">
      <alignment horizontal="left" vertical="top"/>
    </xf>
    <xf numFmtId="0" fontId="24" fillId="0" borderId="3" xfId="5" applyFont="1" applyBorder="1" applyAlignment="1">
      <alignment horizontal="left" vertical="top"/>
    </xf>
    <xf numFmtId="0" fontId="24" fillId="0" borderId="22" xfId="5" applyFont="1" applyBorder="1" applyAlignment="1">
      <alignment horizontal="center" vertical="center"/>
    </xf>
    <xf numFmtId="0" fontId="24" fillId="0" borderId="24" xfId="5" applyFont="1" applyBorder="1" applyAlignment="1">
      <alignment horizontal="center" vertical="center"/>
    </xf>
    <xf numFmtId="38" fontId="24" fillId="5" borderId="4" xfId="6" applyFont="1" applyFill="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31" fillId="0" borderId="9" xfId="0" applyFont="1" applyBorder="1" applyAlignment="1">
      <alignment horizontal="left" vertical="center" wrapText="1"/>
    </xf>
    <xf numFmtId="0" fontId="31" fillId="0" borderId="0" xfId="0" applyFont="1" applyBorder="1" applyAlignment="1">
      <alignment horizontal="left" vertical="center" wrapText="1"/>
    </xf>
    <xf numFmtId="0" fontId="31" fillId="0" borderId="10" xfId="0" applyFont="1" applyBorder="1" applyAlignment="1">
      <alignment horizontal="left" vertical="center" wrapText="1"/>
    </xf>
    <xf numFmtId="0" fontId="31" fillId="0" borderId="17" xfId="0" applyFont="1" applyBorder="1" applyAlignment="1">
      <alignment horizontal="left" vertical="center" wrapText="1"/>
    </xf>
    <xf numFmtId="0" fontId="31" fillId="0" borderId="5" xfId="0" applyFont="1" applyBorder="1" applyAlignment="1">
      <alignment horizontal="left" vertical="center" wrapText="1"/>
    </xf>
    <xf numFmtId="0" fontId="31" fillId="0" borderId="18" xfId="0" applyFont="1" applyBorder="1" applyAlignment="1">
      <alignment horizontal="left" vertical="center" wrapText="1"/>
    </xf>
    <xf numFmtId="176" fontId="10" fillId="4" borderId="9" xfId="0" applyNumberFormat="1" applyFont="1" applyFill="1" applyBorder="1" applyAlignment="1" applyProtection="1">
      <alignment horizontal="right" vertical="center"/>
      <protection locked="0"/>
    </xf>
    <xf numFmtId="176" fontId="10" fillId="4" borderId="0" xfId="0" applyNumberFormat="1" applyFont="1" applyFill="1" applyBorder="1" applyAlignment="1" applyProtection="1">
      <alignment horizontal="right" vertical="center"/>
      <protection locked="0"/>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17" xfId="0" applyFont="1" applyBorder="1" applyAlignment="1">
      <alignment horizontal="left" vertical="top"/>
    </xf>
    <xf numFmtId="0" fontId="10" fillId="0" borderId="5" xfId="0" applyFont="1" applyBorder="1" applyAlignment="1">
      <alignment horizontal="left" vertical="top"/>
    </xf>
    <xf numFmtId="0" fontId="10" fillId="0" borderId="18" xfId="0" applyFont="1" applyBorder="1" applyAlignment="1">
      <alignment horizontal="left" vertical="top"/>
    </xf>
    <xf numFmtId="176" fontId="10" fillId="7" borderId="9" xfId="0" applyNumberFormat="1" applyFont="1" applyFill="1" applyBorder="1" applyAlignment="1" applyProtection="1">
      <alignment horizontal="right" vertical="center"/>
      <protection locked="0"/>
    </xf>
    <xf numFmtId="176" fontId="10" fillId="7" borderId="0" xfId="0" applyNumberFormat="1" applyFont="1" applyFill="1" applyBorder="1" applyAlignment="1" applyProtection="1">
      <alignment horizontal="right" vertical="center"/>
      <protection locked="0"/>
    </xf>
    <xf numFmtId="176" fontId="10" fillId="4" borderId="0" xfId="0" applyNumberFormat="1" applyFont="1" applyFill="1" applyAlignment="1" applyProtection="1">
      <alignment horizontal="right" vertical="center"/>
      <protection locked="0"/>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176" fontId="10" fillId="5" borderId="9" xfId="0" applyNumberFormat="1" applyFont="1" applyFill="1" applyBorder="1" applyAlignment="1">
      <alignment horizontal="center" vertical="center"/>
    </xf>
    <xf numFmtId="176" fontId="10" fillId="5" borderId="0" xfId="0" applyNumberFormat="1" applyFont="1" applyFill="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0" fillId="0" borderId="18" xfId="0" applyFont="1" applyBorder="1" applyAlignment="1">
      <alignment horizontal="left" vertical="center" wrapText="1"/>
    </xf>
    <xf numFmtId="0" fontId="10" fillId="4" borderId="6"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4" borderId="8"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17"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0" fillId="4" borderId="18" xfId="0" applyFont="1" applyFill="1" applyBorder="1" applyAlignment="1" applyProtection="1">
      <alignment horizontal="left" vertical="center" wrapText="1"/>
      <protection locked="0"/>
    </xf>
    <xf numFmtId="178" fontId="10" fillId="5" borderId="6" xfId="0" applyNumberFormat="1" applyFont="1" applyFill="1" applyBorder="1" applyAlignment="1">
      <alignment horizontal="center" vertical="center"/>
    </xf>
    <xf numFmtId="178" fontId="10" fillId="5" borderId="7" xfId="0" applyNumberFormat="1" applyFont="1" applyFill="1" applyBorder="1" applyAlignment="1">
      <alignment horizontal="center" vertical="center"/>
    </xf>
    <xf numFmtId="0" fontId="10" fillId="4" borderId="6" xfId="0" applyNumberFormat="1" applyFont="1" applyFill="1" applyBorder="1" applyProtection="1">
      <alignment vertical="center"/>
      <protection locked="0"/>
    </xf>
    <xf numFmtId="0" fontId="10" fillId="4" borderId="7" xfId="0" applyNumberFormat="1" applyFont="1" applyFill="1" applyBorder="1" applyProtection="1">
      <alignment vertical="center"/>
      <protection locked="0"/>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4" borderId="6" xfId="0" applyFont="1" applyFill="1" applyBorder="1" applyAlignment="1" applyProtection="1">
      <alignment vertical="center" wrapText="1"/>
      <protection locked="0"/>
    </xf>
    <xf numFmtId="0" fontId="10" fillId="4" borderId="7" xfId="0" applyFont="1" applyFill="1" applyBorder="1" applyAlignment="1" applyProtection="1">
      <alignment vertical="center" wrapText="1"/>
      <protection locked="0"/>
    </xf>
    <xf numFmtId="0" fontId="10" fillId="4" borderId="8" xfId="0" applyFont="1" applyFill="1" applyBorder="1" applyAlignment="1" applyProtection="1">
      <alignment vertical="center" wrapText="1"/>
      <protection locked="0"/>
    </xf>
    <xf numFmtId="0" fontId="10" fillId="4" borderId="39" xfId="0" applyFont="1" applyFill="1" applyBorder="1" applyAlignment="1" applyProtection="1">
      <alignment vertical="center" wrapText="1"/>
      <protection locked="0"/>
    </xf>
    <xf numFmtId="0" fontId="10" fillId="4" borderId="40" xfId="0" applyFont="1" applyFill="1" applyBorder="1" applyAlignment="1" applyProtection="1">
      <alignment vertical="center" wrapText="1"/>
      <protection locked="0"/>
    </xf>
    <xf numFmtId="0" fontId="10" fillId="4" borderId="41" xfId="0" applyFont="1" applyFill="1" applyBorder="1" applyAlignment="1" applyProtection="1">
      <alignment vertical="center" wrapText="1"/>
      <protection locked="0"/>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36" xfId="0" applyFont="1" applyBorder="1" applyAlignment="1">
      <alignment horizontal="center" vertical="center"/>
    </xf>
    <xf numFmtId="0" fontId="10" fillId="0" borderId="42" xfId="0" applyFont="1" applyBorder="1" applyAlignment="1">
      <alignment horizontal="left" vertical="top"/>
    </xf>
    <xf numFmtId="0" fontId="10" fillId="0" borderId="43" xfId="0" applyFont="1" applyBorder="1" applyAlignment="1">
      <alignment horizontal="left" vertical="top"/>
    </xf>
    <xf numFmtId="0" fontId="10" fillId="0" borderId="44" xfId="0" applyFont="1" applyBorder="1" applyAlignment="1">
      <alignment horizontal="left" vertical="top"/>
    </xf>
    <xf numFmtId="0" fontId="10" fillId="0" borderId="9" xfId="0" applyFont="1" applyBorder="1" applyAlignment="1">
      <alignment horizontal="left" vertical="top"/>
    </xf>
    <xf numFmtId="0" fontId="10" fillId="0" borderId="0" xfId="0" applyFont="1" applyBorder="1" applyAlignment="1">
      <alignment horizontal="left" vertical="top"/>
    </xf>
    <xf numFmtId="0" fontId="10" fillId="0" borderId="10" xfId="0" applyFont="1" applyBorder="1" applyAlignment="1">
      <alignment horizontal="left" vertical="top"/>
    </xf>
    <xf numFmtId="0" fontId="48" fillId="15" borderId="1" xfId="0" applyFont="1" applyFill="1" applyBorder="1" applyAlignment="1">
      <alignment horizontal="center" vertical="center" wrapText="1"/>
    </xf>
    <xf numFmtId="0" fontId="48" fillId="15" borderId="2" xfId="0" applyFont="1" applyFill="1" applyBorder="1" applyAlignment="1">
      <alignment horizontal="center" vertical="center" wrapText="1"/>
    </xf>
    <xf numFmtId="0" fontId="48" fillId="15" borderId="3"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6" fillId="3" borderId="33" xfId="0" applyFont="1" applyFill="1" applyBorder="1" applyAlignment="1">
      <alignment horizontal="center" vertical="center" wrapText="1"/>
    </xf>
    <xf numFmtId="0" fontId="26" fillId="3" borderId="34"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12" borderId="1"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0" borderId="33"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3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6" fillId="3" borderId="1" xfId="0" applyFont="1" applyFill="1" applyBorder="1" applyAlignment="1">
      <alignment horizontal="center" vertical="center" wrapText="1"/>
    </xf>
    <xf numFmtId="0" fontId="26" fillId="3" borderId="3" xfId="0" applyFont="1" applyFill="1" applyBorder="1" applyAlignment="1">
      <alignment horizontal="center" vertical="center" wrapText="1"/>
    </xf>
    <xf numFmtId="38" fontId="24" fillId="0" borderId="48" xfId="6" applyFont="1" applyFill="1" applyBorder="1" applyAlignment="1" applyProtection="1">
      <alignment horizontal="centerContinuous" vertical="center" wrapText="1"/>
      <protection locked="0"/>
    </xf>
  </cellXfs>
  <cellStyles count="10">
    <cellStyle name="パーセント" xfId="7" builtinId="5"/>
    <cellStyle name="ハイパーリンク" xfId="1" builtinId="8"/>
    <cellStyle name="桁区切り" xfId="8" builtinId="6"/>
    <cellStyle name="桁区切り 2" xfId="6" xr:uid="{00000000-0005-0000-0000-000003000000}"/>
    <cellStyle name="標準" xfId="0" builtinId="0"/>
    <cellStyle name="標準 2" xfId="2" xr:uid="{00000000-0005-0000-0000-000005000000}"/>
    <cellStyle name="標準 3" xfId="4" xr:uid="{00000000-0005-0000-0000-000006000000}"/>
    <cellStyle name="標準 4" xfId="5" xr:uid="{00000000-0005-0000-0000-000007000000}"/>
    <cellStyle name="標準 5" xfId="3" xr:uid="{00000000-0005-0000-0000-000008000000}"/>
    <cellStyle name="標準 6" xfId="9" xr:uid="{E85ADF54-57E3-4BF6-A3AD-3FD040E3FC09}"/>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85724</xdr:rowOff>
    </xdr:from>
    <xdr:to>
      <xdr:col>5</xdr:col>
      <xdr:colOff>293370</xdr:colOff>
      <xdr:row>20</xdr:row>
      <xdr:rowOff>87630</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0" y="3257549"/>
          <a:ext cx="2724150" cy="685801"/>
        </a:xfrm>
        <a:prstGeom prst="wedgeEllipseCallout">
          <a:avLst>
            <a:gd name="adj1" fmla="val 56976"/>
            <a:gd name="adj2" fmla="val 155530"/>
          </a:avLst>
        </a:prstGeom>
        <a:solidFill>
          <a:srgbClr val="FF33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薄い黄色のセルが、入力する箇所です。</a:t>
          </a:r>
        </a:p>
      </xdr:txBody>
    </xdr:sp>
    <xdr:clientData/>
  </xdr:twoCellAnchor>
  <xdr:twoCellAnchor>
    <xdr:from>
      <xdr:col>8</xdr:col>
      <xdr:colOff>190500</xdr:colOff>
      <xdr:row>29</xdr:row>
      <xdr:rowOff>104775</xdr:rowOff>
    </xdr:from>
    <xdr:to>
      <xdr:col>12</xdr:col>
      <xdr:colOff>57150</xdr:colOff>
      <xdr:row>40</xdr:row>
      <xdr:rowOff>161925</xdr:rowOff>
    </xdr:to>
    <xdr:sp macro="" textlink="">
      <xdr:nvSpPr>
        <xdr:cNvPr id="15" name="AutoShape 4">
          <a:extLst>
            <a:ext uri="{FF2B5EF4-FFF2-40B4-BE49-F238E27FC236}">
              <a16:creationId xmlns:a16="http://schemas.microsoft.com/office/drawing/2014/main" id="{00000000-0008-0000-0000-00000F000000}"/>
            </a:ext>
          </a:extLst>
        </xdr:cNvPr>
        <xdr:cNvSpPr>
          <a:spLocks noChangeArrowheads="1"/>
        </xdr:cNvSpPr>
      </xdr:nvSpPr>
      <xdr:spPr bwMode="auto">
        <a:xfrm>
          <a:off x="3962400" y="5505450"/>
          <a:ext cx="1657350" cy="1943100"/>
        </a:xfrm>
        <a:prstGeom prst="wedgeEllipseCallout">
          <a:avLst>
            <a:gd name="adj1" fmla="val -83333"/>
            <a:gd name="adj2" fmla="val -61880"/>
          </a:avLst>
        </a:prstGeom>
        <a:solidFill>
          <a:srgbClr val="003366"/>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CCFFFF"/>
              </a:solidFill>
              <a:latin typeface="ＭＳ Ｐゴシック"/>
              <a:ea typeface="ＭＳ Ｐゴシック"/>
            </a:rPr>
            <a:t>薄い水色のセルは、自動計算される箇所で、入力はできません。</a:t>
          </a:r>
        </a:p>
      </xdr:txBody>
    </xdr:sp>
    <xdr:clientData/>
  </xdr:twoCellAnchor>
  <xdr:twoCellAnchor>
    <xdr:from>
      <xdr:col>7</xdr:col>
      <xdr:colOff>266699</xdr:colOff>
      <xdr:row>16</xdr:row>
      <xdr:rowOff>57150</xdr:rowOff>
    </xdr:from>
    <xdr:to>
      <xdr:col>15</xdr:col>
      <xdr:colOff>47624</xdr:colOff>
      <xdr:row>21</xdr:row>
      <xdr:rowOff>114300</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590924" y="3228975"/>
          <a:ext cx="3076575" cy="914400"/>
        </a:xfrm>
        <a:prstGeom prst="wedgeEllipseCallout">
          <a:avLst>
            <a:gd name="adj1" fmla="val -689"/>
            <a:gd name="adj2" fmla="val 112500"/>
          </a:avLst>
        </a:prstGeom>
        <a:solidFill>
          <a:srgbClr val="CC66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この右肩に 　　のあるセルにカーソルを合わせると、吹き出しのコメントが出てきます。</a:t>
          </a:r>
        </a:p>
      </xdr:txBody>
    </xdr:sp>
    <xdr:clientData/>
  </xdr:twoCellAnchor>
  <xdr:twoCellAnchor>
    <xdr:from>
      <xdr:col>0</xdr:col>
      <xdr:colOff>142876</xdr:colOff>
      <xdr:row>30</xdr:row>
      <xdr:rowOff>161926</xdr:rowOff>
    </xdr:from>
    <xdr:to>
      <xdr:col>6</xdr:col>
      <xdr:colOff>200026</xdr:colOff>
      <xdr:row>38</xdr:row>
      <xdr:rowOff>66675</xdr:rowOff>
    </xdr:to>
    <xdr:sp macro="" textlink="">
      <xdr:nvSpPr>
        <xdr:cNvPr id="17" name="AutoShape 8">
          <a:extLst>
            <a:ext uri="{FF2B5EF4-FFF2-40B4-BE49-F238E27FC236}">
              <a16:creationId xmlns:a16="http://schemas.microsoft.com/office/drawing/2014/main" id="{00000000-0008-0000-0000-000011000000}"/>
            </a:ext>
          </a:extLst>
        </xdr:cNvPr>
        <xdr:cNvSpPr>
          <a:spLocks noChangeArrowheads="1"/>
        </xdr:cNvSpPr>
      </xdr:nvSpPr>
      <xdr:spPr bwMode="auto">
        <a:xfrm>
          <a:off x="142876" y="5734051"/>
          <a:ext cx="2933700" cy="1276349"/>
        </a:xfrm>
        <a:prstGeom prst="wedgeEllipseCallout">
          <a:avLst>
            <a:gd name="adj1" fmla="val -11508"/>
            <a:gd name="adj2" fmla="val -48955"/>
          </a:avLst>
        </a:prstGeom>
        <a:solidFill>
          <a:srgbClr val="0080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クリックすると、　　マークの選択メニューが出てくるセルでは、該当するものを選択してください。</a:t>
          </a:r>
        </a:p>
      </xdr:txBody>
    </xdr:sp>
    <xdr:clientData/>
  </xdr:twoCellAnchor>
  <xdr:twoCellAnchor>
    <xdr:from>
      <xdr:col>3</xdr:col>
      <xdr:colOff>165100</xdr:colOff>
      <xdr:row>31</xdr:row>
      <xdr:rowOff>130175</xdr:rowOff>
    </xdr:from>
    <xdr:to>
      <xdr:col>3</xdr:col>
      <xdr:colOff>346075</xdr:colOff>
      <xdr:row>32</xdr:row>
      <xdr:rowOff>130175</xdr:rowOff>
    </xdr:to>
    <xdr:grpSp>
      <xdr:nvGrpSpPr>
        <xdr:cNvPr id="18" name="Group 9">
          <a:extLst>
            <a:ext uri="{FF2B5EF4-FFF2-40B4-BE49-F238E27FC236}">
              <a16:creationId xmlns:a16="http://schemas.microsoft.com/office/drawing/2014/main" id="{00000000-0008-0000-0000-000012000000}"/>
            </a:ext>
          </a:extLst>
        </xdr:cNvPr>
        <xdr:cNvGrpSpPr>
          <a:grpSpLocks/>
        </xdr:cNvGrpSpPr>
      </xdr:nvGrpSpPr>
      <xdr:grpSpPr bwMode="auto">
        <a:xfrm>
          <a:off x="1483360" y="6172835"/>
          <a:ext cx="177165" cy="171450"/>
          <a:chOff x="468" y="510"/>
          <a:chExt cx="30" cy="29"/>
        </a:xfrm>
      </xdr:grpSpPr>
      <xdr:sp macro="" textlink="">
        <xdr:nvSpPr>
          <xdr:cNvPr id="19" name="AutoShape 10">
            <a:extLst>
              <a:ext uri="{FF2B5EF4-FFF2-40B4-BE49-F238E27FC236}">
                <a16:creationId xmlns:a16="http://schemas.microsoft.com/office/drawing/2014/main" id="{00000000-0008-0000-0000-000013000000}"/>
              </a:ext>
            </a:extLst>
          </xdr:cNvPr>
          <xdr:cNvSpPr>
            <a:spLocks noChangeArrowheads="1"/>
          </xdr:cNvSpPr>
        </xdr:nvSpPr>
        <xdr:spPr bwMode="auto">
          <a:xfrm>
            <a:off x="468" y="510"/>
            <a:ext cx="30" cy="29"/>
          </a:xfrm>
          <a:prstGeom prst="roundRect">
            <a:avLst>
              <a:gd name="adj" fmla="val 16667"/>
            </a:avLst>
          </a:prstGeom>
          <a:solidFill>
            <a:srgbClr val="FFFFFF"/>
          </a:solidFill>
          <a:ln w="19050">
            <a:solidFill>
              <a:srgbClr val="000080"/>
            </a:solidFill>
            <a:round/>
            <a:headEnd/>
            <a:tailEnd/>
          </a:ln>
        </xdr:spPr>
      </xdr:sp>
      <xdr:sp macro="" textlink="">
        <xdr:nvSpPr>
          <xdr:cNvPr id="20" name="AutoShape 11">
            <a:extLst>
              <a:ext uri="{FF2B5EF4-FFF2-40B4-BE49-F238E27FC236}">
                <a16:creationId xmlns:a16="http://schemas.microsoft.com/office/drawing/2014/main" id="{00000000-0008-0000-0000-000014000000}"/>
              </a:ext>
            </a:extLst>
          </xdr:cNvPr>
          <xdr:cNvSpPr>
            <a:spLocks noChangeArrowheads="1"/>
          </xdr:cNvSpPr>
        </xdr:nvSpPr>
        <xdr:spPr bwMode="auto">
          <a:xfrm flipV="1">
            <a:off x="474" y="519"/>
            <a:ext cx="17" cy="15"/>
          </a:xfrm>
          <a:prstGeom prst="triangle">
            <a:avLst>
              <a:gd name="adj" fmla="val 50000"/>
            </a:avLst>
          </a:prstGeom>
          <a:solidFill>
            <a:srgbClr val="000000"/>
          </a:solidFill>
          <a:ln w="9525">
            <a:solidFill>
              <a:srgbClr val="000000"/>
            </a:solidFill>
            <a:miter lim="800000"/>
            <a:headEnd/>
            <a:tailEnd/>
          </a:ln>
        </xdr:spPr>
      </xdr:sp>
    </xdr:grpSp>
    <xdr:clientData/>
  </xdr:twoCellAnchor>
  <xdr:twoCellAnchor>
    <xdr:from>
      <xdr:col>12</xdr:col>
      <xdr:colOff>266700</xdr:colOff>
      <xdr:row>20</xdr:row>
      <xdr:rowOff>142874</xdr:rowOff>
    </xdr:from>
    <xdr:to>
      <xdr:col>15</xdr:col>
      <xdr:colOff>266700</xdr:colOff>
      <xdr:row>24</xdr:row>
      <xdr:rowOff>95249</xdr:rowOff>
    </xdr:to>
    <xdr:sp macro="" textlink="">
      <xdr:nvSpPr>
        <xdr:cNvPr id="21" name="Rectangle 24">
          <a:extLst>
            <a:ext uri="{FF2B5EF4-FFF2-40B4-BE49-F238E27FC236}">
              <a16:creationId xmlns:a16="http://schemas.microsoft.com/office/drawing/2014/main" id="{00000000-0008-0000-0000-000015000000}"/>
            </a:ext>
          </a:extLst>
        </xdr:cNvPr>
        <xdr:cNvSpPr>
          <a:spLocks noChangeArrowheads="1"/>
        </xdr:cNvSpPr>
      </xdr:nvSpPr>
      <xdr:spPr bwMode="auto">
        <a:xfrm>
          <a:off x="5829300" y="4000499"/>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目標年度を入力してください。</a:t>
          </a:r>
        </a:p>
      </xdr:txBody>
    </xdr:sp>
    <xdr:clientData/>
  </xdr:twoCellAnchor>
  <xdr:twoCellAnchor>
    <xdr:from>
      <xdr:col>10</xdr:col>
      <xdr:colOff>400050</xdr:colOff>
      <xdr:row>21</xdr:row>
      <xdr:rowOff>19050</xdr:rowOff>
    </xdr:from>
    <xdr:to>
      <xdr:col>12</xdr:col>
      <xdr:colOff>285750</xdr:colOff>
      <xdr:row>25</xdr:row>
      <xdr:rowOff>19050</xdr:rowOff>
    </xdr:to>
    <xdr:sp macro="" textlink="">
      <xdr:nvSpPr>
        <xdr:cNvPr id="22" name="Line 26">
          <a:extLst>
            <a:ext uri="{FF2B5EF4-FFF2-40B4-BE49-F238E27FC236}">
              <a16:creationId xmlns:a16="http://schemas.microsoft.com/office/drawing/2014/main" id="{00000000-0008-0000-0000-000016000000}"/>
            </a:ext>
          </a:extLst>
        </xdr:cNvPr>
        <xdr:cNvSpPr>
          <a:spLocks noChangeShapeType="1"/>
        </xdr:cNvSpPr>
      </xdr:nvSpPr>
      <xdr:spPr bwMode="auto">
        <a:xfrm flipH="1">
          <a:off x="5067300" y="4048125"/>
          <a:ext cx="781050" cy="685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238124</xdr:colOff>
      <xdr:row>17</xdr:row>
      <xdr:rowOff>66674</xdr:rowOff>
    </xdr:from>
    <xdr:to>
      <xdr:col>10</xdr:col>
      <xdr:colOff>380999</xdr:colOff>
      <xdr:row>18</xdr:row>
      <xdr:rowOff>19049</xdr:rowOff>
    </xdr:to>
    <xdr:sp macro="" textlink="">
      <xdr:nvSpPr>
        <xdr:cNvPr id="23" name="直角三角形 22">
          <a:extLst>
            <a:ext uri="{FF2B5EF4-FFF2-40B4-BE49-F238E27FC236}">
              <a16:creationId xmlns:a16="http://schemas.microsoft.com/office/drawing/2014/main" id="{00000000-0008-0000-0000-000017000000}"/>
            </a:ext>
          </a:extLst>
        </xdr:cNvPr>
        <xdr:cNvSpPr/>
      </xdr:nvSpPr>
      <xdr:spPr>
        <a:xfrm flipH="1" flipV="1">
          <a:off x="4905374" y="3409949"/>
          <a:ext cx="142875" cy="123825"/>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200025</xdr:colOff>
      <xdr:row>29</xdr:row>
      <xdr:rowOff>133350</xdr:rowOff>
    </xdr:from>
    <xdr:to>
      <xdr:col>15</xdr:col>
      <xdr:colOff>200025</xdr:colOff>
      <xdr:row>33</xdr:row>
      <xdr:rowOff>85725</xdr:rowOff>
    </xdr:to>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5762625" y="5534025"/>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「元号」を入力してください。</a:t>
          </a:r>
        </a:p>
      </xdr:txBody>
    </xdr:sp>
    <xdr:clientData/>
  </xdr:twoCellAnchor>
  <xdr:twoCellAnchor>
    <xdr:from>
      <xdr:col>10</xdr:col>
      <xdr:colOff>0</xdr:colOff>
      <xdr:row>25</xdr:row>
      <xdr:rowOff>38100</xdr:rowOff>
    </xdr:from>
    <xdr:to>
      <xdr:col>12</xdr:col>
      <xdr:colOff>228600</xdr:colOff>
      <xdr:row>29</xdr:row>
      <xdr:rowOff>171450</xdr:rowOff>
    </xdr:to>
    <xdr:sp macro="" textlink="">
      <xdr:nvSpPr>
        <xdr:cNvPr id="25" name="Line 26">
          <a:extLst>
            <a:ext uri="{FF2B5EF4-FFF2-40B4-BE49-F238E27FC236}">
              <a16:creationId xmlns:a16="http://schemas.microsoft.com/office/drawing/2014/main" id="{00000000-0008-0000-0000-000019000000}"/>
            </a:ext>
          </a:extLst>
        </xdr:cNvPr>
        <xdr:cNvSpPr>
          <a:spLocks noChangeShapeType="1"/>
        </xdr:cNvSpPr>
      </xdr:nvSpPr>
      <xdr:spPr bwMode="auto">
        <a:xfrm flipH="1" flipV="1">
          <a:off x="4683125" y="4879975"/>
          <a:ext cx="1117600" cy="831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201908781\F\&#28201;&#26262;&#21270;&#23550;&#31574;&#20418;\100&#12288;&#35413;&#20385;&#21046;&#24230;\80&#23696;&#38428;&#30476;&#27096;&#24335;\&#26494;&#28006;&#26696;r31204\GHG&#35336;&#30011;&#26360;(&#24037;&#22580;)r31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のご案内"/>
      <sheetName val="チェック表"/>
      <sheetName val="1表紙"/>
      <sheetName val="別紙"/>
      <sheetName val="シート1-1"/>
      <sheetName val="シート2・3"/>
      <sheetName val="シート4・5"/>
      <sheetName val="確認票"/>
      <sheetName val="（参考）別表１"/>
      <sheetName val="（参考）別表２"/>
      <sheetName val="（参考）業種コード"/>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ow r="3">
          <cell r="D3">
            <v>38.200000000000003</v>
          </cell>
        </row>
      </sheetData>
      <sheetData sheetId="9">
        <row r="3">
          <cell r="D3">
            <v>6.8599999999999994E-2</v>
          </cell>
        </row>
      </sheetData>
      <sheetData sheetId="10">
        <row r="2">
          <cell r="B2" t="str">
            <v>1農業</v>
          </cell>
        </row>
        <row r="3">
          <cell r="B3" t="str">
            <v>2林業</v>
          </cell>
        </row>
        <row r="4">
          <cell r="B4" t="str">
            <v>3漁業（水産養殖業を除く）</v>
          </cell>
        </row>
        <row r="5">
          <cell r="B5" t="str">
            <v>4水産養殖業</v>
          </cell>
        </row>
        <row r="6">
          <cell r="B6" t="str">
            <v>5鉱業，採石業，砂利採取業</v>
          </cell>
        </row>
        <row r="7">
          <cell r="B7" t="str">
            <v>6総合工事業</v>
          </cell>
        </row>
        <row r="8">
          <cell r="B8" t="str">
            <v>7職別工事業（設備工事業を除く）</v>
          </cell>
        </row>
        <row r="9">
          <cell r="B9" t="str">
            <v>8設備工事業</v>
          </cell>
        </row>
        <row r="10">
          <cell r="B10" t="str">
            <v>9食料品製造業</v>
          </cell>
        </row>
        <row r="11">
          <cell r="B11" t="str">
            <v>10飲料・たばこ・飼料製造業</v>
          </cell>
        </row>
        <row r="12">
          <cell r="B12" t="str">
            <v>11繊維工業</v>
          </cell>
        </row>
        <row r="13">
          <cell r="B13" t="str">
            <v>12木材・木製品製造業（家具を除く）</v>
          </cell>
        </row>
        <row r="14">
          <cell r="B14" t="str">
            <v>13家具・装備品製造業</v>
          </cell>
        </row>
        <row r="15">
          <cell r="B15" t="str">
            <v>14パルプ・紙・紙加工品製造業</v>
          </cell>
        </row>
        <row r="16">
          <cell r="B16" t="str">
            <v>15印刷・同関連業</v>
          </cell>
        </row>
        <row r="17">
          <cell r="B17" t="str">
            <v>16化学工業</v>
          </cell>
        </row>
        <row r="18">
          <cell r="B18" t="str">
            <v>17石油製品・石炭製品製造業</v>
          </cell>
        </row>
        <row r="19">
          <cell r="B19" t="str">
            <v>18プラスチック製品製造業（別掲を除く）</v>
          </cell>
        </row>
        <row r="20">
          <cell r="B20" t="str">
            <v>19ゴム製品製造業</v>
          </cell>
        </row>
        <row r="21">
          <cell r="B21" t="str">
            <v>20なめし革・同製品・毛皮製造業</v>
          </cell>
        </row>
        <row r="22">
          <cell r="B22" t="str">
            <v>21窯業・土石製品製造業</v>
          </cell>
        </row>
        <row r="23">
          <cell r="B23" t="str">
            <v>22鉄鋼業</v>
          </cell>
        </row>
        <row r="24">
          <cell r="B24" t="str">
            <v>23非鉄金属製造業</v>
          </cell>
        </row>
        <row r="25">
          <cell r="B25" t="str">
            <v>24金属製品製造業</v>
          </cell>
        </row>
        <row r="26">
          <cell r="B26" t="str">
            <v>25はん用機械器具製造業</v>
          </cell>
        </row>
        <row r="27">
          <cell r="B27" t="str">
            <v>26生産用機械器具製造業</v>
          </cell>
        </row>
        <row r="28">
          <cell r="B28" t="str">
            <v>27業務用機械器具製造業</v>
          </cell>
        </row>
        <row r="29">
          <cell r="B29" t="str">
            <v>28電子部品・デバイス・電子回路製造業</v>
          </cell>
        </row>
        <row r="30">
          <cell r="B30" t="str">
            <v>29電気機械器具製造業</v>
          </cell>
        </row>
        <row r="31">
          <cell r="B31" t="str">
            <v>30情報通信機械器具製造業</v>
          </cell>
        </row>
        <row r="32">
          <cell r="B32" t="str">
            <v>31輸送用機械器具製造業</v>
          </cell>
        </row>
        <row r="33">
          <cell r="B33" t="str">
            <v>32その他の製造業</v>
          </cell>
        </row>
        <row r="34">
          <cell r="B34" t="str">
            <v>33電気業</v>
          </cell>
        </row>
        <row r="35">
          <cell r="B35" t="str">
            <v>34ガス業</v>
          </cell>
        </row>
        <row r="36">
          <cell r="B36" t="str">
            <v>35熱供給業</v>
          </cell>
        </row>
        <row r="37">
          <cell r="B37" t="str">
            <v>36水道業</v>
          </cell>
        </row>
        <row r="38">
          <cell r="B38" t="str">
            <v>37通信業</v>
          </cell>
        </row>
        <row r="39">
          <cell r="B39" t="str">
            <v>38放送業</v>
          </cell>
        </row>
        <row r="40">
          <cell r="B40" t="str">
            <v>39情報サービス業</v>
          </cell>
        </row>
        <row r="41">
          <cell r="B41" t="str">
            <v>40インターネット附随サービス業</v>
          </cell>
        </row>
        <row r="42">
          <cell r="B42" t="str">
            <v>41映像・音声・文字情報制作業</v>
          </cell>
        </row>
        <row r="43">
          <cell r="B43" t="str">
            <v>42鉄道業</v>
          </cell>
        </row>
        <row r="44">
          <cell r="B44" t="str">
            <v>43道路旅客運送業</v>
          </cell>
        </row>
        <row r="45">
          <cell r="B45" t="str">
            <v>44道路貨物運送業</v>
          </cell>
        </row>
        <row r="46">
          <cell r="B46" t="str">
            <v>45水運業</v>
          </cell>
        </row>
        <row r="47">
          <cell r="B47" t="str">
            <v>46航空運輸業</v>
          </cell>
        </row>
        <row r="48">
          <cell r="B48" t="str">
            <v>47倉庫業</v>
          </cell>
        </row>
        <row r="49">
          <cell r="B49" t="str">
            <v>48運輸に附帯するサービス業</v>
          </cell>
        </row>
        <row r="50">
          <cell r="B50" t="str">
            <v>49郵便業（信書便事業を含む）</v>
          </cell>
        </row>
        <row r="51">
          <cell r="B51" t="str">
            <v>50各種商品卸売業</v>
          </cell>
        </row>
        <row r="52">
          <cell r="B52" t="str">
            <v>51繊維・衣服等卸売業</v>
          </cell>
        </row>
        <row r="53">
          <cell r="B53" t="str">
            <v>52飲食料品卸売業</v>
          </cell>
        </row>
        <row r="54">
          <cell r="B54" t="str">
            <v>53建築材料，鉱物・金属材料等卸売業</v>
          </cell>
        </row>
        <row r="55">
          <cell r="B55" t="str">
            <v>54機械器具卸売業</v>
          </cell>
        </row>
        <row r="56">
          <cell r="B56" t="str">
            <v>55その他の卸売業</v>
          </cell>
        </row>
        <row r="57">
          <cell r="B57" t="str">
            <v>56各種商品小売業</v>
          </cell>
        </row>
        <row r="58">
          <cell r="B58" t="str">
            <v>57織物・衣服・身の回り品小売業</v>
          </cell>
        </row>
        <row r="59">
          <cell r="B59" t="str">
            <v>58飲食料品小売業</v>
          </cell>
        </row>
        <row r="60">
          <cell r="B60" t="str">
            <v>59機械器具小売業</v>
          </cell>
        </row>
        <row r="61">
          <cell r="B61" t="str">
            <v>60その他の小売業</v>
          </cell>
        </row>
        <row r="62">
          <cell r="B62" t="str">
            <v>61無店舗小売業</v>
          </cell>
        </row>
        <row r="63">
          <cell r="B63" t="str">
            <v>62銀行業</v>
          </cell>
        </row>
        <row r="64">
          <cell r="B64" t="str">
            <v>63協同組織金融業</v>
          </cell>
        </row>
        <row r="65">
          <cell r="B65" t="str">
            <v>64貸金業，クレジットカード業等非預金信用機関</v>
          </cell>
        </row>
        <row r="66">
          <cell r="B66" t="str">
            <v>65金融商品取引業，商品先物取引業</v>
          </cell>
        </row>
        <row r="67">
          <cell r="B67" t="str">
            <v>66補助的金融業等</v>
          </cell>
        </row>
        <row r="68">
          <cell r="B68" t="str">
            <v>67保険業（保険媒介代理業，保険サ－ビス業を含む）</v>
          </cell>
        </row>
        <row r="69">
          <cell r="B69" t="str">
            <v>68不動産取引業</v>
          </cell>
        </row>
        <row r="70">
          <cell r="B70" t="str">
            <v>69不動産賃貸業・管理業</v>
          </cell>
        </row>
        <row r="71">
          <cell r="B71" t="str">
            <v>70物品賃貸業</v>
          </cell>
        </row>
        <row r="72">
          <cell r="B72" t="str">
            <v>71学術・開発研究機関</v>
          </cell>
        </row>
        <row r="73">
          <cell r="B73" t="str">
            <v>72専門サービス業（他に分類されないもの）</v>
          </cell>
        </row>
        <row r="74">
          <cell r="B74" t="str">
            <v>73広告業</v>
          </cell>
        </row>
        <row r="75">
          <cell r="B75" t="str">
            <v>74技術サービス業（他に分類されないもの）</v>
          </cell>
        </row>
        <row r="76">
          <cell r="B76" t="str">
            <v>75宿泊業</v>
          </cell>
        </row>
        <row r="77">
          <cell r="B77" t="str">
            <v>76飲食店</v>
          </cell>
        </row>
        <row r="78">
          <cell r="B78" t="str">
            <v>77持ち帰り・配達飲食サービス業</v>
          </cell>
        </row>
        <row r="79">
          <cell r="B79" t="str">
            <v>78洗濯・理容･美容･浴場業</v>
          </cell>
        </row>
        <row r="80">
          <cell r="B80" t="str">
            <v>79その他の生活関連サービス業</v>
          </cell>
        </row>
        <row r="81">
          <cell r="B81" t="str">
            <v>80娯楽業</v>
          </cell>
        </row>
        <row r="82">
          <cell r="B82" t="str">
            <v>81学校教育</v>
          </cell>
        </row>
        <row r="83">
          <cell r="B83" t="str">
            <v>82その他の教育，学習支援業</v>
          </cell>
        </row>
        <row r="84">
          <cell r="B84" t="str">
            <v>83医療業</v>
          </cell>
        </row>
        <row r="85">
          <cell r="B85" t="str">
            <v>84保健衛生</v>
          </cell>
        </row>
        <row r="86">
          <cell r="B86" t="str">
            <v>85社会保険・社会福祉・介護事業</v>
          </cell>
        </row>
        <row r="87">
          <cell r="B87" t="str">
            <v>86郵便局</v>
          </cell>
        </row>
        <row r="88">
          <cell r="B88" t="str">
            <v>87協同組合（他に分類されないもの）</v>
          </cell>
        </row>
        <row r="89">
          <cell r="B89" t="str">
            <v>88廃棄物処理業</v>
          </cell>
        </row>
        <row r="90">
          <cell r="B90" t="str">
            <v>89自動車整備業</v>
          </cell>
        </row>
        <row r="91">
          <cell r="B91" t="str">
            <v>90機械等修理業（別掲を除く）</v>
          </cell>
        </row>
        <row r="92">
          <cell r="B92" t="str">
            <v>91職業紹介・労働者派遣業</v>
          </cell>
        </row>
        <row r="93">
          <cell r="B93" t="str">
            <v>92その他の事業サービス業</v>
          </cell>
        </row>
        <row r="94">
          <cell r="B94" t="str">
            <v>93政治・経済・文化団体</v>
          </cell>
        </row>
        <row r="95">
          <cell r="B95" t="str">
            <v>94宗教</v>
          </cell>
        </row>
        <row r="96">
          <cell r="B96" t="str">
            <v>95その他のサービス業</v>
          </cell>
        </row>
        <row r="97">
          <cell r="B97" t="str">
            <v>96外国公務</v>
          </cell>
        </row>
        <row r="98">
          <cell r="B98" t="str">
            <v>97国家公務</v>
          </cell>
        </row>
        <row r="99">
          <cell r="B99" t="str">
            <v>98地方公務</v>
          </cell>
        </row>
        <row r="100">
          <cell r="B100" t="str">
            <v>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Gifu" id="{B43E4A65-D2DF-44B2-9E61-03BFA0A622F9}" userId="Gifu"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5" dT="2024-02-22T07:47:21.17" personId="{B43E4A65-D2DF-44B2-9E61-03BFA0A622F9}" id="{0D2099A6-EA1A-4842-A6DD-82FF72087E69}">
    <text>単位を記入してください</text>
  </threadedComment>
  <threadedComment ref="F36" dT="2024-02-22T08:39:29.69" personId="{B43E4A65-D2DF-44B2-9E61-03BFA0A622F9}" id="{3C2DF3C2-F463-4A5D-80C9-3FCD6D0EE012}">
    <text>実測値に基づく排出係数を記入してください</text>
  </threadedComment>
  <threadedComment ref="E55" dT="2024-02-22T07:47:21.17" personId="{B43E4A65-D2DF-44B2-9E61-03BFA0A622F9}" id="{B08C0C3B-C287-4498-A967-941955ABE4EE}">
    <text>単位を記入してください</text>
  </threadedComment>
  <threadedComment ref="F56" dT="2024-02-22T08:39:29.69" personId="{B43E4A65-D2DF-44B2-9E61-03BFA0A622F9}" id="{750B57D8-8B2A-4125-9192-06621F81E0FD}">
    <text>実測値に基づく排出係数を記入してください</text>
  </threadedComment>
  <threadedComment ref="B64" dT="2024-02-26T11:33:58.94" personId="{B43E4A65-D2DF-44B2-9E61-03BFA0A622F9}" id="{C42B6406-A3AE-4090-A936-2B6CDF477F5D}">
    <text>電力排出係数を変更する場合は枠外に上書きし、＜備考欄＞に変更内容を記入してください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K55" dT="2024-02-26T11:33:58.94" personId="{B43E4A65-D2DF-44B2-9E61-03BFA0A622F9}" id="{B9144C7D-48F6-435A-B3E4-93DECCD3991F}">
    <text>電力排出係数を変更する場合は枠外に上書きし、＜備考欄＞に変更内容を記入してください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11265@pref.gifu.lg.jp" TargetMode="External"/><Relationship Id="rId1" Type="http://schemas.openxmlformats.org/officeDocument/2006/relationships/hyperlink" Target="mailto:midorikankyo-g03@sbox.pref.osaka.lg.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view="pageBreakPreview" topLeftCell="A50" zoomScaleNormal="100" zoomScaleSheetLayoutView="100" workbookViewId="0">
      <selection activeCell="V22" sqref="V22"/>
    </sheetView>
  </sheetViews>
  <sheetFormatPr defaultRowHeight="13.2"/>
  <cols>
    <col min="1" max="5" width="6.33203125" customWidth="1"/>
    <col min="6" max="13" width="5.88671875" customWidth="1"/>
    <col min="14" max="16" width="4" customWidth="1"/>
  </cols>
  <sheetData>
    <row r="1" spans="1:16" ht="16.2">
      <c r="A1" s="1" t="s">
        <v>0</v>
      </c>
    </row>
    <row r="3" spans="1:16" ht="14.4">
      <c r="A3" s="2" t="s">
        <v>1</v>
      </c>
      <c r="B3" s="3"/>
      <c r="C3" s="4"/>
      <c r="D3" s="4"/>
      <c r="E3" s="4"/>
      <c r="F3" s="4"/>
      <c r="G3" s="4"/>
      <c r="H3" s="4"/>
      <c r="I3" s="4"/>
      <c r="J3" s="4"/>
      <c r="K3" s="4"/>
      <c r="L3" s="4"/>
      <c r="M3" s="4"/>
      <c r="N3" s="4"/>
      <c r="O3" s="4"/>
      <c r="P3" s="4"/>
    </row>
    <row r="4" spans="1:16" ht="30" customHeight="1">
      <c r="A4" s="4"/>
      <c r="B4" s="428" t="s">
        <v>385</v>
      </c>
      <c r="C4" s="428"/>
      <c r="D4" s="428"/>
      <c r="E4" s="428"/>
      <c r="F4" s="428"/>
      <c r="G4" s="428"/>
      <c r="H4" s="428"/>
      <c r="I4" s="428"/>
      <c r="J4" s="428"/>
      <c r="K4" s="428"/>
      <c r="L4" s="428"/>
      <c r="M4" s="428"/>
      <c r="N4" s="428"/>
      <c r="O4" s="428"/>
      <c r="P4" s="428"/>
    </row>
    <row r="5" spans="1:16">
      <c r="A5" s="4"/>
      <c r="B5" s="5" t="s">
        <v>2</v>
      </c>
      <c r="C5" s="6" t="s">
        <v>3</v>
      </c>
      <c r="D5" s="4"/>
      <c r="E5" s="4"/>
      <c r="F5" s="4"/>
      <c r="G5" s="4"/>
      <c r="H5" s="4"/>
      <c r="I5" s="4"/>
      <c r="J5" s="4"/>
      <c r="K5" s="4"/>
      <c r="L5" s="4"/>
      <c r="M5" s="4"/>
      <c r="N5" s="4"/>
      <c r="O5" s="4"/>
      <c r="P5" s="4"/>
    </row>
    <row r="6" spans="1:16">
      <c r="A6" s="4"/>
      <c r="B6" s="5" t="s">
        <v>4</v>
      </c>
      <c r="C6" s="6" t="s">
        <v>5</v>
      </c>
      <c r="D6" s="4"/>
      <c r="E6" s="429"/>
      <c r="F6" s="429"/>
      <c r="G6" s="429"/>
      <c r="H6" s="429"/>
      <c r="I6" s="429"/>
      <c r="J6" s="429"/>
      <c r="K6" s="429"/>
      <c r="L6" s="429"/>
      <c r="M6" s="429"/>
      <c r="N6" s="429"/>
      <c r="O6" s="429"/>
      <c r="P6" s="429"/>
    </row>
    <row r="7" spans="1:16">
      <c r="A7" s="4"/>
      <c r="B7" s="5" t="s">
        <v>6</v>
      </c>
      <c r="C7" s="6" t="s">
        <v>738</v>
      </c>
      <c r="D7" s="4"/>
      <c r="E7" s="430"/>
      <c r="F7" s="430"/>
      <c r="G7" s="430"/>
      <c r="H7" s="430"/>
      <c r="I7" s="430"/>
      <c r="J7" s="430"/>
      <c r="K7" s="430"/>
      <c r="L7" s="430"/>
      <c r="M7" s="430"/>
      <c r="N7" s="430"/>
      <c r="O7" s="430"/>
      <c r="P7" s="430"/>
    </row>
    <row r="8" spans="1:16">
      <c r="A8" s="4"/>
      <c r="B8" s="5" t="s">
        <v>8</v>
      </c>
      <c r="C8" s="6" t="s">
        <v>9</v>
      </c>
      <c r="D8" s="4"/>
      <c r="E8" s="4"/>
      <c r="G8" s="4"/>
      <c r="H8" s="4"/>
      <c r="I8" s="4"/>
      <c r="J8" s="4"/>
      <c r="K8" s="4"/>
      <c r="L8" s="4"/>
      <c r="M8" s="4"/>
      <c r="N8" s="4"/>
      <c r="O8" s="4"/>
      <c r="P8" s="4"/>
    </row>
    <row r="9" spans="1:16">
      <c r="A9" s="4"/>
      <c r="B9" s="5" t="s">
        <v>10</v>
      </c>
      <c r="C9" s="6" t="s">
        <v>11</v>
      </c>
      <c r="D9" s="4"/>
      <c r="E9" s="4"/>
      <c r="F9" s="4"/>
      <c r="G9" s="4"/>
      <c r="H9" s="4"/>
      <c r="I9" s="4"/>
      <c r="J9" s="4"/>
      <c r="K9" s="4"/>
      <c r="L9" s="4"/>
      <c r="M9" s="4"/>
      <c r="N9" s="4"/>
      <c r="O9" s="4"/>
      <c r="P9" s="4"/>
    </row>
    <row r="10" spans="1:16" ht="31.5" customHeight="1">
      <c r="A10" s="4"/>
      <c r="B10" s="428" t="s">
        <v>12</v>
      </c>
      <c r="C10" s="428"/>
      <c r="D10" s="428"/>
      <c r="E10" s="428"/>
      <c r="F10" s="428"/>
      <c r="G10" s="428"/>
      <c r="H10" s="428"/>
      <c r="I10" s="428"/>
      <c r="J10" s="428"/>
      <c r="K10" s="428"/>
      <c r="L10" s="428"/>
      <c r="M10" s="428"/>
      <c r="N10" s="428"/>
      <c r="O10" s="428"/>
      <c r="P10" s="7"/>
    </row>
    <row r="12" spans="1:16" ht="14.4">
      <c r="A12" s="2" t="s">
        <v>13</v>
      </c>
      <c r="B12" s="3"/>
      <c r="C12" s="4"/>
      <c r="D12" s="4"/>
      <c r="E12" s="4"/>
      <c r="F12" s="4"/>
      <c r="G12" s="4"/>
      <c r="H12" s="4"/>
      <c r="I12" s="4"/>
      <c r="J12" s="4"/>
      <c r="K12" s="4"/>
      <c r="L12" s="4"/>
      <c r="M12" s="4"/>
      <c r="N12" s="4"/>
      <c r="O12" s="4"/>
      <c r="P12" s="4"/>
    </row>
    <row r="13" spans="1:16" ht="24.6" customHeight="1">
      <c r="A13" s="4"/>
      <c r="B13" s="428" t="s">
        <v>14</v>
      </c>
      <c r="C13" s="428"/>
      <c r="D13" s="428"/>
      <c r="E13" s="428"/>
      <c r="F13" s="428"/>
      <c r="G13" s="428"/>
      <c r="H13" s="428"/>
      <c r="I13" s="428"/>
      <c r="J13" s="428"/>
      <c r="K13" s="428"/>
      <c r="L13" s="428"/>
      <c r="M13" s="428"/>
      <c r="N13" s="428"/>
      <c r="O13" s="428"/>
      <c r="P13" s="428"/>
    </row>
    <row r="14" spans="1:16">
      <c r="A14" s="4"/>
      <c r="B14" s="8" t="s">
        <v>15</v>
      </c>
      <c r="C14" s="7"/>
      <c r="D14" s="7"/>
      <c r="E14" s="7"/>
      <c r="F14" s="7"/>
      <c r="G14" s="7"/>
      <c r="H14" s="7"/>
      <c r="I14" s="7"/>
      <c r="J14" s="7"/>
      <c r="K14" s="7"/>
      <c r="L14" s="7"/>
      <c r="M14" s="7"/>
      <c r="N14" s="7"/>
      <c r="O14" s="7"/>
      <c r="P14" s="7"/>
    </row>
    <row r="15" spans="1:16">
      <c r="A15" s="4"/>
      <c r="B15" s="4" t="s">
        <v>16</v>
      </c>
      <c r="C15" s="4"/>
      <c r="D15" s="4"/>
      <c r="E15" s="4"/>
      <c r="F15" s="4"/>
      <c r="G15" s="4"/>
      <c r="H15" s="4"/>
      <c r="I15" s="4"/>
      <c r="J15" s="4"/>
      <c r="K15" s="4"/>
      <c r="L15" s="4"/>
      <c r="M15" s="4"/>
      <c r="N15" s="4"/>
      <c r="O15" s="4"/>
      <c r="P15" s="4"/>
    </row>
    <row r="16" spans="1:16">
      <c r="A16" s="4"/>
      <c r="B16" s="4" t="s">
        <v>17</v>
      </c>
      <c r="C16" s="4"/>
      <c r="D16" s="4"/>
      <c r="E16" s="4"/>
      <c r="F16" s="4"/>
      <c r="G16" s="4"/>
      <c r="H16" s="4"/>
      <c r="I16" s="4"/>
      <c r="J16" s="4"/>
      <c r="K16" s="4"/>
      <c r="L16" s="4"/>
      <c r="M16" s="4"/>
      <c r="N16" s="4"/>
      <c r="O16" s="4"/>
      <c r="P16" s="4"/>
    </row>
    <row r="17" spans="1:16">
      <c r="A17" s="4"/>
      <c r="B17" s="4"/>
      <c r="C17" s="4"/>
      <c r="D17" s="4"/>
      <c r="E17" s="4"/>
      <c r="F17" s="4"/>
      <c r="G17" s="4"/>
      <c r="H17" s="4"/>
      <c r="I17" s="4"/>
      <c r="J17" s="4"/>
      <c r="K17" s="4"/>
      <c r="L17" s="4"/>
      <c r="M17" s="4"/>
      <c r="N17" s="4"/>
      <c r="O17" s="4"/>
      <c r="P17" s="4"/>
    </row>
    <row r="18" spans="1:16">
      <c r="A18" s="4"/>
      <c r="B18" s="4"/>
      <c r="C18" s="4"/>
      <c r="D18" s="4"/>
      <c r="E18" s="4"/>
      <c r="F18" s="4"/>
      <c r="G18" s="4"/>
      <c r="H18" s="4"/>
      <c r="I18" s="4"/>
      <c r="J18" s="4"/>
      <c r="K18" s="4"/>
      <c r="L18" s="4"/>
      <c r="M18" s="4"/>
      <c r="N18" s="4"/>
      <c r="O18" s="4"/>
      <c r="P18" s="4"/>
    </row>
    <row r="19" spans="1:16">
      <c r="A19" s="4"/>
      <c r="B19" s="4"/>
      <c r="C19" s="4"/>
      <c r="D19" s="4"/>
      <c r="E19" s="4"/>
      <c r="F19" s="4"/>
      <c r="G19" s="4"/>
      <c r="H19" s="4"/>
      <c r="I19" s="4"/>
      <c r="J19" s="4"/>
      <c r="K19" s="4"/>
      <c r="L19" s="4"/>
      <c r="M19" s="4"/>
      <c r="N19" s="4"/>
      <c r="O19" s="4"/>
      <c r="P19" s="4"/>
    </row>
    <row r="20" spans="1:16">
      <c r="A20" s="4"/>
      <c r="B20" s="4"/>
      <c r="C20" s="4"/>
      <c r="D20" s="4"/>
      <c r="E20" s="4"/>
      <c r="F20" s="4"/>
      <c r="G20" s="4"/>
      <c r="H20" s="4"/>
      <c r="I20" s="4"/>
      <c r="J20" s="4"/>
      <c r="K20" s="4"/>
      <c r="L20" s="4"/>
      <c r="M20" s="4"/>
      <c r="N20" s="4"/>
      <c r="O20" s="4"/>
      <c r="P20" s="4"/>
    </row>
    <row r="21" spans="1:16">
      <c r="A21" s="4"/>
      <c r="B21" s="4"/>
      <c r="C21" s="4"/>
      <c r="D21" s="4"/>
      <c r="E21" s="4"/>
      <c r="F21" s="4"/>
      <c r="G21" s="4"/>
      <c r="H21" s="4"/>
      <c r="I21" s="4"/>
      <c r="J21" s="4"/>
      <c r="K21" s="4"/>
      <c r="L21" s="4"/>
      <c r="M21" s="4"/>
      <c r="N21" s="4"/>
      <c r="O21" s="4"/>
      <c r="P21" s="4"/>
    </row>
    <row r="22" spans="1:16">
      <c r="A22" s="4"/>
      <c r="B22" s="4"/>
      <c r="C22" s="9"/>
      <c r="D22" s="10"/>
      <c r="E22" s="10"/>
      <c r="F22" s="10"/>
      <c r="G22" s="11"/>
      <c r="H22" s="11"/>
      <c r="I22" s="11"/>
      <c r="J22" s="11"/>
      <c r="K22" s="11"/>
      <c r="L22" s="11"/>
      <c r="M22" s="11"/>
      <c r="N22" s="11"/>
      <c r="O22" s="11"/>
      <c r="P22" s="11"/>
    </row>
    <row r="23" spans="1:16">
      <c r="A23" s="11" t="s">
        <v>18</v>
      </c>
      <c r="B23" s="11"/>
      <c r="C23" s="11"/>
      <c r="D23" s="11"/>
      <c r="E23" s="11"/>
      <c r="F23" s="11"/>
      <c r="G23" s="11"/>
      <c r="H23" s="11"/>
      <c r="I23" s="11"/>
      <c r="J23" s="11"/>
      <c r="K23" s="11"/>
      <c r="L23" s="11"/>
      <c r="M23" s="11"/>
      <c r="N23" s="12"/>
      <c r="O23" s="12"/>
      <c r="P23" s="11"/>
    </row>
    <row r="24" spans="1:16">
      <c r="A24" s="13" t="s">
        <v>19</v>
      </c>
      <c r="B24" s="10"/>
      <c r="C24" s="11"/>
      <c r="D24" s="11"/>
      <c r="E24" s="11"/>
      <c r="F24" s="11"/>
      <c r="G24" s="11"/>
      <c r="H24" s="11"/>
      <c r="I24" s="11"/>
      <c r="J24" s="11"/>
      <c r="K24" s="11"/>
      <c r="L24" s="11"/>
      <c r="M24" s="11"/>
      <c r="N24" s="14"/>
      <c r="O24" s="14"/>
      <c r="P24" s="15"/>
    </row>
    <row r="25" spans="1:16">
      <c r="F25" s="425" t="s">
        <v>20</v>
      </c>
      <c r="G25" s="426"/>
      <c r="H25" s="426"/>
      <c r="I25" s="427"/>
      <c r="J25" s="425" t="s">
        <v>21</v>
      </c>
      <c r="K25" s="426"/>
      <c r="L25" s="426"/>
      <c r="M25" s="427"/>
      <c r="N25" s="14"/>
      <c r="O25" s="14"/>
      <c r="P25" s="15"/>
    </row>
    <row r="26" spans="1:16">
      <c r="A26" s="16" t="s">
        <v>22</v>
      </c>
      <c r="B26" s="17"/>
      <c r="C26" s="17"/>
      <c r="D26" s="17"/>
      <c r="E26" s="18"/>
      <c r="F26" s="19" t="s">
        <v>23</v>
      </c>
      <c r="G26" s="20"/>
      <c r="H26" s="17" t="s">
        <v>22</v>
      </c>
      <c r="I26" s="18"/>
      <c r="J26" s="19" t="s">
        <v>23</v>
      </c>
      <c r="K26" s="20"/>
      <c r="L26" s="17" t="s">
        <v>22</v>
      </c>
      <c r="M26" s="18"/>
      <c r="N26" s="21"/>
      <c r="O26" s="21"/>
      <c r="P26" s="15"/>
    </row>
    <row r="27" spans="1:16" ht="15.6">
      <c r="A27" s="419" t="s">
        <v>24</v>
      </c>
      <c r="B27" s="420"/>
      <c r="C27" s="420"/>
      <c r="D27" s="420"/>
      <c r="E27" s="421"/>
      <c r="F27" s="16"/>
      <c r="G27" s="422"/>
      <c r="H27" s="422"/>
      <c r="I27" s="22" t="s">
        <v>25</v>
      </c>
      <c r="J27" s="16"/>
      <c r="K27" s="422"/>
      <c r="L27" s="422"/>
      <c r="M27" s="23" t="s">
        <v>25</v>
      </c>
      <c r="N27" s="14"/>
      <c r="O27" s="14"/>
      <c r="P27" s="15"/>
    </row>
    <row r="28" spans="1:16" ht="15.6">
      <c r="A28" s="419" t="s">
        <v>26</v>
      </c>
      <c r="B28" s="420"/>
      <c r="C28" s="420"/>
      <c r="D28" s="420"/>
      <c r="E28" s="421"/>
      <c r="F28" s="16"/>
      <c r="G28" s="422"/>
      <c r="H28" s="422"/>
      <c r="I28" s="22" t="s">
        <v>25</v>
      </c>
      <c r="J28" s="16"/>
      <c r="K28" s="422"/>
      <c r="L28" s="422"/>
      <c r="M28" s="23" t="s">
        <v>25</v>
      </c>
      <c r="N28" s="14"/>
      <c r="O28" s="14"/>
      <c r="P28" s="15"/>
    </row>
    <row r="29" spans="1:16" ht="15.6">
      <c r="A29" s="419" t="s">
        <v>27</v>
      </c>
      <c r="B29" s="420"/>
      <c r="C29" s="420"/>
      <c r="D29" s="420"/>
      <c r="E29" s="421"/>
      <c r="F29" s="16"/>
      <c r="G29" s="422"/>
      <c r="H29" s="422"/>
      <c r="I29" s="22" t="s">
        <v>25</v>
      </c>
      <c r="J29" s="16"/>
      <c r="K29" s="422"/>
      <c r="L29" s="422"/>
      <c r="M29" s="23" t="s">
        <v>25</v>
      </c>
      <c r="N29" s="24"/>
      <c r="O29" s="24"/>
      <c r="P29" s="25"/>
    </row>
    <row r="30" spans="1:16">
      <c r="A30" s="4"/>
      <c r="B30" s="4"/>
      <c r="C30" s="423"/>
      <c r="D30" s="26"/>
      <c r="E30" s="27"/>
      <c r="F30" s="10"/>
      <c r="G30" s="10"/>
      <c r="H30" s="10"/>
      <c r="I30" s="10"/>
      <c r="J30" s="10"/>
      <c r="K30" s="10"/>
      <c r="L30" s="28"/>
      <c r="M30" s="28"/>
      <c r="N30" s="28"/>
      <c r="O30" s="28"/>
      <c r="P30" s="10"/>
    </row>
    <row r="31" spans="1:16">
      <c r="A31" s="4"/>
      <c r="B31" s="4"/>
      <c r="C31" s="423"/>
      <c r="D31" s="26"/>
      <c r="E31" s="27"/>
      <c r="F31" s="10"/>
      <c r="G31" s="10"/>
      <c r="H31" s="10"/>
      <c r="I31" s="10"/>
      <c r="J31" s="10"/>
      <c r="K31" s="10"/>
      <c r="L31" s="28"/>
      <c r="M31" s="28"/>
      <c r="N31" s="28"/>
      <c r="O31" s="28"/>
      <c r="P31" s="10"/>
    </row>
    <row r="32" spans="1:16">
      <c r="A32" s="4"/>
      <c r="B32" s="4"/>
      <c r="C32" s="4"/>
      <c r="D32" s="4"/>
      <c r="E32" s="4"/>
      <c r="F32" s="4"/>
      <c r="G32" s="4"/>
      <c r="H32" s="4"/>
      <c r="I32" s="4"/>
      <c r="J32" s="4"/>
      <c r="K32" s="4"/>
      <c r="L32" s="4"/>
      <c r="M32" s="4"/>
      <c r="N32" s="4"/>
      <c r="O32" s="4"/>
      <c r="P32" s="4"/>
    </row>
    <row r="33" spans="1:16">
      <c r="A33" s="4"/>
      <c r="B33" s="4"/>
      <c r="C33" s="4"/>
      <c r="D33" s="4"/>
      <c r="E33" s="4"/>
      <c r="F33" s="4"/>
      <c r="G33" s="4"/>
      <c r="H33" s="4"/>
      <c r="I33" s="4"/>
      <c r="J33" s="4"/>
      <c r="K33" s="4"/>
      <c r="L33" s="4"/>
      <c r="M33" s="4"/>
      <c r="N33" s="4"/>
      <c r="O33" s="4"/>
      <c r="P33" s="4"/>
    </row>
    <row r="34" spans="1:16">
      <c r="A34" s="4"/>
      <c r="B34" s="4"/>
      <c r="C34" s="4"/>
      <c r="D34" s="4"/>
      <c r="E34" s="4"/>
      <c r="F34" s="4"/>
      <c r="G34" s="4"/>
      <c r="H34" s="4"/>
      <c r="I34" s="4"/>
      <c r="J34" s="4"/>
      <c r="K34" s="4"/>
      <c r="L34" s="4"/>
      <c r="M34" s="4"/>
      <c r="N34" s="4"/>
      <c r="O34" s="4"/>
      <c r="P34" s="4"/>
    </row>
    <row r="35" spans="1:16">
      <c r="A35" s="4"/>
      <c r="B35" s="4"/>
      <c r="C35" s="4"/>
      <c r="D35" s="4"/>
      <c r="E35" s="4"/>
      <c r="F35" s="4"/>
      <c r="G35" s="4"/>
      <c r="H35" s="4"/>
      <c r="I35" s="4"/>
      <c r="J35" s="4"/>
      <c r="K35" s="4"/>
      <c r="L35" s="4"/>
      <c r="M35" s="4"/>
      <c r="N35" s="4"/>
      <c r="O35" s="4"/>
      <c r="P35" s="4"/>
    </row>
    <row r="36" spans="1:16">
      <c r="A36" s="4"/>
      <c r="B36" s="4"/>
      <c r="C36" s="4"/>
      <c r="D36" s="4"/>
      <c r="E36" s="4"/>
      <c r="F36" s="4"/>
      <c r="G36" s="4"/>
      <c r="H36" s="4"/>
      <c r="I36" s="4"/>
      <c r="J36" s="4"/>
      <c r="K36" s="4"/>
      <c r="L36" s="4"/>
      <c r="M36" s="4"/>
      <c r="N36" s="4"/>
      <c r="O36" s="4"/>
      <c r="P36" s="4"/>
    </row>
    <row r="37" spans="1:16">
      <c r="A37" s="4"/>
      <c r="B37" s="4"/>
      <c r="C37" s="4"/>
      <c r="D37" s="4"/>
      <c r="E37" s="4"/>
      <c r="F37" s="4"/>
      <c r="G37" s="4"/>
      <c r="H37" s="4"/>
      <c r="I37" s="4"/>
      <c r="J37" s="4"/>
      <c r="K37" s="4"/>
      <c r="L37" s="4"/>
      <c r="M37" s="4"/>
      <c r="N37" s="4"/>
      <c r="O37" s="4"/>
      <c r="P37" s="4"/>
    </row>
    <row r="38" spans="1:16">
      <c r="A38" s="4"/>
      <c r="B38" s="4"/>
      <c r="C38" s="4"/>
      <c r="D38" s="4"/>
      <c r="E38" s="4"/>
      <c r="F38" s="4"/>
      <c r="G38" s="4"/>
      <c r="H38" s="4"/>
      <c r="I38" s="4"/>
      <c r="J38" s="4"/>
      <c r="K38" s="4"/>
      <c r="L38" s="4"/>
      <c r="M38" s="4"/>
      <c r="N38" s="4"/>
      <c r="O38" s="4"/>
      <c r="P38" s="4"/>
    </row>
    <row r="39" spans="1:16">
      <c r="A39" s="4"/>
      <c r="B39" s="4"/>
      <c r="C39" s="4"/>
      <c r="D39" s="4"/>
      <c r="E39" s="4"/>
      <c r="F39" s="4"/>
      <c r="G39" s="4"/>
      <c r="H39" s="4"/>
      <c r="I39" s="4"/>
      <c r="J39" s="4"/>
      <c r="K39" s="4"/>
      <c r="L39" s="4"/>
      <c r="M39" s="4"/>
      <c r="N39" s="4"/>
      <c r="O39" s="4"/>
      <c r="P39" s="4"/>
    </row>
    <row r="40" spans="1:16">
      <c r="A40" s="4"/>
      <c r="B40" s="4"/>
      <c r="C40" s="4"/>
      <c r="D40" s="4"/>
      <c r="E40" s="4"/>
      <c r="F40" s="4"/>
      <c r="G40" s="4"/>
      <c r="H40" s="4"/>
      <c r="I40" s="4"/>
      <c r="J40" s="4"/>
      <c r="K40" s="4"/>
      <c r="L40" s="4"/>
      <c r="M40" s="4"/>
      <c r="N40" s="4"/>
      <c r="O40" s="4"/>
      <c r="P40" s="4"/>
    </row>
    <row r="41" spans="1:16">
      <c r="A41" s="4"/>
      <c r="B41" s="4"/>
      <c r="C41" s="4"/>
      <c r="D41" s="4"/>
      <c r="E41" s="4"/>
      <c r="F41" s="4"/>
      <c r="G41" s="4"/>
      <c r="H41" s="4"/>
      <c r="I41" s="4"/>
      <c r="J41" s="4"/>
      <c r="K41" s="4"/>
      <c r="L41" s="4"/>
      <c r="M41" s="4"/>
      <c r="N41" s="4"/>
      <c r="O41" s="4"/>
      <c r="P41" s="4"/>
    </row>
    <row r="42" spans="1:16">
      <c r="A42" s="4"/>
      <c r="B42" s="4"/>
      <c r="C42" s="4"/>
      <c r="D42" s="4"/>
      <c r="E42" s="4"/>
      <c r="F42" s="4"/>
      <c r="G42" s="4"/>
      <c r="H42" s="4"/>
      <c r="I42" s="4"/>
      <c r="J42" s="4"/>
      <c r="K42" s="4"/>
      <c r="L42" s="4"/>
      <c r="M42" s="4"/>
      <c r="N42" s="4"/>
      <c r="O42" s="4"/>
      <c r="P42" s="4"/>
    </row>
    <row r="43" spans="1:16" ht="14.4">
      <c r="A43" s="2" t="s">
        <v>28</v>
      </c>
      <c r="B43" s="3"/>
      <c r="C43" s="4"/>
      <c r="D43" s="4"/>
      <c r="E43" s="4"/>
      <c r="F43" s="4"/>
      <c r="G43" s="4"/>
      <c r="H43" s="4"/>
      <c r="I43" s="4"/>
      <c r="J43" s="4"/>
      <c r="K43" s="4"/>
      <c r="L43" s="4"/>
      <c r="M43" s="4"/>
      <c r="N43" s="4"/>
      <c r="O43" s="4"/>
      <c r="P43" s="4"/>
    </row>
    <row r="44" spans="1:16">
      <c r="A44" s="4"/>
      <c r="B44" s="29" t="s">
        <v>514</v>
      </c>
      <c r="C44" s="4"/>
      <c r="D44" s="4"/>
      <c r="E44" s="4"/>
      <c r="F44" s="4"/>
      <c r="G44" s="4"/>
      <c r="H44" s="4"/>
      <c r="I44" s="4"/>
      <c r="J44" s="4"/>
      <c r="K44" s="4"/>
      <c r="L44" s="4"/>
      <c r="M44" s="4"/>
      <c r="N44" s="4"/>
      <c r="O44" s="4"/>
      <c r="P44" s="4"/>
    </row>
    <row r="45" spans="1:16">
      <c r="A45" s="4"/>
      <c r="B45" s="30" t="s">
        <v>29</v>
      </c>
      <c r="C45" s="4"/>
      <c r="D45" s="4"/>
      <c r="E45" s="4"/>
      <c r="F45" s="4"/>
      <c r="G45" s="4"/>
      <c r="H45" s="4"/>
      <c r="I45" s="4"/>
      <c r="J45" s="4"/>
      <c r="K45" s="4"/>
      <c r="L45" s="4"/>
      <c r="M45" s="4"/>
      <c r="N45" s="4"/>
      <c r="O45" s="4"/>
      <c r="P45" s="4"/>
    </row>
    <row r="46" spans="1:16">
      <c r="A46" s="4"/>
      <c r="B46" s="31" t="s">
        <v>729</v>
      </c>
      <c r="C46" s="4"/>
      <c r="D46" s="4"/>
      <c r="E46" s="4"/>
      <c r="F46" s="4"/>
      <c r="G46" s="4"/>
      <c r="H46" s="424" t="s">
        <v>515</v>
      </c>
      <c r="I46" s="417"/>
      <c r="J46" s="417"/>
      <c r="K46" s="417"/>
      <c r="L46" s="417"/>
      <c r="M46" s="417"/>
      <c r="N46" s="417"/>
      <c r="O46" s="417"/>
      <c r="P46" s="4"/>
    </row>
    <row r="47" spans="1:16">
      <c r="A47" s="4"/>
      <c r="B47" s="4"/>
      <c r="C47" s="4"/>
      <c r="D47" s="4"/>
      <c r="E47" s="4"/>
      <c r="F47" s="4"/>
      <c r="G47" s="4"/>
      <c r="H47" s="4"/>
      <c r="I47" s="4"/>
      <c r="J47" s="4"/>
      <c r="K47" s="4"/>
      <c r="L47" s="4"/>
      <c r="M47" s="4"/>
      <c r="N47" s="4"/>
      <c r="O47" s="4"/>
      <c r="P47" s="4"/>
    </row>
    <row r="48" spans="1:16">
      <c r="A48" s="4"/>
      <c r="B48" s="32" t="s">
        <v>30</v>
      </c>
      <c r="C48" s="4"/>
      <c r="D48" s="4"/>
      <c r="E48" s="4"/>
      <c r="F48" s="4"/>
      <c r="G48" s="4"/>
      <c r="H48" s="4"/>
      <c r="I48" s="4"/>
      <c r="J48" s="4"/>
      <c r="K48" s="4"/>
      <c r="L48" s="4"/>
      <c r="M48" s="4"/>
      <c r="N48" s="4"/>
      <c r="O48" s="4"/>
      <c r="P48" s="4"/>
    </row>
    <row r="49" spans="1:16">
      <c r="A49" s="4"/>
      <c r="B49" s="32" t="s">
        <v>31</v>
      </c>
      <c r="C49" s="4"/>
      <c r="D49" s="4"/>
      <c r="E49" s="4"/>
      <c r="F49" s="4"/>
      <c r="G49" s="4"/>
      <c r="H49" s="4"/>
      <c r="I49" s="4"/>
      <c r="J49" s="4"/>
      <c r="K49" s="4"/>
      <c r="L49" s="4"/>
      <c r="M49" s="4"/>
      <c r="N49" s="4"/>
      <c r="O49" s="4"/>
      <c r="P49" s="4"/>
    </row>
    <row r="50" spans="1:16">
      <c r="A50" s="4"/>
      <c r="B50" s="417" t="s">
        <v>32</v>
      </c>
      <c r="C50" s="418"/>
      <c r="D50" s="418"/>
      <c r="E50" s="418"/>
      <c r="F50" s="418"/>
      <c r="G50" s="418"/>
      <c r="H50" s="418"/>
      <c r="I50" s="418"/>
      <c r="J50" s="418"/>
      <c r="K50" s="418"/>
      <c r="L50" s="418"/>
      <c r="M50" s="418"/>
      <c r="N50" s="418"/>
      <c r="O50" s="4"/>
      <c r="P50" s="4"/>
    </row>
  </sheetData>
  <mergeCells count="19">
    <mergeCell ref="F25:I25"/>
    <mergeCell ref="J25:M25"/>
    <mergeCell ref="B4:P4"/>
    <mergeCell ref="E6:P6"/>
    <mergeCell ref="E7:P7"/>
    <mergeCell ref="B10:O10"/>
    <mergeCell ref="B13:P13"/>
    <mergeCell ref="B50:N50"/>
    <mergeCell ref="A27:E27"/>
    <mergeCell ref="G27:H27"/>
    <mergeCell ref="K27:L27"/>
    <mergeCell ref="A28:E28"/>
    <mergeCell ref="G28:H28"/>
    <mergeCell ref="K28:L28"/>
    <mergeCell ref="A29:E29"/>
    <mergeCell ref="G29:H29"/>
    <mergeCell ref="K29:L29"/>
    <mergeCell ref="C30:C31"/>
    <mergeCell ref="H46:O46"/>
  </mergeCells>
  <phoneticPr fontId="3"/>
  <hyperlinks>
    <hyperlink ref="H46" r:id="rId1" display="midorikankyo-g03@sbox.pref.osaka.lg.jp" xr:uid="{00000000-0004-0000-0000-000000000000}"/>
    <hyperlink ref="H46:O46" r:id="rId2" display="E-mail : c11264@pref.gifu.lg.jp" xr:uid="{00000000-0004-0000-0000-000001000000}"/>
  </hyperlinks>
  <pageMargins left="0.7" right="0.7" top="0.75" bottom="0.75" header="0.3" footer="0.3"/>
  <pageSetup paperSize="9" scale="98" orientation="portrait" r:id="rId3"/>
  <drawing r:id="rId4"/>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7"/>
  <sheetViews>
    <sheetView topLeftCell="A47" workbookViewId="0">
      <selection activeCell="I57" sqref="I57"/>
    </sheetView>
  </sheetViews>
  <sheetFormatPr defaultRowHeight="13.2"/>
  <cols>
    <col min="1" max="1" width="8.88671875" style="224"/>
    <col min="2" max="2" width="10.33203125" style="224" customWidth="1"/>
    <col min="3" max="3" width="25.109375" style="224" customWidth="1"/>
    <col min="4" max="5" width="12.6640625" style="307" customWidth="1"/>
    <col min="6" max="6" width="6.88671875" style="224" bestFit="1" customWidth="1"/>
    <col min="7" max="7" width="11.6640625" style="224" bestFit="1" customWidth="1"/>
    <col min="8" max="8" width="18.33203125" style="224" bestFit="1" customWidth="1"/>
    <col min="9" max="9" width="32.6640625" style="224" customWidth="1"/>
    <col min="10" max="16384" width="8.88671875" style="224"/>
  </cols>
  <sheetData>
    <row r="1" spans="1:8">
      <c r="A1" s="224" t="s">
        <v>135</v>
      </c>
    </row>
    <row r="2" spans="1:8" ht="24" customHeight="1">
      <c r="A2" s="747" t="s">
        <v>91</v>
      </c>
      <c r="B2" s="748"/>
      <c r="C2" s="749"/>
      <c r="D2" s="315"/>
      <c r="E2" s="315"/>
      <c r="F2" s="303" t="s">
        <v>92</v>
      </c>
      <c r="G2" s="303" t="s">
        <v>136</v>
      </c>
      <c r="H2" s="303" t="s">
        <v>137</v>
      </c>
    </row>
    <row r="3" spans="1:8" ht="23.25" customHeight="1">
      <c r="A3" s="731" t="s">
        <v>138</v>
      </c>
      <c r="B3" s="743"/>
      <c r="C3" s="732"/>
      <c r="D3" s="312"/>
      <c r="E3" s="312"/>
      <c r="F3" s="90" t="s">
        <v>102</v>
      </c>
      <c r="G3" s="225">
        <v>38.299999999999997</v>
      </c>
      <c r="H3" s="225" t="s">
        <v>139</v>
      </c>
    </row>
    <row r="4" spans="1:8" ht="27.75" customHeight="1">
      <c r="A4" s="731" t="s">
        <v>140</v>
      </c>
      <c r="B4" s="743"/>
      <c r="C4" s="732"/>
      <c r="D4" s="312"/>
      <c r="E4" s="312"/>
      <c r="F4" s="90" t="s">
        <v>102</v>
      </c>
      <c r="G4" s="225">
        <v>34.799999999999997</v>
      </c>
      <c r="H4" s="90" t="s">
        <v>141</v>
      </c>
    </row>
    <row r="5" spans="1:8">
      <c r="A5" s="731" t="s">
        <v>142</v>
      </c>
      <c r="B5" s="743"/>
      <c r="C5" s="732"/>
      <c r="D5" s="312"/>
      <c r="E5" s="312"/>
      <c r="F5" s="90" t="s">
        <v>102</v>
      </c>
      <c r="G5" s="225">
        <v>33.4</v>
      </c>
      <c r="H5" s="90" t="s">
        <v>141</v>
      </c>
    </row>
    <row r="6" spans="1:8">
      <c r="A6" s="731" t="s">
        <v>143</v>
      </c>
      <c r="B6" s="743"/>
      <c r="C6" s="732"/>
      <c r="D6" s="312"/>
      <c r="E6" s="312"/>
      <c r="F6" s="90" t="s">
        <v>102</v>
      </c>
      <c r="G6" s="225">
        <v>33.299999999999997</v>
      </c>
      <c r="H6" s="90" t="s">
        <v>141</v>
      </c>
    </row>
    <row r="7" spans="1:8">
      <c r="A7" s="731" t="s">
        <v>656</v>
      </c>
      <c r="B7" s="743"/>
      <c r="C7" s="732"/>
      <c r="D7" s="312"/>
      <c r="E7" s="312"/>
      <c r="F7" s="90" t="s">
        <v>657</v>
      </c>
      <c r="G7" s="225">
        <v>36.299999999999997</v>
      </c>
      <c r="H7" s="90" t="s">
        <v>141</v>
      </c>
    </row>
    <row r="8" spans="1:8">
      <c r="A8" s="731" t="s">
        <v>144</v>
      </c>
      <c r="B8" s="743"/>
      <c r="C8" s="732"/>
      <c r="D8" s="312"/>
      <c r="E8" s="312"/>
      <c r="F8" s="90" t="s">
        <v>102</v>
      </c>
      <c r="G8" s="225">
        <v>36.5</v>
      </c>
      <c r="H8" s="90" t="s">
        <v>141</v>
      </c>
    </row>
    <row r="9" spans="1:8">
      <c r="A9" s="731" t="s">
        <v>145</v>
      </c>
      <c r="B9" s="743"/>
      <c r="C9" s="732"/>
      <c r="D9" s="312"/>
      <c r="E9" s="312"/>
      <c r="F9" s="90" t="s">
        <v>102</v>
      </c>
      <c r="G9" s="225">
        <v>38</v>
      </c>
      <c r="H9" s="90" t="s">
        <v>141</v>
      </c>
    </row>
    <row r="10" spans="1:8">
      <c r="A10" s="731" t="s">
        <v>146</v>
      </c>
      <c r="B10" s="743"/>
      <c r="C10" s="732"/>
      <c r="D10" s="312"/>
      <c r="E10" s="312"/>
      <c r="F10" s="90" t="s">
        <v>102</v>
      </c>
      <c r="G10" s="225">
        <v>38.9</v>
      </c>
      <c r="H10" s="90" t="s">
        <v>141</v>
      </c>
    </row>
    <row r="11" spans="1:8" ht="13.2" customHeight="1">
      <c r="A11" s="731" t="s">
        <v>147</v>
      </c>
      <c r="B11" s="743"/>
      <c r="C11" s="732"/>
      <c r="D11" s="312"/>
      <c r="E11" s="312"/>
      <c r="F11" s="90" t="s">
        <v>102</v>
      </c>
      <c r="G11" s="225">
        <v>41.8</v>
      </c>
      <c r="H11" s="90" t="s">
        <v>141</v>
      </c>
    </row>
    <row r="12" spans="1:8" ht="13.2" customHeight="1">
      <c r="A12" s="731" t="s">
        <v>658</v>
      </c>
      <c r="B12" s="743"/>
      <c r="C12" s="732"/>
      <c r="D12" s="312"/>
      <c r="E12" s="312"/>
      <c r="F12" s="90" t="s">
        <v>102</v>
      </c>
      <c r="G12" s="225">
        <v>40.200000000000003</v>
      </c>
      <c r="H12" s="90" t="s">
        <v>141</v>
      </c>
    </row>
    <row r="13" spans="1:8" ht="13.2" customHeight="1">
      <c r="A13" s="731" t="s">
        <v>148</v>
      </c>
      <c r="B13" s="743"/>
      <c r="C13" s="732"/>
      <c r="D13" s="312"/>
      <c r="E13" s="312"/>
      <c r="F13" s="90" t="s">
        <v>103</v>
      </c>
      <c r="G13" s="225">
        <v>40</v>
      </c>
      <c r="H13" s="225" t="s">
        <v>149</v>
      </c>
    </row>
    <row r="14" spans="1:8" ht="13.2" customHeight="1">
      <c r="A14" s="731" t="s">
        <v>150</v>
      </c>
      <c r="B14" s="743"/>
      <c r="C14" s="732"/>
      <c r="D14" s="312"/>
      <c r="E14" s="312"/>
      <c r="F14" s="90" t="s">
        <v>103</v>
      </c>
      <c r="G14" s="225">
        <v>34.1</v>
      </c>
      <c r="H14" s="225" t="s">
        <v>149</v>
      </c>
    </row>
    <row r="15" spans="1:8">
      <c r="A15" s="746" t="s">
        <v>151</v>
      </c>
      <c r="B15" s="731" t="s">
        <v>152</v>
      </c>
      <c r="C15" s="732"/>
      <c r="D15" s="312"/>
      <c r="E15" s="312"/>
      <c r="F15" s="90" t="s">
        <v>103</v>
      </c>
      <c r="G15" s="225">
        <v>50.1</v>
      </c>
      <c r="H15" s="225" t="s">
        <v>149</v>
      </c>
    </row>
    <row r="16" spans="1:8" ht="15.6">
      <c r="A16" s="746"/>
      <c r="B16" s="731" t="s">
        <v>153</v>
      </c>
      <c r="C16" s="732"/>
      <c r="D16" s="312"/>
      <c r="E16" s="312"/>
      <c r="F16" s="90" t="s">
        <v>104</v>
      </c>
      <c r="G16" s="225">
        <v>46.1</v>
      </c>
      <c r="H16" s="225" t="s">
        <v>154</v>
      </c>
    </row>
    <row r="17" spans="1:10">
      <c r="A17" s="746" t="s">
        <v>155</v>
      </c>
      <c r="B17" s="731" t="s">
        <v>156</v>
      </c>
      <c r="C17" s="732"/>
      <c r="D17" s="312"/>
      <c r="E17" s="312"/>
      <c r="F17" s="90" t="s">
        <v>103</v>
      </c>
      <c r="G17" s="225">
        <v>54.7</v>
      </c>
      <c r="H17" s="225" t="s">
        <v>149</v>
      </c>
    </row>
    <row r="18" spans="1:10" ht="15.6">
      <c r="A18" s="746"/>
      <c r="B18" s="731" t="s">
        <v>157</v>
      </c>
      <c r="C18" s="732"/>
      <c r="D18" s="312"/>
      <c r="E18" s="312"/>
      <c r="F18" s="90" t="s">
        <v>104</v>
      </c>
      <c r="G18" s="225">
        <v>38.4</v>
      </c>
      <c r="H18" s="225" t="s">
        <v>154</v>
      </c>
    </row>
    <row r="19" spans="1:10">
      <c r="A19" s="746" t="s">
        <v>158</v>
      </c>
      <c r="B19" s="737" t="s">
        <v>659</v>
      </c>
      <c r="C19" s="225" t="s">
        <v>616</v>
      </c>
      <c r="D19" s="314"/>
      <c r="E19" s="314"/>
      <c r="F19" s="90" t="s">
        <v>103</v>
      </c>
      <c r="G19" s="225">
        <v>28.7</v>
      </c>
      <c r="H19" s="225" t="s">
        <v>149</v>
      </c>
    </row>
    <row r="20" spans="1:10">
      <c r="A20" s="746"/>
      <c r="B20" s="740"/>
      <c r="C20" s="225" t="s">
        <v>617</v>
      </c>
      <c r="D20" s="314"/>
      <c r="E20" s="314"/>
      <c r="F20" s="90" t="s">
        <v>660</v>
      </c>
      <c r="G20" s="225">
        <v>28.9</v>
      </c>
      <c r="H20" s="225" t="s">
        <v>149</v>
      </c>
    </row>
    <row r="21" spans="1:10">
      <c r="A21" s="746"/>
      <c r="B21" s="738"/>
      <c r="C21" s="225" t="s">
        <v>618</v>
      </c>
      <c r="D21" s="314"/>
      <c r="E21" s="314"/>
      <c r="F21" s="90" t="s">
        <v>660</v>
      </c>
      <c r="G21" s="225">
        <v>28.3</v>
      </c>
      <c r="H21" s="225" t="s">
        <v>149</v>
      </c>
    </row>
    <row r="22" spans="1:10" ht="13.2" customHeight="1">
      <c r="A22" s="746"/>
      <c r="B22" s="737" t="s">
        <v>160</v>
      </c>
      <c r="C22" s="225" t="s">
        <v>619</v>
      </c>
      <c r="D22" s="314"/>
      <c r="E22" s="314"/>
      <c r="F22" s="90" t="s">
        <v>103</v>
      </c>
      <c r="G22" s="225">
        <v>26.1</v>
      </c>
      <c r="H22" s="225" t="s">
        <v>149</v>
      </c>
    </row>
    <row r="23" spans="1:10" ht="13.2" customHeight="1">
      <c r="A23" s="746"/>
      <c r="B23" s="738"/>
      <c r="C23" s="225" t="s">
        <v>620</v>
      </c>
      <c r="D23" s="314"/>
      <c r="E23" s="314"/>
      <c r="F23" s="90" t="s">
        <v>660</v>
      </c>
      <c r="G23" s="225">
        <v>24.2</v>
      </c>
      <c r="H23" s="225" t="s">
        <v>149</v>
      </c>
    </row>
    <row r="24" spans="1:10">
      <c r="A24" s="746"/>
      <c r="B24" s="225" t="s">
        <v>161</v>
      </c>
      <c r="C24" s="225"/>
      <c r="D24" s="314"/>
      <c r="E24" s="314"/>
      <c r="F24" s="90" t="s">
        <v>103</v>
      </c>
      <c r="G24" s="225">
        <v>27.8</v>
      </c>
      <c r="H24" s="225" t="s">
        <v>149</v>
      </c>
    </row>
    <row r="25" spans="1:10">
      <c r="A25" s="731" t="s">
        <v>162</v>
      </c>
      <c r="B25" s="743"/>
      <c r="C25" s="732"/>
      <c r="D25" s="312"/>
      <c r="E25" s="312"/>
      <c r="F25" s="90" t="s">
        <v>103</v>
      </c>
      <c r="G25" s="225">
        <v>29</v>
      </c>
      <c r="H25" s="225" t="s">
        <v>149</v>
      </c>
    </row>
    <row r="26" spans="1:10">
      <c r="A26" s="731" t="s">
        <v>163</v>
      </c>
      <c r="B26" s="743"/>
      <c r="C26" s="732"/>
      <c r="D26" s="312"/>
      <c r="E26" s="312"/>
      <c r="F26" s="90" t="s">
        <v>103</v>
      </c>
      <c r="G26" s="225">
        <v>37.299999999999997</v>
      </c>
      <c r="H26" s="225" t="s">
        <v>149</v>
      </c>
    </row>
    <row r="27" spans="1:10" ht="15.6">
      <c r="A27" s="731" t="s">
        <v>164</v>
      </c>
      <c r="B27" s="743"/>
      <c r="C27" s="732"/>
      <c r="D27" s="312"/>
      <c r="E27" s="312"/>
      <c r="F27" s="90" t="s">
        <v>104</v>
      </c>
      <c r="G27" s="225">
        <v>18.399999999999999</v>
      </c>
      <c r="H27" s="225" t="s">
        <v>154</v>
      </c>
    </row>
    <row r="28" spans="1:10" ht="13.8" customHeight="1">
      <c r="A28" s="731" t="s">
        <v>165</v>
      </c>
      <c r="B28" s="743"/>
      <c r="C28" s="732"/>
      <c r="D28" s="312"/>
      <c r="E28" s="312"/>
      <c r="F28" s="90" t="s">
        <v>104</v>
      </c>
      <c r="G28" s="225">
        <v>3.23</v>
      </c>
      <c r="H28" s="225" t="s">
        <v>154</v>
      </c>
    </row>
    <row r="29" spans="1:10" ht="13.8" customHeight="1">
      <c r="A29" s="731" t="s">
        <v>661</v>
      </c>
      <c r="B29" s="743"/>
      <c r="C29" s="732"/>
      <c r="D29" s="312"/>
      <c r="E29" s="312"/>
      <c r="F29" s="90" t="s">
        <v>104</v>
      </c>
      <c r="G29" s="225">
        <v>3.45</v>
      </c>
      <c r="H29" s="225" t="s">
        <v>154</v>
      </c>
    </row>
    <row r="30" spans="1:10" ht="13.2" customHeight="1">
      <c r="A30" s="731" t="s">
        <v>166</v>
      </c>
      <c r="B30" s="743"/>
      <c r="C30" s="732"/>
      <c r="D30" s="312"/>
      <c r="E30" s="312"/>
      <c r="F30" s="90" t="s">
        <v>104</v>
      </c>
      <c r="G30" s="225">
        <v>7.53</v>
      </c>
      <c r="H30" s="225" t="s">
        <v>154</v>
      </c>
    </row>
    <row r="31" spans="1:10" ht="48.6" thickBot="1">
      <c r="A31" s="347" t="s">
        <v>167</v>
      </c>
      <c r="B31" s="744" t="s">
        <v>168</v>
      </c>
      <c r="C31" s="745"/>
      <c r="D31" s="348"/>
      <c r="E31" s="348"/>
      <c r="F31" s="349" t="s">
        <v>104</v>
      </c>
      <c r="G31" s="347">
        <v>39.9</v>
      </c>
      <c r="H31" s="347" t="s">
        <v>154</v>
      </c>
      <c r="I31" s="344" t="s">
        <v>736</v>
      </c>
      <c r="J31" s="346"/>
    </row>
    <row r="32" spans="1:10" ht="13.8" thickTop="1">
      <c r="A32" s="731" t="s">
        <v>623</v>
      </c>
      <c r="B32" s="743"/>
      <c r="C32" s="732"/>
      <c r="D32" s="312"/>
      <c r="E32" s="312"/>
      <c r="F32" s="90" t="s">
        <v>103</v>
      </c>
      <c r="G32" s="225">
        <v>13.6</v>
      </c>
      <c r="H32" s="225" t="s">
        <v>149</v>
      </c>
    </row>
    <row r="33" spans="1:8">
      <c r="A33" s="731" t="s">
        <v>624</v>
      </c>
      <c r="B33" s="743"/>
      <c r="C33" s="732"/>
      <c r="D33" s="312"/>
      <c r="E33" s="312"/>
      <c r="F33" s="90" t="s">
        <v>103</v>
      </c>
      <c r="G33" s="225">
        <v>13.2</v>
      </c>
      <c r="H33" s="225" t="s">
        <v>149</v>
      </c>
    </row>
    <row r="34" spans="1:8">
      <c r="A34" s="731" t="s">
        <v>625</v>
      </c>
      <c r="B34" s="743"/>
      <c r="C34" s="732"/>
      <c r="D34" s="312"/>
      <c r="E34" s="312"/>
      <c r="F34" s="90" t="s">
        <v>103</v>
      </c>
      <c r="G34" s="225">
        <v>17.100000000000001</v>
      </c>
      <c r="H34" s="225" t="s">
        <v>149</v>
      </c>
    </row>
    <row r="35" spans="1:8">
      <c r="A35" s="731" t="s">
        <v>626</v>
      </c>
      <c r="B35" s="743"/>
      <c r="C35" s="732"/>
      <c r="D35" s="312"/>
      <c r="E35" s="312"/>
      <c r="F35" s="90" t="s">
        <v>102</v>
      </c>
      <c r="G35" s="225">
        <v>23.4</v>
      </c>
      <c r="H35" s="225" t="s">
        <v>141</v>
      </c>
    </row>
    <row r="36" spans="1:8">
      <c r="A36" s="731" t="s">
        <v>627</v>
      </c>
      <c r="B36" s="743"/>
      <c r="C36" s="732"/>
      <c r="D36" s="312"/>
      <c r="E36" s="312"/>
      <c r="F36" s="90" t="s">
        <v>102</v>
      </c>
      <c r="G36" s="225">
        <v>35.6</v>
      </c>
      <c r="H36" s="225" t="s">
        <v>141</v>
      </c>
    </row>
    <row r="37" spans="1:8">
      <c r="A37" s="731" t="s">
        <v>628</v>
      </c>
      <c r="B37" s="743"/>
      <c r="C37" s="732"/>
      <c r="D37" s="312"/>
      <c r="E37" s="312"/>
      <c r="F37" s="90" t="s">
        <v>629</v>
      </c>
      <c r="G37" s="225">
        <v>21.2</v>
      </c>
      <c r="H37" s="225" t="s">
        <v>662</v>
      </c>
    </row>
    <row r="38" spans="1:8">
      <c r="A38" s="731" t="s">
        <v>630</v>
      </c>
      <c r="B38" s="743"/>
      <c r="C38" s="732"/>
      <c r="D38" s="312"/>
      <c r="E38" s="312"/>
      <c r="F38" s="90" t="s">
        <v>103</v>
      </c>
      <c r="G38" s="225">
        <v>13.2</v>
      </c>
      <c r="H38" s="225" t="s">
        <v>149</v>
      </c>
    </row>
    <row r="39" spans="1:8">
      <c r="A39" s="731" t="s">
        <v>631</v>
      </c>
      <c r="B39" s="743"/>
      <c r="C39" s="732"/>
      <c r="D39" s="312"/>
      <c r="E39" s="312"/>
      <c r="F39" s="90" t="s">
        <v>103</v>
      </c>
      <c r="G39" s="225">
        <v>18</v>
      </c>
      <c r="H39" s="225" t="s">
        <v>149</v>
      </c>
    </row>
    <row r="40" spans="1:8">
      <c r="A40" s="731" t="s">
        <v>632</v>
      </c>
      <c r="B40" s="743"/>
      <c r="C40" s="732"/>
      <c r="D40" s="312"/>
      <c r="E40" s="312"/>
      <c r="F40" s="90" t="s">
        <v>103</v>
      </c>
      <c r="G40" s="225">
        <v>26.9</v>
      </c>
      <c r="H40" s="225" t="s">
        <v>149</v>
      </c>
    </row>
    <row r="41" spans="1:8">
      <c r="A41" s="731" t="s">
        <v>633</v>
      </c>
      <c r="B41" s="743"/>
      <c r="C41" s="732"/>
      <c r="D41" s="312"/>
      <c r="E41" s="312"/>
      <c r="F41" s="90" t="s">
        <v>103</v>
      </c>
      <c r="G41" s="225">
        <v>33.200000000000003</v>
      </c>
      <c r="H41" s="225" t="s">
        <v>149</v>
      </c>
    </row>
    <row r="42" spans="1:8">
      <c r="A42" s="731" t="s">
        <v>663</v>
      </c>
      <c r="B42" s="743"/>
      <c r="C42" s="732"/>
      <c r="D42" s="312"/>
      <c r="E42" s="312"/>
      <c r="F42" s="90" t="s">
        <v>103</v>
      </c>
      <c r="G42" s="225">
        <v>29.3</v>
      </c>
      <c r="H42" s="225" t="s">
        <v>149</v>
      </c>
    </row>
    <row r="43" spans="1:8">
      <c r="A43" s="731" t="s">
        <v>664</v>
      </c>
      <c r="B43" s="743"/>
      <c r="C43" s="732"/>
      <c r="D43" s="312"/>
      <c r="E43" s="312"/>
      <c r="F43" s="90" t="s">
        <v>103</v>
      </c>
      <c r="G43" s="225">
        <v>29.3</v>
      </c>
      <c r="H43" s="225" t="s">
        <v>149</v>
      </c>
    </row>
    <row r="44" spans="1:8">
      <c r="A44" s="731" t="s">
        <v>634</v>
      </c>
      <c r="B44" s="743"/>
      <c r="C44" s="732"/>
      <c r="D44" s="312"/>
      <c r="E44" s="312"/>
      <c r="F44" s="90" t="s">
        <v>102</v>
      </c>
      <c r="G44" s="225">
        <v>40.200000000000003</v>
      </c>
      <c r="H44" s="225" t="s">
        <v>141</v>
      </c>
    </row>
    <row r="45" spans="1:8" ht="27" customHeight="1">
      <c r="A45" s="731" t="s">
        <v>665</v>
      </c>
      <c r="B45" s="743"/>
      <c r="C45" s="732"/>
      <c r="D45" s="312"/>
      <c r="E45" s="312"/>
      <c r="F45" s="90" t="s">
        <v>102</v>
      </c>
      <c r="G45" s="225">
        <v>38</v>
      </c>
      <c r="H45" s="225" t="s">
        <v>141</v>
      </c>
    </row>
    <row r="46" spans="1:8">
      <c r="A46" s="731" t="s">
        <v>635</v>
      </c>
      <c r="B46" s="743"/>
      <c r="C46" s="732"/>
      <c r="D46" s="312"/>
      <c r="E46" s="312"/>
      <c r="F46" s="90" t="s">
        <v>629</v>
      </c>
      <c r="G46" s="225">
        <v>21.2</v>
      </c>
      <c r="H46" s="225" t="s">
        <v>662</v>
      </c>
    </row>
    <row r="47" spans="1:8">
      <c r="A47" s="731" t="s">
        <v>636</v>
      </c>
      <c r="B47" s="743"/>
      <c r="C47" s="732"/>
      <c r="D47" s="312"/>
      <c r="E47" s="312"/>
      <c r="F47" s="90" t="s">
        <v>103</v>
      </c>
      <c r="G47" s="225">
        <v>17.100000000000001</v>
      </c>
      <c r="H47" s="225" t="s">
        <v>149</v>
      </c>
    </row>
    <row r="48" spans="1:8">
      <c r="A48" s="731" t="s">
        <v>637</v>
      </c>
      <c r="B48" s="743"/>
      <c r="C48" s="732"/>
      <c r="D48" s="312"/>
      <c r="E48" s="312"/>
      <c r="F48" s="90" t="s">
        <v>103</v>
      </c>
      <c r="G48" s="225">
        <v>142</v>
      </c>
      <c r="H48" s="225" t="s">
        <v>149</v>
      </c>
    </row>
    <row r="49" spans="1:14">
      <c r="A49" s="731" t="s">
        <v>638</v>
      </c>
      <c r="B49" s="743"/>
      <c r="C49" s="732"/>
      <c r="D49" s="312"/>
      <c r="E49" s="312"/>
      <c r="F49" s="90" t="s">
        <v>103</v>
      </c>
      <c r="G49" s="225">
        <v>22.5</v>
      </c>
      <c r="H49" s="352" t="s">
        <v>149</v>
      </c>
      <c r="I49" s="354"/>
      <c r="J49" s="346"/>
      <c r="K49" s="346"/>
      <c r="L49" s="346"/>
      <c r="M49" s="346"/>
      <c r="N49" s="346"/>
    </row>
    <row r="50" spans="1:14">
      <c r="A50" s="731" t="s">
        <v>639</v>
      </c>
      <c r="B50" s="743"/>
      <c r="C50" s="732"/>
      <c r="D50" s="311"/>
      <c r="E50" s="311"/>
      <c r="F50" s="753" t="s">
        <v>666</v>
      </c>
      <c r="G50" s="754"/>
      <c r="H50" s="754"/>
      <c r="I50" s="355"/>
      <c r="J50" s="346"/>
      <c r="K50" s="346"/>
      <c r="L50" s="346"/>
      <c r="M50" s="346"/>
      <c r="N50" s="346"/>
    </row>
    <row r="51" spans="1:14" ht="13.2" customHeight="1">
      <c r="A51" s="731" t="s">
        <v>169</v>
      </c>
      <c r="B51" s="743"/>
      <c r="C51" s="732"/>
      <c r="D51" s="324"/>
      <c r="E51" s="324"/>
      <c r="F51" s="93" t="s">
        <v>170</v>
      </c>
      <c r="G51" s="276">
        <v>1.17</v>
      </c>
      <c r="H51" s="353" t="s">
        <v>171</v>
      </c>
      <c r="I51" s="360" t="s">
        <v>667</v>
      </c>
      <c r="J51" s="346"/>
      <c r="K51" s="346"/>
      <c r="L51" s="346"/>
      <c r="M51" s="346"/>
      <c r="N51" s="346"/>
    </row>
    <row r="52" spans="1:14">
      <c r="A52" s="731" t="s">
        <v>172</v>
      </c>
      <c r="B52" s="743"/>
      <c r="C52" s="732"/>
      <c r="D52" s="312"/>
      <c r="E52" s="312"/>
      <c r="F52" s="90" t="s">
        <v>170</v>
      </c>
      <c r="G52" s="225">
        <v>1.19</v>
      </c>
      <c r="H52" s="351" t="s">
        <v>171</v>
      </c>
      <c r="I52" s="360" t="s">
        <v>667</v>
      </c>
      <c r="J52" s="346"/>
      <c r="K52" s="346"/>
      <c r="L52" s="346"/>
      <c r="M52" s="346"/>
      <c r="N52" s="346"/>
    </row>
    <row r="53" spans="1:14">
      <c r="A53" s="731" t="s">
        <v>173</v>
      </c>
      <c r="B53" s="743"/>
      <c r="C53" s="732"/>
      <c r="D53" s="312"/>
      <c r="E53" s="312"/>
      <c r="F53" s="90" t="s">
        <v>170</v>
      </c>
      <c r="G53" s="225">
        <v>1.19</v>
      </c>
      <c r="H53" s="351" t="s">
        <v>171</v>
      </c>
      <c r="I53" s="360" t="s">
        <v>667</v>
      </c>
      <c r="J53" s="346"/>
      <c r="K53" s="346"/>
      <c r="L53" s="346"/>
      <c r="M53" s="346"/>
      <c r="N53" s="346"/>
    </row>
    <row r="54" spans="1:14" ht="13.8" thickBot="1">
      <c r="A54" s="750" t="s">
        <v>174</v>
      </c>
      <c r="B54" s="751"/>
      <c r="C54" s="752"/>
      <c r="D54" s="313"/>
      <c r="E54" s="313"/>
      <c r="F54" s="92" t="s">
        <v>170</v>
      </c>
      <c r="G54" s="91">
        <v>1.19</v>
      </c>
      <c r="H54" s="350" t="s">
        <v>171</v>
      </c>
      <c r="I54" s="360" t="s">
        <v>667</v>
      </c>
      <c r="J54" s="346"/>
      <c r="K54" s="346"/>
      <c r="L54" s="346"/>
      <c r="M54" s="346"/>
      <c r="N54" s="346"/>
    </row>
    <row r="55" spans="1:14" ht="13.8" thickTop="1">
      <c r="A55" s="739" t="s">
        <v>675</v>
      </c>
      <c r="B55" s="739" t="s">
        <v>676</v>
      </c>
      <c r="C55" s="739" t="s">
        <v>677</v>
      </c>
      <c r="D55" s="739" t="s">
        <v>678</v>
      </c>
      <c r="E55" s="324" t="s">
        <v>679</v>
      </c>
      <c r="F55" s="93" t="s">
        <v>175</v>
      </c>
      <c r="G55" s="276">
        <v>8.64</v>
      </c>
      <c r="H55" s="353" t="s">
        <v>176</v>
      </c>
      <c r="I55" s="360" t="s">
        <v>667</v>
      </c>
      <c r="J55" s="356"/>
      <c r="K55" s="357"/>
      <c r="L55" s="357"/>
      <c r="M55" s="358"/>
      <c r="N55" s="359"/>
    </row>
    <row r="56" spans="1:14" s="278" customFormat="1">
      <c r="A56" s="740"/>
      <c r="B56" s="740"/>
      <c r="C56" s="740"/>
      <c r="D56" s="738"/>
      <c r="E56" s="324" t="s">
        <v>680</v>
      </c>
      <c r="F56" s="93" t="s">
        <v>175</v>
      </c>
      <c r="G56" s="279">
        <v>8.64</v>
      </c>
      <c r="H56" s="353" t="s">
        <v>176</v>
      </c>
      <c r="I56" s="360" t="s">
        <v>667</v>
      </c>
      <c r="J56" s="356"/>
      <c r="K56" s="357"/>
      <c r="L56" s="357"/>
      <c r="M56" s="357"/>
      <c r="N56" s="359"/>
    </row>
    <row r="57" spans="1:14" ht="24">
      <c r="A57" s="740"/>
      <c r="B57" s="740"/>
      <c r="C57" s="738"/>
      <c r="D57" s="312" t="s">
        <v>681</v>
      </c>
      <c r="E57" s="312" t="s">
        <v>680</v>
      </c>
      <c r="F57" s="90" t="s">
        <v>175</v>
      </c>
      <c r="G57" s="225">
        <v>3.6</v>
      </c>
      <c r="H57" s="351" t="s">
        <v>176</v>
      </c>
      <c r="I57" s="360" t="s">
        <v>667</v>
      </c>
      <c r="J57" s="356"/>
      <c r="K57" s="357"/>
      <c r="L57" s="357"/>
      <c r="M57" s="357"/>
      <c r="N57" s="359"/>
    </row>
    <row r="58" spans="1:14">
      <c r="A58" s="740"/>
      <c r="B58" s="740"/>
      <c r="C58" s="737" t="s">
        <v>683</v>
      </c>
      <c r="D58" s="731" t="s">
        <v>684</v>
      </c>
      <c r="E58" s="732"/>
      <c r="F58" s="90" t="s">
        <v>175</v>
      </c>
      <c r="G58" s="225">
        <v>3.6</v>
      </c>
      <c r="H58" s="351" t="s">
        <v>176</v>
      </c>
      <c r="I58" s="360" t="s">
        <v>667</v>
      </c>
      <c r="J58" s="356"/>
      <c r="K58" s="357"/>
      <c r="L58" s="357"/>
      <c r="M58" s="357"/>
      <c r="N58" s="359"/>
    </row>
    <row r="59" spans="1:14">
      <c r="A59" s="740"/>
      <c r="B59" s="740"/>
      <c r="C59" s="740"/>
      <c r="D59" s="737" t="s">
        <v>685</v>
      </c>
      <c r="E59" s="312" t="s">
        <v>679</v>
      </c>
      <c r="F59" s="90" t="s">
        <v>175</v>
      </c>
      <c r="G59" s="325">
        <v>8.64</v>
      </c>
      <c r="H59" s="351" t="s">
        <v>176</v>
      </c>
      <c r="I59" s="360" t="s">
        <v>667</v>
      </c>
      <c r="J59" s="356"/>
      <c r="K59" s="357"/>
      <c r="L59" s="357"/>
      <c r="M59" s="357"/>
      <c r="N59" s="359"/>
    </row>
    <row r="60" spans="1:14" s="307" customFormat="1">
      <c r="A60" s="740"/>
      <c r="B60" s="738"/>
      <c r="C60" s="738"/>
      <c r="D60" s="738"/>
      <c r="E60" s="324" t="s">
        <v>680</v>
      </c>
      <c r="F60" s="90" t="s">
        <v>175</v>
      </c>
      <c r="G60" s="316">
        <v>8.64</v>
      </c>
      <c r="H60" s="351" t="s">
        <v>176</v>
      </c>
      <c r="I60" s="360"/>
      <c r="J60" s="356"/>
      <c r="K60" s="357"/>
      <c r="L60" s="357"/>
      <c r="M60" s="358"/>
      <c r="N60" s="359"/>
    </row>
    <row r="61" spans="1:14" s="307" customFormat="1">
      <c r="A61" s="740"/>
      <c r="B61" s="733" t="s">
        <v>690</v>
      </c>
      <c r="C61" s="734"/>
      <c r="D61" s="731" t="s">
        <v>684</v>
      </c>
      <c r="E61" s="732"/>
      <c r="F61" s="90" t="s">
        <v>175</v>
      </c>
      <c r="G61" s="316">
        <v>3.6</v>
      </c>
      <c r="H61" s="351" t="s">
        <v>176</v>
      </c>
      <c r="I61" s="360"/>
      <c r="J61" s="356"/>
      <c r="K61" s="357"/>
      <c r="L61" s="357"/>
      <c r="M61" s="358"/>
      <c r="N61" s="359"/>
    </row>
    <row r="62" spans="1:14" s="307" customFormat="1">
      <c r="A62" s="740"/>
      <c r="B62" s="741"/>
      <c r="C62" s="742"/>
      <c r="D62" s="737" t="s">
        <v>685</v>
      </c>
      <c r="E62" s="324" t="s">
        <v>679</v>
      </c>
      <c r="F62" s="90" t="s">
        <v>175</v>
      </c>
      <c r="G62" s="316">
        <v>8.64</v>
      </c>
      <c r="H62" s="351" t="s">
        <v>176</v>
      </c>
      <c r="I62" s="360"/>
      <c r="J62" s="356"/>
      <c r="K62" s="357"/>
      <c r="L62" s="357"/>
      <c r="M62" s="358"/>
      <c r="N62" s="359"/>
    </row>
    <row r="63" spans="1:14" s="307" customFormat="1">
      <c r="A63" s="738"/>
      <c r="B63" s="735"/>
      <c r="C63" s="736"/>
      <c r="D63" s="738"/>
      <c r="E63" s="324" t="s">
        <v>680</v>
      </c>
      <c r="F63" s="90" t="s">
        <v>175</v>
      </c>
      <c r="G63" s="316">
        <v>8.64</v>
      </c>
      <c r="H63" s="351" t="s">
        <v>176</v>
      </c>
      <c r="I63" s="360"/>
      <c r="J63" s="356"/>
      <c r="K63" s="357"/>
      <c r="L63" s="357"/>
      <c r="M63" s="358"/>
      <c r="N63" s="359"/>
    </row>
    <row r="64" spans="1:14" s="307" customFormat="1" ht="24" customHeight="1">
      <c r="A64" s="737" t="s">
        <v>88</v>
      </c>
      <c r="B64" s="733" t="s">
        <v>691</v>
      </c>
      <c r="C64" s="734"/>
      <c r="D64" s="731" t="s">
        <v>687</v>
      </c>
      <c r="E64" s="732"/>
      <c r="F64" s="90" t="s">
        <v>175</v>
      </c>
      <c r="G64" s="316">
        <v>3.6</v>
      </c>
      <c r="H64" s="351" t="s">
        <v>176</v>
      </c>
      <c r="I64" s="360"/>
      <c r="J64" s="356"/>
      <c r="K64" s="357"/>
      <c r="L64" s="357"/>
      <c r="M64" s="358"/>
      <c r="N64" s="359"/>
    </row>
    <row r="65" spans="1:14" s="307" customFormat="1" ht="36">
      <c r="A65" s="738"/>
      <c r="B65" s="735"/>
      <c r="C65" s="736"/>
      <c r="D65" s="731" t="s">
        <v>685</v>
      </c>
      <c r="E65" s="732"/>
      <c r="F65" s="90" t="s">
        <v>175</v>
      </c>
      <c r="G65" s="225" t="s">
        <v>668</v>
      </c>
      <c r="H65" s="351" t="s">
        <v>176</v>
      </c>
      <c r="I65" s="360"/>
      <c r="J65" s="356"/>
      <c r="K65" s="357"/>
      <c r="L65" s="357"/>
      <c r="M65" s="358"/>
      <c r="N65" s="359"/>
    </row>
    <row r="66" spans="1:14">
      <c r="A66" s="224" t="s">
        <v>669</v>
      </c>
    </row>
    <row r="67" spans="1:14">
      <c r="A67" s="224" t="s">
        <v>670</v>
      </c>
    </row>
  </sheetData>
  <mergeCells count="67">
    <mergeCell ref="A54:C54"/>
    <mergeCell ref="A50:C50"/>
    <mergeCell ref="F50:H50"/>
    <mergeCell ref="A51:C51"/>
    <mergeCell ref="A52:C52"/>
    <mergeCell ref="A53:C53"/>
    <mergeCell ref="A45:C45"/>
    <mergeCell ref="A46:C46"/>
    <mergeCell ref="A47:C47"/>
    <mergeCell ref="A48:C48"/>
    <mergeCell ref="A49:C49"/>
    <mergeCell ref="A17:A18"/>
    <mergeCell ref="B17:C17"/>
    <mergeCell ref="B18:C18"/>
    <mergeCell ref="A19:A24"/>
    <mergeCell ref="B19:B21"/>
    <mergeCell ref="B22:B23"/>
    <mergeCell ref="A2:C2"/>
    <mergeCell ref="A3:C3"/>
    <mergeCell ref="A4:C4"/>
    <mergeCell ref="A5:C5"/>
    <mergeCell ref="A6:C6"/>
    <mergeCell ref="A7:C7"/>
    <mergeCell ref="A15:A16"/>
    <mergeCell ref="A8:C8"/>
    <mergeCell ref="A9:C9"/>
    <mergeCell ref="A10:C10"/>
    <mergeCell ref="A11:C11"/>
    <mergeCell ref="A12:C12"/>
    <mergeCell ref="A13:C13"/>
    <mergeCell ref="A14:C14"/>
    <mergeCell ref="B15:C15"/>
    <mergeCell ref="B16:C16"/>
    <mergeCell ref="A25:C25"/>
    <mergeCell ref="A26:C26"/>
    <mergeCell ref="A27:C27"/>
    <mergeCell ref="A28:C28"/>
    <mergeCell ref="A29:C29"/>
    <mergeCell ref="A40:C40"/>
    <mergeCell ref="A41:C41"/>
    <mergeCell ref="A42:C42"/>
    <mergeCell ref="A43:C43"/>
    <mergeCell ref="A44:C44"/>
    <mergeCell ref="A35:C35"/>
    <mergeCell ref="A36:C36"/>
    <mergeCell ref="A37:C37"/>
    <mergeCell ref="A38:C38"/>
    <mergeCell ref="A39:C39"/>
    <mergeCell ref="A30:C30"/>
    <mergeCell ref="B31:C31"/>
    <mergeCell ref="A32:C32"/>
    <mergeCell ref="A33:C33"/>
    <mergeCell ref="A34:C34"/>
    <mergeCell ref="D64:E64"/>
    <mergeCell ref="B64:C65"/>
    <mergeCell ref="A64:A65"/>
    <mergeCell ref="A55:A63"/>
    <mergeCell ref="C55:C57"/>
    <mergeCell ref="B55:B60"/>
    <mergeCell ref="C58:C60"/>
    <mergeCell ref="D59:D60"/>
    <mergeCell ref="D58:E58"/>
    <mergeCell ref="D55:D56"/>
    <mergeCell ref="B61:C63"/>
    <mergeCell ref="D61:E61"/>
    <mergeCell ref="D62:D63"/>
    <mergeCell ref="D65:E65"/>
  </mergeCells>
  <phoneticPr fontId="3"/>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45"/>
  <sheetViews>
    <sheetView topLeftCell="A31" workbookViewId="0">
      <selection activeCell="J51" sqref="J51"/>
    </sheetView>
  </sheetViews>
  <sheetFormatPr defaultRowHeight="13.2"/>
  <cols>
    <col min="1" max="2" width="8.88671875" style="224"/>
    <col min="3" max="4" width="22.109375" style="224" customWidth="1"/>
    <col min="5" max="5" width="11.44140625" style="224" customWidth="1"/>
    <col min="6" max="6" width="16" style="224" customWidth="1"/>
    <col min="7" max="9" width="11.44140625" style="224" customWidth="1"/>
    <col min="10" max="10" width="37.33203125" style="224" customWidth="1"/>
    <col min="11" max="16384" width="8.88671875" style="224"/>
  </cols>
  <sheetData>
    <row r="1" spans="1:9">
      <c r="A1" s="224" t="s">
        <v>177</v>
      </c>
    </row>
    <row r="2" spans="1:9" ht="24.6" customHeight="1">
      <c r="A2" s="94"/>
      <c r="B2" s="731" t="s">
        <v>91</v>
      </c>
      <c r="C2" s="743"/>
      <c r="D2" s="732"/>
      <c r="E2" s="225" t="s">
        <v>178</v>
      </c>
      <c r="F2" s="225" t="s">
        <v>179</v>
      </c>
      <c r="G2" s="225" t="s">
        <v>180</v>
      </c>
      <c r="H2" s="225" t="s">
        <v>181</v>
      </c>
      <c r="I2" s="274" t="s">
        <v>182</v>
      </c>
    </row>
    <row r="3" spans="1:9" ht="13.8" customHeight="1">
      <c r="A3" s="94"/>
      <c r="B3" s="731" t="s">
        <v>183</v>
      </c>
      <c r="C3" s="743"/>
      <c r="D3" s="732"/>
      <c r="E3" s="95">
        <f t="shared" ref="E3:E8" si="0">ROUND(I3,4)</f>
        <v>6.9699999999999998E-2</v>
      </c>
      <c r="F3" s="225" t="s">
        <v>184</v>
      </c>
      <c r="G3" s="275">
        <v>1.9E-2</v>
      </c>
      <c r="H3" s="225" t="s">
        <v>185</v>
      </c>
      <c r="I3" s="95">
        <f>G3/12*44</f>
        <v>6.9666666666666668E-2</v>
      </c>
    </row>
    <row r="4" spans="1:9" ht="13.8" customHeight="1">
      <c r="A4" s="94"/>
      <c r="B4" s="731" t="s">
        <v>186</v>
      </c>
      <c r="C4" s="743"/>
      <c r="D4" s="732"/>
      <c r="E4" s="95">
        <f t="shared" si="0"/>
        <v>6.7100000000000007E-2</v>
      </c>
      <c r="F4" s="225" t="s">
        <v>187</v>
      </c>
      <c r="G4" s="275">
        <v>1.83E-2</v>
      </c>
      <c r="H4" s="225" t="s">
        <v>188</v>
      </c>
      <c r="I4" s="95">
        <f t="shared" ref="I4:I39" si="1">G4/12*44</f>
        <v>6.7100000000000007E-2</v>
      </c>
    </row>
    <row r="5" spans="1:9">
      <c r="A5" s="94"/>
      <c r="B5" s="731" t="s">
        <v>142</v>
      </c>
      <c r="C5" s="743"/>
      <c r="D5" s="732"/>
      <c r="E5" s="95">
        <f t="shared" si="0"/>
        <v>6.8599999999999994E-2</v>
      </c>
      <c r="F5" s="225" t="s">
        <v>187</v>
      </c>
      <c r="G5" s="275">
        <v>1.8700000000000001E-2</v>
      </c>
      <c r="H5" s="225" t="s">
        <v>188</v>
      </c>
      <c r="I5" s="95">
        <f t="shared" si="1"/>
        <v>6.8566666666666665E-2</v>
      </c>
    </row>
    <row r="6" spans="1:9">
      <c r="A6" s="94"/>
      <c r="B6" s="731" t="s">
        <v>143</v>
      </c>
      <c r="C6" s="743"/>
      <c r="D6" s="732"/>
      <c r="E6" s="95">
        <f t="shared" si="0"/>
        <v>6.8199999999999997E-2</v>
      </c>
      <c r="F6" s="225" t="s">
        <v>187</v>
      </c>
      <c r="G6" s="275">
        <v>1.8599999999999998E-2</v>
      </c>
      <c r="H6" s="225" t="s">
        <v>188</v>
      </c>
      <c r="I6" s="95">
        <f t="shared" si="1"/>
        <v>6.8199999999999997E-2</v>
      </c>
    </row>
    <row r="7" spans="1:9">
      <c r="A7" s="94"/>
      <c r="B7" s="731" t="s">
        <v>656</v>
      </c>
      <c r="C7" s="743"/>
      <c r="D7" s="732"/>
      <c r="E7" s="95">
        <f t="shared" si="0"/>
        <v>6.8199999999999997E-2</v>
      </c>
      <c r="F7" s="225" t="s">
        <v>187</v>
      </c>
      <c r="G7" s="275">
        <v>1.8599999999999998E-2</v>
      </c>
      <c r="H7" s="225" t="s">
        <v>188</v>
      </c>
      <c r="I7" s="95">
        <f t="shared" si="1"/>
        <v>6.8199999999999997E-2</v>
      </c>
    </row>
    <row r="8" spans="1:9">
      <c r="A8" s="94"/>
      <c r="B8" s="731" t="s">
        <v>144</v>
      </c>
      <c r="C8" s="743"/>
      <c r="D8" s="732"/>
      <c r="E8" s="95">
        <f t="shared" si="0"/>
        <v>6.8599999999999994E-2</v>
      </c>
      <c r="F8" s="225" t="s">
        <v>187</v>
      </c>
      <c r="G8" s="275">
        <v>1.8700000000000001E-2</v>
      </c>
      <c r="H8" s="225" t="s">
        <v>188</v>
      </c>
      <c r="I8" s="95">
        <f t="shared" si="1"/>
        <v>6.8566666666666665E-2</v>
      </c>
    </row>
    <row r="9" spans="1:9">
      <c r="A9" s="94"/>
      <c r="B9" s="731" t="s">
        <v>145</v>
      </c>
      <c r="C9" s="743"/>
      <c r="D9" s="732"/>
      <c r="E9" s="95">
        <f t="shared" ref="E9:E38" si="2">ROUND(I9,4)</f>
        <v>6.8900000000000003E-2</v>
      </c>
      <c r="F9" s="225" t="s">
        <v>187</v>
      </c>
      <c r="G9" s="275">
        <v>1.8800000000000001E-2</v>
      </c>
      <c r="H9" s="225" t="s">
        <v>188</v>
      </c>
      <c r="I9" s="95">
        <f t="shared" si="1"/>
        <v>6.8933333333333333E-2</v>
      </c>
    </row>
    <row r="10" spans="1:9">
      <c r="A10" s="94"/>
      <c r="B10" s="731" t="s">
        <v>146</v>
      </c>
      <c r="C10" s="743"/>
      <c r="D10" s="732"/>
      <c r="E10" s="95">
        <f t="shared" si="2"/>
        <v>7.0800000000000002E-2</v>
      </c>
      <c r="F10" s="225" t="s">
        <v>187</v>
      </c>
      <c r="G10" s="275">
        <v>1.9300000000000001E-2</v>
      </c>
      <c r="H10" s="225" t="s">
        <v>188</v>
      </c>
      <c r="I10" s="95">
        <f t="shared" si="1"/>
        <v>7.0766666666666672E-2</v>
      </c>
    </row>
    <row r="11" spans="1:9" ht="13.8" customHeight="1">
      <c r="A11" s="94"/>
      <c r="B11" s="731" t="s">
        <v>147</v>
      </c>
      <c r="C11" s="743"/>
      <c r="D11" s="732"/>
      <c r="E11" s="95">
        <f t="shared" si="2"/>
        <v>7.4099999999999999E-2</v>
      </c>
      <c r="F11" s="414" t="s">
        <v>187</v>
      </c>
      <c r="G11" s="275">
        <v>2.0199999999999999E-2</v>
      </c>
      <c r="H11" s="225" t="s">
        <v>188</v>
      </c>
      <c r="I11" s="95">
        <f t="shared" si="1"/>
        <v>7.406666666666667E-2</v>
      </c>
    </row>
    <row r="12" spans="1:9" ht="13.8" customHeight="1">
      <c r="A12" s="94"/>
      <c r="B12" s="731" t="s">
        <v>658</v>
      </c>
      <c r="C12" s="743"/>
      <c r="D12" s="732"/>
      <c r="E12" s="95">
        <f t="shared" si="2"/>
        <v>7.2999999999999995E-2</v>
      </c>
      <c r="F12" s="414" t="s">
        <v>187</v>
      </c>
      <c r="G12" s="275">
        <v>1.9900000000000001E-2</v>
      </c>
      <c r="H12" s="225" t="s">
        <v>188</v>
      </c>
      <c r="I12" s="95">
        <f t="shared" si="1"/>
        <v>7.296666666666668E-2</v>
      </c>
    </row>
    <row r="13" spans="1:9" ht="13.8" customHeight="1">
      <c r="A13" s="94"/>
      <c r="B13" s="731" t="s">
        <v>148</v>
      </c>
      <c r="C13" s="743"/>
      <c r="D13" s="732"/>
      <c r="E13" s="95">
        <f t="shared" si="2"/>
        <v>7.4800000000000005E-2</v>
      </c>
      <c r="F13" s="414" t="s">
        <v>187</v>
      </c>
      <c r="G13" s="275">
        <v>2.0400000000000001E-2</v>
      </c>
      <c r="H13" s="225" t="s">
        <v>188</v>
      </c>
      <c r="I13" s="95">
        <f t="shared" si="1"/>
        <v>7.4800000000000005E-2</v>
      </c>
    </row>
    <row r="14" spans="1:9" ht="13.8" customHeight="1">
      <c r="A14" s="94"/>
      <c r="B14" s="731" t="s">
        <v>644</v>
      </c>
      <c r="C14" s="743"/>
      <c r="D14" s="732"/>
      <c r="E14" s="95">
        <f t="shared" si="2"/>
        <v>8.9800000000000005E-2</v>
      </c>
      <c r="F14" s="414" t="s">
        <v>187</v>
      </c>
      <c r="G14" s="275">
        <v>2.4500000000000001E-2</v>
      </c>
      <c r="H14" s="225" t="s">
        <v>188</v>
      </c>
      <c r="I14" s="95">
        <f t="shared" si="1"/>
        <v>8.9833333333333348E-2</v>
      </c>
    </row>
    <row r="15" spans="1:9">
      <c r="A15" s="94"/>
      <c r="B15" s="746" t="s">
        <v>151</v>
      </c>
      <c r="C15" s="731" t="s">
        <v>189</v>
      </c>
      <c r="D15" s="732"/>
      <c r="E15" s="95">
        <f t="shared" si="2"/>
        <v>5.9799999999999999E-2</v>
      </c>
      <c r="F15" s="414" t="s">
        <v>187</v>
      </c>
      <c r="G15" s="275">
        <v>1.6299999999999999E-2</v>
      </c>
      <c r="H15" s="225" t="s">
        <v>188</v>
      </c>
      <c r="I15" s="95">
        <f t="shared" si="1"/>
        <v>5.9766666666666655E-2</v>
      </c>
    </row>
    <row r="16" spans="1:9">
      <c r="A16" s="94"/>
      <c r="B16" s="746"/>
      <c r="C16" s="731" t="s">
        <v>190</v>
      </c>
      <c r="D16" s="732"/>
      <c r="E16" s="95">
        <f t="shared" si="2"/>
        <v>5.28E-2</v>
      </c>
      <c r="F16" s="414" t="s">
        <v>187</v>
      </c>
      <c r="G16" s="275">
        <v>1.44E-2</v>
      </c>
      <c r="H16" s="225" t="s">
        <v>188</v>
      </c>
      <c r="I16" s="95">
        <f t="shared" si="1"/>
        <v>5.2799999999999993E-2</v>
      </c>
    </row>
    <row r="17" spans="1:10" ht="13.8" customHeight="1">
      <c r="A17" s="94"/>
      <c r="B17" s="746" t="s">
        <v>155</v>
      </c>
      <c r="C17" s="731" t="s">
        <v>191</v>
      </c>
      <c r="D17" s="732"/>
      <c r="E17" s="95">
        <f t="shared" si="2"/>
        <v>5.0999999999999997E-2</v>
      </c>
      <c r="F17" s="414" t="s">
        <v>187</v>
      </c>
      <c r="G17" s="275">
        <v>1.3899999999999999E-2</v>
      </c>
      <c r="H17" s="225" t="s">
        <v>188</v>
      </c>
      <c r="I17" s="95">
        <f t="shared" si="1"/>
        <v>5.096666666666666E-2</v>
      </c>
    </row>
    <row r="18" spans="1:10">
      <c r="A18" s="94"/>
      <c r="B18" s="746"/>
      <c r="C18" s="731" t="s">
        <v>192</v>
      </c>
      <c r="D18" s="732"/>
      <c r="E18" s="95">
        <f t="shared" si="2"/>
        <v>5.0999999999999997E-2</v>
      </c>
      <c r="F18" s="414" t="s">
        <v>187</v>
      </c>
      <c r="G18" s="275">
        <v>1.3899999999999999E-2</v>
      </c>
      <c r="H18" s="225" t="s">
        <v>188</v>
      </c>
      <c r="I18" s="95">
        <f t="shared" si="1"/>
        <v>5.096666666666666E-2</v>
      </c>
    </row>
    <row r="19" spans="1:10">
      <c r="A19" s="94"/>
      <c r="B19" s="746" t="s">
        <v>158</v>
      </c>
      <c r="C19" s="737" t="s">
        <v>159</v>
      </c>
      <c r="D19" s="225" t="s">
        <v>616</v>
      </c>
      <c r="E19" s="95">
        <f t="shared" si="2"/>
        <v>9.0200000000000002E-2</v>
      </c>
      <c r="F19" s="414" t="s">
        <v>187</v>
      </c>
      <c r="G19" s="275">
        <v>2.46E-2</v>
      </c>
      <c r="H19" s="225" t="s">
        <v>188</v>
      </c>
      <c r="I19" s="95">
        <f t="shared" si="1"/>
        <v>9.0200000000000002E-2</v>
      </c>
    </row>
    <row r="20" spans="1:10">
      <c r="A20" s="94"/>
      <c r="B20" s="746"/>
      <c r="C20" s="740"/>
      <c r="D20" s="225" t="s">
        <v>617</v>
      </c>
      <c r="E20" s="95">
        <f t="shared" si="2"/>
        <v>8.9800000000000005E-2</v>
      </c>
      <c r="F20" s="414" t="s">
        <v>187</v>
      </c>
      <c r="G20" s="275">
        <v>2.4500000000000001E-2</v>
      </c>
      <c r="H20" s="225" t="s">
        <v>188</v>
      </c>
      <c r="I20" s="95">
        <f t="shared" si="1"/>
        <v>8.9833333333333348E-2</v>
      </c>
    </row>
    <row r="21" spans="1:10">
      <c r="A21" s="94"/>
      <c r="B21" s="746"/>
      <c r="C21" s="738"/>
      <c r="D21" s="225" t="s">
        <v>618</v>
      </c>
      <c r="E21" s="95">
        <f t="shared" si="2"/>
        <v>9.1999999999999998E-2</v>
      </c>
      <c r="F21" s="414" t="s">
        <v>187</v>
      </c>
      <c r="G21" s="275">
        <v>2.5100000000000001E-2</v>
      </c>
      <c r="H21" s="225" t="s">
        <v>188</v>
      </c>
      <c r="I21" s="95">
        <f t="shared" si="1"/>
        <v>9.2033333333333328E-2</v>
      </c>
    </row>
    <row r="22" spans="1:10" ht="13.8" customHeight="1">
      <c r="A22" s="94"/>
      <c r="B22" s="746"/>
      <c r="C22" s="737" t="s">
        <v>160</v>
      </c>
      <c r="D22" s="225" t="s">
        <v>619</v>
      </c>
      <c r="E22" s="95">
        <f t="shared" si="2"/>
        <v>8.9099999999999999E-2</v>
      </c>
      <c r="F22" s="414" t="s">
        <v>187</v>
      </c>
      <c r="G22" s="275">
        <v>2.4299999999999999E-2</v>
      </c>
      <c r="H22" s="225" t="s">
        <v>188</v>
      </c>
      <c r="I22" s="95">
        <f t="shared" si="1"/>
        <v>8.9099999999999999E-2</v>
      </c>
    </row>
    <row r="23" spans="1:10" ht="13.8" customHeight="1">
      <c r="A23" s="94"/>
      <c r="B23" s="746"/>
      <c r="C23" s="738"/>
      <c r="D23" s="225" t="s">
        <v>620</v>
      </c>
      <c r="E23" s="95">
        <f t="shared" si="2"/>
        <v>8.8700000000000001E-2</v>
      </c>
      <c r="F23" s="414" t="s">
        <v>187</v>
      </c>
      <c r="G23" s="275">
        <v>2.4199999999999999E-2</v>
      </c>
      <c r="H23" s="225" t="s">
        <v>188</v>
      </c>
      <c r="I23" s="95">
        <f t="shared" si="1"/>
        <v>8.8733333333333331E-2</v>
      </c>
    </row>
    <row r="24" spans="1:10" ht="13.8" customHeight="1">
      <c r="A24" s="94"/>
      <c r="B24" s="746"/>
      <c r="C24" s="731" t="s">
        <v>621</v>
      </c>
      <c r="D24" s="732"/>
      <c r="E24" s="95">
        <f t="shared" si="2"/>
        <v>9.5000000000000001E-2</v>
      </c>
      <c r="F24" s="414" t="s">
        <v>187</v>
      </c>
      <c r="G24" s="275">
        <v>2.5899999999999999E-2</v>
      </c>
      <c r="H24" s="225" t="s">
        <v>188</v>
      </c>
      <c r="I24" s="95">
        <f>G24/12*44</f>
        <v>9.4966666666666671E-2</v>
      </c>
    </row>
    <row r="25" spans="1:10">
      <c r="A25" s="94"/>
      <c r="B25" s="731" t="s">
        <v>162</v>
      </c>
      <c r="C25" s="743"/>
      <c r="D25" s="732"/>
      <c r="E25" s="95">
        <f t="shared" si="2"/>
        <v>0.1096</v>
      </c>
      <c r="F25" s="414" t="s">
        <v>187</v>
      </c>
      <c r="G25" s="275">
        <v>2.9899999999999999E-2</v>
      </c>
      <c r="H25" s="225" t="s">
        <v>188</v>
      </c>
      <c r="I25" s="95">
        <f t="shared" si="1"/>
        <v>0.10963333333333333</v>
      </c>
    </row>
    <row r="26" spans="1:10">
      <c r="A26" s="94"/>
      <c r="B26" s="731" t="s">
        <v>163</v>
      </c>
      <c r="C26" s="743"/>
      <c r="D26" s="732"/>
      <c r="E26" s="95">
        <f t="shared" si="2"/>
        <v>7.6600000000000001E-2</v>
      </c>
      <c r="F26" s="414" t="s">
        <v>187</v>
      </c>
      <c r="G26" s="275">
        <v>2.0899999999999998E-2</v>
      </c>
      <c r="H26" s="225" t="s">
        <v>188</v>
      </c>
      <c r="I26" s="95">
        <f t="shared" si="1"/>
        <v>7.6633333333333331E-2</v>
      </c>
    </row>
    <row r="27" spans="1:10">
      <c r="A27" s="94"/>
      <c r="B27" s="731" t="s">
        <v>164</v>
      </c>
      <c r="C27" s="743"/>
      <c r="D27" s="732"/>
      <c r="E27" s="95">
        <f t="shared" si="2"/>
        <v>0.04</v>
      </c>
      <c r="F27" s="414" t="s">
        <v>187</v>
      </c>
      <c r="G27" s="275">
        <v>1.09E-2</v>
      </c>
      <c r="H27" s="225" t="s">
        <v>188</v>
      </c>
      <c r="I27" s="95">
        <f t="shared" si="1"/>
        <v>3.9966666666666671E-2</v>
      </c>
    </row>
    <row r="28" spans="1:10" ht="14.4" customHeight="1">
      <c r="A28" s="94"/>
      <c r="B28" s="731" t="s">
        <v>165</v>
      </c>
      <c r="C28" s="743"/>
      <c r="D28" s="732"/>
      <c r="E28" s="95">
        <f t="shared" si="2"/>
        <v>9.6799999999999997E-2</v>
      </c>
      <c r="F28" s="414" t="s">
        <v>187</v>
      </c>
      <c r="G28" s="275">
        <v>2.64E-2</v>
      </c>
      <c r="H28" s="225" t="s">
        <v>188</v>
      </c>
      <c r="I28" s="95">
        <f t="shared" si="1"/>
        <v>9.6800000000000011E-2</v>
      </c>
    </row>
    <row r="29" spans="1:10" ht="14.4" customHeight="1">
      <c r="A29" s="94"/>
      <c r="B29" s="731" t="s">
        <v>661</v>
      </c>
      <c r="C29" s="743"/>
      <c r="D29" s="732"/>
      <c r="E29" s="95">
        <f t="shared" si="2"/>
        <v>9.6799999999999997E-2</v>
      </c>
      <c r="F29" s="414" t="s">
        <v>187</v>
      </c>
      <c r="G29" s="275">
        <v>2.64E-2</v>
      </c>
      <c r="H29" s="225" t="s">
        <v>188</v>
      </c>
      <c r="I29" s="95">
        <f t="shared" si="1"/>
        <v>9.6800000000000011E-2</v>
      </c>
    </row>
    <row r="30" spans="1:10" ht="13.8" customHeight="1">
      <c r="A30" s="94"/>
      <c r="B30" s="731" t="s">
        <v>166</v>
      </c>
      <c r="C30" s="743"/>
      <c r="D30" s="732"/>
      <c r="E30" s="95">
        <f t="shared" si="2"/>
        <v>0.154</v>
      </c>
      <c r="F30" s="414" t="s">
        <v>187</v>
      </c>
      <c r="G30" s="275">
        <v>4.2000000000000003E-2</v>
      </c>
      <c r="H30" s="225" t="s">
        <v>188</v>
      </c>
      <c r="I30" s="95">
        <f t="shared" si="1"/>
        <v>0.154</v>
      </c>
    </row>
    <row r="31" spans="1:10" ht="52.8">
      <c r="A31" s="94"/>
      <c r="B31" s="304" t="s">
        <v>167</v>
      </c>
      <c r="C31" s="755" t="s">
        <v>392</v>
      </c>
      <c r="D31" s="756"/>
      <c r="E31" s="305">
        <f>ROUND(I31,4)</f>
        <v>5.1299999999999998E-2</v>
      </c>
      <c r="F31" s="304" t="s">
        <v>187</v>
      </c>
      <c r="G31" s="304">
        <v>1.4E-2</v>
      </c>
      <c r="H31" s="304" t="s">
        <v>188</v>
      </c>
      <c r="I31" s="305">
        <f>G31/12*44</f>
        <v>5.1333333333333335E-2</v>
      </c>
      <c r="J31" s="306" t="s">
        <v>736</v>
      </c>
    </row>
    <row r="32" spans="1:10">
      <c r="A32" s="94"/>
      <c r="B32" s="731" t="s">
        <v>631</v>
      </c>
      <c r="C32" s="743"/>
      <c r="D32" s="732"/>
      <c r="E32" s="95">
        <f t="shared" si="2"/>
        <v>5.9400000000000001E-2</v>
      </c>
      <c r="F32" s="225" t="s">
        <v>187</v>
      </c>
      <c r="G32" s="225">
        <v>1.6199999999999999E-2</v>
      </c>
      <c r="H32" s="225" t="s">
        <v>188</v>
      </c>
      <c r="I32" s="95">
        <f t="shared" si="1"/>
        <v>5.9399999999999994E-2</v>
      </c>
    </row>
    <row r="33" spans="1:9">
      <c r="A33" s="94"/>
      <c r="B33" s="731" t="s">
        <v>632</v>
      </c>
      <c r="C33" s="743"/>
      <c r="D33" s="732"/>
      <c r="E33" s="95">
        <f t="shared" si="2"/>
        <v>6.0900000000000003E-2</v>
      </c>
      <c r="F33" s="225" t="s">
        <v>187</v>
      </c>
      <c r="G33" s="225">
        <v>1.66E-2</v>
      </c>
      <c r="H33" s="225" t="s">
        <v>188</v>
      </c>
      <c r="I33" s="95">
        <f t="shared" si="1"/>
        <v>6.0866666666666673E-2</v>
      </c>
    </row>
    <row r="34" spans="1:9">
      <c r="A34" s="94"/>
      <c r="B34" s="731" t="s">
        <v>633</v>
      </c>
      <c r="C34" s="743"/>
      <c r="D34" s="732"/>
      <c r="E34" s="95">
        <f t="shared" si="2"/>
        <v>4.9500000000000002E-2</v>
      </c>
      <c r="F34" s="225" t="s">
        <v>187</v>
      </c>
      <c r="G34" s="225">
        <v>1.35E-2</v>
      </c>
      <c r="H34" s="225" t="s">
        <v>188</v>
      </c>
      <c r="I34" s="95">
        <f t="shared" si="1"/>
        <v>4.9499999999999995E-2</v>
      </c>
    </row>
    <row r="35" spans="1:9">
      <c r="A35" s="94"/>
      <c r="B35" s="731" t="s">
        <v>663</v>
      </c>
      <c r="C35" s="743"/>
      <c r="D35" s="732"/>
      <c r="E35" s="95">
        <f t="shared" si="2"/>
        <v>9.4200000000000006E-2</v>
      </c>
      <c r="F35" s="225" t="s">
        <v>187</v>
      </c>
      <c r="G35" s="225">
        <v>2.5700000000000001E-2</v>
      </c>
      <c r="H35" s="225" t="s">
        <v>188</v>
      </c>
      <c r="I35" s="95">
        <f t="shared" si="1"/>
        <v>9.4233333333333336E-2</v>
      </c>
    </row>
    <row r="36" spans="1:9">
      <c r="A36" s="94"/>
      <c r="B36" s="731" t="s">
        <v>664</v>
      </c>
      <c r="C36" s="743"/>
      <c r="D36" s="732"/>
      <c r="E36" s="95">
        <f t="shared" si="2"/>
        <v>8.7599999999999997E-2</v>
      </c>
      <c r="F36" s="225" t="s">
        <v>187</v>
      </c>
      <c r="G36" s="225">
        <v>2.3900000000000001E-2</v>
      </c>
      <c r="H36" s="225" t="s">
        <v>188</v>
      </c>
      <c r="I36" s="95">
        <f t="shared" si="1"/>
        <v>8.7633333333333341E-2</v>
      </c>
    </row>
    <row r="37" spans="1:9">
      <c r="A37" s="94"/>
      <c r="B37" s="731" t="s">
        <v>634</v>
      </c>
      <c r="C37" s="743"/>
      <c r="D37" s="732"/>
      <c r="E37" s="95">
        <f t="shared" si="2"/>
        <v>6.5600000000000006E-2</v>
      </c>
      <c r="F37" s="225" t="s">
        <v>187</v>
      </c>
      <c r="G37" s="225">
        <v>1.7899999999999999E-2</v>
      </c>
      <c r="H37" s="225" t="s">
        <v>188</v>
      </c>
      <c r="I37" s="95">
        <f t="shared" si="1"/>
        <v>6.5633333333333321E-2</v>
      </c>
    </row>
    <row r="38" spans="1:9">
      <c r="A38" s="94"/>
      <c r="B38" s="731" t="s">
        <v>665</v>
      </c>
      <c r="C38" s="743"/>
      <c r="D38" s="732"/>
      <c r="E38" s="95">
        <f t="shared" si="2"/>
        <v>6.8900000000000003E-2</v>
      </c>
      <c r="F38" s="225" t="s">
        <v>187</v>
      </c>
      <c r="G38" s="225">
        <v>1.8800000000000001E-2</v>
      </c>
      <c r="H38" s="225" t="s">
        <v>188</v>
      </c>
      <c r="I38" s="95">
        <f t="shared" si="1"/>
        <v>6.8933333333333333E-2</v>
      </c>
    </row>
    <row r="39" spans="1:9">
      <c r="A39" s="94"/>
      <c r="B39" s="731" t="s">
        <v>169</v>
      </c>
      <c r="C39" s="743"/>
      <c r="D39" s="732"/>
      <c r="E39" s="95">
        <v>6.54E-2</v>
      </c>
      <c r="F39" s="225" t="s">
        <v>187</v>
      </c>
      <c r="G39" s="225" t="s">
        <v>793</v>
      </c>
      <c r="H39" s="225" t="s">
        <v>188</v>
      </c>
      <c r="I39" s="95" t="s">
        <v>793</v>
      </c>
    </row>
    <row r="40" spans="1:9" ht="36">
      <c r="A40" s="94"/>
      <c r="B40" s="731" t="s">
        <v>645</v>
      </c>
      <c r="C40" s="743"/>
      <c r="D40" s="732"/>
      <c r="E40" s="225" t="s">
        <v>672</v>
      </c>
      <c r="F40" s="225" t="s">
        <v>187</v>
      </c>
      <c r="G40" s="225" t="s">
        <v>672</v>
      </c>
      <c r="H40" s="225" t="s">
        <v>188</v>
      </c>
      <c r="I40" s="95" t="s">
        <v>671</v>
      </c>
    </row>
    <row r="41" spans="1:9" ht="36">
      <c r="A41" s="94"/>
      <c r="B41" s="731" t="s">
        <v>173</v>
      </c>
      <c r="C41" s="743"/>
      <c r="D41" s="732"/>
      <c r="E41" s="331" t="s">
        <v>672</v>
      </c>
      <c r="F41" s="225" t="s">
        <v>187</v>
      </c>
      <c r="G41" s="331" t="s">
        <v>672</v>
      </c>
      <c r="H41" s="225" t="s">
        <v>188</v>
      </c>
      <c r="I41" s="95" t="s">
        <v>671</v>
      </c>
    </row>
    <row r="42" spans="1:9" ht="36.6" thickBot="1">
      <c r="A42" s="94"/>
      <c r="B42" s="731" t="s">
        <v>174</v>
      </c>
      <c r="C42" s="743"/>
      <c r="D42" s="732"/>
      <c r="E42" s="331" t="s">
        <v>672</v>
      </c>
      <c r="F42" s="225" t="s">
        <v>184</v>
      </c>
      <c r="G42" s="225" t="s">
        <v>672</v>
      </c>
      <c r="H42" s="225" t="s">
        <v>188</v>
      </c>
      <c r="I42" s="95" t="s">
        <v>671</v>
      </c>
    </row>
    <row r="43" spans="1:9" ht="13.8" thickTop="1">
      <c r="B43" s="731" t="s">
        <v>193</v>
      </c>
      <c r="C43" s="743"/>
      <c r="D43" s="732"/>
      <c r="E43" s="415">
        <v>4.2099999999999999E-4</v>
      </c>
      <c r="F43" s="277" t="s">
        <v>194</v>
      </c>
      <c r="G43" s="416" t="s">
        <v>789</v>
      </c>
    </row>
    <row r="44" spans="1:9" ht="14.4">
      <c r="B44" s="224" t="s">
        <v>646</v>
      </c>
    </row>
    <row r="45" spans="1:9">
      <c r="B45" s="224" t="s">
        <v>792</v>
      </c>
    </row>
  </sheetData>
  <mergeCells count="42">
    <mergeCell ref="B39:D39"/>
    <mergeCell ref="B40:D40"/>
    <mergeCell ref="B41:D41"/>
    <mergeCell ref="B42:D42"/>
    <mergeCell ref="B43:D43"/>
    <mergeCell ref="B34:D34"/>
    <mergeCell ref="B35:D35"/>
    <mergeCell ref="B36:D36"/>
    <mergeCell ref="B37:D37"/>
    <mergeCell ref="B38:D38"/>
    <mergeCell ref="B2:D2"/>
    <mergeCell ref="B3:D3"/>
    <mergeCell ref="B4:D4"/>
    <mergeCell ref="B5:D5"/>
    <mergeCell ref="B13:D13"/>
    <mergeCell ref="B6:D6"/>
    <mergeCell ref="B7:D7"/>
    <mergeCell ref="B8:D8"/>
    <mergeCell ref="B9:D9"/>
    <mergeCell ref="B10:D10"/>
    <mergeCell ref="B11:D11"/>
    <mergeCell ref="B12:D12"/>
    <mergeCell ref="C15:D15"/>
    <mergeCell ref="B15:B16"/>
    <mergeCell ref="C16:D16"/>
    <mergeCell ref="B14:D14"/>
    <mergeCell ref="B25:D25"/>
    <mergeCell ref="B26:D26"/>
    <mergeCell ref="B17:B18"/>
    <mergeCell ref="C17:D17"/>
    <mergeCell ref="C18:D18"/>
    <mergeCell ref="B19:B24"/>
    <mergeCell ref="C19:C21"/>
    <mergeCell ref="C22:C23"/>
    <mergeCell ref="C24:D24"/>
    <mergeCell ref="B32:D32"/>
    <mergeCell ref="B33:D33"/>
    <mergeCell ref="B27:D27"/>
    <mergeCell ref="B29:D29"/>
    <mergeCell ref="B30:D30"/>
    <mergeCell ref="B28:D28"/>
    <mergeCell ref="C31:D31"/>
  </mergeCells>
  <phoneticPr fontId="3"/>
  <pageMargins left="0.7" right="0.7" top="0.75" bottom="0.75" header="0.3" footer="0.3"/>
  <pageSetup paperSize="9" scale="5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C100"/>
  <sheetViews>
    <sheetView workbookViewId="0"/>
  </sheetViews>
  <sheetFormatPr defaultRowHeight="13.2"/>
  <cols>
    <col min="2" max="2" width="37.88671875" customWidth="1"/>
  </cols>
  <sheetData>
    <row r="2" spans="2:3">
      <c r="B2" s="96" t="s">
        <v>195</v>
      </c>
      <c r="C2" t="s">
        <v>196</v>
      </c>
    </row>
    <row r="3" spans="2:3">
      <c r="B3" s="96" t="s">
        <v>197</v>
      </c>
      <c r="C3" t="s">
        <v>196</v>
      </c>
    </row>
    <row r="4" spans="2:3">
      <c r="B4" s="96" t="s">
        <v>198</v>
      </c>
      <c r="C4" t="s">
        <v>196</v>
      </c>
    </row>
    <row r="5" spans="2:3">
      <c r="B5" s="96" t="s">
        <v>199</v>
      </c>
      <c r="C5" t="s">
        <v>196</v>
      </c>
    </row>
    <row r="6" spans="2:3">
      <c r="B6" s="96" t="s">
        <v>200</v>
      </c>
      <c r="C6" t="s">
        <v>196</v>
      </c>
    </row>
    <row r="7" spans="2:3">
      <c r="B7" s="96" t="s">
        <v>201</v>
      </c>
      <c r="C7" t="s">
        <v>196</v>
      </c>
    </row>
    <row r="8" spans="2:3">
      <c r="B8" s="96" t="s">
        <v>202</v>
      </c>
      <c r="C8" t="s">
        <v>196</v>
      </c>
    </row>
    <row r="9" spans="2:3">
      <c r="B9" s="96" t="s">
        <v>203</v>
      </c>
      <c r="C9" t="s">
        <v>196</v>
      </c>
    </row>
    <row r="10" spans="2:3">
      <c r="B10" s="96" t="s">
        <v>204</v>
      </c>
      <c r="C10" t="s">
        <v>196</v>
      </c>
    </row>
    <row r="11" spans="2:3">
      <c r="B11" s="96" t="s">
        <v>205</v>
      </c>
      <c r="C11" t="s">
        <v>196</v>
      </c>
    </row>
    <row r="12" spans="2:3">
      <c r="B12" s="96" t="s">
        <v>206</v>
      </c>
      <c r="C12" t="s">
        <v>196</v>
      </c>
    </row>
    <row r="13" spans="2:3">
      <c r="B13" s="96" t="s">
        <v>207</v>
      </c>
      <c r="C13" t="s">
        <v>196</v>
      </c>
    </row>
    <row r="14" spans="2:3">
      <c r="B14" s="96" t="s">
        <v>208</v>
      </c>
      <c r="C14" t="s">
        <v>196</v>
      </c>
    </row>
    <row r="15" spans="2:3">
      <c r="B15" s="96" t="s">
        <v>209</v>
      </c>
      <c r="C15" t="s">
        <v>196</v>
      </c>
    </row>
    <row r="16" spans="2:3">
      <c r="B16" s="96" t="s">
        <v>210</v>
      </c>
      <c r="C16" t="s">
        <v>196</v>
      </c>
    </row>
    <row r="17" spans="2:3">
      <c r="B17" s="96" t="s">
        <v>211</v>
      </c>
      <c r="C17" t="s">
        <v>196</v>
      </c>
    </row>
    <row r="18" spans="2:3">
      <c r="B18" s="96" t="s">
        <v>212</v>
      </c>
      <c r="C18" t="s">
        <v>196</v>
      </c>
    </row>
    <row r="19" spans="2:3">
      <c r="B19" s="96" t="s">
        <v>213</v>
      </c>
      <c r="C19" t="s">
        <v>196</v>
      </c>
    </row>
    <row r="20" spans="2:3">
      <c r="B20" s="96" t="s">
        <v>214</v>
      </c>
      <c r="C20" t="s">
        <v>196</v>
      </c>
    </row>
    <row r="21" spans="2:3">
      <c r="B21" s="96" t="s">
        <v>215</v>
      </c>
      <c r="C21" t="s">
        <v>196</v>
      </c>
    </row>
    <row r="22" spans="2:3">
      <c r="B22" s="96" t="s">
        <v>216</v>
      </c>
      <c r="C22" t="s">
        <v>196</v>
      </c>
    </row>
    <row r="23" spans="2:3">
      <c r="B23" s="96" t="s">
        <v>217</v>
      </c>
      <c r="C23" t="s">
        <v>196</v>
      </c>
    </row>
    <row r="24" spans="2:3">
      <c r="B24" s="96" t="s">
        <v>218</v>
      </c>
      <c r="C24" t="s">
        <v>196</v>
      </c>
    </row>
    <row r="25" spans="2:3">
      <c r="B25" s="96" t="s">
        <v>219</v>
      </c>
      <c r="C25" t="s">
        <v>196</v>
      </c>
    </row>
    <row r="26" spans="2:3">
      <c r="B26" s="96" t="s">
        <v>220</v>
      </c>
      <c r="C26" t="s">
        <v>196</v>
      </c>
    </row>
    <row r="27" spans="2:3">
      <c r="B27" s="96" t="s">
        <v>221</v>
      </c>
      <c r="C27" t="s">
        <v>196</v>
      </c>
    </row>
    <row r="28" spans="2:3">
      <c r="B28" s="96" t="s">
        <v>222</v>
      </c>
      <c r="C28" t="s">
        <v>196</v>
      </c>
    </row>
    <row r="29" spans="2:3">
      <c r="B29" s="96" t="s">
        <v>223</v>
      </c>
      <c r="C29" t="s">
        <v>196</v>
      </c>
    </row>
    <row r="30" spans="2:3">
      <c r="B30" s="96" t="s">
        <v>224</v>
      </c>
      <c r="C30" t="s">
        <v>196</v>
      </c>
    </row>
    <row r="31" spans="2:3">
      <c r="B31" s="96" t="s">
        <v>225</v>
      </c>
      <c r="C31" t="s">
        <v>196</v>
      </c>
    </row>
    <row r="32" spans="2:3">
      <c r="B32" s="96" t="s">
        <v>226</v>
      </c>
      <c r="C32" t="s">
        <v>196</v>
      </c>
    </row>
    <row r="33" spans="2:3">
      <c r="B33" s="96" t="s">
        <v>227</v>
      </c>
      <c r="C33" t="s">
        <v>196</v>
      </c>
    </row>
    <row r="34" spans="2:3">
      <c r="B34" s="96" t="s">
        <v>228</v>
      </c>
      <c r="C34" t="s">
        <v>196</v>
      </c>
    </row>
    <row r="35" spans="2:3">
      <c r="B35" s="96" t="s">
        <v>229</v>
      </c>
      <c r="C35" t="s">
        <v>196</v>
      </c>
    </row>
    <row r="36" spans="2:3">
      <c r="B36" s="96" t="s">
        <v>230</v>
      </c>
      <c r="C36" t="s">
        <v>196</v>
      </c>
    </row>
    <row r="37" spans="2:3">
      <c r="B37" s="96" t="s">
        <v>231</v>
      </c>
      <c r="C37" t="s">
        <v>196</v>
      </c>
    </row>
    <row r="38" spans="2:3">
      <c r="B38" s="96" t="s">
        <v>232</v>
      </c>
      <c r="C38" t="s">
        <v>196</v>
      </c>
    </row>
    <row r="39" spans="2:3">
      <c r="B39" s="96" t="s">
        <v>233</v>
      </c>
      <c r="C39" t="s">
        <v>196</v>
      </c>
    </row>
    <row r="40" spans="2:3">
      <c r="B40" s="96" t="s">
        <v>234</v>
      </c>
      <c r="C40" t="s">
        <v>196</v>
      </c>
    </row>
    <row r="41" spans="2:3">
      <c r="B41" s="96" t="s">
        <v>235</v>
      </c>
      <c r="C41" t="s">
        <v>196</v>
      </c>
    </row>
    <row r="42" spans="2:3">
      <c r="B42" s="96" t="s">
        <v>236</v>
      </c>
      <c r="C42" t="s">
        <v>196</v>
      </c>
    </row>
    <row r="43" spans="2:3">
      <c r="B43" s="96" t="s">
        <v>237</v>
      </c>
      <c r="C43" t="s">
        <v>238</v>
      </c>
    </row>
    <row r="44" spans="2:3">
      <c r="B44" s="96" t="s">
        <v>239</v>
      </c>
      <c r="C44" t="s">
        <v>238</v>
      </c>
    </row>
    <row r="45" spans="2:3">
      <c r="B45" s="96" t="s">
        <v>240</v>
      </c>
      <c r="C45" t="s">
        <v>238</v>
      </c>
    </row>
    <row r="46" spans="2:3">
      <c r="B46" s="96" t="s">
        <v>241</v>
      </c>
      <c r="C46" t="s">
        <v>238</v>
      </c>
    </row>
    <row r="47" spans="2:3">
      <c r="B47" s="96" t="s">
        <v>242</v>
      </c>
      <c r="C47" t="s">
        <v>238</v>
      </c>
    </row>
    <row r="48" spans="2:3">
      <c r="B48" s="96" t="s">
        <v>243</v>
      </c>
      <c r="C48" t="s">
        <v>196</v>
      </c>
    </row>
    <row r="49" spans="2:3">
      <c r="B49" s="96" t="s">
        <v>244</v>
      </c>
      <c r="C49" t="s">
        <v>196</v>
      </c>
    </row>
    <row r="50" spans="2:3">
      <c r="B50" s="96" t="s">
        <v>245</v>
      </c>
      <c r="C50" t="s">
        <v>196</v>
      </c>
    </row>
    <row r="51" spans="2:3">
      <c r="B51" s="96" t="s">
        <v>246</v>
      </c>
      <c r="C51" t="s">
        <v>196</v>
      </c>
    </row>
    <row r="52" spans="2:3">
      <c r="B52" s="96" t="s">
        <v>247</v>
      </c>
      <c r="C52" t="s">
        <v>196</v>
      </c>
    </row>
    <row r="53" spans="2:3">
      <c r="B53" s="96" t="s">
        <v>248</v>
      </c>
      <c r="C53" t="s">
        <v>196</v>
      </c>
    </row>
    <row r="54" spans="2:3">
      <c r="B54" s="96" t="s">
        <v>249</v>
      </c>
      <c r="C54" t="s">
        <v>196</v>
      </c>
    </row>
    <row r="55" spans="2:3">
      <c r="B55" s="96" t="s">
        <v>250</v>
      </c>
      <c r="C55" t="s">
        <v>196</v>
      </c>
    </row>
    <row r="56" spans="2:3">
      <c r="B56" s="96" t="s">
        <v>251</v>
      </c>
      <c r="C56" t="s">
        <v>196</v>
      </c>
    </row>
    <row r="57" spans="2:3">
      <c r="B57" s="96" t="s">
        <v>252</v>
      </c>
      <c r="C57" t="s">
        <v>196</v>
      </c>
    </row>
    <row r="58" spans="2:3">
      <c r="B58" s="96" t="s">
        <v>253</v>
      </c>
      <c r="C58" t="s">
        <v>196</v>
      </c>
    </row>
    <row r="59" spans="2:3">
      <c r="B59" s="96" t="s">
        <v>254</v>
      </c>
      <c r="C59" t="s">
        <v>196</v>
      </c>
    </row>
    <row r="60" spans="2:3">
      <c r="B60" s="96" t="s">
        <v>255</v>
      </c>
      <c r="C60" t="s">
        <v>196</v>
      </c>
    </row>
    <row r="61" spans="2:3">
      <c r="B61" s="96" t="s">
        <v>256</v>
      </c>
      <c r="C61" t="s">
        <v>196</v>
      </c>
    </row>
    <row r="62" spans="2:3">
      <c r="B62" s="96" t="s">
        <v>257</v>
      </c>
      <c r="C62" t="s">
        <v>196</v>
      </c>
    </row>
    <row r="63" spans="2:3">
      <c r="B63" s="96" t="s">
        <v>258</v>
      </c>
      <c r="C63" t="s">
        <v>196</v>
      </c>
    </row>
    <row r="64" spans="2:3">
      <c r="B64" s="96" t="s">
        <v>259</v>
      </c>
      <c r="C64" t="s">
        <v>196</v>
      </c>
    </row>
    <row r="65" spans="2:3">
      <c r="B65" s="96" t="s">
        <v>260</v>
      </c>
      <c r="C65" t="s">
        <v>196</v>
      </c>
    </row>
    <row r="66" spans="2:3">
      <c r="B66" s="96" t="s">
        <v>261</v>
      </c>
      <c r="C66" t="s">
        <v>196</v>
      </c>
    </row>
    <row r="67" spans="2:3">
      <c r="B67" s="96" t="s">
        <v>262</v>
      </c>
      <c r="C67" t="s">
        <v>196</v>
      </c>
    </row>
    <row r="68" spans="2:3">
      <c r="B68" s="96" t="s">
        <v>263</v>
      </c>
      <c r="C68" t="s">
        <v>196</v>
      </c>
    </row>
    <row r="69" spans="2:3">
      <c r="B69" s="96" t="s">
        <v>264</v>
      </c>
      <c r="C69" t="s">
        <v>196</v>
      </c>
    </row>
    <row r="70" spans="2:3">
      <c r="B70" s="96" t="s">
        <v>265</v>
      </c>
      <c r="C70" t="s">
        <v>196</v>
      </c>
    </row>
    <row r="71" spans="2:3">
      <c r="B71" s="96" t="s">
        <v>266</v>
      </c>
      <c r="C71" t="s">
        <v>196</v>
      </c>
    </row>
    <row r="72" spans="2:3">
      <c r="B72" s="96" t="s">
        <v>267</v>
      </c>
      <c r="C72" t="s">
        <v>196</v>
      </c>
    </row>
    <row r="73" spans="2:3">
      <c r="B73" s="96" t="s">
        <v>268</v>
      </c>
      <c r="C73" t="s">
        <v>196</v>
      </c>
    </row>
    <row r="74" spans="2:3">
      <c r="B74" s="96" t="s">
        <v>269</v>
      </c>
      <c r="C74" t="s">
        <v>196</v>
      </c>
    </row>
    <row r="75" spans="2:3">
      <c r="B75" s="96" t="s">
        <v>270</v>
      </c>
      <c r="C75" t="s">
        <v>196</v>
      </c>
    </row>
    <row r="76" spans="2:3">
      <c r="B76" s="96" t="s">
        <v>271</v>
      </c>
      <c r="C76" t="s">
        <v>196</v>
      </c>
    </row>
    <row r="77" spans="2:3">
      <c r="B77" s="96" t="s">
        <v>272</v>
      </c>
      <c r="C77" t="s">
        <v>196</v>
      </c>
    </row>
    <row r="78" spans="2:3">
      <c r="B78" s="96" t="s">
        <v>273</v>
      </c>
      <c r="C78" t="s">
        <v>196</v>
      </c>
    </row>
    <row r="79" spans="2:3">
      <c r="B79" s="96" t="s">
        <v>274</v>
      </c>
      <c r="C79" t="s">
        <v>196</v>
      </c>
    </row>
    <row r="80" spans="2:3">
      <c r="B80" s="96" t="s">
        <v>275</v>
      </c>
      <c r="C80" t="s">
        <v>196</v>
      </c>
    </row>
    <row r="81" spans="2:3">
      <c r="B81" s="96" t="s">
        <v>276</v>
      </c>
      <c r="C81" t="s">
        <v>196</v>
      </c>
    </row>
    <row r="82" spans="2:3">
      <c r="B82" s="96" t="s">
        <v>277</v>
      </c>
      <c r="C82" t="s">
        <v>196</v>
      </c>
    </row>
    <row r="83" spans="2:3">
      <c r="B83" s="96" t="s">
        <v>278</v>
      </c>
      <c r="C83" t="s">
        <v>196</v>
      </c>
    </row>
    <row r="84" spans="2:3">
      <c r="B84" s="96" t="s">
        <v>279</v>
      </c>
      <c r="C84" t="s">
        <v>196</v>
      </c>
    </row>
    <row r="85" spans="2:3">
      <c r="B85" s="96" t="s">
        <v>280</v>
      </c>
      <c r="C85" t="s">
        <v>196</v>
      </c>
    </row>
    <row r="86" spans="2:3">
      <c r="B86" s="96" t="s">
        <v>281</v>
      </c>
      <c r="C86" t="s">
        <v>196</v>
      </c>
    </row>
    <row r="87" spans="2:3">
      <c r="B87" s="96" t="s">
        <v>282</v>
      </c>
      <c r="C87" t="s">
        <v>196</v>
      </c>
    </row>
    <row r="88" spans="2:3">
      <c r="B88" s="96" t="s">
        <v>283</v>
      </c>
      <c r="C88" t="s">
        <v>196</v>
      </c>
    </row>
    <row r="89" spans="2:3">
      <c r="B89" s="96" t="s">
        <v>284</v>
      </c>
      <c r="C89" t="s">
        <v>196</v>
      </c>
    </row>
    <row r="90" spans="2:3">
      <c r="B90" s="96" t="s">
        <v>285</v>
      </c>
      <c r="C90" t="s">
        <v>196</v>
      </c>
    </row>
    <row r="91" spans="2:3">
      <c r="B91" s="96" t="s">
        <v>286</v>
      </c>
      <c r="C91" t="s">
        <v>196</v>
      </c>
    </row>
    <row r="92" spans="2:3">
      <c r="B92" s="96" t="s">
        <v>287</v>
      </c>
      <c r="C92" t="s">
        <v>196</v>
      </c>
    </row>
    <row r="93" spans="2:3">
      <c r="B93" s="96" t="s">
        <v>288</v>
      </c>
      <c r="C93" t="s">
        <v>196</v>
      </c>
    </row>
    <row r="94" spans="2:3">
      <c r="B94" s="96" t="s">
        <v>289</v>
      </c>
      <c r="C94" t="s">
        <v>196</v>
      </c>
    </row>
    <row r="95" spans="2:3">
      <c r="B95" s="96" t="s">
        <v>290</v>
      </c>
      <c r="C95" t="s">
        <v>196</v>
      </c>
    </row>
    <row r="96" spans="2:3">
      <c r="B96" s="96" t="s">
        <v>291</v>
      </c>
      <c r="C96" t="s">
        <v>196</v>
      </c>
    </row>
    <row r="97" spans="2:3">
      <c r="B97" s="96" t="s">
        <v>292</v>
      </c>
      <c r="C97" t="s">
        <v>196</v>
      </c>
    </row>
    <row r="98" spans="2:3">
      <c r="B98" s="96" t="s">
        <v>293</v>
      </c>
      <c r="C98" t="s">
        <v>196</v>
      </c>
    </row>
    <row r="99" spans="2:3">
      <c r="B99" s="97" t="s">
        <v>294</v>
      </c>
      <c r="C99" t="s">
        <v>196</v>
      </c>
    </row>
    <row r="100" spans="2:3">
      <c r="B100" s="97" t="s">
        <v>295</v>
      </c>
      <c r="C100" t="s">
        <v>196</v>
      </c>
    </row>
  </sheetData>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8"/>
  <sheetViews>
    <sheetView workbookViewId="0">
      <selection activeCell="G53" sqref="G53"/>
    </sheetView>
  </sheetViews>
  <sheetFormatPr defaultRowHeight="13.2"/>
  <cols>
    <col min="2" max="2" width="11.6640625" bestFit="1" customWidth="1"/>
    <col min="6" max="6" width="43" customWidth="1"/>
  </cols>
  <sheetData>
    <row r="1" spans="1:8">
      <c r="A1" t="s">
        <v>302</v>
      </c>
      <c r="D1" t="s">
        <v>308</v>
      </c>
      <c r="G1" s="155" t="s">
        <v>449</v>
      </c>
      <c r="H1" s="155"/>
    </row>
    <row r="2" spans="1:8" ht="145.19999999999999">
      <c r="B2" s="180" t="s">
        <v>545</v>
      </c>
      <c r="C2" s="180" t="s">
        <v>546</v>
      </c>
      <c r="E2" s="98" t="s">
        <v>309</v>
      </c>
      <c r="G2" s="155"/>
      <c r="H2" s="98" t="s">
        <v>450</v>
      </c>
    </row>
    <row r="3" spans="1:8">
      <c r="B3" s="98" t="s">
        <v>296</v>
      </c>
      <c r="C3" s="98" t="s">
        <v>296</v>
      </c>
      <c r="E3" s="98" t="s">
        <v>310</v>
      </c>
      <c r="G3" s="155"/>
      <c r="H3" s="98" t="s">
        <v>451</v>
      </c>
    </row>
    <row r="4" spans="1:8">
      <c r="B4" s="98" t="s">
        <v>298</v>
      </c>
      <c r="C4" s="98" t="s">
        <v>298</v>
      </c>
      <c r="E4" s="98" t="s">
        <v>312</v>
      </c>
      <c r="G4" s="155"/>
      <c r="H4" s="98" t="s">
        <v>301</v>
      </c>
    </row>
    <row r="5" spans="1:8">
      <c r="B5" s="98" t="s">
        <v>297</v>
      </c>
      <c r="C5" s="98" t="s">
        <v>297</v>
      </c>
      <c r="E5" s="98" t="s">
        <v>311</v>
      </c>
      <c r="G5" s="155"/>
    </row>
    <row r="6" spans="1:8">
      <c r="B6" s="98" t="s">
        <v>299</v>
      </c>
      <c r="C6" s="98" t="s">
        <v>299</v>
      </c>
      <c r="G6" s="155"/>
    </row>
    <row r="7" spans="1:8">
      <c r="B7" s="98" t="s">
        <v>300</v>
      </c>
      <c r="C7" s="98" t="s">
        <v>300</v>
      </c>
      <c r="G7" s="155"/>
    </row>
    <row r="8" spans="1:8">
      <c r="B8" s="153" t="s">
        <v>448</v>
      </c>
      <c r="C8" s="153" t="s">
        <v>448</v>
      </c>
      <c r="E8" s="511" t="s">
        <v>745</v>
      </c>
      <c r="F8" s="505" t="s">
        <v>366</v>
      </c>
      <c r="G8" s="155"/>
    </row>
    <row r="9" spans="1:8">
      <c r="B9" s="98" t="s">
        <v>790</v>
      </c>
      <c r="C9" s="98" t="s">
        <v>791</v>
      </c>
      <c r="E9" s="512"/>
      <c r="F9" s="506"/>
    </row>
    <row r="10" spans="1:8" ht="13.2" customHeight="1">
      <c r="E10" s="512"/>
      <c r="F10" s="505" t="s">
        <v>453</v>
      </c>
    </row>
    <row r="11" spans="1:8">
      <c r="E11" s="512"/>
      <c r="F11" s="533"/>
    </row>
    <row r="12" spans="1:8">
      <c r="E12" s="512"/>
      <c r="F12" s="506"/>
    </row>
    <row r="13" spans="1:8">
      <c r="E13" s="512"/>
      <c r="F13" s="505" t="s">
        <v>367</v>
      </c>
    </row>
    <row r="14" spans="1:8">
      <c r="E14" s="512"/>
      <c r="F14" s="533"/>
    </row>
    <row r="15" spans="1:8">
      <c r="E15" s="512"/>
      <c r="F15" s="506"/>
    </row>
    <row r="16" spans="1:8">
      <c r="E16" s="512"/>
      <c r="F16" s="505" t="s">
        <v>368</v>
      </c>
    </row>
    <row r="17" spans="5:6">
      <c r="E17" s="512"/>
      <c r="F17" s="506"/>
    </row>
    <row r="18" spans="5:6">
      <c r="E18" s="512"/>
      <c r="F18" s="505" t="s">
        <v>369</v>
      </c>
    </row>
    <row r="19" spans="5:6">
      <c r="E19" s="512"/>
      <c r="F19" s="506"/>
    </row>
    <row r="20" spans="5:6">
      <c r="E20" s="512"/>
      <c r="F20" s="505" t="s">
        <v>370</v>
      </c>
    </row>
    <row r="21" spans="5:6">
      <c r="E21" s="512"/>
      <c r="F21" s="506"/>
    </row>
    <row r="22" spans="5:6">
      <c r="E22" s="512"/>
      <c r="F22" s="505" t="s">
        <v>371</v>
      </c>
    </row>
    <row r="23" spans="5:6">
      <c r="E23" s="513"/>
      <c r="F23" s="506"/>
    </row>
    <row r="24" spans="5:6" ht="13.2" customHeight="1">
      <c r="E24" s="511" t="s">
        <v>382</v>
      </c>
      <c r="F24" s="505" t="s">
        <v>372</v>
      </c>
    </row>
    <row r="25" spans="5:6">
      <c r="E25" s="512"/>
      <c r="F25" s="506"/>
    </row>
    <row r="26" spans="5:6">
      <c r="E26" s="512"/>
      <c r="F26" s="505" t="s">
        <v>373</v>
      </c>
    </row>
    <row r="27" spans="5:6">
      <c r="E27" s="512"/>
      <c r="F27" s="506"/>
    </row>
    <row r="28" spans="5:6">
      <c r="E28" s="512"/>
      <c r="F28" s="505" t="s">
        <v>374</v>
      </c>
    </row>
    <row r="29" spans="5:6">
      <c r="E29" s="512"/>
      <c r="F29" s="506"/>
    </row>
    <row r="30" spans="5:6">
      <c r="E30" s="512"/>
      <c r="F30" s="505" t="s">
        <v>375</v>
      </c>
    </row>
    <row r="31" spans="5:6">
      <c r="E31" s="512"/>
      <c r="F31" s="506"/>
    </row>
    <row r="32" spans="5:6">
      <c r="E32" s="512"/>
      <c r="F32" s="505" t="s">
        <v>376</v>
      </c>
    </row>
    <row r="33" spans="5:6">
      <c r="E33" s="512"/>
      <c r="F33" s="506"/>
    </row>
    <row r="34" spans="5:6">
      <c r="E34" s="512"/>
      <c r="F34" s="505" t="s">
        <v>377</v>
      </c>
    </row>
    <row r="35" spans="5:6">
      <c r="E35" s="512"/>
      <c r="F35" s="506"/>
    </row>
    <row r="36" spans="5:6">
      <c r="E36" s="512"/>
      <c r="F36" s="505" t="s">
        <v>378</v>
      </c>
    </row>
    <row r="37" spans="5:6">
      <c r="E37" s="512"/>
      <c r="F37" s="506"/>
    </row>
    <row r="38" spans="5:6">
      <c r="E38" s="512"/>
      <c r="F38" s="505" t="s">
        <v>379</v>
      </c>
    </row>
    <row r="39" spans="5:6">
      <c r="E39" s="512"/>
      <c r="F39" s="506"/>
    </row>
    <row r="40" spans="5:6">
      <c r="E40" s="512"/>
      <c r="F40" s="505" t="s">
        <v>380</v>
      </c>
    </row>
    <row r="41" spans="5:6">
      <c r="E41" s="512"/>
      <c r="F41" s="506"/>
    </row>
    <row r="42" spans="5:6">
      <c r="E42" s="512"/>
      <c r="F42" s="505" t="s">
        <v>381</v>
      </c>
    </row>
    <row r="43" spans="5:6">
      <c r="E43" s="512"/>
      <c r="F43" s="506"/>
    </row>
    <row r="44" spans="5:6">
      <c r="E44" s="512"/>
      <c r="F44" s="505" t="s">
        <v>383</v>
      </c>
    </row>
    <row r="45" spans="5:6">
      <c r="E45" s="512"/>
      <c r="F45" s="533"/>
    </row>
    <row r="46" spans="5:6">
      <c r="E46" s="512"/>
      <c r="F46" s="377"/>
    </row>
    <row r="47" spans="5:6" ht="13.2" customHeight="1">
      <c r="E47" s="512"/>
      <c r="F47" s="505" t="s">
        <v>384</v>
      </c>
    </row>
    <row r="48" spans="5:6">
      <c r="E48" s="513"/>
      <c r="F48" s="506"/>
    </row>
  </sheetData>
  <mergeCells count="21">
    <mergeCell ref="F13:F15"/>
    <mergeCell ref="F16:F17"/>
    <mergeCell ref="F18:F19"/>
    <mergeCell ref="F20:F21"/>
    <mergeCell ref="F22:F23"/>
    <mergeCell ref="F42:F43"/>
    <mergeCell ref="F47:F48"/>
    <mergeCell ref="E8:E23"/>
    <mergeCell ref="E24:E48"/>
    <mergeCell ref="F44:F45"/>
    <mergeCell ref="F24:F25"/>
    <mergeCell ref="F26:F27"/>
    <mergeCell ref="F28:F29"/>
    <mergeCell ref="F30:F31"/>
    <mergeCell ref="F32:F33"/>
    <mergeCell ref="F34:F35"/>
    <mergeCell ref="F36:F37"/>
    <mergeCell ref="F38:F39"/>
    <mergeCell ref="F40:F41"/>
    <mergeCell ref="F8:F9"/>
    <mergeCell ref="F10:F12"/>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3.2"/>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view="pageBreakPreview" zoomScaleNormal="100" zoomScaleSheetLayoutView="100" workbookViewId="0"/>
  </sheetViews>
  <sheetFormatPr defaultRowHeight="18"/>
  <cols>
    <col min="1" max="1" width="4.77734375" style="36" customWidth="1"/>
    <col min="2" max="2" width="9" style="36" customWidth="1"/>
    <col min="3" max="7" width="9" style="36"/>
    <col min="8" max="8" width="12.88671875" style="36" customWidth="1"/>
    <col min="9" max="11" width="9" style="36"/>
    <col min="12" max="12" width="6.109375" style="36" customWidth="1"/>
  </cols>
  <sheetData>
    <row r="1" spans="1:12" ht="13.2">
      <c r="A1" s="34" t="s">
        <v>704</v>
      </c>
      <c r="B1" s="34"/>
      <c r="C1" s="34"/>
      <c r="D1" s="34"/>
      <c r="E1" s="34"/>
      <c r="F1" s="34"/>
      <c r="G1" s="34"/>
      <c r="H1" s="34"/>
      <c r="I1" s="34"/>
      <c r="J1" s="34"/>
      <c r="K1" s="34"/>
      <c r="L1" s="34"/>
    </row>
    <row r="2" spans="1:12" ht="13.2">
      <c r="A2" s="34" t="s">
        <v>33</v>
      </c>
      <c r="B2" s="34"/>
      <c r="C2" s="34"/>
      <c r="D2" s="34"/>
      <c r="E2" s="34"/>
      <c r="F2" s="34"/>
      <c r="G2" s="34"/>
      <c r="H2" s="34"/>
      <c r="I2" s="34"/>
      <c r="J2" s="34"/>
      <c r="K2" s="34"/>
      <c r="L2" s="34"/>
    </row>
    <row r="3" spans="1:12" ht="13.2">
      <c r="A3" s="34"/>
      <c r="B3" s="34"/>
      <c r="C3" s="34"/>
      <c r="D3" s="34"/>
      <c r="E3" s="34"/>
      <c r="F3" s="34"/>
      <c r="G3" s="34"/>
      <c r="H3" s="34"/>
      <c r="I3" s="34"/>
      <c r="J3" s="34"/>
      <c r="K3" s="34"/>
      <c r="L3" s="34"/>
    </row>
    <row r="4" spans="1:12" ht="13.2">
      <c r="A4" s="34" t="s">
        <v>34</v>
      </c>
      <c r="B4" s="34"/>
      <c r="C4" s="34"/>
      <c r="D4" s="34"/>
      <c r="E4" s="34"/>
      <c r="F4" s="34"/>
      <c r="G4" s="34"/>
      <c r="H4" s="34"/>
      <c r="I4" s="34"/>
      <c r="J4" s="34"/>
      <c r="K4" s="34"/>
      <c r="L4" s="34"/>
    </row>
    <row r="5" spans="1:12" ht="13.2">
      <c r="A5" s="34"/>
      <c r="B5" s="34"/>
      <c r="C5" s="34"/>
      <c r="D5" s="34"/>
      <c r="E5" s="34"/>
      <c r="F5" s="34"/>
      <c r="G5" s="34"/>
      <c r="H5" s="34"/>
      <c r="I5" s="34"/>
      <c r="J5" s="34"/>
      <c r="K5" s="34"/>
      <c r="L5" s="34"/>
    </row>
    <row r="6" spans="1:12" ht="13.2">
      <c r="A6" s="34" t="s">
        <v>35</v>
      </c>
      <c r="B6" s="34"/>
      <c r="C6" s="34"/>
      <c r="D6" s="34"/>
      <c r="E6" s="34"/>
      <c r="F6" s="34"/>
      <c r="G6" s="34"/>
      <c r="H6" s="34"/>
      <c r="I6" s="34" t="s">
        <v>36</v>
      </c>
      <c r="J6" s="34"/>
      <c r="K6" s="34"/>
      <c r="L6" s="34"/>
    </row>
    <row r="7" spans="1:12" ht="13.2">
      <c r="A7" s="35"/>
      <c r="B7" s="438" t="s">
        <v>705</v>
      </c>
      <c r="C7" s="438"/>
      <c r="D7" s="438"/>
      <c r="E7" s="438"/>
      <c r="F7" s="438"/>
      <c r="G7" s="438"/>
      <c r="H7" s="438"/>
      <c r="I7" s="438" t="s">
        <v>37</v>
      </c>
      <c r="J7" s="438"/>
      <c r="K7" s="438"/>
      <c r="L7" s="438"/>
    </row>
    <row r="8" spans="1:12" ht="13.2">
      <c r="A8" s="34"/>
      <c r="B8" s="34"/>
      <c r="C8" s="34"/>
      <c r="D8" s="34"/>
      <c r="E8" s="34"/>
      <c r="F8" s="34"/>
      <c r="G8" s="34"/>
      <c r="H8" s="34"/>
      <c r="I8" s="34"/>
      <c r="J8" s="34"/>
      <c r="K8" s="34"/>
      <c r="L8" s="34"/>
    </row>
    <row r="9" spans="1:12" ht="13.2">
      <c r="A9" s="34" t="s">
        <v>38</v>
      </c>
      <c r="B9" s="34"/>
      <c r="C9" s="34"/>
      <c r="D9" s="34"/>
      <c r="E9" s="34"/>
      <c r="F9" s="34"/>
      <c r="G9" s="34"/>
      <c r="H9" s="34"/>
      <c r="I9" s="34"/>
      <c r="J9" s="34"/>
      <c r="K9" s="34"/>
      <c r="L9" s="34"/>
    </row>
    <row r="10" spans="1:12" s="307" customFormat="1" ht="63.6" customHeight="1">
      <c r="A10" s="309"/>
      <c r="B10" s="431" t="s">
        <v>702</v>
      </c>
      <c r="C10" s="431"/>
      <c r="D10" s="431"/>
      <c r="E10" s="431"/>
      <c r="F10" s="431"/>
      <c r="G10" s="431"/>
      <c r="H10" s="431"/>
      <c r="I10" s="431" t="s">
        <v>703</v>
      </c>
      <c r="J10" s="431"/>
      <c r="K10" s="431"/>
      <c r="L10" s="431"/>
    </row>
    <row r="11" spans="1:12" s="307" customFormat="1" ht="31.8" customHeight="1">
      <c r="A11" s="309"/>
      <c r="B11" s="431" t="s">
        <v>39</v>
      </c>
      <c r="C11" s="431"/>
      <c r="D11" s="431"/>
      <c r="E11" s="431"/>
      <c r="F11" s="431"/>
      <c r="G11" s="431"/>
      <c r="H11" s="431"/>
      <c r="I11" s="431" t="s">
        <v>706</v>
      </c>
      <c r="J11" s="431"/>
      <c r="K11" s="431"/>
      <c r="L11" s="431"/>
    </row>
    <row r="12" spans="1:12" ht="13.2">
      <c r="A12" s="35"/>
      <c r="B12" s="432" t="s">
        <v>40</v>
      </c>
      <c r="C12" s="432"/>
      <c r="D12" s="432"/>
      <c r="E12" s="432"/>
      <c r="F12" s="432"/>
      <c r="G12" s="432"/>
      <c r="H12" s="432"/>
      <c r="I12" s="432"/>
      <c r="J12" s="432"/>
      <c r="K12" s="432"/>
      <c r="L12" s="432"/>
    </row>
    <row r="13" spans="1:12" ht="22.8" customHeight="1">
      <c r="A13" s="35"/>
      <c r="B13" s="432" t="s">
        <v>41</v>
      </c>
      <c r="C13" s="432"/>
      <c r="D13" s="432"/>
      <c r="E13" s="432"/>
      <c r="F13" s="432"/>
      <c r="G13" s="432"/>
      <c r="H13" s="432"/>
      <c r="I13" s="432"/>
      <c r="J13" s="432"/>
      <c r="K13" s="432"/>
      <c r="L13" s="432"/>
    </row>
    <row r="14" spans="1:12" s="307" customFormat="1" ht="42" customHeight="1">
      <c r="A14" s="330"/>
      <c r="B14" s="431" t="s">
        <v>707</v>
      </c>
      <c r="C14" s="431"/>
      <c r="D14" s="431"/>
      <c r="E14" s="431"/>
      <c r="F14" s="431"/>
      <c r="G14" s="431"/>
      <c r="H14" s="431"/>
      <c r="I14" s="431" t="s">
        <v>708</v>
      </c>
      <c r="J14" s="431"/>
      <c r="K14" s="431"/>
      <c r="L14" s="431"/>
    </row>
    <row r="15" spans="1:12" ht="13.2">
      <c r="A15" s="34"/>
      <c r="B15" s="34"/>
      <c r="C15" s="34"/>
      <c r="D15" s="34"/>
      <c r="E15" s="34"/>
      <c r="F15" s="34"/>
      <c r="G15" s="34"/>
      <c r="H15" s="34"/>
      <c r="I15" s="34"/>
      <c r="J15" s="34"/>
      <c r="K15" s="34"/>
      <c r="L15" s="34"/>
    </row>
    <row r="16" spans="1:12" ht="13.2">
      <c r="A16" s="34" t="s">
        <v>42</v>
      </c>
      <c r="B16" s="34"/>
      <c r="C16" s="34"/>
      <c r="D16" s="34"/>
      <c r="E16" s="34"/>
      <c r="F16" s="34"/>
      <c r="G16" s="34"/>
      <c r="H16" s="34"/>
      <c r="I16" s="34"/>
      <c r="J16" s="34"/>
      <c r="K16" s="34"/>
      <c r="L16" s="34"/>
    </row>
    <row r="17" spans="1:12" s="307" customFormat="1" ht="27" customHeight="1">
      <c r="A17" s="435" t="s">
        <v>712</v>
      </c>
      <c r="B17" s="436"/>
      <c r="C17" s="436"/>
      <c r="D17" s="436"/>
      <c r="E17" s="436"/>
      <c r="F17" s="436"/>
      <c r="G17" s="436"/>
      <c r="H17" s="437"/>
      <c r="I17" s="431"/>
      <c r="J17" s="431"/>
      <c r="K17" s="431"/>
      <c r="L17" s="431"/>
    </row>
    <row r="18" spans="1:12" ht="13.2">
      <c r="A18" s="439"/>
      <c r="B18" s="438" t="s">
        <v>709</v>
      </c>
      <c r="C18" s="438"/>
      <c r="D18" s="438"/>
      <c r="E18" s="438"/>
      <c r="F18" s="438"/>
      <c r="G18" s="438"/>
      <c r="H18" s="438"/>
      <c r="I18" s="433"/>
      <c r="J18" s="433"/>
      <c r="K18" s="433"/>
      <c r="L18" s="433"/>
    </row>
    <row r="19" spans="1:12" ht="13.2">
      <c r="A19" s="439"/>
      <c r="B19" s="438"/>
      <c r="C19" s="438"/>
      <c r="D19" s="438"/>
      <c r="E19" s="438"/>
      <c r="F19" s="438"/>
      <c r="G19" s="438"/>
      <c r="H19" s="438"/>
      <c r="I19" s="433"/>
      <c r="J19" s="433"/>
      <c r="K19" s="433"/>
      <c r="L19" s="433"/>
    </row>
    <row r="20" spans="1:12" s="307" customFormat="1" ht="27" customHeight="1">
      <c r="A20" s="309"/>
      <c r="B20" s="432" t="s">
        <v>710</v>
      </c>
      <c r="C20" s="432"/>
      <c r="D20" s="432"/>
      <c r="E20" s="432"/>
      <c r="F20" s="432"/>
      <c r="G20" s="432"/>
      <c r="H20" s="432"/>
      <c r="I20" s="431" t="s">
        <v>43</v>
      </c>
      <c r="J20" s="431"/>
      <c r="K20" s="431"/>
      <c r="L20" s="431"/>
    </row>
    <row r="21" spans="1:12" s="307" customFormat="1" ht="27" customHeight="1">
      <c r="A21" s="309"/>
      <c r="B21" s="431" t="s">
        <v>711</v>
      </c>
      <c r="C21" s="431"/>
      <c r="D21" s="431"/>
      <c r="E21" s="431"/>
      <c r="F21" s="431"/>
      <c r="G21" s="431"/>
      <c r="H21" s="431"/>
      <c r="I21" s="431"/>
      <c r="J21" s="431"/>
      <c r="K21" s="431"/>
      <c r="L21" s="431"/>
    </row>
    <row r="22" spans="1:12" s="307" customFormat="1" ht="27" customHeight="1">
      <c r="A22" s="435" t="s">
        <v>714</v>
      </c>
      <c r="B22" s="436"/>
      <c r="C22" s="436"/>
      <c r="D22" s="436"/>
      <c r="E22" s="436"/>
      <c r="F22" s="436"/>
      <c r="G22" s="436"/>
      <c r="H22" s="437"/>
      <c r="I22" s="431"/>
      <c r="J22" s="431"/>
      <c r="K22" s="431"/>
      <c r="L22" s="431"/>
    </row>
    <row r="23" spans="1:12" s="307" customFormat="1" ht="41.4" customHeight="1">
      <c r="A23" s="309"/>
      <c r="B23" s="431" t="s">
        <v>715</v>
      </c>
      <c r="C23" s="431"/>
      <c r="D23" s="431"/>
      <c r="E23" s="431"/>
      <c r="F23" s="431"/>
      <c r="G23" s="431"/>
      <c r="H23" s="431"/>
      <c r="I23" s="431" t="s">
        <v>718</v>
      </c>
      <c r="J23" s="431"/>
      <c r="K23" s="431"/>
      <c r="L23" s="431"/>
    </row>
    <row r="24" spans="1:12" s="307" customFormat="1" ht="41.4" customHeight="1">
      <c r="A24" s="309"/>
      <c r="B24" s="431" t="s">
        <v>716</v>
      </c>
      <c r="C24" s="431"/>
      <c r="D24" s="431"/>
      <c r="E24" s="431"/>
      <c r="F24" s="431"/>
      <c r="G24" s="431"/>
      <c r="H24" s="431"/>
      <c r="I24" s="431"/>
      <c r="J24" s="431"/>
      <c r="K24" s="431"/>
      <c r="L24" s="431"/>
    </row>
    <row r="25" spans="1:12" s="307" customFormat="1" ht="41.4" customHeight="1">
      <c r="A25" s="309"/>
      <c r="B25" s="431" t="s">
        <v>717</v>
      </c>
      <c r="C25" s="431"/>
      <c r="D25" s="431"/>
      <c r="E25" s="431"/>
      <c r="F25" s="431"/>
      <c r="G25" s="431"/>
      <c r="H25" s="431"/>
      <c r="I25" s="431"/>
      <c r="J25" s="431"/>
      <c r="K25" s="431"/>
      <c r="L25" s="431"/>
    </row>
    <row r="26" spans="1:12" s="307" customFormat="1" ht="41.4" customHeight="1">
      <c r="A26" s="309"/>
      <c r="B26" s="431" t="s">
        <v>730</v>
      </c>
      <c r="C26" s="431"/>
      <c r="D26" s="431"/>
      <c r="E26" s="431"/>
      <c r="F26" s="431"/>
      <c r="G26" s="431"/>
      <c r="H26" s="431"/>
      <c r="I26" s="431" t="s">
        <v>719</v>
      </c>
      <c r="J26" s="431"/>
      <c r="K26" s="431"/>
      <c r="L26" s="431"/>
    </row>
    <row r="27" spans="1:12" s="307" customFormat="1" ht="27" customHeight="1">
      <c r="A27" s="435" t="s">
        <v>552</v>
      </c>
      <c r="B27" s="436"/>
      <c r="C27" s="436"/>
      <c r="D27" s="436"/>
      <c r="E27" s="436"/>
      <c r="F27" s="436"/>
      <c r="G27" s="436"/>
      <c r="H27" s="437"/>
      <c r="I27" s="431"/>
      <c r="J27" s="431"/>
      <c r="K27" s="431"/>
      <c r="L27" s="431"/>
    </row>
    <row r="28" spans="1:12" ht="25.2" customHeight="1">
      <c r="A28" s="35"/>
      <c r="B28" s="431" t="s">
        <v>713</v>
      </c>
      <c r="C28" s="431"/>
      <c r="D28" s="431"/>
      <c r="E28" s="431"/>
      <c r="F28" s="431"/>
      <c r="G28" s="431"/>
      <c r="H28" s="431"/>
      <c r="I28" s="432"/>
      <c r="J28" s="432"/>
      <c r="K28" s="432"/>
      <c r="L28" s="432"/>
    </row>
    <row r="29" spans="1:12" s="307" customFormat="1" ht="25.2" customHeight="1">
      <c r="A29" s="309"/>
      <c r="B29" s="431" t="s">
        <v>720</v>
      </c>
      <c r="C29" s="431"/>
      <c r="D29" s="431"/>
      <c r="E29" s="431"/>
      <c r="F29" s="431"/>
      <c r="G29" s="431"/>
      <c r="H29" s="431"/>
      <c r="I29" s="432"/>
      <c r="J29" s="432"/>
      <c r="K29" s="432"/>
      <c r="L29" s="432"/>
    </row>
    <row r="30" spans="1:12" s="307" customFormat="1" ht="27" customHeight="1">
      <c r="A30" s="435" t="s">
        <v>72</v>
      </c>
      <c r="B30" s="436"/>
      <c r="C30" s="436"/>
      <c r="D30" s="436"/>
      <c r="E30" s="436"/>
      <c r="F30" s="436"/>
      <c r="G30" s="436"/>
      <c r="H30" s="437"/>
      <c r="I30" s="431"/>
      <c r="J30" s="431"/>
      <c r="K30" s="431"/>
      <c r="L30" s="431"/>
    </row>
    <row r="31" spans="1:12" s="307" customFormat="1" ht="25.2" customHeight="1">
      <c r="A31" s="309"/>
      <c r="B31" s="431" t="s">
        <v>721</v>
      </c>
      <c r="C31" s="431"/>
      <c r="D31" s="431"/>
      <c r="E31" s="431"/>
      <c r="F31" s="431"/>
      <c r="G31" s="431"/>
      <c r="H31" s="431"/>
      <c r="I31" s="431" t="s">
        <v>722</v>
      </c>
      <c r="J31" s="431"/>
      <c r="K31" s="431"/>
      <c r="L31" s="431"/>
    </row>
    <row r="32" spans="1:12" s="307" customFormat="1" ht="25.2" customHeight="1">
      <c r="A32" s="309"/>
      <c r="B32" s="431" t="s">
        <v>723</v>
      </c>
      <c r="C32" s="431"/>
      <c r="D32" s="431"/>
      <c r="E32" s="431"/>
      <c r="F32" s="431"/>
      <c r="G32" s="431"/>
      <c r="H32" s="431"/>
      <c r="I32" s="431"/>
      <c r="J32" s="431"/>
      <c r="K32" s="431"/>
      <c r="L32" s="431"/>
    </row>
    <row r="33" spans="1:12" ht="13.2">
      <c r="A33" s="34"/>
      <c r="B33" s="34"/>
      <c r="C33" s="34"/>
      <c r="D33" s="34"/>
      <c r="E33" s="34"/>
      <c r="F33" s="34"/>
      <c r="G33" s="34"/>
      <c r="H33" s="34"/>
      <c r="I33" s="34"/>
      <c r="J33" s="34"/>
      <c r="K33" s="34"/>
      <c r="L33" s="34"/>
    </row>
    <row r="34" spans="1:12" ht="13.2">
      <c r="A34" s="34" t="s">
        <v>44</v>
      </c>
      <c r="B34" s="34"/>
      <c r="C34" s="34"/>
      <c r="D34" s="34"/>
      <c r="E34" s="34"/>
      <c r="F34" s="34"/>
      <c r="G34" s="34"/>
      <c r="H34" s="34"/>
      <c r="I34" s="34"/>
      <c r="J34" s="34"/>
      <c r="K34" s="34"/>
      <c r="L34" s="34"/>
    </row>
    <row r="35" spans="1:12" s="307" customFormat="1" ht="13.2">
      <c r="A35" s="308"/>
      <c r="B35" s="433" t="s">
        <v>45</v>
      </c>
      <c r="C35" s="433"/>
      <c r="D35" s="433"/>
      <c r="E35" s="433"/>
      <c r="F35" s="433"/>
      <c r="G35" s="433"/>
      <c r="H35" s="433"/>
      <c r="I35" s="433"/>
      <c r="J35" s="433"/>
      <c r="K35" s="433"/>
      <c r="L35" s="433"/>
    </row>
    <row r="36" spans="1:12" s="307" customFormat="1" ht="13.2">
      <c r="A36" s="308"/>
      <c r="B36" s="433" t="s">
        <v>724</v>
      </c>
      <c r="C36" s="433"/>
      <c r="D36" s="433"/>
      <c r="E36" s="433"/>
      <c r="F36" s="433"/>
      <c r="G36" s="433"/>
      <c r="H36" s="433"/>
      <c r="I36" s="433"/>
      <c r="J36" s="433"/>
      <c r="K36" s="433"/>
      <c r="L36" s="433"/>
    </row>
    <row r="37" spans="1:12" s="307" customFormat="1" ht="13.2">
      <c r="A37" s="308"/>
      <c r="B37" s="433" t="s">
        <v>725</v>
      </c>
      <c r="C37" s="433"/>
      <c r="D37" s="433"/>
      <c r="E37" s="433"/>
      <c r="F37" s="433"/>
      <c r="G37" s="433"/>
      <c r="H37" s="433"/>
      <c r="I37" s="433"/>
      <c r="J37" s="433"/>
      <c r="K37" s="433"/>
      <c r="L37" s="433"/>
    </row>
    <row r="38" spans="1:12" s="307" customFormat="1" ht="28.2" customHeight="1">
      <c r="A38" s="308"/>
      <c r="B38" s="433" t="s">
        <v>726</v>
      </c>
      <c r="C38" s="433"/>
      <c r="D38" s="433"/>
      <c r="E38" s="433"/>
      <c r="F38" s="433"/>
      <c r="G38" s="433"/>
      <c r="H38" s="433"/>
      <c r="I38" s="433"/>
      <c r="J38" s="433"/>
      <c r="K38" s="433"/>
      <c r="L38" s="433"/>
    </row>
    <row r="39" spans="1:12" s="307" customFormat="1" ht="43.2" customHeight="1">
      <c r="A39" s="308"/>
      <c r="B39" s="433" t="s">
        <v>727</v>
      </c>
      <c r="C39" s="433"/>
      <c r="D39" s="433"/>
      <c r="E39" s="433"/>
      <c r="F39" s="433"/>
      <c r="G39" s="433"/>
      <c r="H39" s="433"/>
      <c r="I39" s="433"/>
      <c r="J39" s="433"/>
      <c r="K39" s="433"/>
      <c r="L39" s="433"/>
    </row>
    <row r="40" spans="1:12" s="307" customFormat="1" ht="30" customHeight="1">
      <c r="A40" s="309"/>
      <c r="B40" s="433" t="s">
        <v>728</v>
      </c>
      <c r="C40" s="433"/>
      <c r="D40" s="433"/>
      <c r="E40" s="433"/>
      <c r="F40" s="433"/>
      <c r="G40" s="433"/>
      <c r="H40" s="433"/>
      <c r="I40" s="434"/>
      <c r="J40" s="434"/>
      <c r="K40" s="434"/>
      <c r="L40" s="434"/>
    </row>
    <row r="41" spans="1:12" ht="13.2">
      <c r="A41" s="34"/>
      <c r="B41" s="34"/>
      <c r="C41" s="34"/>
      <c r="D41" s="34"/>
      <c r="E41" s="34"/>
      <c r="F41" s="34"/>
      <c r="G41" s="34"/>
      <c r="H41" s="34"/>
      <c r="I41" s="34"/>
      <c r="J41" s="34"/>
      <c r="K41" s="34"/>
      <c r="L41" s="34"/>
    </row>
    <row r="42" spans="1:12" ht="13.2">
      <c r="A42" s="34" t="s">
        <v>454</v>
      </c>
      <c r="B42" s="34"/>
      <c r="C42" s="34"/>
      <c r="D42" s="34"/>
      <c r="E42" s="34"/>
      <c r="F42" s="34"/>
      <c r="G42" s="34"/>
      <c r="H42" s="34"/>
      <c r="I42" s="34"/>
      <c r="J42" s="34"/>
      <c r="K42" s="34"/>
      <c r="L42" s="34"/>
    </row>
    <row r="43" spans="1:12" ht="13.2">
      <c r="A43" s="439"/>
      <c r="B43" s="433" t="s">
        <v>46</v>
      </c>
      <c r="C43" s="433"/>
      <c r="D43" s="433"/>
      <c r="E43" s="433"/>
      <c r="F43" s="433"/>
      <c r="G43" s="433"/>
      <c r="H43" s="433"/>
      <c r="I43" s="439"/>
      <c r="J43" s="439"/>
      <c r="K43" s="439"/>
      <c r="L43" s="439"/>
    </row>
    <row r="44" spans="1:12" ht="13.2">
      <c r="A44" s="439"/>
      <c r="B44" s="433"/>
      <c r="C44" s="433"/>
      <c r="D44" s="433"/>
      <c r="E44" s="433"/>
      <c r="F44" s="433"/>
      <c r="G44" s="433"/>
      <c r="H44" s="433"/>
      <c r="I44" s="439"/>
      <c r="J44" s="439"/>
      <c r="K44" s="439"/>
      <c r="L44" s="439"/>
    </row>
    <row r="45" spans="1:12" ht="13.2">
      <c r="A45" s="35"/>
      <c r="B45" s="432" t="s">
        <v>47</v>
      </c>
      <c r="C45" s="432"/>
      <c r="D45" s="432"/>
      <c r="E45" s="432"/>
      <c r="F45" s="432"/>
      <c r="G45" s="432"/>
      <c r="H45" s="432"/>
      <c r="I45" s="439"/>
      <c r="J45" s="439"/>
      <c r="K45" s="439"/>
      <c r="L45" s="439"/>
    </row>
    <row r="46" spans="1:12" ht="13.2">
      <c r="A46" s="439"/>
      <c r="B46" s="433" t="s">
        <v>48</v>
      </c>
      <c r="C46" s="433"/>
      <c r="D46" s="433"/>
      <c r="E46" s="433"/>
      <c r="F46" s="433"/>
      <c r="G46" s="433"/>
      <c r="H46" s="433"/>
      <c r="I46" s="439"/>
      <c r="J46" s="439"/>
      <c r="K46" s="439"/>
      <c r="L46" s="439"/>
    </row>
    <row r="47" spans="1:12" ht="13.2">
      <c r="A47" s="439"/>
      <c r="B47" s="433"/>
      <c r="C47" s="433"/>
      <c r="D47" s="433"/>
      <c r="E47" s="433"/>
      <c r="F47" s="433"/>
      <c r="G47" s="433"/>
      <c r="H47" s="433"/>
      <c r="I47" s="439"/>
      <c r="J47" s="439"/>
      <c r="K47" s="439"/>
      <c r="L47" s="439"/>
    </row>
    <row r="48" spans="1:12" ht="13.2">
      <c r="A48" s="34"/>
      <c r="B48" s="34"/>
      <c r="C48" s="34"/>
      <c r="D48" s="34"/>
      <c r="E48" s="34"/>
      <c r="F48" s="34"/>
      <c r="G48" s="34"/>
      <c r="H48" s="34"/>
      <c r="I48" s="34"/>
      <c r="J48" s="34"/>
      <c r="K48" s="34"/>
      <c r="L48" s="34"/>
    </row>
    <row r="49" spans="1:12" ht="13.2">
      <c r="A49" s="34" t="s">
        <v>49</v>
      </c>
      <c r="B49" s="34"/>
      <c r="C49" s="34"/>
      <c r="D49" s="34"/>
      <c r="E49" s="34"/>
      <c r="F49" s="34"/>
      <c r="G49" s="34"/>
      <c r="H49" s="34"/>
      <c r="I49" s="34"/>
      <c r="J49" s="34"/>
      <c r="K49" s="34"/>
      <c r="L49" s="34"/>
    </row>
    <row r="50" spans="1:12" ht="13.2">
      <c r="A50" s="35"/>
      <c r="B50" s="438" t="s">
        <v>50</v>
      </c>
      <c r="C50" s="438"/>
      <c r="D50" s="438"/>
      <c r="E50" s="438"/>
      <c r="F50" s="438"/>
      <c r="G50" s="438"/>
      <c r="H50" s="438"/>
      <c r="I50" s="439"/>
      <c r="J50" s="439"/>
      <c r="K50" s="439"/>
      <c r="L50" s="439"/>
    </row>
  </sheetData>
  <mergeCells count="65">
    <mergeCell ref="I17:L17"/>
    <mergeCell ref="A17:H17"/>
    <mergeCell ref="B7:H7"/>
    <mergeCell ref="I7:L7"/>
    <mergeCell ref="B10:H10"/>
    <mergeCell ref="I10:L10"/>
    <mergeCell ref="B11:H11"/>
    <mergeCell ref="I11:L11"/>
    <mergeCell ref="B12:H12"/>
    <mergeCell ref="I12:L12"/>
    <mergeCell ref="B13:H13"/>
    <mergeCell ref="I13:L13"/>
    <mergeCell ref="B14:H14"/>
    <mergeCell ref="I14:L14"/>
    <mergeCell ref="B37:H37"/>
    <mergeCell ref="I37:L37"/>
    <mergeCell ref="A18:A19"/>
    <mergeCell ref="B18:H19"/>
    <mergeCell ref="I18:L19"/>
    <mergeCell ref="B21:H21"/>
    <mergeCell ref="I21:L21"/>
    <mergeCell ref="B20:H20"/>
    <mergeCell ref="I20:L20"/>
    <mergeCell ref="A22:H22"/>
    <mergeCell ref="I22:L22"/>
    <mergeCell ref="A27:H27"/>
    <mergeCell ref="B29:H29"/>
    <mergeCell ref="I29:L29"/>
    <mergeCell ref="I27:L27"/>
    <mergeCell ref="B28:H28"/>
    <mergeCell ref="B50:H50"/>
    <mergeCell ref="I50:L50"/>
    <mergeCell ref="A43:A44"/>
    <mergeCell ref="B43:H44"/>
    <mergeCell ref="I43:L44"/>
    <mergeCell ref="B45:H45"/>
    <mergeCell ref="I45:L45"/>
    <mergeCell ref="A46:A47"/>
    <mergeCell ref="B46:H47"/>
    <mergeCell ref="I46:L47"/>
    <mergeCell ref="B40:H40"/>
    <mergeCell ref="I40:L40"/>
    <mergeCell ref="A30:H30"/>
    <mergeCell ref="I30:L30"/>
    <mergeCell ref="B31:H31"/>
    <mergeCell ref="I31:L31"/>
    <mergeCell ref="B32:H32"/>
    <mergeCell ref="I32:L32"/>
    <mergeCell ref="B38:H38"/>
    <mergeCell ref="I38:L38"/>
    <mergeCell ref="B39:H39"/>
    <mergeCell ref="I39:L39"/>
    <mergeCell ref="B35:H35"/>
    <mergeCell ref="I35:L35"/>
    <mergeCell ref="B36:H36"/>
    <mergeCell ref="I36:L36"/>
    <mergeCell ref="B23:H23"/>
    <mergeCell ref="I23:L23"/>
    <mergeCell ref="B24:H24"/>
    <mergeCell ref="I24:L24"/>
    <mergeCell ref="I28:L28"/>
    <mergeCell ref="B25:H25"/>
    <mergeCell ref="I25:L25"/>
    <mergeCell ref="B26:H26"/>
    <mergeCell ref="I26:L26"/>
  </mergeCells>
  <phoneticPr fontId="3"/>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41"/>
  <sheetViews>
    <sheetView tabSelected="1" view="pageBreakPreview" zoomScaleNormal="100" zoomScaleSheetLayoutView="100" workbookViewId="0">
      <selection activeCell="A2" sqref="A2:O2"/>
    </sheetView>
  </sheetViews>
  <sheetFormatPr defaultRowHeight="16.5" customHeight="1"/>
  <cols>
    <col min="1" max="15" width="5.88671875" style="48" customWidth="1"/>
  </cols>
  <sheetData>
    <row r="1" spans="1:15" ht="16.5" customHeight="1">
      <c r="A1" s="37" t="s">
        <v>547</v>
      </c>
      <c r="B1" s="37"/>
      <c r="C1" s="37"/>
      <c r="D1" s="37"/>
      <c r="E1" s="37"/>
      <c r="F1" s="37"/>
      <c r="G1" s="37"/>
      <c r="H1" s="37"/>
      <c r="I1" s="37"/>
      <c r="J1" s="37"/>
      <c r="K1" s="37"/>
      <c r="L1" s="37"/>
      <c r="M1" s="37"/>
      <c r="N1" s="37"/>
      <c r="O1" s="37"/>
    </row>
    <row r="2" spans="1:15" ht="16.5" customHeight="1">
      <c r="A2" s="483" t="s">
        <v>548</v>
      </c>
      <c r="B2" s="483"/>
      <c r="C2" s="483"/>
      <c r="D2" s="483"/>
      <c r="E2" s="483"/>
      <c r="F2" s="483"/>
      <c r="G2" s="483"/>
      <c r="H2" s="483"/>
      <c r="I2" s="483"/>
      <c r="J2" s="483"/>
      <c r="K2" s="483"/>
      <c r="L2" s="483"/>
      <c r="M2" s="483"/>
      <c r="N2" s="483"/>
      <c r="O2" s="483"/>
    </row>
    <row r="3" spans="1:15" ht="16.5" customHeight="1">
      <c r="A3" s="38"/>
      <c r="B3" s="15"/>
      <c r="C3" s="15"/>
      <c r="D3" s="15"/>
      <c r="E3" s="15"/>
      <c r="F3" s="38"/>
      <c r="G3" s="38"/>
      <c r="H3" s="38"/>
      <c r="I3" s="38" t="s">
        <v>23</v>
      </c>
      <c r="J3" s="39">
        <v>7</v>
      </c>
      <c r="K3" s="38" t="s">
        <v>51</v>
      </c>
      <c r="L3" s="39"/>
      <c r="M3" s="38" t="s">
        <v>52</v>
      </c>
      <c r="N3" s="39"/>
      <c r="O3" s="38" t="s">
        <v>53</v>
      </c>
    </row>
    <row r="4" spans="1:15" ht="16.5" customHeight="1">
      <c r="A4" s="38"/>
      <c r="B4" s="38" t="s">
        <v>54</v>
      </c>
      <c r="C4" s="15"/>
      <c r="D4" s="15"/>
      <c r="E4" s="15"/>
      <c r="F4" s="38"/>
      <c r="G4" s="38"/>
      <c r="H4" s="38"/>
      <c r="I4" s="38"/>
      <c r="J4" s="38"/>
      <c r="K4" s="38"/>
      <c r="L4" s="38"/>
      <c r="M4" s="38"/>
      <c r="N4" s="38"/>
      <c r="O4" s="38"/>
    </row>
    <row r="5" spans="1:15" ht="16.5" customHeight="1">
      <c r="A5" s="38"/>
      <c r="B5" s="15"/>
      <c r="C5" s="15"/>
      <c r="D5" s="15"/>
      <c r="E5" s="15"/>
      <c r="F5" s="38"/>
      <c r="G5" s="38"/>
      <c r="H5" s="38" t="s">
        <v>55</v>
      </c>
      <c r="I5" s="498" t="s">
        <v>786</v>
      </c>
      <c r="J5" s="498"/>
      <c r="K5" s="498"/>
      <c r="L5" s="498"/>
      <c r="M5" s="498"/>
      <c r="N5" s="498"/>
      <c r="O5" s="498"/>
    </row>
    <row r="6" spans="1:15" ht="16.5" customHeight="1">
      <c r="A6" s="38"/>
      <c r="B6" s="15"/>
      <c r="C6" s="15"/>
      <c r="D6" s="15"/>
      <c r="E6" s="15"/>
      <c r="F6" s="38"/>
      <c r="G6" s="38"/>
      <c r="H6" s="38"/>
      <c r="I6" s="498"/>
      <c r="J6" s="498"/>
      <c r="K6" s="498"/>
      <c r="L6" s="498"/>
      <c r="M6" s="498"/>
      <c r="N6" s="498"/>
      <c r="O6" s="498"/>
    </row>
    <row r="7" spans="1:15" ht="16.5" customHeight="1">
      <c r="A7" s="38"/>
      <c r="B7" s="15"/>
      <c r="C7" s="15"/>
      <c r="D7" s="15"/>
      <c r="E7" s="15"/>
      <c r="F7" s="38"/>
      <c r="G7" s="38"/>
      <c r="H7" s="38"/>
      <c r="I7" s="38"/>
      <c r="J7" s="40" t="s">
        <v>56</v>
      </c>
      <c r="K7" s="41"/>
      <c r="L7" s="41"/>
      <c r="M7" s="41"/>
      <c r="N7" s="41"/>
      <c r="O7" s="41"/>
    </row>
    <row r="8" spans="1:15" ht="16.5" customHeight="1">
      <c r="A8" s="38"/>
      <c r="B8" s="15"/>
      <c r="C8" s="15"/>
      <c r="D8" s="15"/>
      <c r="E8" s="15"/>
      <c r="F8" s="38"/>
      <c r="G8" s="38"/>
      <c r="H8" s="38" t="s">
        <v>57</v>
      </c>
      <c r="I8" s="387" t="s">
        <v>512</v>
      </c>
      <c r="J8" s="469"/>
      <c r="K8" s="469"/>
      <c r="L8" s="469"/>
      <c r="M8" s="469"/>
      <c r="N8" s="469"/>
      <c r="O8" s="469"/>
    </row>
    <row r="9" spans="1:15" s="378" customFormat="1" ht="16.5" customHeight="1">
      <c r="A9" s="38"/>
      <c r="B9" s="15"/>
      <c r="C9" s="15"/>
      <c r="D9" s="15"/>
      <c r="E9" s="15"/>
      <c r="F9" s="38"/>
      <c r="G9" s="38"/>
      <c r="H9" s="38"/>
      <c r="I9" s="387" t="s">
        <v>746</v>
      </c>
      <c r="J9" s="469"/>
      <c r="K9" s="469"/>
      <c r="L9" s="469"/>
      <c r="M9" s="469"/>
      <c r="N9" s="469"/>
      <c r="O9" s="469"/>
    </row>
    <row r="10" spans="1:15" ht="16.5" customHeight="1">
      <c r="A10" s="38"/>
      <c r="B10" s="15"/>
      <c r="C10" s="15"/>
      <c r="D10" s="15"/>
      <c r="E10" s="15"/>
      <c r="F10" s="38"/>
      <c r="G10" s="38"/>
      <c r="H10" s="38"/>
      <c r="I10" s="387" t="s">
        <v>519</v>
      </c>
      <c r="J10" s="469"/>
      <c r="K10" s="469"/>
      <c r="L10" s="469"/>
      <c r="M10" s="469"/>
      <c r="N10" s="469"/>
      <c r="O10" s="469"/>
    </row>
    <row r="11" spans="1:15" ht="16.5" customHeight="1">
      <c r="A11" s="38"/>
      <c r="B11" s="15"/>
      <c r="C11" s="15"/>
      <c r="D11" s="15"/>
      <c r="E11" s="15"/>
      <c r="F11" s="38"/>
      <c r="G11" s="38"/>
      <c r="H11" s="38"/>
      <c r="I11" s="38"/>
      <c r="J11" s="40" t="s">
        <v>58</v>
      </c>
      <c r="K11" s="40"/>
      <c r="L11" s="40"/>
      <c r="M11" s="40"/>
      <c r="N11" s="40"/>
      <c r="O11" s="40"/>
    </row>
    <row r="12" spans="1:15" ht="16.5" customHeight="1">
      <c r="A12" s="38"/>
      <c r="B12" s="15"/>
      <c r="C12" s="15"/>
      <c r="D12" s="15"/>
      <c r="E12" s="15"/>
      <c r="F12" s="38"/>
      <c r="G12" s="38"/>
      <c r="H12" s="38"/>
      <c r="I12" s="38"/>
      <c r="J12" s="38"/>
      <c r="K12" s="38"/>
      <c r="L12" s="38"/>
      <c r="M12" s="38"/>
      <c r="N12" s="38"/>
      <c r="O12" s="38"/>
    </row>
    <row r="13" spans="1:15" ht="16.5" customHeight="1">
      <c r="A13" s="496" t="s">
        <v>549</v>
      </c>
      <c r="B13" s="496"/>
      <c r="C13" s="496"/>
      <c r="D13" s="496"/>
      <c r="E13" s="496"/>
      <c r="F13" s="496"/>
      <c r="G13" s="496"/>
      <c r="H13" s="496"/>
      <c r="I13" s="496"/>
      <c r="J13" s="496"/>
      <c r="K13" s="496"/>
      <c r="L13" s="496"/>
      <c r="M13" s="496"/>
      <c r="N13" s="496"/>
      <c r="O13" s="496"/>
    </row>
    <row r="14" spans="1:15" ht="16.5" customHeight="1">
      <c r="A14" s="497"/>
      <c r="B14" s="497"/>
      <c r="C14" s="497"/>
      <c r="D14" s="497"/>
      <c r="E14" s="497"/>
      <c r="F14" s="497"/>
      <c r="G14" s="497"/>
      <c r="H14" s="497"/>
      <c r="I14" s="497"/>
      <c r="J14" s="497"/>
      <c r="K14" s="497"/>
      <c r="L14" s="497"/>
      <c r="M14" s="497"/>
      <c r="N14" s="497"/>
      <c r="O14" s="497"/>
    </row>
    <row r="15" spans="1:15" ht="16.5" customHeight="1">
      <c r="A15" s="457" t="s">
        <v>59</v>
      </c>
      <c r="B15" s="458"/>
      <c r="C15" s="458"/>
      <c r="D15" s="458"/>
      <c r="E15" s="459"/>
      <c r="F15" s="42"/>
      <c r="G15" s="493" t="s">
        <v>61</v>
      </c>
      <c r="H15" s="494"/>
      <c r="I15" s="494"/>
      <c r="J15" s="494"/>
      <c r="K15" s="42"/>
      <c r="L15" s="493" t="s">
        <v>62</v>
      </c>
      <c r="M15" s="494"/>
      <c r="N15" s="494"/>
      <c r="O15" s="495"/>
    </row>
    <row r="16" spans="1:15" ht="16.5" customHeight="1">
      <c r="A16" s="490"/>
      <c r="B16" s="491"/>
      <c r="C16" s="491"/>
      <c r="D16" s="491"/>
      <c r="E16" s="492"/>
      <c r="F16" s="42"/>
      <c r="G16" s="493" t="s">
        <v>63</v>
      </c>
      <c r="H16" s="494"/>
      <c r="I16" s="494"/>
      <c r="J16" s="494"/>
      <c r="K16" s="42"/>
      <c r="L16" s="493" t="s">
        <v>64</v>
      </c>
      <c r="M16" s="494"/>
      <c r="N16" s="494"/>
      <c r="O16" s="495"/>
    </row>
    <row r="17" spans="1:15" ht="16.5" customHeight="1">
      <c r="A17" s="490"/>
      <c r="B17" s="491"/>
      <c r="C17" s="491"/>
      <c r="D17" s="491"/>
      <c r="E17" s="492"/>
      <c r="F17" s="42"/>
      <c r="G17" s="493" t="s">
        <v>65</v>
      </c>
      <c r="H17" s="494"/>
      <c r="I17" s="494"/>
      <c r="J17" s="494"/>
      <c r="K17" s="42"/>
      <c r="L17" s="493" t="s">
        <v>66</v>
      </c>
      <c r="M17" s="494"/>
      <c r="N17" s="494"/>
      <c r="O17" s="495"/>
    </row>
    <row r="18" spans="1:15" ht="16.5" customHeight="1">
      <c r="A18" s="490"/>
      <c r="B18" s="491"/>
      <c r="C18" s="491"/>
      <c r="D18" s="491"/>
      <c r="E18" s="492"/>
      <c r="F18" s="42"/>
      <c r="G18" s="493" t="s">
        <v>67</v>
      </c>
      <c r="H18" s="494"/>
      <c r="I18" s="494"/>
      <c r="J18" s="494"/>
      <c r="K18" s="443" t="s">
        <v>60</v>
      </c>
      <c r="L18" s="444"/>
      <c r="M18" s="444"/>
      <c r="N18" s="444"/>
      <c r="O18" s="445"/>
    </row>
    <row r="19" spans="1:15" ht="16.5" customHeight="1">
      <c r="A19" s="453" t="s">
        <v>68</v>
      </c>
      <c r="B19" s="454"/>
      <c r="C19" s="454"/>
      <c r="D19" s="454"/>
      <c r="E19" s="379" t="s">
        <v>747</v>
      </c>
      <c r="F19" s="484"/>
      <c r="G19" s="485"/>
      <c r="H19" s="485"/>
      <c r="I19" s="485"/>
      <c r="J19" s="485"/>
      <c r="K19" s="485"/>
      <c r="L19" s="485"/>
      <c r="M19" s="485"/>
      <c r="N19" s="485"/>
      <c r="O19" s="486"/>
    </row>
    <row r="20" spans="1:15" ht="16.5" customHeight="1">
      <c r="A20" s="455"/>
      <c r="B20" s="456"/>
      <c r="C20" s="456"/>
      <c r="D20" s="456"/>
      <c r="E20" s="380" t="s">
        <v>748</v>
      </c>
      <c r="F20" s="487"/>
      <c r="G20" s="488"/>
      <c r="H20" s="488"/>
      <c r="I20" s="488"/>
      <c r="J20" s="488"/>
      <c r="K20" s="488"/>
      <c r="L20" s="488"/>
      <c r="M20" s="488"/>
      <c r="N20" s="488"/>
      <c r="O20" s="489"/>
    </row>
    <row r="21" spans="1:15" ht="16.5" customHeight="1">
      <c r="A21" s="446" t="s">
        <v>69</v>
      </c>
      <c r="B21" s="447"/>
      <c r="C21" s="447"/>
      <c r="D21" s="447"/>
      <c r="E21" s="448"/>
      <c r="F21" s="449"/>
      <c r="G21" s="450"/>
      <c r="H21" s="450"/>
      <c r="I21" s="450"/>
      <c r="J21" s="450"/>
      <c r="K21" s="450"/>
      <c r="L21" s="450"/>
      <c r="M21" s="450"/>
      <c r="N21" s="450"/>
      <c r="O21" s="451"/>
    </row>
    <row r="22" spans="1:15" ht="16.5" customHeight="1">
      <c r="A22" s="457" t="s">
        <v>553</v>
      </c>
      <c r="B22" s="458"/>
      <c r="C22" s="458"/>
      <c r="D22" s="458"/>
      <c r="E22" s="459"/>
      <c r="F22" s="463" t="s">
        <v>71</v>
      </c>
      <c r="G22" s="464"/>
      <c r="H22" s="464"/>
      <c r="I22" s="464"/>
      <c r="J22" s="464"/>
      <c r="K22" s="464"/>
      <c r="L22" s="464"/>
      <c r="M22" s="464"/>
      <c r="N22" s="464"/>
      <c r="O22" s="465"/>
    </row>
    <row r="23" spans="1:15" ht="16.5" customHeight="1">
      <c r="A23" s="460"/>
      <c r="B23" s="461"/>
      <c r="C23" s="461"/>
      <c r="D23" s="461"/>
      <c r="E23" s="462"/>
      <c r="F23" s="466"/>
      <c r="G23" s="467"/>
      <c r="H23" s="467"/>
      <c r="I23" s="467"/>
      <c r="J23" s="467"/>
      <c r="K23" s="467"/>
      <c r="L23" s="467"/>
      <c r="M23" s="467"/>
      <c r="N23" s="467"/>
      <c r="O23" s="468"/>
    </row>
    <row r="24" spans="1:15" ht="16.5" customHeight="1">
      <c r="A24" s="457" t="s">
        <v>551</v>
      </c>
      <c r="B24" s="458"/>
      <c r="C24" s="458"/>
      <c r="D24" s="458"/>
      <c r="E24" s="459"/>
      <c r="F24" s="463" t="s">
        <v>71</v>
      </c>
      <c r="G24" s="464"/>
      <c r="H24" s="464"/>
      <c r="I24" s="464"/>
      <c r="J24" s="464"/>
      <c r="K24" s="464"/>
      <c r="L24" s="464"/>
      <c r="M24" s="464"/>
      <c r="N24" s="464"/>
      <c r="O24" s="465"/>
    </row>
    <row r="25" spans="1:15" ht="26.1" customHeight="1">
      <c r="A25" s="460"/>
      <c r="B25" s="461"/>
      <c r="C25" s="461"/>
      <c r="D25" s="461"/>
      <c r="E25" s="462"/>
      <c r="F25" s="466"/>
      <c r="G25" s="467"/>
      <c r="H25" s="467"/>
      <c r="I25" s="467"/>
      <c r="J25" s="467"/>
      <c r="K25" s="467"/>
      <c r="L25" s="467"/>
      <c r="M25" s="467"/>
      <c r="N25" s="467"/>
      <c r="O25" s="468"/>
    </row>
    <row r="26" spans="1:15" s="174" customFormat="1" ht="16.5" customHeight="1">
      <c r="A26" s="440" t="s">
        <v>552</v>
      </c>
      <c r="B26" s="441"/>
      <c r="C26" s="441"/>
      <c r="D26" s="441"/>
      <c r="E26" s="442"/>
      <c r="F26" s="473" t="s">
        <v>71</v>
      </c>
      <c r="G26" s="474"/>
      <c r="H26" s="474"/>
      <c r="I26" s="474"/>
      <c r="J26" s="474"/>
      <c r="K26" s="474"/>
      <c r="L26" s="474"/>
      <c r="M26" s="474"/>
      <c r="N26" s="474"/>
      <c r="O26" s="475"/>
    </row>
    <row r="27" spans="1:15" ht="16.5" customHeight="1">
      <c r="A27" s="440" t="s">
        <v>72</v>
      </c>
      <c r="B27" s="441"/>
      <c r="C27" s="441"/>
      <c r="D27" s="441"/>
      <c r="E27" s="442"/>
      <c r="F27" s="473" t="s">
        <v>71</v>
      </c>
      <c r="G27" s="474"/>
      <c r="H27" s="474"/>
      <c r="I27" s="474"/>
      <c r="J27" s="474"/>
      <c r="K27" s="474"/>
      <c r="L27" s="474"/>
      <c r="M27" s="474"/>
      <c r="N27" s="474"/>
      <c r="O27" s="475"/>
    </row>
    <row r="28" spans="1:15" ht="16.5" customHeight="1">
      <c r="A28" s="440" t="s">
        <v>550</v>
      </c>
      <c r="B28" s="441"/>
      <c r="C28" s="441"/>
      <c r="D28" s="441"/>
      <c r="E28" s="442"/>
      <c r="F28" s="473" t="s">
        <v>71</v>
      </c>
      <c r="G28" s="474"/>
      <c r="H28" s="474"/>
      <c r="I28" s="474"/>
      <c r="J28" s="474"/>
      <c r="K28" s="474"/>
      <c r="L28" s="474"/>
      <c r="M28" s="474"/>
      <c r="N28" s="474"/>
      <c r="O28" s="475"/>
    </row>
    <row r="29" spans="1:15" ht="16.5" customHeight="1">
      <c r="A29" s="457" t="s">
        <v>73</v>
      </c>
      <c r="B29" s="458"/>
      <c r="C29" s="458"/>
      <c r="D29" s="458"/>
      <c r="E29" s="459"/>
      <c r="F29" s="463"/>
      <c r="G29" s="464"/>
      <c r="H29" s="464"/>
      <c r="I29" s="464"/>
      <c r="J29" s="464"/>
      <c r="K29" s="464"/>
      <c r="L29" s="464"/>
      <c r="M29" s="464"/>
      <c r="N29" s="464"/>
      <c r="O29" s="465"/>
    </row>
    <row r="30" spans="1:15" ht="16.5" customHeight="1">
      <c r="A30" s="460"/>
      <c r="B30" s="461"/>
      <c r="C30" s="461"/>
      <c r="D30" s="461"/>
      <c r="E30" s="462"/>
      <c r="F30" s="466"/>
      <c r="G30" s="467"/>
      <c r="H30" s="467"/>
      <c r="I30" s="467"/>
      <c r="J30" s="467"/>
      <c r="K30" s="467"/>
      <c r="L30" s="467"/>
      <c r="M30" s="467"/>
      <c r="N30" s="467"/>
      <c r="O30" s="468"/>
    </row>
    <row r="31" spans="1:15" ht="30.6" customHeight="1">
      <c r="A31" s="43" t="s">
        <v>74</v>
      </c>
      <c r="B31" s="479" t="s">
        <v>75</v>
      </c>
      <c r="C31" s="479"/>
      <c r="D31" s="479"/>
      <c r="E31" s="479"/>
      <c r="F31" s="479"/>
      <c r="G31" s="479"/>
      <c r="H31" s="479"/>
      <c r="I31" s="479"/>
      <c r="J31" s="479"/>
      <c r="K31" s="479"/>
      <c r="L31" s="479"/>
      <c r="M31" s="479"/>
      <c r="N31" s="479"/>
      <c r="O31" s="479"/>
    </row>
    <row r="32" spans="1:15" ht="16.5" customHeight="1">
      <c r="A32" s="44" t="s">
        <v>76</v>
      </c>
      <c r="B32" s="45" t="s">
        <v>77</v>
      </c>
      <c r="C32" s="45"/>
      <c r="D32" s="45"/>
      <c r="E32" s="45"/>
      <c r="F32" s="45"/>
      <c r="G32" s="45"/>
      <c r="H32" s="45"/>
      <c r="I32" s="45"/>
      <c r="J32" s="45"/>
      <c r="K32" s="45"/>
      <c r="L32" s="45"/>
      <c r="M32" s="45"/>
      <c r="N32" s="45"/>
      <c r="O32" s="45"/>
    </row>
    <row r="33" spans="1:15" ht="27.75" customHeight="1">
      <c r="A33" s="44" t="s">
        <v>78</v>
      </c>
      <c r="B33" s="452" t="s">
        <v>554</v>
      </c>
      <c r="C33" s="452"/>
      <c r="D33" s="452"/>
      <c r="E33" s="452"/>
      <c r="F33" s="452"/>
      <c r="G33" s="452"/>
      <c r="H33" s="452"/>
      <c r="I33" s="452"/>
      <c r="J33" s="452"/>
      <c r="K33" s="452"/>
      <c r="L33" s="452"/>
      <c r="M33" s="452"/>
      <c r="N33" s="452"/>
      <c r="O33" s="452"/>
    </row>
    <row r="34" spans="1:15" ht="16.5" customHeight="1">
      <c r="A34" s="44" t="s">
        <v>79</v>
      </c>
      <c r="B34" s="46" t="s">
        <v>81</v>
      </c>
      <c r="C34" s="47"/>
      <c r="D34" s="47"/>
      <c r="E34" s="47"/>
      <c r="F34" s="47"/>
      <c r="G34" s="47"/>
      <c r="H34" s="47"/>
      <c r="I34" s="47"/>
      <c r="J34" s="47"/>
      <c r="K34" s="47"/>
      <c r="L34" s="47"/>
      <c r="M34" s="47"/>
      <c r="N34" s="47"/>
      <c r="O34" s="47"/>
    </row>
    <row r="35" spans="1:15" ht="16.5" customHeight="1">
      <c r="A35" s="44" t="s">
        <v>80</v>
      </c>
      <c r="B35" s="452" t="s">
        <v>82</v>
      </c>
      <c r="C35" s="452"/>
      <c r="D35" s="452"/>
      <c r="E35" s="452"/>
      <c r="F35" s="452"/>
      <c r="G35" s="452"/>
      <c r="H35" s="452"/>
      <c r="I35" s="452"/>
      <c r="J35" s="452"/>
      <c r="K35" s="452"/>
      <c r="L35" s="452"/>
      <c r="M35" s="452"/>
      <c r="N35" s="452"/>
      <c r="O35" s="452"/>
    </row>
    <row r="36" spans="1:15" ht="16.5" customHeight="1">
      <c r="A36" s="37"/>
      <c r="B36" s="476"/>
      <c r="C36" s="476"/>
      <c r="D36" s="476"/>
      <c r="E36" s="476"/>
      <c r="F36" s="476"/>
      <c r="G36" s="476"/>
      <c r="H36" s="476"/>
      <c r="I36" s="476"/>
      <c r="J36" s="476"/>
      <c r="K36" s="476"/>
      <c r="L36" s="476"/>
      <c r="M36" s="476"/>
      <c r="N36" s="476"/>
      <c r="O36" s="476"/>
    </row>
    <row r="37" spans="1:15" ht="19.8" customHeight="1">
      <c r="A37" s="463" t="s">
        <v>83</v>
      </c>
      <c r="B37" s="465"/>
      <c r="C37" s="384" t="s">
        <v>753</v>
      </c>
      <c r="D37" s="381"/>
      <c r="E37" s="62"/>
      <c r="F37" s="470" t="s">
        <v>749</v>
      </c>
      <c r="G37" s="471"/>
      <c r="H37" s="471"/>
      <c r="I37" s="471"/>
      <c r="J37" s="471"/>
      <c r="K37" s="471"/>
      <c r="L37" s="471"/>
      <c r="M37" s="471"/>
      <c r="N37" s="471"/>
      <c r="O37" s="472"/>
    </row>
    <row r="38" spans="1:15" s="174" customFormat="1" ht="19.8" customHeight="1">
      <c r="A38" s="477"/>
      <c r="B38" s="478"/>
      <c r="C38" s="385" t="s">
        <v>754</v>
      </c>
      <c r="D38" s="381"/>
      <c r="E38" s="62"/>
      <c r="F38" s="470"/>
      <c r="G38" s="471"/>
      <c r="H38" s="471"/>
      <c r="I38" s="471"/>
      <c r="J38" s="471"/>
      <c r="K38" s="471"/>
      <c r="L38" s="471"/>
      <c r="M38" s="471"/>
      <c r="N38" s="471"/>
      <c r="O38" s="472"/>
    </row>
    <row r="39" spans="1:15" ht="16.5" customHeight="1">
      <c r="A39" s="477"/>
      <c r="B39" s="478"/>
      <c r="C39" s="385" t="s">
        <v>755</v>
      </c>
      <c r="D39" s="381"/>
      <c r="E39" s="62"/>
      <c r="F39" s="480"/>
      <c r="G39" s="481"/>
      <c r="H39" s="481"/>
      <c r="I39" s="482"/>
      <c r="J39" s="386" t="s">
        <v>750</v>
      </c>
      <c r="K39" s="480"/>
      <c r="L39" s="481"/>
      <c r="M39" s="481"/>
      <c r="N39" s="481"/>
      <c r="O39" s="482"/>
    </row>
    <row r="40" spans="1:15" ht="16.5" customHeight="1">
      <c r="A40" s="477"/>
      <c r="B40" s="478"/>
      <c r="C40" s="385" t="s">
        <v>756</v>
      </c>
      <c r="D40" s="381"/>
      <c r="E40" s="62"/>
      <c r="F40" s="470" t="s">
        <v>751</v>
      </c>
      <c r="G40" s="471"/>
      <c r="H40" s="471"/>
      <c r="I40" s="471"/>
      <c r="J40" s="471"/>
      <c r="K40" s="471"/>
      <c r="L40" s="471"/>
      <c r="M40" s="471"/>
      <c r="N40" s="471"/>
      <c r="O40" s="472"/>
    </row>
    <row r="41" spans="1:15" ht="16.5" customHeight="1">
      <c r="A41" s="466"/>
      <c r="B41" s="468"/>
      <c r="C41" s="385" t="s">
        <v>757</v>
      </c>
      <c r="D41" s="381"/>
      <c r="E41" s="62"/>
      <c r="F41" s="470"/>
      <c r="G41" s="471"/>
      <c r="H41" s="471"/>
      <c r="I41" s="471"/>
      <c r="J41" s="471"/>
      <c r="K41" s="471"/>
      <c r="L41" s="471"/>
      <c r="M41" s="471"/>
      <c r="N41" s="471"/>
      <c r="O41" s="472"/>
    </row>
  </sheetData>
  <protectedRanges>
    <protectedRange password="C727" sqref="A13 C13:O13" name="範囲1_1_1"/>
    <protectedRange password="C727" sqref="A15:E18" name="範囲1_2_1"/>
    <protectedRange password="C727" sqref="A36:O36 B35:O35" name="範囲1_3_1"/>
  </protectedRanges>
  <mergeCells count="42">
    <mergeCell ref="F39:I39"/>
    <mergeCell ref="K39:O39"/>
    <mergeCell ref="A2:O2"/>
    <mergeCell ref="F19:O19"/>
    <mergeCell ref="F20:O20"/>
    <mergeCell ref="A15:E18"/>
    <mergeCell ref="G15:J15"/>
    <mergeCell ref="L15:O15"/>
    <mergeCell ref="G16:J16"/>
    <mergeCell ref="L16:O16"/>
    <mergeCell ref="A13:O14"/>
    <mergeCell ref="I5:O6"/>
    <mergeCell ref="G17:J17"/>
    <mergeCell ref="L17:O17"/>
    <mergeCell ref="G18:J18"/>
    <mergeCell ref="J8:O8"/>
    <mergeCell ref="J9:O9"/>
    <mergeCell ref="J10:O10"/>
    <mergeCell ref="F37:O37"/>
    <mergeCell ref="F26:O26"/>
    <mergeCell ref="B35:O36"/>
    <mergeCell ref="A37:B41"/>
    <mergeCell ref="F40:O40"/>
    <mergeCell ref="F41:O41"/>
    <mergeCell ref="F38:O38"/>
    <mergeCell ref="B31:O31"/>
    <mergeCell ref="A27:E27"/>
    <mergeCell ref="F27:O27"/>
    <mergeCell ref="A28:E28"/>
    <mergeCell ref="F28:O28"/>
    <mergeCell ref="A29:E30"/>
    <mergeCell ref="F29:O30"/>
    <mergeCell ref="A26:E26"/>
    <mergeCell ref="K18:O18"/>
    <mergeCell ref="A21:E21"/>
    <mergeCell ref="F21:O21"/>
    <mergeCell ref="B33:O33"/>
    <mergeCell ref="A19:D20"/>
    <mergeCell ref="A22:E23"/>
    <mergeCell ref="F22:O23"/>
    <mergeCell ref="A24:E25"/>
    <mergeCell ref="F24:O25"/>
  </mergeCells>
  <phoneticPr fontId="3"/>
  <dataValidations count="2">
    <dataValidation type="list" allowBlank="1" showInputMessage="1" showErrorMessage="1" promptTitle="リストから選択してください" sqref="F983058:O983058 F65554:O65554 F131090:O131090 F196626:O196626 F262162:O262162 F327698:O327698 F393234:O393234 F458770:O458770 F524306:O524306 F589842:O589842 F655378:O655378 F720914:O720914 F786450:O786450 F851986:O851986 F917522:O917522" xr:uid="{00000000-0002-0000-0200-000000000000}">
      <formula1>業種コード</formula1>
    </dataValidation>
    <dataValidation type="list" allowBlank="1" showInputMessage="1" showErrorMessage="1" sqref="K983052:K983054 F65548:F65551 F131084:F131087 F196620:F196623 F262156:F262159 F327692:F327695 F393228:F393231 F458764:F458767 F524300:F524303 F589836:F589839 F655372:F655375 F720908:F720911 F786444:F786447 F851980:F851983 F917516:F917519 F983052:F983055 F15:F18 K65548:K65550 K131084:K131086 K196620:K196622 K262156:K262158 K327692:K327694 K393228:K393230 K458764:K458766 K524300:K524302 K589836:K589838 K655372:K655374 K720908:K720910 K786444:K786446 K851980:K851982 K917516:K917518 K15:K17" xr:uid="{00000000-0002-0000-0200-000001000000}">
      <formula1>"　,レ"</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リストから選択してください" xr:uid="{00000000-0002-0000-0200-000002000000}">
          <x14:formula1>
            <xm:f>'（参考）業種コード'!$B$2:$B$100</xm:f>
          </x14:formula1>
          <xm:sqref>F21:O21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U203"/>
  <sheetViews>
    <sheetView view="pageBreakPreview" zoomScale="69" zoomScaleNormal="100" zoomScaleSheetLayoutView="69" workbookViewId="0">
      <selection activeCell="C3" sqref="C3"/>
    </sheetView>
  </sheetViews>
  <sheetFormatPr defaultColWidth="9" defaultRowHeight="13.2"/>
  <cols>
    <col min="1" max="1" width="5" style="50" customWidth="1"/>
    <col min="2" max="2" width="8.109375" style="50" customWidth="1"/>
    <col min="3" max="3" width="16.33203125" style="136" customWidth="1"/>
    <col min="4" max="7" width="7.33203125" style="50" customWidth="1"/>
    <col min="8" max="17" width="8.109375" style="50" customWidth="1"/>
    <col min="18" max="18" width="9" style="33"/>
    <col min="19" max="21" width="9" style="33" customWidth="1"/>
    <col min="22" max="16384" width="9" style="33"/>
  </cols>
  <sheetData>
    <row r="1" spans="1:21">
      <c r="A1" s="11" t="s">
        <v>18</v>
      </c>
      <c r="B1" s="11"/>
      <c r="C1" s="41"/>
      <c r="D1" s="11"/>
      <c r="E1" s="11"/>
      <c r="F1" s="11"/>
      <c r="G1" s="11"/>
      <c r="H1" s="11"/>
      <c r="I1" s="11"/>
      <c r="J1" s="11"/>
      <c r="K1" s="11"/>
      <c r="L1" s="11"/>
      <c r="M1" s="49"/>
      <c r="N1" s="11"/>
      <c r="O1" s="11"/>
      <c r="P1" s="11"/>
      <c r="Q1" s="49" t="s">
        <v>752</v>
      </c>
    </row>
    <row r="2" spans="1:21" ht="21.75" customHeight="1">
      <c r="A2" s="50" t="s">
        <v>555</v>
      </c>
      <c r="B2" s="11"/>
      <c r="C2" s="41"/>
      <c r="D2" s="11"/>
      <c r="E2" s="11"/>
      <c r="F2" s="11"/>
      <c r="J2" s="500"/>
      <c r="K2" s="500"/>
      <c r="L2" s="500"/>
      <c r="M2" s="500"/>
      <c r="N2" s="332"/>
      <c r="O2" s="11"/>
      <c r="P2" s="11"/>
      <c r="Q2" s="11"/>
    </row>
    <row r="3" spans="1:21" ht="21.75" customHeight="1">
      <c r="F3" s="556" t="s">
        <v>556</v>
      </c>
      <c r="G3" s="557"/>
      <c r="H3" s="557"/>
      <c r="I3" s="558"/>
      <c r="J3" s="559" t="s">
        <v>558</v>
      </c>
      <c r="K3" s="561"/>
      <c r="L3" s="561"/>
      <c r="M3" s="562"/>
      <c r="N3" s="559" t="s">
        <v>557</v>
      </c>
      <c r="O3" s="557"/>
      <c r="P3" s="557"/>
      <c r="Q3" s="558"/>
    </row>
    <row r="4" spans="1:21" ht="21.75" customHeight="1">
      <c r="A4" s="53" t="s">
        <v>22</v>
      </c>
      <c r="B4" s="54"/>
      <c r="C4" s="137"/>
      <c r="D4" s="54"/>
      <c r="E4" s="55"/>
      <c r="F4" s="51" t="s">
        <v>70</v>
      </c>
      <c r="G4" s="182">
        <v>3</v>
      </c>
      <c r="H4" s="364">
        <v>-2021</v>
      </c>
      <c r="I4" s="362" t="s">
        <v>22</v>
      </c>
      <c r="J4" s="51" t="s">
        <v>70</v>
      </c>
      <c r="K4" s="182">
        <v>6</v>
      </c>
      <c r="L4" s="364">
        <v>-2025</v>
      </c>
      <c r="M4" s="362" t="s">
        <v>22</v>
      </c>
      <c r="N4" s="51" t="s">
        <v>70</v>
      </c>
      <c r="O4" s="182">
        <v>6</v>
      </c>
      <c r="P4" s="364">
        <v>-2025</v>
      </c>
      <c r="Q4" s="362" t="s">
        <v>22</v>
      </c>
    </row>
    <row r="5" spans="1:21" ht="21.75" customHeight="1">
      <c r="A5" s="552" t="s">
        <v>24</v>
      </c>
      <c r="B5" s="553"/>
      <c r="C5" s="553"/>
      <c r="D5" s="553"/>
      <c r="E5" s="554"/>
      <c r="F5" s="204"/>
      <c r="G5" s="560"/>
      <c r="H5" s="560"/>
      <c r="I5" s="22" t="s">
        <v>25</v>
      </c>
      <c r="J5" s="204"/>
      <c r="K5" s="563">
        <f>ROUND('シート1-1（工場その他） (R6)'!F98,0)</f>
        <v>0</v>
      </c>
      <c r="L5" s="563"/>
      <c r="M5" s="22" t="s">
        <v>25</v>
      </c>
      <c r="N5" s="166"/>
      <c r="O5" s="560"/>
      <c r="P5" s="560"/>
      <c r="Q5" s="22" t="s">
        <v>25</v>
      </c>
    </row>
    <row r="6" spans="1:21" ht="21.75" customHeight="1">
      <c r="A6" s="552" t="s">
        <v>26</v>
      </c>
      <c r="B6" s="553"/>
      <c r="C6" s="553"/>
      <c r="D6" s="553"/>
      <c r="E6" s="554"/>
      <c r="F6" s="204"/>
      <c r="G6" s="560"/>
      <c r="H6" s="560"/>
      <c r="I6" s="22" t="s">
        <v>25</v>
      </c>
      <c r="J6" s="204"/>
      <c r="K6" s="555">
        <f>ROUND('シート２ (R6)'!D28,0)</f>
        <v>0</v>
      </c>
      <c r="L6" s="555"/>
      <c r="M6" s="22" t="s">
        <v>25</v>
      </c>
      <c r="N6" s="166"/>
      <c r="O6" s="560"/>
      <c r="P6" s="560"/>
      <c r="Q6" s="22" t="s">
        <v>25</v>
      </c>
    </row>
    <row r="7" spans="1:21" ht="21.75" customHeight="1">
      <c r="A7" s="552" t="s">
        <v>27</v>
      </c>
      <c r="B7" s="553"/>
      <c r="C7" s="553"/>
      <c r="D7" s="553"/>
      <c r="E7" s="554"/>
      <c r="F7" s="204"/>
      <c r="G7" s="555">
        <f>ROUND(G5-G6,0)</f>
        <v>0</v>
      </c>
      <c r="H7" s="555"/>
      <c r="I7" s="22" t="s">
        <v>25</v>
      </c>
      <c r="J7" s="204"/>
      <c r="K7" s="555">
        <f>ROUND(K5-K6,0)</f>
        <v>0</v>
      </c>
      <c r="L7" s="555"/>
      <c r="M7" s="22" t="s">
        <v>25</v>
      </c>
      <c r="N7" s="166"/>
      <c r="O7" s="555">
        <f>ROUND(O5-O6,0)</f>
        <v>0</v>
      </c>
      <c r="P7" s="555"/>
      <c r="Q7" s="22" t="s">
        <v>25</v>
      </c>
    </row>
    <row r="8" spans="1:21" s="119" customFormat="1" ht="44.4" customHeight="1">
      <c r="A8" s="499" t="s">
        <v>700</v>
      </c>
      <c r="B8" s="499"/>
      <c r="C8" s="499"/>
      <c r="D8" s="499"/>
      <c r="E8" s="499"/>
      <c r="F8" s="499"/>
      <c r="G8" s="499"/>
      <c r="H8" s="499"/>
      <c r="I8" s="499"/>
      <c r="J8" s="499"/>
      <c r="K8" s="499"/>
      <c r="L8" s="499"/>
      <c r="M8" s="499"/>
      <c r="N8" s="499"/>
      <c r="O8" s="499"/>
      <c r="P8" s="499"/>
      <c r="Q8" s="499"/>
    </row>
    <row r="9" spans="1:21" ht="21.75" customHeight="1">
      <c r="A9" s="56"/>
      <c r="B9" s="56"/>
      <c r="C9" s="138"/>
      <c r="D9" s="56"/>
      <c r="E9" s="56"/>
      <c r="F9" s="56"/>
      <c r="G9" s="56"/>
      <c r="H9" s="56"/>
      <c r="I9" s="56"/>
      <c r="J9" s="56"/>
      <c r="K9" s="56"/>
      <c r="L9" s="56"/>
      <c r="M9" s="56"/>
      <c r="N9" s="56"/>
      <c r="O9" s="56"/>
      <c r="P9" s="56"/>
      <c r="Q9" s="56"/>
    </row>
    <row r="10" spans="1:21" s="132" customFormat="1">
      <c r="A10" s="50" t="s">
        <v>559</v>
      </c>
      <c r="B10" s="11"/>
      <c r="C10" s="11"/>
      <c r="D10" s="11"/>
      <c r="E10" s="11"/>
      <c r="F10" s="11"/>
      <c r="G10" s="11"/>
      <c r="H10" s="11"/>
      <c r="I10" s="11"/>
      <c r="J10" s="11"/>
      <c r="K10" s="11"/>
      <c r="L10" s="11"/>
      <c r="M10" s="11"/>
      <c r="N10" s="11"/>
      <c r="O10" s="11"/>
      <c r="P10" s="11"/>
      <c r="Q10" s="11"/>
    </row>
    <row r="11" spans="1:21" s="132" customFormat="1" ht="27" customHeight="1">
      <c r="A11" s="50"/>
      <c r="B11" s="50"/>
      <c r="C11" s="50"/>
      <c r="D11" s="50"/>
      <c r="E11" s="50"/>
      <c r="F11" s="50"/>
      <c r="G11" s="50"/>
      <c r="H11" s="118" t="s">
        <v>447</v>
      </c>
      <c r="I11" s="167" t="str">
        <f>IF(S11&gt;=0.9,"A",IF(S11&lt;0.5,"C","B"))</f>
        <v>C</v>
      </c>
      <c r="J11" s="572" t="s">
        <v>465</v>
      </c>
      <c r="K11" s="572"/>
      <c r="L11" s="572"/>
      <c r="M11" s="572"/>
      <c r="N11" s="572"/>
      <c r="O11" s="572"/>
      <c r="P11" s="572"/>
      <c r="Q11" s="572"/>
      <c r="S11" s="167">
        <f>(D139+S146)/(51-F139)</f>
        <v>0</v>
      </c>
    </row>
    <row r="12" spans="1:21" s="120" customFormat="1" ht="24" customHeight="1">
      <c r="A12" s="549" t="s">
        <v>89</v>
      </c>
      <c r="B12" s="550" t="s">
        <v>331</v>
      </c>
      <c r="C12" s="550"/>
      <c r="D12" s="573" t="s">
        <v>614</v>
      </c>
      <c r="E12" s="574"/>
      <c r="F12" s="574"/>
      <c r="G12" s="192"/>
      <c r="H12" s="507" t="s">
        <v>511</v>
      </c>
      <c r="I12" s="507"/>
      <c r="J12" s="507"/>
      <c r="K12" s="507"/>
      <c r="L12" s="507"/>
      <c r="M12" s="507"/>
      <c r="N12" s="507"/>
      <c r="O12" s="507"/>
      <c r="P12" s="507"/>
      <c r="Q12" s="508"/>
    </row>
    <row r="13" spans="1:21" s="120" customFormat="1" ht="26.4" customHeight="1">
      <c r="A13" s="549"/>
      <c r="B13" s="550"/>
      <c r="C13" s="550"/>
      <c r="D13" s="121" t="s">
        <v>516</v>
      </c>
      <c r="E13" s="121" t="s">
        <v>560</v>
      </c>
      <c r="F13" s="148" t="s">
        <v>561</v>
      </c>
      <c r="G13" s="178"/>
      <c r="H13" s="509"/>
      <c r="I13" s="509"/>
      <c r="J13" s="509"/>
      <c r="K13" s="509"/>
      <c r="L13" s="509"/>
      <c r="M13" s="509"/>
      <c r="N13" s="509"/>
      <c r="O13" s="509"/>
      <c r="P13" s="509"/>
      <c r="Q13" s="510"/>
    </row>
    <row r="14" spans="1:21" s="120" customFormat="1" ht="25.5" customHeight="1">
      <c r="A14" s="530">
        <v>1</v>
      </c>
      <c r="B14" s="511" t="s">
        <v>354</v>
      </c>
      <c r="C14" s="505" t="s">
        <v>393</v>
      </c>
      <c r="D14" s="501"/>
      <c r="E14" s="501"/>
      <c r="F14" s="503"/>
      <c r="G14" s="191"/>
      <c r="H14" s="134"/>
      <c r="I14" s="134"/>
      <c r="J14" s="134"/>
      <c r="K14" s="134"/>
      <c r="L14" s="134"/>
      <c r="M14" s="184"/>
      <c r="N14" s="134"/>
      <c r="O14" s="134"/>
      <c r="P14" s="134"/>
      <c r="Q14" s="146" t="s">
        <v>394</v>
      </c>
      <c r="T14" s="565">
        <f>COUNTA(D14:E15)</f>
        <v>0</v>
      </c>
      <c r="U14" s="571">
        <f>IF(T14=2,1,IF(T14=1,1,0))</f>
        <v>0</v>
      </c>
    </row>
    <row r="15" spans="1:21" s="120" customFormat="1" ht="25.5" customHeight="1">
      <c r="A15" s="532"/>
      <c r="B15" s="512"/>
      <c r="C15" s="506"/>
      <c r="D15" s="502"/>
      <c r="E15" s="502"/>
      <c r="F15" s="504"/>
      <c r="G15" s="190"/>
      <c r="H15" s="142"/>
      <c r="I15" s="139"/>
      <c r="J15" s="139"/>
      <c r="K15" s="139"/>
      <c r="L15" s="139"/>
      <c r="M15" s="139"/>
      <c r="N15" s="139"/>
      <c r="O15" s="139"/>
      <c r="P15" s="139"/>
      <c r="Q15" s="140"/>
      <c r="T15" s="565"/>
      <c r="U15" s="571"/>
    </row>
    <row r="16" spans="1:21" s="120" customFormat="1" ht="25.5" customHeight="1">
      <c r="A16" s="530">
        <v>2</v>
      </c>
      <c r="B16" s="512"/>
      <c r="C16" s="505" t="s">
        <v>332</v>
      </c>
      <c r="D16" s="501"/>
      <c r="E16" s="501"/>
      <c r="F16" s="503"/>
      <c r="G16" s="191"/>
      <c r="H16" s="134"/>
      <c r="I16" s="134"/>
      <c r="J16" s="134"/>
      <c r="K16" s="134"/>
      <c r="L16" s="134"/>
      <c r="M16" s="134"/>
      <c r="N16" s="134"/>
      <c r="O16" s="134"/>
      <c r="P16" s="134"/>
      <c r="Q16" s="135" t="s">
        <v>395</v>
      </c>
      <c r="T16" s="565">
        <f>COUNTA(D16:E17)</f>
        <v>0</v>
      </c>
      <c r="U16" s="571">
        <f t="shared" ref="U16" si="0">IF(T16=2,1,IF(T16=1,1,0))</f>
        <v>0</v>
      </c>
    </row>
    <row r="17" spans="1:21" s="120" customFormat="1" ht="25.5" customHeight="1">
      <c r="A17" s="532"/>
      <c r="B17" s="512"/>
      <c r="C17" s="506"/>
      <c r="D17" s="502"/>
      <c r="E17" s="502"/>
      <c r="F17" s="504"/>
      <c r="G17" s="190"/>
      <c r="H17" s="142"/>
      <c r="I17" s="139"/>
      <c r="J17" s="139"/>
      <c r="K17" s="139"/>
      <c r="L17" s="139"/>
      <c r="M17" s="139"/>
      <c r="N17" s="139"/>
      <c r="O17" s="139"/>
      <c r="P17" s="139"/>
      <c r="Q17" s="140"/>
      <c r="T17" s="565"/>
      <c r="U17" s="571"/>
    </row>
    <row r="18" spans="1:21" s="120" customFormat="1" ht="25.5" customHeight="1">
      <c r="A18" s="530">
        <v>3</v>
      </c>
      <c r="B18" s="512"/>
      <c r="C18" s="505" t="s">
        <v>334</v>
      </c>
      <c r="D18" s="501"/>
      <c r="E18" s="501"/>
      <c r="F18" s="503"/>
      <c r="G18" s="191"/>
      <c r="H18" s="134"/>
      <c r="I18" s="134"/>
      <c r="J18" s="134"/>
      <c r="K18" s="134"/>
      <c r="L18" s="134"/>
      <c r="M18" s="185"/>
      <c r="N18" s="134"/>
      <c r="O18" s="134"/>
      <c r="P18" s="134"/>
      <c r="Q18" s="147" t="s">
        <v>396</v>
      </c>
      <c r="T18" s="565">
        <f>COUNTA(D18:E19)</f>
        <v>0</v>
      </c>
      <c r="U18" s="571">
        <f t="shared" ref="U18" si="1">IF(T18=2,1,IF(T18=1,1,0))</f>
        <v>0</v>
      </c>
    </row>
    <row r="19" spans="1:21" s="120" customFormat="1" ht="25.5" customHeight="1">
      <c r="A19" s="532"/>
      <c r="B19" s="512"/>
      <c r="C19" s="506"/>
      <c r="D19" s="502"/>
      <c r="E19" s="502"/>
      <c r="F19" s="504"/>
      <c r="G19" s="190"/>
      <c r="H19" s="142"/>
      <c r="I19" s="139"/>
      <c r="J19" s="139"/>
      <c r="K19" s="139"/>
      <c r="L19" s="139"/>
      <c r="M19" s="139"/>
      <c r="N19" s="139"/>
      <c r="O19" s="139"/>
      <c r="P19" s="139"/>
      <c r="Q19" s="140"/>
      <c r="T19" s="565"/>
      <c r="U19" s="571"/>
    </row>
    <row r="20" spans="1:21" s="120" customFormat="1" ht="25.5" customHeight="1">
      <c r="A20" s="530">
        <v>4</v>
      </c>
      <c r="B20" s="512"/>
      <c r="C20" s="505" t="s">
        <v>335</v>
      </c>
      <c r="D20" s="501"/>
      <c r="E20" s="501"/>
      <c r="F20" s="503"/>
      <c r="G20" s="191"/>
      <c r="H20" s="134"/>
      <c r="I20" s="134"/>
      <c r="J20" s="134"/>
      <c r="K20" s="134"/>
      <c r="L20" s="134"/>
      <c r="M20" s="134"/>
      <c r="N20" s="134"/>
      <c r="O20" s="134"/>
      <c r="P20" s="134"/>
      <c r="Q20" s="135" t="s">
        <v>397</v>
      </c>
      <c r="T20" s="565">
        <f>COUNTA(D20:E21)</f>
        <v>0</v>
      </c>
      <c r="U20" s="571">
        <f t="shared" ref="U20" si="2">IF(T20=2,1,IF(T20=1,1,0))</f>
        <v>0</v>
      </c>
    </row>
    <row r="21" spans="1:21" s="120" customFormat="1" ht="25.5" customHeight="1">
      <c r="A21" s="532"/>
      <c r="B21" s="512"/>
      <c r="C21" s="506"/>
      <c r="D21" s="502"/>
      <c r="E21" s="502"/>
      <c r="F21" s="504"/>
      <c r="G21" s="193"/>
      <c r="H21" s="142"/>
      <c r="I21" s="139"/>
      <c r="J21" s="139"/>
      <c r="K21" s="139"/>
      <c r="L21" s="139"/>
      <c r="M21" s="139"/>
      <c r="N21" s="139"/>
      <c r="O21" s="139"/>
      <c r="P21" s="139"/>
      <c r="Q21" s="140"/>
      <c r="T21" s="565"/>
      <c r="U21" s="571"/>
    </row>
    <row r="22" spans="1:21" s="120" customFormat="1" ht="25.5" customHeight="1">
      <c r="A22" s="530">
        <v>5</v>
      </c>
      <c r="B22" s="512"/>
      <c r="C22" s="505" t="s">
        <v>336</v>
      </c>
      <c r="D22" s="501"/>
      <c r="E22" s="501"/>
      <c r="F22" s="503"/>
      <c r="G22" s="191"/>
      <c r="H22" s="134"/>
      <c r="I22" s="134"/>
      <c r="J22" s="134"/>
      <c r="K22" s="134"/>
      <c r="L22" s="134"/>
      <c r="M22" s="134"/>
      <c r="N22" s="134"/>
      <c r="O22" s="134"/>
      <c r="P22" s="134"/>
      <c r="Q22" s="135" t="s">
        <v>398</v>
      </c>
      <c r="T22" s="565">
        <f>COUNTA(D22:E23)</f>
        <v>0</v>
      </c>
      <c r="U22" s="571">
        <f>IF(T22=2,1,IF(T22=1,1,0))</f>
        <v>0</v>
      </c>
    </row>
    <row r="23" spans="1:21" s="120" customFormat="1" ht="25.5" customHeight="1">
      <c r="A23" s="532"/>
      <c r="B23" s="513"/>
      <c r="C23" s="506"/>
      <c r="D23" s="502"/>
      <c r="E23" s="502"/>
      <c r="F23" s="504"/>
      <c r="G23" s="190"/>
      <c r="H23" s="142"/>
      <c r="I23" s="139"/>
      <c r="J23" s="139"/>
      <c r="K23" s="139"/>
      <c r="L23" s="139"/>
      <c r="M23" s="139"/>
      <c r="N23" s="139"/>
      <c r="O23" s="139"/>
      <c r="P23" s="139"/>
      <c r="Q23" s="140"/>
      <c r="T23" s="565"/>
      <c r="U23" s="571"/>
    </row>
    <row r="24" spans="1:21" s="120" customFormat="1" ht="14.25" customHeight="1">
      <c r="A24" s="530">
        <v>6</v>
      </c>
      <c r="B24" s="511" t="s">
        <v>355</v>
      </c>
      <c r="C24" s="505" t="s">
        <v>337</v>
      </c>
      <c r="D24" s="501"/>
      <c r="E24" s="501"/>
      <c r="F24" s="501"/>
      <c r="G24" s="189"/>
      <c r="H24" s="144"/>
      <c r="I24" s="144"/>
      <c r="J24" s="144"/>
      <c r="K24" s="144"/>
      <c r="L24" s="144"/>
      <c r="M24" s="144"/>
      <c r="N24" s="144"/>
      <c r="O24" s="144"/>
      <c r="P24" s="144"/>
      <c r="Q24" s="145" t="s">
        <v>400</v>
      </c>
      <c r="T24" s="565">
        <f>COUNTA(D24:E26)</f>
        <v>0</v>
      </c>
      <c r="U24" s="571">
        <f>IF(T24=2,1,IF(T24=1,1,0))</f>
        <v>0</v>
      </c>
    </row>
    <row r="25" spans="1:21" s="120" customFormat="1" ht="14.25" customHeight="1">
      <c r="A25" s="531"/>
      <c r="B25" s="512"/>
      <c r="C25" s="533"/>
      <c r="D25" s="534"/>
      <c r="E25" s="534"/>
      <c r="F25" s="534"/>
      <c r="G25" s="193"/>
      <c r="H25" s="142"/>
      <c r="I25" s="142"/>
      <c r="J25" s="142"/>
      <c r="K25" s="142"/>
      <c r="L25" s="142"/>
      <c r="M25" s="142"/>
      <c r="N25" s="142"/>
      <c r="O25" s="142"/>
      <c r="P25" s="142"/>
      <c r="Q25" s="143"/>
      <c r="T25" s="565"/>
      <c r="U25" s="571"/>
    </row>
    <row r="26" spans="1:21" s="120" customFormat="1" ht="25.5" customHeight="1">
      <c r="A26" s="532"/>
      <c r="B26" s="512"/>
      <c r="C26" s="506"/>
      <c r="D26" s="502"/>
      <c r="E26" s="502"/>
      <c r="F26" s="502"/>
      <c r="G26" s="191"/>
      <c r="H26" s="142"/>
      <c r="I26" s="139"/>
      <c r="J26" s="139"/>
      <c r="K26" s="139"/>
      <c r="L26" s="139"/>
      <c r="M26" s="139"/>
      <c r="N26" s="139"/>
      <c r="O26" s="139"/>
      <c r="P26" s="139"/>
      <c r="Q26" s="140"/>
      <c r="T26" s="565"/>
      <c r="U26" s="571"/>
    </row>
    <row r="27" spans="1:21" s="120" customFormat="1" ht="25.5" customHeight="1">
      <c r="A27" s="530">
        <v>7</v>
      </c>
      <c r="B27" s="512"/>
      <c r="C27" s="505" t="s">
        <v>338</v>
      </c>
      <c r="D27" s="501"/>
      <c r="E27" s="501"/>
      <c r="F27" s="501"/>
      <c r="G27" s="189"/>
      <c r="H27" s="144"/>
      <c r="I27" s="144"/>
      <c r="J27" s="144"/>
      <c r="K27" s="144"/>
      <c r="L27" s="144"/>
      <c r="M27" s="144"/>
      <c r="N27" s="144"/>
      <c r="O27" s="144"/>
      <c r="P27" s="144"/>
      <c r="Q27" s="145" t="s">
        <v>399</v>
      </c>
      <c r="T27" s="565">
        <f>COUNTA(D27:E29)</f>
        <v>0</v>
      </c>
      <c r="U27" s="571">
        <f>IF(T27=2,1,IF(T27=1,1,0))</f>
        <v>0</v>
      </c>
    </row>
    <row r="28" spans="1:21" s="120" customFormat="1" ht="4.5" customHeight="1">
      <c r="A28" s="531"/>
      <c r="B28" s="512"/>
      <c r="C28" s="533"/>
      <c r="D28" s="534"/>
      <c r="E28" s="534"/>
      <c r="F28" s="534"/>
      <c r="G28" s="193"/>
      <c r="H28" s="142"/>
      <c r="I28" s="142"/>
      <c r="J28" s="142"/>
      <c r="K28" s="142"/>
      <c r="L28" s="142"/>
      <c r="M28" s="142"/>
      <c r="N28" s="142"/>
      <c r="O28" s="142"/>
      <c r="P28" s="142"/>
      <c r="Q28" s="143"/>
      <c r="T28" s="565"/>
      <c r="U28" s="571"/>
    </row>
    <row r="29" spans="1:21" s="120" customFormat="1" ht="25.5" customHeight="1">
      <c r="A29" s="532"/>
      <c r="B29" s="512"/>
      <c r="C29" s="506"/>
      <c r="D29" s="502"/>
      <c r="E29" s="502"/>
      <c r="F29" s="502"/>
      <c r="G29" s="191"/>
      <c r="H29" s="142"/>
      <c r="I29" s="139"/>
      <c r="J29" s="139"/>
      <c r="K29" s="139"/>
      <c r="L29" s="139"/>
      <c r="M29" s="139"/>
      <c r="N29" s="139"/>
      <c r="O29" s="139"/>
      <c r="P29" s="139"/>
      <c r="Q29" s="140"/>
      <c r="T29" s="565"/>
      <c r="U29" s="571"/>
    </row>
    <row r="30" spans="1:21" s="120" customFormat="1" ht="25.5" customHeight="1">
      <c r="A30" s="530">
        <v>8</v>
      </c>
      <c r="B30" s="512"/>
      <c r="C30" s="505" t="s">
        <v>339</v>
      </c>
      <c r="D30" s="501"/>
      <c r="E30" s="501"/>
      <c r="F30" s="501"/>
      <c r="G30" s="191"/>
      <c r="H30" s="134"/>
      <c r="I30" s="134"/>
      <c r="J30" s="134"/>
      <c r="K30" s="134"/>
      <c r="L30" s="134"/>
      <c r="M30" s="134"/>
      <c r="N30" s="134"/>
      <c r="O30" s="134"/>
      <c r="P30" s="134"/>
      <c r="Q30" s="135" t="s">
        <v>401</v>
      </c>
      <c r="T30" s="565">
        <f>COUNTA(D30:E31)</f>
        <v>0</v>
      </c>
      <c r="U30" s="571">
        <f>IF(T30=2,1,IF(T30=1,1,0))</f>
        <v>0</v>
      </c>
    </row>
    <row r="31" spans="1:21" s="120" customFormat="1" ht="25.5" customHeight="1">
      <c r="A31" s="532"/>
      <c r="B31" s="512"/>
      <c r="C31" s="506"/>
      <c r="D31" s="502"/>
      <c r="E31" s="502"/>
      <c r="F31" s="502"/>
      <c r="G31" s="190"/>
      <c r="H31" s="142"/>
      <c r="I31" s="139"/>
      <c r="J31" s="139"/>
      <c r="K31" s="139"/>
      <c r="L31" s="139"/>
      <c r="M31" s="139"/>
      <c r="N31" s="139"/>
      <c r="O31" s="139"/>
      <c r="P31" s="139"/>
      <c r="Q31" s="140"/>
      <c r="T31" s="565"/>
      <c r="U31" s="571"/>
    </row>
    <row r="32" spans="1:21" s="120" customFormat="1" ht="25.5" customHeight="1">
      <c r="A32" s="530">
        <v>9</v>
      </c>
      <c r="B32" s="512"/>
      <c r="C32" s="505" t="s">
        <v>340</v>
      </c>
      <c r="D32" s="501"/>
      <c r="E32" s="501"/>
      <c r="F32" s="501"/>
      <c r="G32" s="191"/>
      <c r="H32" s="134"/>
      <c r="I32" s="134"/>
      <c r="J32" s="134"/>
      <c r="K32" s="134"/>
      <c r="L32" s="134"/>
      <c r="M32" s="134"/>
      <c r="N32" s="134"/>
      <c r="O32" s="134"/>
      <c r="P32" s="134"/>
      <c r="Q32" s="135" t="s">
        <v>402</v>
      </c>
      <c r="T32" s="565">
        <f>COUNTA(D32:E33)</f>
        <v>0</v>
      </c>
      <c r="U32" s="571">
        <f t="shared" ref="U32" si="3">IF(T32=2,1,IF(T32=1,1,0))</f>
        <v>0</v>
      </c>
    </row>
    <row r="33" spans="1:21" s="120" customFormat="1" ht="25.5" customHeight="1">
      <c r="A33" s="532"/>
      <c r="B33" s="512"/>
      <c r="C33" s="506"/>
      <c r="D33" s="502"/>
      <c r="E33" s="502"/>
      <c r="F33" s="502"/>
      <c r="G33" s="190"/>
      <c r="H33" s="142"/>
      <c r="I33" s="139"/>
      <c r="J33" s="139"/>
      <c r="K33" s="139"/>
      <c r="L33" s="139"/>
      <c r="M33" s="139"/>
      <c r="N33" s="139"/>
      <c r="O33" s="139"/>
      <c r="P33" s="139"/>
      <c r="Q33" s="140"/>
      <c r="T33" s="565"/>
      <c r="U33" s="571"/>
    </row>
    <row r="34" spans="1:21" s="120" customFormat="1" ht="25.5" customHeight="1">
      <c r="A34" s="530">
        <v>10</v>
      </c>
      <c r="B34" s="512"/>
      <c r="C34" s="505" t="s">
        <v>341</v>
      </c>
      <c r="D34" s="501"/>
      <c r="E34" s="501"/>
      <c r="F34" s="501"/>
      <c r="G34" s="191"/>
      <c r="H34" s="134"/>
      <c r="I34" s="134"/>
      <c r="J34" s="134"/>
      <c r="K34" s="134"/>
      <c r="L34" s="134"/>
      <c r="M34" s="134"/>
      <c r="N34" s="134"/>
      <c r="O34" s="134"/>
      <c r="P34" s="134"/>
      <c r="Q34" s="135" t="s">
        <v>403</v>
      </c>
      <c r="T34" s="565">
        <f>COUNTA(D34:E35)</f>
        <v>0</v>
      </c>
      <c r="U34" s="571">
        <f t="shared" ref="U34" si="4">IF(T34=2,1,IF(T34=1,1,0))</f>
        <v>0</v>
      </c>
    </row>
    <row r="35" spans="1:21" s="120" customFormat="1" ht="25.5" customHeight="1">
      <c r="A35" s="532"/>
      <c r="B35" s="512"/>
      <c r="C35" s="506"/>
      <c r="D35" s="502"/>
      <c r="E35" s="502"/>
      <c r="F35" s="502"/>
      <c r="G35" s="190"/>
      <c r="H35" s="142"/>
      <c r="I35" s="139"/>
      <c r="J35" s="139"/>
      <c r="K35" s="139"/>
      <c r="L35" s="139"/>
      <c r="M35" s="139"/>
      <c r="N35" s="139"/>
      <c r="O35" s="139"/>
      <c r="P35" s="139"/>
      <c r="Q35" s="140"/>
      <c r="T35" s="565"/>
      <c r="U35" s="571"/>
    </row>
    <row r="36" spans="1:21" s="120" customFormat="1" ht="25.5" customHeight="1">
      <c r="A36" s="530">
        <v>11</v>
      </c>
      <c r="B36" s="512"/>
      <c r="C36" s="505" t="s">
        <v>342</v>
      </c>
      <c r="D36" s="501"/>
      <c r="E36" s="501"/>
      <c r="F36" s="501"/>
      <c r="G36" s="191"/>
      <c r="H36" s="134"/>
      <c r="I36" s="134"/>
      <c r="J36" s="134"/>
      <c r="K36" s="134"/>
      <c r="L36" s="134"/>
      <c r="M36" s="134"/>
      <c r="N36" s="134"/>
      <c r="O36" s="134"/>
      <c r="P36" s="134"/>
      <c r="Q36" s="135" t="s">
        <v>404</v>
      </c>
      <c r="T36" s="565">
        <f>COUNTA(D36:E37)</f>
        <v>0</v>
      </c>
      <c r="U36" s="571">
        <f t="shared" ref="U36" si="5">IF(T36=2,1,IF(T36=1,1,0))</f>
        <v>0</v>
      </c>
    </row>
    <row r="37" spans="1:21" s="120" customFormat="1" ht="25.5" customHeight="1">
      <c r="A37" s="532"/>
      <c r="B37" s="512"/>
      <c r="C37" s="506"/>
      <c r="D37" s="502"/>
      <c r="E37" s="502"/>
      <c r="F37" s="502"/>
      <c r="G37" s="190"/>
      <c r="H37" s="142"/>
      <c r="I37" s="139"/>
      <c r="J37" s="139"/>
      <c r="K37" s="139"/>
      <c r="L37" s="139"/>
      <c r="M37" s="139"/>
      <c r="N37" s="139"/>
      <c r="O37" s="139"/>
      <c r="P37" s="139"/>
      <c r="Q37" s="140"/>
      <c r="T37" s="565"/>
      <c r="U37" s="571"/>
    </row>
    <row r="38" spans="1:21" s="120" customFormat="1" ht="25.5" customHeight="1">
      <c r="A38" s="530">
        <v>12</v>
      </c>
      <c r="B38" s="512"/>
      <c r="C38" s="505" t="s">
        <v>343</v>
      </c>
      <c r="D38" s="501"/>
      <c r="E38" s="501"/>
      <c r="F38" s="501"/>
      <c r="G38" s="191"/>
      <c r="H38" s="134"/>
      <c r="I38" s="134"/>
      <c r="J38" s="134"/>
      <c r="K38" s="134"/>
      <c r="L38" s="134"/>
      <c r="M38" s="134"/>
      <c r="N38" s="134"/>
      <c r="O38" s="134"/>
      <c r="P38" s="134"/>
      <c r="Q38" s="135" t="s">
        <v>405</v>
      </c>
      <c r="T38" s="565">
        <f>COUNTA(D38:E39)</f>
        <v>0</v>
      </c>
      <c r="U38" s="571">
        <f t="shared" ref="U38" si="6">IF(T38=2,1,IF(T38=1,1,0))</f>
        <v>0</v>
      </c>
    </row>
    <row r="39" spans="1:21" s="120" customFormat="1" ht="25.5" customHeight="1">
      <c r="A39" s="532"/>
      <c r="B39" s="513"/>
      <c r="C39" s="506"/>
      <c r="D39" s="502"/>
      <c r="E39" s="502"/>
      <c r="F39" s="502"/>
      <c r="G39" s="190"/>
      <c r="H39" s="142"/>
      <c r="I39" s="139"/>
      <c r="J39" s="139"/>
      <c r="K39" s="139"/>
      <c r="L39" s="139"/>
      <c r="M39" s="139"/>
      <c r="N39" s="139"/>
      <c r="O39" s="139"/>
      <c r="P39" s="139"/>
      <c r="Q39" s="140"/>
      <c r="T39" s="565"/>
      <c r="U39" s="571"/>
    </row>
    <row r="40" spans="1:21" s="120" customFormat="1" ht="25.5" customHeight="1">
      <c r="A40" s="530">
        <v>13</v>
      </c>
      <c r="B40" s="511" t="s">
        <v>356</v>
      </c>
      <c r="C40" s="505" t="s">
        <v>344</v>
      </c>
      <c r="D40" s="501"/>
      <c r="E40" s="501"/>
      <c r="F40" s="501"/>
      <c r="G40" s="191"/>
      <c r="H40" s="134"/>
      <c r="I40" s="134"/>
      <c r="J40" s="134"/>
      <c r="K40" s="134"/>
      <c r="L40" s="134"/>
      <c r="M40" s="134"/>
      <c r="N40" s="134"/>
      <c r="O40" s="134"/>
      <c r="P40" s="134"/>
      <c r="Q40" s="135" t="s">
        <v>406</v>
      </c>
      <c r="T40" s="565">
        <f>COUNTA(D40:E41)</f>
        <v>0</v>
      </c>
      <c r="U40" s="571">
        <f>IF(T40=2,1,IF(T40=1,1,0))</f>
        <v>0</v>
      </c>
    </row>
    <row r="41" spans="1:21" s="120" customFormat="1" ht="25.5" customHeight="1">
      <c r="A41" s="532"/>
      <c r="B41" s="512"/>
      <c r="C41" s="506"/>
      <c r="D41" s="502"/>
      <c r="E41" s="502"/>
      <c r="F41" s="502"/>
      <c r="G41" s="190"/>
      <c r="H41" s="142"/>
      <c r="I41" s="139"/>
      <c r="J41" s="139"/>
      <c r="K41" s="139"/>
      <c r="L41" s="139"/>
      <c r="M41" s="139"/>
      <c r="N41" s="139"/>
      <c r="O41" s="139"/>
      <c r="P41" s="139"/>
      <c r="Q41" s="140"/>
      <c r="T41" s="565"/>
      <c r="U41" s="571"/>
    </row>
    <row r="42" spans="1:21" s="120" customFormat="1" ht="25.5" customHeight="1">
      <c r="A42" s="530">
        <v>14</v>
      </c>
      <c r="B42" s="512"/>
      <c r="C42" s="505" t="s">
        <v>345</v>
      </c>
      <c r="D42" s="501"/>
      <c r="E42" s="501"/>
      <c r="F42" s="501"/>
      <c r="G42" s="189"/>
      <c r="H42" s="144"/>
      <c r="I42" s="144"/>
      <c r="J42" s="144"/>
      <c r="K42" s="144"/>
      <c r="L42" s="144"/>
      <c r="M42" s="144"/>
      <c r="N42" s="144"/>
      <c r="O42" s="144"/>
      <c r="P42" s="144"/>
      <c r="Q42" s="145" t="s">
        <v>407</v>
      </c>
      <c r="T42" s="565">
        <f>COUNTA(D42:E44)</f>
        <v>0</v>
      </c>
      <c r="U42" s="571">
        <f>IF(T42=2,1,IF(T42=1,1,0))</f>
        <v>0</v>
      </c>
    </row>
    <row r="43" spans="1:21" s="120" customFormat="1" ht="3" customHeight="1">
      <c r="A43" s="531"/>
      <c r="B43" s="512"/>
      <c r="C43" s="533"/>
      <c r="D43" s="534"/>
      <c r="E43" s="534"/>
      <c r="F43" s="534"/>
      <c r="G43" s="193"/>
      <c r="H43" s="142"/>
      <c r="I43" s="142"/>
      <c r="J43" s="142"/>
      <c r="K43" s="142"/>
      <c r="L43" s="142"/>
      <c r="M43" s="142"/>
      <c r="N43" s="142"/>
      <c r="O43" s="142"/>
      <c r="P43" s="142"/>
      <c r="Q43" s="143"/>
      <c r="T43" s="565"/>
      <c r="U43" s="571"/>
    </row>
    <row r="44" spans="1:21" s="120" customFormat="1" ht="25.5" customHeight="1">
      <c r="A44" s="532"/>
      <c r="B44" s="512"/>
      <c r="C44" s="506"/>
      <c r="D44" s="502"/>
      <c r="E44" s="502"/>
      <c r="F44" s="502"/>
      <c r="G44" s="191"/>
      <c r="H44" s="142"/>
      <c r="I44" s="139"/>
      <c r="J44" s="139"/>
      <c r="K44" s="139"/>
      <c r="L44" s="139"/>
      <c r="M44" s="139"/>
      <c r="N44" s="139"/>
      <c r="O44" s="139"/>
      <c r="P44" s="139"/>
      <c r="Q44" s="140"/>
      <c r="T44" s="565"/>
      <c r="U44" s="571"/>
    </row>
    <row r="45" spans="1:21" s="120" customFormat="1" ht="25.5" customHeight="1">
      <c r="A45" s="530">
        <v>15</v>
      </c>
      <c r="B45" s="512"/>
      <c r="C45" s="505" t="s">
        <v>346</v>
      </c>
      <c r="D45" s="501"/>
      <c r="E45" s="501"/>
      <c r="F45" s="501"/>
      <c r="G45" s="189"/>
      <c r="H45" s="144"/>
      <c r="I45" s="144"/>
      <c r="J45" s="144"/>
      <c r="K45" s="144"/>
      <c r="L45" s="144"/>
      <c r="M45" s="144"/>
      <c r="N45" s="144"/>
      <c r="O45" s="144"/>
      <c r="P45" s="144"/>
      <c r="Q45" s="145" t="s">
        <v>408</v>
      </c>
      <c r="T45" s="565">
        <f>COUNTA(D45:E47)</f>
        <v>0</v>
      </c>
      <c r="U45" s="571">
        <f>IF(T45=2,1,IF(T45=1,1,0))</f>
        <v>0</v>
      </c>
    </row>
    <row r="46" spans="1:21" s="120" customFormat="1" ht="5.25" customHeight="1">
      <c r="A46" s="531"/>
      <c r="B46" s="512"/>
      <c r="C46" s="533"/>
      <c r="D46" s="534"/>
      <c r="E46" s="534"/>
      <c r="F46" s="534"/>
      <c r="G46" s="193"/>
      <c r="H46" s="142"/>
      <c r="I46" s="142"/>
      <c r="J46" s="142"/>
      <c r="K46" s="142"/>
      <c r="L46" s="142"/>
      <c r="M46" s="142"/>
      <c r="N46" s="142"/>
      <c r="O46" s="142"/>
      <c r="P46" s="142"/>
      <c r="Q46" s="143"/>
      <c r="T46" s="565"/>
      <c r="U46" s="571"/>
    </row>
    <row r="47" spans="1:21" s="120" customFormat="1" ht="25.5" customHeight="1">
      <c r="A47" s="532"/>
      <c r="B47" s="512"/>
      <c r="C47" s="506"/>
      <c r="D47" s="502"/>
      <c r="E47" s="502"/>
      <c r="F47" s="502"/>
      <c r="G47" s="191"/>
      <c r="H47" s="142"/>
      <c r="I47" s="139"/>
      <c r="J47" s="139"/>
      <c r="K47" s="139"/>
      <c r="L47" s="139"/>
      <c r="M47" s="139"/>
      <c r="N47" s="139"/>
      <c r="O47" s="139"/>
      <c r="P47" s="139"/>
      <c r="Q47" s="140"/>
      <c r="T47" s="565"/>
      <c r="U47" s="571"/>
    </row>
    <row r="48" spans="1:21" s="120" customFormat="1" ht="25.5" customHeight="1">
      <c r="A48" s="530">
        <v>16</v>
      </c>
      <c r="B48" s="512"/>
      <c r="C48" s="505" t="s">
        <v>347</v>
      </c>
      <c r="D48" s="501"/>
      <c r="E48" s="501"/>
      <c r="F48" s="501"/>
      <c r="G48" s="191"/>
      <c r="H48" s="134"/>
      <c r="I48" s="134"/>
      <c r="J48" s="134"/>
      <c r="K48" s="134"/>
      <c r="L48" s="134"/>
      <c r="M48" s="134"/>
      <c r="N48" s="134"/>
      <c r="O48" s="134"/>
      <c r="P48" s="134"/>
      <c r="Q48" s="135" t="s">
        <v>409</v>
      </c>
      <c r="T48" s="565">
        <f>COUNTA(D48:E49)</f>
        <v>0</v>
      </c>
      <c r="U48" s="571">
        <f>IF(T48=2,1,IF(T48=1,1,0))</f>
        <v>0</v>
      </c>
    </row>
    <row r="49" spans="1:21" s="120" customFormat="1" ht="25.5" customHeight="1">
      <c r="A49" s="532"/>
      <c r="B49" s="513"/>
      <c r="C49" s="506"/>
      <c r="D49" s="502"/>
      <c r="E49" s="502"/>
      <c r="F49" s="502"/>
      <c r="G49" s="190"/>
      <c r="H49" s="142"/>
      <c r="I49" s="139"/>
      <c r="J49" s="139"/>
      <c r="K49" s="139"/>
      <c r="L49" s="139"/>
      <c r="M49" s="139"/>
      <c r="N49" s="139"/>
      <c r="O49" s="139"/>
      <c r="P49" s="139"/>
      <c r="Q49" s="140"/>
      <c r="T49" s="565"/>
      <c r="U49" s="571"/>
    </row>
    <row r="50" spans="1:21" s="120" customFormat="1" ht="24" customHeight="1">
      <c r="A50" s="549" t="s">
        <v>89</v>
      </c>
      <c r="B50" s="550" t="s">
        <v>331</v>
      </c>
      <c r="C50" s="550"/>
      <c r="D50" s="573" t="s">
        <v>562</v>
      </c>
      <c r="E50" s="574"/>
      <c r="F50" s="575"/>
      <c r="G50" s="188"/>
      <c r="H50" s="507" t="s">
        <v>511</v>
      </c>
      <c r="I50" s="507"/>
      <c r="J50" s="507"/>
      <c r="K50" s="507"/>
      <c r="L50" s="507"/>
      <c r="M50" s="507"/>
      <c r="N50" s="507"/>
      <c r="O50" s="507"/>
      <c r="P50" s="507"/>
      <c r="Q50" s="508"/>
    </row>
    <row r="51" spans="1:21" s="120" customFormat="1" ht="26.4" customHeight="1">
      <c r="A51" s="549"/>
      <c r="B51" s="550"/>
      <c r="C51" s="550"/>
      <c r="D51" s="121" t="s">
        <v>516</v>
      </c>
      <c r="E51" s="121" t="s">
        <v>560</v>
      </c>
      <c r="F51" s="148" t="s">
        <v>561</v>
      </c>
      <c r="G51" s="178"/>
      <c r="H51" s="509"/>
      <c r="I51" s="509"/>
      <c r="J51" s="509"/>
      <c r="K51" s="509"/>
      <c r="L51" s="509"/>
      <c r="M51" s="509"/>
      <c r="N51" s="509"/>
      <c r="O51" s="509"/>
      <c r="P51" s="509"/>
      <c r="Q51" s="510"/>
    </row>
    <row r="52" spans="1:21" s="120" customFormat="1" ht="25.5" customHeight="1">
      <c r="A52" s="530">
        <v>17</v>
      </c>
      <c r="B52" s="511" t="s">
        <v>356</v>
      </c>
      <c r="C52" s="505" t="s">
        <v>348</v>
      </c>
      <c r="D52" s="501"/>
      <c r="E52" s="501"/>
      <c r="F52" s="501"/>
      <c r="G52" s="191"/>
      <c r="H52" s="134"/>
      <c r="I52" s="134"/>
      <c r="J52" s="134"/>
      <c r="K52" s="134"/>
      <c r="L52" s="134"/>
      <c r="M52" s="134"/>
      <c r="N52" s="134"/>
      <c r="O52" s="134"/>
      <c r="P52" s="134"/>
      <c r="Q52" s="135" t="s">
        <v>410</v>
      </c>
      <c r="T52" s="565">
        <f>COUNTA(D52:E53)</f>
        <v>0</v>
      </c>
      <c r="U52" s="571">
        <f>IF(T52=2,1,IF(T52=1,1,0))</f>
        <v>0</v>
      </c>
    </row>
    <row r="53" spans="1:21" s="120" customFormat="1" ht="25.5" customHeight="1">
      <c r="A53" s="532"/>
      <c r="B53" s="512"/>
      <c r="C53" s="506"/>
      <c r="D53" s="502"/>
      <c r="E53" s="502"/>
      <c r="F53" s="502"/>
      <c r="G53" s="190"/>
      <c r="H53" s="142"/>
      <c r="I53" s="139"/>
      <c r="J53" s="139"/>
      <c r="K53" s="139"/>
      <c r="L53" s="139"/>
      <c r="M53" s="139"/>
      <c r="N53" s="139"/>
      <c r="O53" s="139"/>
      <c r="P53" s="139"/>
      <c r="Q53" s="140"/>
      <c r="T53" s="565"/>
      <c r="U53" s="571"/>
    </row>
    <row r="54" spans="1:21" s="120" customFormat="1" ht="25.5" customHeight="1">
      <c r="A54" s="530">
        <v>18</v>
      </c>
      <c r="B54" s="512"/>
      <c r="C54" s="505" t="s">
        <v>349</v>
      </c>
      <c r="D54" s="501"/>
      <c r="E54" s="501"/>
      <c r="F54" s="501"/>
      <c r="G54" s="191"/>
      <c r="H54" s="134"/>
      <c r="I54" s="134"/>
      <c r="J54" s="134"/>
      <c r="K54" s="134"/>
      <c r="L54" s="134"/>
      <c r="M54" s="134"/>
      <c r="N54" s="134"/>
      <c r="O54" s="134"/>
      <c r="P54" s="134"/>
      <c r="Q54" s="135" t="s">
        <v>411</v>
      </c>
      <c r="T54" s="565">
        <f>COUNTA(D54:E55)</f>
        <v>0</v>
      </c>
      <c r="U54" s="571">
        <f t="shared" ref="U54" si="7">IF(T54=2,1,IF(T54=1,1,0))</f>
        <v>0</v>
      </c>
    </row>
    <row r="55" spans="1:21" s="120" customFormat="1" ht="25.5" customHeight="1">
      <c r="A55" s="532"/>
      <c r="B55" s="512"/>
      <c r="C55" s="506"/>
      <c r="D55" s="502"/>
      <c r="E55" s="502"/>
      <c r="F55" s="502"/>
      <c r="G55" s="190"/>
      <c r="H55" s="142"/>
      <c r="I55" s="139"/>
      <c r="J55" s="139"/>
      <c r="K55" s="139"/>
      <c r="L55" s="139"/>
      <c r="M55" s="139"/>
      <c r="N55" s="139"/>
      <c r="O55" s="139"/>
      <c r="P55" s="139"/>
      <c r="Q55" s="140"/>
      <c r="T55" s="565"/>
      <c r="U55" s="571"/>
    </row>
    <row r="56" spans="1:21" s="120" customFormat="1" ht="25.5" customHeight="1">
      <c r="A56" s="530">
        <v>19</v>
      </c>
      <c r="B56" s="512"/>
      <c r="C56" s="505" t="s">
        <v>350</v>
      </c>
      <c r="D56" s="501"/>
      <c r="E56" s="501"/>
      <c r="F56" s="501"/>
      <c r="G56" s="191"/>
      <c r="H56" s="134"/>
      <c r="I56" s="134"/>
      <c r="J56" s="134"/>
      <c r="K56" s="134"/>
      <c r="L56" s="134"/>
      <c r="M56" s="134"/>
      <c r="N56" s="134"/>
      <c r="O56" s="134"/>
      <c r="P56" s="134"/>
      <c r="Q56" s="135" t="s">
        <v>412</v>
      </c>
      <c r="T56" s="565">
        <f>COUNTA(D56:E57)</f>
        <v>0</v>
      </c>
      <c r="U56" s="571">
        <f>IF(T56=2,1,IF(T56=1,1,0))</f>
        <v>0</v>
      </c>
    </row>
    <row r="57" spans="1:21" s="120" customFormat="1" ht="25.5" customHeight="1">
      <c r="A57" s="532"/>
      <c r="B57" s="512"/>
      <c r="C57" s="506"/>
      <c r="D57" s="502"/>
      <c r="E57" s="502"/>
      <c r="F57" s="502"/>
      <c r="G57" s="190"/>
      <c r="H57" s="142"/>
      <c r="I57" s="139"/>
      <c r="J57" s="139"/>
      <c r="K57" s="139"/>
      <c r="L57" s="139"/>
      <c r="M57" s="139"/>
      <c r="N57" s="139"/>
      <c r="O57" s="139"/>
      <c r="P57" s="139"/>
      <c r="Q57" s="140"/>
      <c r="T57" s="565"/>
      <c r="U57" s="571"/>
    </row>
    <row r="58" spans="1:21" s="120" customFormat="1" ht="25.5" customHeight="1">
      <c r="A58" s="530">
        <v>20</v>
      </c>
      <c r="B58" s="512"/>
      <c r="C58" s="505" t="s">
        <v>351</v>
      </c>
      <c r="D58" s="501"/>
      <c r="E58" s="501"/>
      <c r="F58" s="501"/>
      <c r="G58" s="191"/>
      <c r="H58" s="134"/>
      <c r="I58" s="134"/>
      <c r="J58" s="134"/>
      <c r="K58" s="134"/>
      <c r="L58" s="134"/>
      <c r="M58" s="134"/>
      <c r="N58" s="134"/>
      <c r="O58" s="134"/>
      <c r="P58" s="134"/>
      <c r="Q58" s="135" t="s">
        <v>413</v>
      </c>
      <c r="T58" s="565">
        <f>COUNTA(D58:E60)</f>
        <v>0</v>
      </c>
      <c r="U58" s="571">
        <f>IF(T58=2,1,IF(T58=1,1,0))</f>
        <v>0</v>
      </c>
    </row>
    <row r="59" spans="1:21" s="120" customFormat="1" ht="6.75" hidden="1" customHeight="1">
      <c r="A59" s="531"/>
      <c r="B59" s="512"/>
      <c r="C59" s="533"/>
      <c r="D59" s="534"/>
      <c r="E59" s="534"/>
      <c r="F59" s="534"/>
      <c r="G59" s="190"/>
      <c r="H59" s="142"/>
      <c r="I59" s="142"/>
      <c r="J59" s="142"/>
      <c r="K59" s="142"/>
      <c r="L59" s="142"/>
      <c r="M59" s="142"/>
      <c r="N59" s="142"/>
      <c r="O59" s="142"/>
      <c r="P59" s="142"/>
      <c r="Q59" s="143"/>
      <c r="T59" s="565"/>
      <c r="U59" s="571"/>
    </row>
    <row r="60" spans="1:21" s="120" customFormat="1" ht="25.5" customHeight="1">
      <c r="A60" s="532"/>
      <c r="B60" s="512"/>
      <c r="C60" s="506"/>
      <c r="D60" s="502"/>
      <c r="E60" s="502"/>
      <c r="F60" s="502"/>
      <c r="G60" s="191"/>
      <c r="H60" s="142"/>
      <c r="I60" s="139"/>
      <c r="J60" s="139"/>
      <c r="K60" s="139"/>
      <c r="L60" s="139"/>
      <c r="M60" s="139"/>
      <c r="N60" s="139"/>
      <c r="O60" s="139"/>
      <c r="P60" s="139"/>
      <c r="Q60" s="140"/>
      <c r="T60" s="565"/>
      <c r="U60" s="571"/>
    </row>
    <row r="61" spans="1:21" s="120" customFormat="1" ht="25.5" customHeight="1">
      <c r="A61" s="530">
        <v>21</v>
      </c>
      <c r="B61" s="512"/>
      <c r="C61" s="505" t="s">
        <v>352</v>
      </c>
      <c r="D61" s="501"/>
      <c r="E61" s="501"/>
      <c r="F61" s="501"/>
      <c r="G61" s="189"/>
      <c r="H61" s="144"/>
      <c r="I61" s="144"/>
      <c r="J61" s="144"/>
      <c r="K61" s="144"/>
      <c r="L61" s="144"/>
      <c r="M61" s="144"/>
      <c r="N61" s="144"/>
      <c r="O61" s="144"/>
      <c r="P61" s="144"/>
      <c r="Q61" s="145" t="s">
        <v>414</v>
      </c>
      <c r="T61" s="565">
        <f>COUNTA(D61:E63)</f>
        <v>0</v>
      </c>
      <c r="U61" s="571">
        <f>IF(T61=2,1,IF(T61=1,1,0))</f>
        <v>0</v>
      </c>
    </row>
    <row r="62" spans="1:21" s="120" customFormat="1" ht="5.25" customHeight="1">
      <c r="A62" s="531"/>
      <c r="B62" s="512"/>
      <c r="C62" s="533"/>
      <c r="D62" s="534"/>
      <c r="E62" s="534"/>
      <c r="F62" s="534"/>
      <c r="G62" s="193"/>
      <c r="H62" s="142"/>
      <c r="I62" s="142"/>
      <c r="J62" s="142"/>
      <c r="K62" s="142"/>
      <c r="L62" s="142"/>
      <c r="M62" s="142"/>
      <c r="N62" s="142"/>
      <c r="O62" s="142"/>
      <c r="P62" s="142"/>
      <c r="Q62" s="143"/>
      <c r="T62" s="565"/>
      <c r="U62" s="571"/>
    </row>
    <row r="63" spans="1:21" s="120" customFormat="1" ht="25.5" customHeight="1">
      <c r="A63" s="532"/>
      <c r="B63" s="512"/>
      <c r="C63" s="506"/>
      <c r="D63" s="502"/>
      <c r="E63" s="502"/>
      <c r="F63" s="502"/>
      <c r="G63" s="191"/>
      <c r="H63" s="142"/>
      <c r="I63" s="139"/>
      <c r="J63" s="139"/>
      <c r="K63" s="139"/>
      <c r="L63" s="139"/>
      <c r="M63" s="139"/>
      <c r="N63" s="139"/>
      <c r="O63" s="139"/>
      <c r="P63" s="139"/>
      <c r="Q63" s="140"/>
      <c r="T63" s="565"/>
      <c r="U63" s="571"/>
    </row>
    <row r="64" spans="1:21" s="120" customFormat="1" ht="25.5" customHeight="1">
      <c r="A64" s="530">
        <v>22</v>
      </c>
      <c r="B64" s="512"/>
      <c r="C64" s="505" t="s">
        <v>353</v>
      </c>
      <c r="D64" s="501"/>
      <c r="E64" s="501"/>
      <c r="F64" s="501"/>
      <c r="G64" s="191"/>
      <c r="H64" s="134"/>
      <c r="I64" s="134"/>
      <c r="J64" s="134"/>
      <c r="K64" s="134"/>
      <c r="L64" s="134"/>
      <c r="M64" s="134"/>
      <c r="N64" s="134"/>
      <c r="O64" s="134"/>
      <c r="P64" s="134"/>
      <c r="Q64" s="135" t="s">
        <v>415</v>
      </c>
      <c r="T64" s="565">
        <f>COUNTA(D64:E65)</f>
        <v>0</v>
      </c>
      <c r="U64" s="571">
        <f>IF(T64=2,1,IF(T64=1,1,0))</f>
        <v>0</v>
      </c>
    </row>
    <row r="65" spans="1:21" s="120" customFormat="1" ht="25.5" customHeight="1">
      <c r="A65" s="532"/>
      <c r="B65" s="513"/>
      <c r="C65" s="506"/>
      <c r="D65" s="502"/>
      <c r="E65" s="502"/>
      <c r="F65" s="502"/>
      <c r="G65" s="190"/>
      <c r="H65" s="142"/>
      <c r="I65" s="139"/>
      <c r="J65" s="139"/>
      <c r="K65" s="139"/>
      <c r="L65" s="139"/>
      <c r="M65" s="139"/>
      <c r="N65" s="139"/>
      <c r="O65" s="139"/>
      <c r="P65" s="139"/>
      <c r="Q65" s="140"/>
      <c r="T65" s="565"/>
      <c r="U65" s="571"/>
    </row>
    <row r="66" spans="1:21" s="120" customFormat="1" ht="25.5" customHeight="1">
      <c r="A66" s="530">
        <v>23</v>
      </c>
      <c r="B66" s="511" t="s">
        <v>461</v>
      </c>
      <c r="C66" s="505" t="s">
        <v>357</v>
      </c>
      <c r="D66" s="501"/>
      <c r="E66" s="501"/>
      <c r="F66" s="503"/>
      <c r="G66" s="191"/>
      <c r="H66" s="134"/>
      <c r="I66" s="134"/>
      <c r="J66" s="134"/>
      <c r="K66" s="134"/>
      <c r="L66" s="134"/>
      <c r="M66" s="134"/>
      <c r="N66" s="134"/>
      <c r="O66" s="134"/>
      <c r="P66" s="134"/>
      <c r="Q66" s="135" t="s">
        <v>416</v>
      </c>
      <c r="T66" s="565">
        <f>COUNTA(D66:E67)</f>
        <v>0</v>
      </c>
      <c r="U66" s="571">
        <f t="shared" ref="U66" si="8">IF(T66=2,1,IF(T66=1,1,0))</f>
        <v>0</v>
      </c>
    </row>
    <row r="67" spans="1:21" s="120" customFormat="1" ht="25.5" customHeight="1">
      <c r="A67" s="532"/>
      <c r="B67" s="512"/>
      <c r="C67" s="506"/>
      <c r="D67" s="502"/>
      <c r="E67" s="502"/>
      <c r="F67" s="504"/>
      <c r="G67" s="190"/>
      <c r="H67" s="142"/>
      <c r="I67" s="139"/>
      <c r="J67" s="139"/>
      <c r="K67" s="139"/>
      <c r="L67" s="139"/>
      <c r="M67" s="139"/>
      <c r="N67" s="139"/>
      <c r="O67" s="139"/>
      <c r="P67" s="139"/>
      <c r="Q67" s="140"/>
      <c r="T67" s="565"/>
      <c r="U67" s="571"/>
    </row>
    <row r="68" spans="1:21" s="120" customFormat="1" ht="25.5" customHeight="1">
      <c r="A68" s="530">
        <v>24</v>
      </c>
      <c r="B68" s="512"/>
      <c r="C68" s="505" t="s">
        <v>358</v>
      </c>
      <c r="D68" s="501"/>
      <c r="E68" s="501"/>
      <c r="F68" s="501"/>
      <c r="G68" s="191"/>
      <c r="H68" s="134"/>
      <c r="I68" s="134"/>
      <c r="J68" s="134"/>
      <c r="K68" s="134"/>
      <c r="L68" s="134"/>
      <c r="M68" s="134"/>
      <c r="N68" s="134"/>
      <c r="O68" s="134"/>
      <c r="P68" s="134"/>
      <c r="Q68" s="135" t="s">
        <v>417</v>
      </c>
      <c r="T68" s="565">
        <f>COUNTA(D68:E69)</f>
        <v>0</v>
      </c>
      <c r="U68" s="571">
        <f t="shared" ref="U68" si="9">IF(T68=2,1,IF(T68=1,1,0))</f>
        <v>0</v>
      </c>
    </row>
    <row r="69" spans="1:21" s="120" customFormat="1" ht="25.5" customHeight="1">
      <c r="A69" s="532"/>
      <c r="B69" s="512"/>
      <c r="C69" s="506"/>
      <c r="D69" s="502"/>
      <c r="E69" s="502"/>
      <c r="F69" s="502"/>
      <c r="G69" s="190"/>
      <c r="H69" s="142"/>
      <c r="I69" s="139"/>
      <c r="J69" s="139"/>
      <c r="K69" s="139"/>
      <c r="L69" s="139"/>
      <c r="M69" s="139"/>
      <c r="N69" s="139"/>
      <c r="O69" s="139"/>
      <c r="P69" s="139"/>
      <c r="Q69" s="140"/>
      <c r="T69" s="565"/>
      <c r="U69" s="571"/>
    </row>
    <row r="70" spans="1:21" s="120" customFormat="1" ht="25.5" customHeight="1">
      <c r="A70" s="530">
        <v>25</v>
      </c>
      <c r="B70" s="512"/>
      <c r="C70" s="505" t="s">
        <v>359</v>
      </c>
      <c r="D70" s="501"/>
      <c r="E70" s="501"/>
      <c r="F70" s="501"/>
      <c r="G70" s="191"/>
      <c r="H70" s="134"/>
      <c r="I70" s="134"/>
      <c r="J70" s="134"/>
      <c r="K70" s="134"/>
      <c r="L70" s="134"/>
      <c r="M70" s="134"/>
      <c r="N70" s="134"/>
      <c r="O70" s="134"/>
      <c r="P70" s="134"/>
      <c r="Q70" s="135" t="s">
        <v>418</v>
      </c>
      <c r="T70" s="565">
        <f>COUNTA(D70:E71)</f>
        <v>0</v>
      </c>
      <c r="U70" s="571">
        <f t="shared" ref="U70" si="10">IF(T70=2,1,IF(T70=1,1,0))</f>
        <v>0</v>
      </c>
    </row>
    <row r="71" spans="1:21" s="120" customFormat="1" ht="25.5" customHeight="1">
      <c r="A71" s="532"/>
      <c r="B71" s="512"/>
      <c r="C71" s="506"/>
      <c r="D71" s="502"/>
      <c r="E71" s="502"/>
      <c r="F71" s="502"/>
      <c r="G71" s="190"/>
      <c r="H71" s="142"/>
      <c r="I71" s="139"/>
      <c r="J71" s="139"/>
      <c r="K71" s="139"/>
      <c r="L71" s="139"/>
      <c r="M71" s="183"/>
      <c r="N71" s="139"/>
      <c r="O71" s="139"/>
      <c r="P71" s="139"/>
      <c r="Q71" s="140"/>
      <c r="T71" s="565"/>
      <c r="U71" s="571"/>
    </row>
    <row r="72" spans="1:21" s="120" customFormat="1" ht="25.5" customHeight="1">
      <c r="A72" s="530">
        <v>26</v>
      </c>
      <c r="B72" s="512"/>
      <c r="C72" s="505" t="s">
        <v>360</v>
      </c>
      <c r="D72" s="501"/>
      <c r="E72" s="501"/>
      <c r="F72" s="501"/>
      <c r="G72" s="191"/>
      <c r="H72" s="134"/>
      <c r="I72" s="134"/>
      <c r="J72" s="134"/>
      <c r="K72" s="134"/>
      <c r="L72" s="134"/>
      <c r="M72" s="134"/>
      <c r="N72" s="134"/>
      <c r="O72" s="134"/>
      <c r="P72" s="134"/>
      <c r="Q72" s="135" t="s">
        <v>419</v>
      </c>
      <c r="T72" s="565">
        <f>COUNTA(D72:E73)</f>
        <v>0</v>
      </c>
      <c r="U72" s="571">
        <f t="shared" ref="U72" si="11">IF(T72=2,1,IF(T72=1,1,0))</f>
        <v>0</v>
      </c>
    </row>
    <row r="73" spans="1:21" s="120" customFormat="1" ht="25.5" customHeight="1">
      <c r="A73" s="532"/>
      <c r="B73" s="512"/>
      <c r="C73" s="506"/>
      <c r="D73" s="502"/>
      <c r="E73" s="502"/>
      <c r="F73" s="502"/>
      <c r="G73" s="190"/>
      <c r="H73" s="142"/>
      <c r="I73" s="139"/>
      <c r="J73" s="139"/>
      <c r="K73" s="139"/>
      <c r="L73" s="139"/>
      <c r="M73" s="139"/>
      <c r="N73" s="139"/>
      <c r="O73" s="139"/>
      <c r="P73" s="139"/>
      <c r="Q73" s="140"/>
      <c r="T73" s="565"/>
      <c r="U73" s="571"/>
    </row>
    <row r="74" spans="1:21" s="120" customFormat="1" ht="25.5" customHeight="1">
      <c r="A74" s="530">
        <v>27</v>
      </c>
      <c r="B74" s="512"/>
      <c r="C74" s="505" t="s">
        <v>361</v>
      </c>
      <c r="D74" s="501"/>
      <c r="E74" s="501"/>
      <c r="F74" s="503"/>
      <c r="G74" s="191"/>
      <c r="H74" s="134"/>
      <c r="I74" s="134"/>
      <c r="J74" s="134"/>
      <c r="K74" s="134"/>
      <c r="L74" s="134"/>
      <c r="M74" s="134"/>
      <c r="N74" s="134"/>
      <c r="O74" s="134"/>
      <c r="P74" s="134"/>
      <c r="Q74" s="135" t="s">
        <v>420</v>
      </c>
      <c r="T74" s="565">
        <f>COUNTA(D74:E75)</f>
        <v>0</v>
      </c>
      <c r="U74" s="571">
        <f t="shared" ref="U74" si="12">IF(T74=2,1,IF(T74=1,1,0))</f>
        <v>0</v>
      </c>
    </row>
    <row r="75" spans="1:21" s="120" customFormat="1" ht="25.5" customHeight="1">
      <c r="A75" s="532"/>
      <c r="B75" s="512"/>
      <c r="C75" s="506"/>
      <c r="D75" s="502"/>
      <c r="E75" s="502"/>
      <c r="F75" s="504"/>
      <c r="G75" s="190"/>
      <c r="H75" s="142"/>
      <c r="I75" s="139"/>
      <c r="J75" s="139"/>
      <c r="K75" s="139"/>
      <c r="L75" s="139"/>
      <c r="M75" s="139"/>
      <c r="N75" s="139"/>
      <c r="O75" s="139"/>
      <c r="P75" s="139"/>
      <c r="Q75" s="140"/>
      <c r="T75" s="565"/>
      <c r="U75" s="571"/>
    </row>
    <row r="76" spans="1:21" s="120" customFormat="1" ht="25.5" customHeight="1">
      <c r="A76" s="530">
        <v>28</v>
      </c>
      <c r="B76" s="512"/>
      <c r="C76" s="505" t="s">
        <v>362</v>
      </c>
      <c r="D76" s="501"/>
      <c r="E76" s="501"/>
      <c r="F76" s="501"/>
      <c r="G76" s="191"/>
      <c r="H76" s="134"/>
      <c r="I76" s="134"/>
      <c r="J76" s="134"/>
      <c r="K76" s="134"/>
      <c r="L76" s="134"/>
      <c r="M76" s="134"/>
      <c r="N76" s="134"/>
      <c r="O76" s="134"/>
      <c r="P76" s="134"/>
      <c r="Q76" s="135" t="s">
        <v>421</v>
      </c>
      <c r="T76" s="565">
        <f>COUNTA(D76:E77)</f>
        <v>0</v>
      </c>
      <c r="U76" s="571">
        <f t="shared" ref="U76" si="13">IF(T76=2,1,IF(T76=1,1,0))</f>
        <v>0</v>
      </c>
    </row>
    <row r="77" spans="1:21" s="120" customFormat="1" ht="25.5" customHeight="1">
      <c r="A77" s="532"/>
      <c r="B77" s="512"/>
      <c r="C77" s="506"/>
      <c r="D77" s="502"/>
      <c r="E77" s="502"/>
      <c r="F77" s="502"/>
      <c r="G77" s="190"/>
      <c r="H77" s="142"/>
      <c r="I77" s="139"/>
      <c r="J77" s="139"/>
      <c r="K77" s="139"/>
      <c r="L77" s="139"/>
      <c r="M77" s="139"/>
      <c r="N77" s="139"/>
      <c r="O77" s="139"/>
      <c r="P77" s="139"/>
      <c r="Q77" s="140"/>
      <c r="T77" s="565"/>
      <c r="U77" s="571"/>
    </row>
    <row r="78" spans="1:21" s="120" customFormat="1" ht="25.5" customHeight="1">
      <c r="A78" s="530">
        <v>29</v>
      </c>
      <c r="B78" s="512"/>
      <c r="C78" s="505" t="s">
        <v>363</v>
      </c>
      <c r="D78" s="501"/>
      <c r="E78" s="501"/>
      <c r="F78" s="503"/>
      <c r="G78" s="191"/>
      <c r="H78" s="134"/>
      <c r="I78" s="134"/>
      <c r="J78" s="134"/>
      <c r="K78" s="134"/>
      <c r="L78" s="134"/>
      <c r="M78" s="134"/>
      <c r="N78" s="134"/>
      <c r="O78" s="134"/>
      <c r="P78" s="134"/>
      <c r="Q78" s="135" t="s">
        <v>422</v>
      </c>
      <c r="T78" s="565">
        <f>COUNTA(D78:E79)</f>
        <v>0</v>
      </c>
      <c r="U78" s="571">
        <f t="shared" ref="U78" si="14">IF(T78=2,1,IF(T78=1,1,0))</f>
        <v>0</v>
      </c>
    </row>
    <row r="79" spans="1:21" s="120" customFormat="1" ht="25.5" customHeight="1">
      <c r="A79" s="532"/>
      <c r="B79" s="512"/>
      <c r="C79" s="506"/>
      <c r="D79" s="502"/>
      <c r="E79" s="502"/>
      <c r="F79" s="504"/>
      <c r="G79" s="190"/>
      <c r="H79" s="142"/>
      <c r="I79" s="139"/>
      <c r="J79" s="139"/>
      <c r="K79" s="139"/>
      <c r="L79" s="139"/>
      <c r="M79" s="139"/>
      <c r="N79" s="139"/>
      <c r="O79" s="139"/>
      <c r="P79" s="139"/>
      <c r="Q79" s="140"/>
      <c r="T79" s="565"/>
      <c r="U79" s="571"/>
    </row>
    <row r="80" spans="1:21" s="120" customFormat="1" ht="25.5" customHeight="1">
      <c r="A80" s="530">
        <v>30</v>
      </c>
      <c r="B80" s="512"/>
      <c r="C80" s="505" t="s">
        <v>364</v>
      </c>
      <c r="D80" s="501"/>
      <c r="E80" s="501"/>
      <c r="F80" s="503"/>
      <c r="G80" s="191"/>
      <c r="H80" s="134"/>
      <c r="I80" s="134"/>
      <c r="J80" s="134"/>
      <c r="K80" s="134"/>
      <c r="L80" s="134"/>
      <c r="M80" s="134"/>
      <c r="N80" s="134"/>
      <c r="O80" s="134"/>
      <c r="P80" s="134"/>
      <c r="Q80" s="135" t="s">
        <v>423</v>
      </c>
      <c r="T80" s="565">
        <f>COUNTA(D80:E81)</f>
        <v>0</v>
      </c>
      <c r="U80" s="571">
        <f t="shared" ref="U80" si="15">IF(T80=2,1,IF(T80=1,1,0))</f>
        <v>0</v>
      </c>
    </row>
    <row r="81" spans="1:21" s="120" customFormat="1" ht="25.5" customHeight="1">
      <c r="A81" s="532"/>
      <c r="B81" s="512"/>
      <c r="C81" s="506"/>
      <c r="D81" s="502"/>
      <c r="E81" s="502"/>
      <c r="F81" s="504"/>
      <c r="G81" s="190"/>
      <c r="H81" s="142"/>
      <c r="I81" s="139"/>
      <c r="J81" s="139"/>
      <c r="K81" s="139"/>
      <c r="L81" s="139"/>
      <c r="M81" s="139"/>
      <c r="N81" s="139"/>
      <c r="O81" s="139"/>
      <c r="P81" s="139"/>
      <c r="Q81" s="140"/>
      <c r="T81" s="565"/>
      <c r="U81" s="571"/>
    </row>
    <row r="82" spans="1:21" s="120" customFormat="1" ht="25.5" customHeight="1">
      <c r="A82" s="530">
        <v>31</v>
      </c>
      <c r="B82" s="512"/>
      <c r="C82" s="505" t="s">
        <v>365</v>
      </c>
      <c r="D82" s="501"/>
      <c r="E82" s="501"/>
      <c r="F82" s="501"/>
      <c r="G82" s="191"/>
      <c r="H82" s="134"/>
      <c r="I82" s="134"/>
      <c r="J82" s="134"/>
      <c r="K82" s="134"/>
      <c r="L82" s="134"/>
      <c r="M82" s="134"/>
      <c r="N82" s="134"/>
      <c r="O82" s="134"/>
      <c r="P82" s="134"/>
      <c r="Q82" s="135" t="s">
        <v>424</v>
      </c>
      <c r="T82" s="565">
        <f>COUNTA(D82:E83)</f>
        <v>0</v>
      </c>
      <c r="U82" s="571">
        <f t="shared" ref="U82" si="16">IF(T82=2,1,IF(T82=1,1,0))</f>
        <v>0</v>
      </c>
    </row>
    <row r="83" spans="1:21" s="120" customFormat="1" ht="25.5" customHeight="1">
      <c r="A83" s="532"/>
      <c r="B83" s="513"/>
      <c r="C83" s="506"/>
      <c r="D83" s="502"/>
      <c r="E83" s="502"/>
      <c r="F83" s="502"/>
      <c r="G83" s="190"/>
      <c r="H83" s="142"/>
      <c r="I83" s="139"/>
      <c r="J83" s="139"/>
      <c r="K83" s="139"/>
      <c r="L83" s="139"/>
      <c r="M83" s="139"/>
      <c r="N83" s="139"/>
      <c r="O83" s="139"/>
      <c r="P83" s="139"/>
      <c r="Q83" s="140"/>
      <c r="T83" s="565"/>
      <c r="U83" s="571"/>
    </row>
    <row r="84" spans="1:21" s="120" customFormat="1" ht="25.5" customHeight="1">
      <c r="A84" s="530">
        <v>32</v>
      </c>
      <c r="B84" s="514" t="s">
        <v>518</v>
      </c>
      <c r="C84" s="505" t="s">
        <v>366</v>
      </c>
      <c r="D84" s="501"/>
      <c r="E84" s="501"/>
      <c r="F84" s="501"/>
      <c r="G84" s="191"/>
      <c r="H84" s="134"/>
      <c r="I84" s="134"/>
      <c r="J84" s="134"/>
      <c r="K84" s="134"/>
      <c r="L84" s="134"/>
      <c r="M84" s="134"/>
      <c r="N84" s="134"/>
      <c r="O84" s="134"/>
      <c r="P84" s="134"/>
      <c r="Q84" s="135" t="s">
        <v>425</v>
      </c>
      <c r="T84" s="565">
        <f>COUNTA(D84:E85)</f>
        <v>0</v>
      </c>
      <c r="U84" s="571">
        <f>IF(T84=2,1,IF(T84=1,1,0))</f>
        <v>0</v>
      </c>
    </row>
    <row r="85" spans="1:21" s="120" customFormat="1" ht="25.5" customHeight="1">
      <c r="A85" s="532"/>
      <c r="B85" s="515"/>
      <c r="C85" s="506"/>
      <c r="D85" s="502"/>
      <c r="E85" s="502"/>
      <c r="F85" s="502"/>
      <c r="G85" s="190"/>
      <c r="H85" s="142"/>
      <c r="I85" s="139"/>
      <c r="J85" s="139"/>
      <c r="K85" s="139"/>
      <c r="L85" s="139"/>
      <c r="M85" s="139"/>
      <c r="N85" s="139"/>
      <c r="O85" s="139"/>
      <c r="P85" s="139"/>
      <c r="Q85" s="140"/>
      <c r="T85" s="565"/>
      <c r="U85" s="571"/>
    </row>
    <row r="86" spans="1:21" s="120" customFormat="1" ht="24" customHeight="1">
      <c r="A86" s="549" t="s">
        <v>89</v>
      </c>
      <c r="B86" s="550" t="s">
        <v>331</v>
      </c>
      <c r="C86" s="550"/>
      <c r="D86" s="573" t="s">
        <v>562</v>
      </c>
      <c r="E86" s="574"/>
      <c r="F86" s="574"/>
      <c r="G86" s="192"/>
      <c r="H86" s="507" t="s">
        <v>511</v>
      </c>
      <c r="I86" s="507"/>
      <c r="J86" s="507"/>
      <c r="K86" s="507"/>
      <c r="L86" s="507"/>
      <c r="M86" s="507"/>
      <c r="N86" s="507"/>
      <c r="O86" s="507"/>
      <c r="P86" s="507"/>
      <c r="Q86" s="508"/>
    </row>
    <row r="87" spans="1:21" s="120" customFormat="1" ht="26.4" customHeight="1">
      <c r="A87" s="549"/>
      <c r="B87" s="550"/>
      <c r="C87" s="550"/>
      <c r="D87" s="121" t="s">
        <v>516</v>
      </c>
      <c r="E87" s="121" t="s">
        <v>560</v>
      </c>
      <c r="F87" s="148" t="s">
        <v>561</v>
      </c>
      <c r="G87" s="178"/>
      <c r="H87" s="509"/>
      <c r="I87" s="509"/>
      <c r="J87" s="509"/>
      <c r="K87" s="509"/>
      <c r="L87" s="509"/>
      <c r="M87" s="509"/>
      <c r="N87" s="509"/>
      <c r="O87" s="509"/>
      <c r="P87" s="509"/>
      <c r="Q87" s="510"/>
    </row>
    <row r="88" spans="1:21" s="120" customFormat="1" ht="25.5" customHeight="1">
      <c r="A88" s="530">
        <v>33</v>
      </c>
      <c r="B88" s="511" t="s">
        <v>462</v>
      </c>
      <c r="C88" s="505" t="s">
        <v>453</v>
      </c>
      <c r="D88" s="501"/>
      <c r="E88" s="501"/>
      <c r="F88" s="501"/>
      <c r="G88" s="189"/>
      <c r="H88" s="144"/>
      <c r="I88" s="144"/>
      <c r="J88" s="144"/>
      <c r="K88" s="144"/>
      <c r="L88" s="144"/>
      <c r="M88" s="144"/>
      <c r="N88" s="144"/>
      <c r="O88" s="144"/>
      <c r="P88" s="144"/>
      <c r="Q88" s="145" t="s">
        <v>426</v>
      </c>
      <c r="T88" s="565">
        <f>COUNTA(D88:E90)</f>
        <v>0</v>
      </c>
      <c r="U88" s="571">
        <f>IF(T88=2,1,IF(T88=1,1,0))</f>
        <v>0</v>
      </c>
    </row>
    <row r="89" spans="1:21" s="120" customFormat="1" ht="5.25" customHeight="1">
      <c r="A89" s="531"/>
      <c r="B89" s="512"/>
      <c r="C89" s="533"/>
      <c r="D89" s="534"/>
      <c r="E89" s="534"/>
      <c r="F89" s="534"/>
      <c r="G89" s="193"/>
      <c r="H89" s="142"/>
      <c r="I89" s="142"/>
      <c r="J89" s="142"/>
      <c r="K89" s="142"/>
      <c r="L89" s="142"/>
      <c r="M89" s="142"/>
      <c r="N89" s="142"/>
      <c r="O89" s="142"/>
      <c r="P89" s="142"/>
      <c r="Q89" s="143"/>
      <c r="T89" s="565"/>
      <c r="U89" s="571"/>
    </row>
    <row r="90" spans="1:21" s="120" customFormat="1" ht="25.5" customHeight="1">
      <c r="A90" s="532"/>
      <c r="B90" s="512"/>
      <c r="C90" s="506"/>
      <c r="D90" s="502"/>
      <c r="E90" s="502"/>
      <c r="F90" s="502"/>
      <c r="G90" s="191"/>
      <c r="H90" s="142"/>
      <c r="I90" s="139"/>
      <c r="J90" s="139"/>
      <c r="K90" s="139"/>
      <c r="L90" s="139"/>
      <c r="M90" s="139"/>
      <c r="N90" s="139"/>
      <c r="O90" s="139"/>
      <c r="P90" s="139"/>
      <c r="Q90" s="140"/>
      <c r="T90" s="565"/>
      <c r="U90" s="571"/>
    </row>
    <row r="91" spans="1:21" s="120" customFormat="1" ht="25.5" customHeight="1">
      <c r="A91" s="530">
        <v>34</v>
      </c>
      <c r="B91" s="512"/>
      <c r="C91" s="505" t="s">
        <v>367</v>
      </c>
      <c r="D91" s="501"/>
      <c r="E91" s="501"/>
      <c r="F91" s="501"/>
      <c r="G91" s="189"/>
      <c r="H91" s="144"/>
      <c r="I91" s="144"/>
      <c r="J91" s="144"/>
      <c r="K91" s="144"/>
      <c r="L91" s="144"/>
      <c r="M91" s="144"/>
      <c r="N91" s="144"/>
      <c r="O91" s="144"/>
      <c r="P91" s="144"/>
      <c r="Q91" s="145" t="s">
        <v>427</v>
      </c>
      <c r="T91" s="565">
        <f>COUNTA(D91:E93)</f>
        <v>0</v>
      </c>
      <c r="U91" s="571">
        <f>IF(T91=2,1,IF(T91=1,1,0))</f>
        <v>0</v>
      </c>
    </row>
    <row r="92" spans="1:21" s="120" customFormat="1" ht="1.5" customHeight="1">
      <c r="A92" s="531"/>
      <c r="B92" s="512"/>
      <c r="C92" s="533"/>
      <c r="D92" s="534"/>
      <c r="E92" s="534"/>
      <c r="F92" s="534"/>
      <c r="G92" s="193"/>
      <c r="H92" s="142"/>
      <c r="I92" s="142"/>
      <c r="J92" s="142"/>
      <c r="K92" s="142"/>
      <c r="L92" s="142"/>
      <c r="M92" s="142"/>
      <c r="N92" s="142"/>
      <c r="O92" s="142"/>
      <c r="P92" s="142"/>
      <c r="Q92" s="143"/>
      <c r="T92" s="565"/>
      <c r="U92" s="571"/>
    </row>
    <row r="93" spans="1:21" s="120" customFormat="1" ht="25.5" customHeight="1">
      <c r="A93" s="532"/>
      <c r="B93" s="512"/>
      <c r="C93" s="506"/>
      <c r="D93" s="502"/>
      <c r="E93" s="502"/>
      <c r="F93" s="502"/>
      <c r="G93" s="191"/>
      <c r="H93" s="142"/>
      <c r="I93" s="139"/>
      <c r="J93" s="139"/>
      <c r="K93" s="139"/>
      <c r="L93" s="139"/>
      <c r="M93" s="139"/>
      <c r="N93" s="139"/>
      <c r="O93" s="139"/>
      <c r="P93" s="139"/>
      <c r="Q93" s="140"/>
      <c r="T93" s="565"/>
      <c r="U93" s="571"/>
    </row>
    <row r="94" spans="1:21" s="120" customFormat="1" ht="25.5" customHeight="1">
      <c r="A94" s="530">
        <v>35</v>
      </c>
      <c r="B94" s="512"/>
      <c r="C94" s="505" t="s">
        <v>368</v>
      </c>
      <c r="D94" s="501"/>
      <c r="E94" s="501"/>
      <c r="F94" s="501"/>
      <c r="G94" s="191"/>
      <c r="H94" s="134"/>
      <c r="I94" s="134"/>
      <c r="J94" s="134"/>
      <c r="K94" s="134"/>
      <c r="L94" s="134"/>
      <c r="M94" s="134"/>
      <c r="N94" s="134"/>
      <c r="O94" s="134"/>
      <c r="P94" s="134"/>
      <c r="Q94" s="135" t="s">
        <v>428</v>
      </c>
      <c r="T94" s="565">
        <f>COUNTA(D94:E95)</f>
        <v>0</v>
      </c>
      <c r="U94" s="571">
        <f>IF(T94=2,1,IF(T94=1,1,0))</f>
        <v>0</v>
      </c>
    </row>
    <row r="95" spans="1:21" s="120" customFormat="1" ht="25.5" customHeight="1">
      <c r="A95" s="532"/>
      <c r="B95" s="512"/>
      <c r="C95" s="506"/>
      <c r="D95" s="502"/>
      <c r="E95" s="502"/>
      <c r="F95" s="502"/>
      <c r="G95" s="190"/>
      <c r="H95" s="142"/>
      <c r="I95" s="139"/>
      <c r="J95" s="139"/>
      <c r="K95" s="139"/>
      <c r="L95" s="139"/>
      <c r="M95" s="139"/>
      <c r="N95" s="139"/>
      <c r="O95" s="139"/>
      <c r="P95" s="139"/>
      <c r="Q95" s="140"/>
      <c r="T95" s="565"/>
      <c r="U95" s="571"/>
    </row>
    <row r="96" spans="1:21" s="120" customFormat="1" ht="25.5" customHeight="1">
      <c r="A96" s="530">
        <v>36</v>
      </c>
      <c r="B96" s="512"/>
      <c r="C96" s="505" t="s">
        <v>369</v>
      </c>
      <c r="D96" s="501"/>
      <c r="E96" s="501"/>
      <c r="F96" s="501"/>
      <c r="G96" s="191"/>
      <c r="H96" s="134"/>
      <c r="I96" s="134"/>
      <c r="J96" s="134"/>
      <c r="K96" s="134"/>
      <c r="L96" s="134"/>
      <c r="M96" s="134"/>
      <c r="N96" s="134"/>
      <c r="O96" s="134"/>
      <c r="P96" s="134"/>
      <c r="Q96" s="135" t="s">
        <v>429</v>
      </c>
      <c r="T96" s="565">
        <f>COUNTA(D96:E97)</f>
        <v>0</v>
      </c>
      <c r="U96" s="571">
        <f t="shared" ref="U96" si="17">IF(T96=2,1,IF(T96=1,1,0))</f>
        <v>0</v>
      </c>
    </row>
    <row r="97" spans="1:21" s="120" customFormat="1" ht="25.5" customHeight="1">
      <c r="A97" s="532"/>
      <c r="B97" s="512"/>
      <c r="C97" s="506"/>
      <c r="D97" s="502"/>
      <c r="E97" s="502"/>
      <c r="F97" s="502"/>
      <c r="G97" s="190"/>
      <c r="H97" s="142"/>
      <c r="I97" s="139"/>
      <c r="J97" s="139"/>
      <c r="K97" s="139"/>
      <c r="L97" s="139"/>
      <c r="M97" s="183"/>
      <c r="N97" s="139"/>
      <c r="O97" s="139"/>
      <c r="P97" s="139"/>
      <c r="Q97" s="140"/>
      <c r="T97" s="565"/>
      <c r="U97" s="571"/>
    </row>
    <row r="98" spans="1:21" s="120" customFormat="1" ht="25.5" customHeight="1">
      <c r="A98" s="530">
        <v>37</v>
      </c>
      <c r="B98" s="512"/>
      <c r="C98" s="505" t="s">
        <v>370</v>
      </c>
      <c r="D98" s="501"/>
      <c r="E98" s="501"/>
      <c r="F98" s="501"/>
      <c r="G98" s="191"/>
      <c r="H98" s="134"/>
      <c r="I98" s="134"/>
      <c r="J98" s="134"/>
      <c r="K98" s="134"/>
      <c r="L98" s="134"/>
      <c r="M98" s="134"/>
      <c r="N98" s="134"/>
      <c r="O98" s="134"/>
      <c r="P98" s="134"/>
      <c r="Q98" s="135" t="s">
        <v>430</v>
      </c>
      <c r="T98" s="565">
        <f>COUNTA(D98:E99)</f>
        <v>0</v>
      </c>
      <c r="U98" s="571">
        <f t="shared" ref="U98" si="18">IF(T98=2,1,IF(T98=1,1,0))</f>
        <v>0</v>
      </c>
    </row>
    <row r="99" spans="1:21" s="120" customFormat="1" ht="25.5" customHeight="1">
      <c r="A99" s="532"/>
      <c r="B99" s="512"/>
      <c r="C99" s="506"/>
      <c r="D99" s="502"/>
      <c r="E99" s="502"/>
      <c r="F99" s="502"/>
      <c r="G99" s="190"/>
      <c r="H99" s="142"/>
      <c r="I99" s="139"/>
      <c r="J99" s="139"/>
      <c r="K99" s="139"/>
      <c r="L99" s="139"/>
      <c r="M99" s="139"/>
      <c r="N99" s="139"/>
      <c r="O99" s="139"/>
      <c r="P99" s="139"/>
      <c r="Q99" s="140"/>
      <c r="T99" s="565"/>
      <c r="U99" s="571"/>
    </row>
    <row r="100" spans="1:21" s="120" customFormat="1" ht="25.5" customHeight="1">
      <c r="A100" s="530">
        <v>38</v>
      </c>
      <c r="B100" s="512"/>
      <c r="C100" s="505" t="s">
        <v>371</v>
      </c>
      <c r="D100" s="501"/>
      <c r="E100" s="501"/>
      <c r="F100" s="501"/>
      <c r="G100" s="191"/>
      <c r="H100" s="134"/>
      <c r="I100" s="134"/>
      <c r="J100" s="134"/>
      <c r="K100" s="134"/>
      <c r="L100" s="134"/>
      <c r="M100" s="134"/>
      <c r="N100" s="134"/>
      <c r="O100" s="134"/>
      <c r="P100" s="134"/>
      <c r="Q100" s="135" t="s">
        <v>431</v>
      </c>
      <c r="T100" s="565">
        <f>COUNTA(D100:E101)</f>
        <v>0</v>
      </c>
      <c r="U100" s="571">
        <f t="shared" ref="U100" si="19">IF(T100=2,1,IF(T100=1,1,0))</f>
        <v>0</v>
      </c>
    </row>
    <row r="101" spans="1:21" s="120" customFormat="1" ht="25.5" customHeight="1">
      <c r="A101" s="532"/>
      <c r="B101" s="513"/>
      <c r="C101" s="506"/>
      <c r="D101" s="502"/>
      <c r="E101" s="502"/>
      <c r="F101" s="502"/>
      <c r="G101" s="190"/>
      <c r="H101" s="142"/>
      <c r="I101" s="139"/>
      <c r="J101" s="139"/>
      <c r="K101" s="139"/>
      <c r="L101" s="139"/>
      <c r="M101" s="139"/>
      <c r="N101" s="139"/>
      <c r="O101" s="139"/>
      <c r="P101" s="139"/>
      <c r="Q101" s="140"/>
      <c r="T101" s="565"/>
      <c r="U101" s="571"/>
    </row>
    <row r="102" spans="1:21" s="120" customFormat="1" ht="25.5" customHeight="1">
      <c r="A102" s="530">
        <v>39</v>
      </c>
      <c r="B102" s="511" t="s">
        <v>382</v>
      </c>
      <c r="C102" s="505" t="s">
        <v>372</v>
      </c>
      <c r="D102" s="501"/>
      <c r="E102" s="501"/>
      <c r="F102" s="501"/>
      <c r="G102" s="191"/>
      <c r="H102" s="134"/>
      <c r="I102" s="134"/>
      <c r="J102" s="134"/>
      <c r="K102" s="134"/>
      <c r="L102" s="134"/>
      <c r="M102" s="134"/>
      <c r="N102" s="134"/>
      <c r="O102" s="134"/>
      <c r="P102" s="134"/>
      <c r="Q102" s="135" t="s">
        <v>432</v>
      </c>
      <c r="T102" s="565">
        <f>COUNTA(D102:E103)</f>
        <v>0</v>
      </c>
      <c r="U102" s="571">
        <f t="shared" ref="U102" si="20">IF(T102=2,1,IF(T102=1,1,0))</f>
        <v>0</v>
      </c>
    </row>
    <row r="103" spans="1:21" s="120" customFormat="1" ht="25.5" customHeight="1">
      <c r="A103" s="532"/>
      <c r="B103" s="512"/>
      <c r="C103" s="506"/>
      <c r="D103" s="502"/>
      <c r="E103" s="502"/>
      <c r="F103" s="502"/>
      <c r="G103" s="190"/>
      <c r="H103" s="142"/>
      <c r="I103" s="139"/>
      <c r="J103" s="139"/>
      <c r="K103" s="139"/>
      <c r="L103" s="139"/>
      <c r="M103" s="139"/>
      <c r="N103" s="139"/>
      <c r="O103" s="139"/>
      <c r="P103" s="139"/>
      <c r="Q103" s="140"/>
      <c r="T103" s="565"/>
      <c r="U103" s="571"/>
    </row>
    <row r="104" spans="1:21" s="120" customFormat="1" ht="25.5" customHeight="1">
      <c r="A104" s="530">
        <v>40</v>
      </c>
      <c r="B104" s="512"/>
      <c r="C104" s="505" t="s">
        <v>373</v>
      </c>
      <c r="D104" s="501"/>
      <c r="E104" s="501"/>
      <c r="F104" s="501"/>
      <c r="G104" s="191"/>
      <c r="H104" s="134"/>
      <c r="I104" s="134"/>
      <c r="J104" s="134"/>
      <c r="K104" s="134"/>
      <c r="L104" s="134"/>
      <c r="M104" s="134"/>
      <c r="N104" s="134"/>
      <c r="O104" s="134"/>
      <c r="P104" s="134"/>
      <c r="Q104" s="135" t="s">
        <v>433</v>
      </c>
      <c r="T104" s="565">
        <f>COUNTA(D104:E105)</f>
        <v>0</v>
      </c>
      <c r="U104" s="571">
        <f t="shared" ref="U104" si="21">IF(T104=2,1,IF(T104=1,1,0))</f>
        <v>0</v>
      </c>
    </row>
    <row r="105" spans="1:21" s="120" customFormat="1" ht="25.5" customHeight="1">
      <c r="A105" s="532"/>
      <c r="B105" s="512"/>
      <c r="C105" s="506"/>
      <c r="D105" s="502"/>
      <c r="E105" s="502"/>
      <c r="F105" s="502"/>
      <c r="G105" s="190"/>
      <c r="H105" s="142"/>
      <c r="I105" s="139"/>
      <c r="J105" s="139"/>
      <c r="K105" s="139"/>
      <c r="L105" s="139"/>
      <c r="M105" s="139"/>
      <c r="N105" s="139"/>
      <c r="O105" s="139"/>
      <c r="P105" s="139"/>
      <c r="Q105" s="140"/>
      <c r="T105" s="565"/>
      <c r="U105" s="571"/>
    </row>
    <row r="106" spans="1:21" s="120" customFormat="1" ht="25.5" customHeight="1">
      <c r="A106" s="530">
        <v>41</v>
      </c>
      <c r="B106" s="512"/>
      <c r="C106" s="505" t="s">
        <v>374</v>
      </c>
      <c r="D106" s="501"/>
      <c r="E106" s="501"/>
      <c r="F106" s="501"/>
      <c r="G106" s="191"/>
      <c r="H106" s="134"/>
      <c r="I106" s="134"/>
      <c r="J106" s="134"/>
      <c r="K106" s="134"/>
      <c r="L106" s="134"/>
      <c r="M106" s="134"/>
      <c r="N106" s="134"/>
      <c r="O106" s="134"/>
      <c r="P106" s="134"/>
      <c r="Q106" s="135" t="s">
        <v>434</v>
      </c>
      <c r="T106" s="565">
        <f>COUNTA(D106:E107)</f>
        <v>0</v>
      </c>
      <c r="U106" s="571">
        <f t="shared" ref="U106" si="22">IF(T106=2,1,IF(T106=1,1,0))</f>
        <v>0</v>
      </c>
    </row>
    <row r="107" spans="1:21" s="120" customFormat="1" ht="25.5" customHeight="1">
      <c r="A107" s="532"/>
      <c r="B107" s="512"/>
      <c r="C107" s="506"/>
      <c r="D107" s="502"/>
      <c r="E107" s="502"/>
      <c r="F107" s="502"/>
      <c r="G107" s="190"/>
      <c r="H107" s="142"/>
      <c r="I107" s="139"/>
      <c r="J107" s="139"/>
      <c r="K107" s="139"/>
      <c r="L107" s="139"/>
      <c r="M107" s="139"/>
      <c r="N107" s="139"/>
      <c r="O107" s="139"/>
      <c r="P107" s="139"/>
      <c r="Q107" s="140"/>
      <c r="T107" s="565"/>
      <c r="U107" s="571"/>
    </row>
    <row r="108" spans="1:21" s="120" customFormat="1" ht="25.5" customHeight="1">
      <c r="A108" s="530">
        <v>42</v>
      </c>
      <c r="B108" s="512"/>
      <c r="C108" s="505" t="s">
        <v>375</v>
      </c>
      <c r="D108" s="501"/>
      <c r="E108" s="501"/>
      <c r="F108" s="501"/>
      <c r="G108" s="191"/>
      <c r="H108" s="134"/>
      <c r="I108" s="134"/>
      <c r="J108" s="134"/>
      <c r="K108" s="134"/>
      <c r="L108" s="134"/>
      <c r="M108" s="134"/>
      <c r="N108" s="134"/>
      <c r="O108" s="134"/>
      <c r="P108" s="134"/>
      <c r="Q108" s="135" t="s">
        <v>435</v>
      </c>
      <c r="T108" s="565">
        <f>COUNTA(D108:E109)</f>
        <v>0</v>
      </c>
      <c r="U108" s="571">
        <f t="shared" ref="U108" si="23">IF(T108=2,1,IF(T108=1,1,0))</f>
        <v>0</v>
      </c>
    </row>
    <row r="109" spans="1:21" s="120" customFormat="1" ht="25.5" customHeight="1">
      <c r="A109" s="532"/>
      <c r="B109" s="512"/>
      <c r="C109" s="506"/>
      <c r="D109" s="502"/>
      <c r="E109" s="502"/>
      <c r="F109" s="502"/>
      <c r="G109" s="190"/>
      <c r="H109" s="142"/>
      <c r="I109" s="139"/>
      <c r="J109" s="139"/>
      <c r="K109" s="139"/>
      <c r="L109" s="139"/>
      <c r="M109" s="139"/>
      <c r="N109" s="139"/>
      <c r="O109" s="139"/>
      <c r="P109" s="139"/>
      <c r="Q109" s="140"/>
      <c r="T109" s="565"/>
      <c r="U109" s="571"/>
    </row>
    <row r="110" spans="1:21" s="120" customFormat="1" ht="25.5" customHeight="1">
      <c r="A110" s="530">
        <v>43</v>
      </c>
      <c r="B110" s="512"/>
      <c r="C110" s="505" t="s">
        <v>376</v>
      </c>
      <c r="D110" s="501"/>
      <c r="E110" s="501"/>
      <c r="F110" s="501"/>
      <c r="G110" s="191"/>
      <c r="H110" s="134"/>
      <c r="I110" s="134"/>
      <c r="J110" s="134"/>
      <c r="K110" s="134"/>
      <c r="L110" s="134"/>
      <c r="M110" s="134"/>
      <c r="N110" s="134"/>
      <c r="O110" s="134"/>
      <c r="P110" s="134"/>
      <c r="Q110" s="135" t="s">
        <v>436</v>
      </c>
      <c r="T110" s="565">
        <f>COUNTA(D110:E111)</f>
        <v>0</v>
      </c>
      <c r="U110" s="571">
        <f t="shared" ref="U110" si="24">IF(T110=2,1,IF(T110=1,1,0))</f>
        <v>0</v>
      </c>
    </row>
    <row r="111" spans="1:21" s="120" customFormat="1" ht="25.5" customHeight="1">
      <c r="A111" s="532"/>
      <c r="B111" s="512"/>
      <c r="C111" s="506"/>
      <c r="D111" s="502"/>
      <c r="E111" s="502"/>
      <c r="F111" s="502"/>
      <c r="G111" s="190"/>
      <c r="H111" s="142"/>
      <c r="I111" s="139"/>
      <c r="J111" s="139"/>
      <c r="K111" s="139"/>
      <c r="L111" s="139"/>
      <c r="M111" s="139"/>
      <c r="N111" s="139"/>
      <c r="O111" s="139"/>
      <c r="P111" s="139"/>
      <c r="Q111" s="140"/>
      <c r="T111" s="565"/>
      <c r="U111" s="571"/>
    </row>
    <row r="112" spans="1:21" s="120" customFormat="1" ht="25.5" customHeight="1">
      <c r="A112" s="530">
        <v>44</v>
      </c>
      <c r="B112" s="512"/>
      <c r="C112" s="505" t="s">
        <v>377</v>
      </c>
      <c r="D112" s="501"/>
      <c r="E112" s="501"/>
      <c r="F112" s="501"/>
      <c r="G112" s="191"/>
      <c r="H112" s="134"/>
      <c r="I112" s="134"/>
      <c r="J112" s="134"/>
      <c r="K112" s="134"/>
      <c r="L112" s="134"/>
      <c r="M112" s="134"/>
      <c r="N112" s="134"/>
      <c r="O112" s="134"/>
      <c r="P112" s="134"/>
      <c r="Q112" s="135" t="s">
        <v>437</v>
      </c>
      <c r="T112" s="565">
        <f>COUNTA(D112:E113)</f>
        <v>0</v>
      </c>
      <c r="U112" s="571">
        <f t="shared" ref="U112" si="25">IF(T112=2,1,IF(T112=1,1,0))</f>
        <v>0</v>
      </c>
    </row>
    <row r="113" spans="1:21" s="120" customFormat="1" ht="25.5" customHeight="1">
      <c r="A113" s="532"/>
      <c r="B113" s="512"/>
      <c r="C113" s="506"/>
      <c r="D113" s="502"/>
      <c r="E113" s="502"/>
      <c r="F113" s="502"/>
      <c r="G113" s="191"/>
      <c r="H113" s="134"/>
      <c r="I113" s="183"/>
      <c r="J113" s="183"/>
      <c r="K113" s="183"/>
      <c r="L113" s="183"/>
      <c r="M113" s="183"/>
      <c r="N113" s="183"/>
      <c r="O113" s="183"/>
      <c r="P113" s="183"/>
      <c r="Q113" s="211"/>
      <c r="T113" s="565"/>
      <c r="U113" s="571"/>
    </row>
    <row r="114" spans="1:21" s="120" customFormat="1" ht="25.5" customHeight="1">
      <c r="A114" s="530">
        <v>45</v>
      </c>
      <c r="B114" s="512"/>
      <c r="C114" s="505" t="s">
        <v>378</v>
      </c>
      <c r="D114" s="501"/>
      <c r="E114" s="501"/>
      <c r="F114" s="501"/>
      <c r="G114" s="191"/>
      <c r="H114" s="134"/>
      <c r="I114" s="134"/>
      <c r="J114" s="134"/>
      <c r="K114" s="134"/>
      <c r="L114" s="134"/>
      <c r="M114" s="134"/>
      <c r="N114" s="134"/>
      <c r="O114" s="134"/>
      <c r="P114" s="134"/>
      <c r="Q114" s="135" t="s">
        <v>438</v>
      </c>
      <c r="T114" s="565">
        <f>COUNTA(D114:E115)</f>
        <v>0</v>
      </c>
      <c r="U114" s="571">
        <f t="shared" ref="U114" si="26">IF(T114=2,1,IF(T114=1,1,0))</f>
        <v>0</v>
      </c>
    </row>
    <row r="115" spans="1:21" s="120" customFormat="1" ht="25.5" customHeight="1">
      <c r="A115" s="532"/>
      <c r="B115" s="512"/>
      <c r="C115" s="506"/>
      <c r="D115" s="502"/>
      <c r="E115" s="502"/>
      <c r="F115" s="502"/>
      <c r="G115" s="190"/>
      <c r="H115" s="142"/>
      <c r="I115" s="139"/>
      <c r="J115" s="139"/>
      <c r="K115" s="139"/>
      <c r="L115" s="139"/>
      <c r="M115" s="183"/>
      <c r="N115" s="139"/>
      <c r="O115" s="139"/>
      <c r="P115" s="139"/>
      <c r="Q115" s="140"/>
      <c r="T115" s="565"/>
      <c r="U115" s="571"/>
    </row>
    <row r="116" spans="1:21" s="120" customFormat="1" ht="25.5" customHeight="1">
      <c r="A116" s="530">
        <v>46</v>
      </c>
      <c r="B116" s="512"/>
      <c r="C116" s="505" t="s">
        <v>379</v>
      </c>
      <c r="D116" s="501"/>
      <c r="E116" s="501"/>
      <c r="F116" s="501"/>
      <c r="G116" s="191"/>
      <c r="H116" s="134"/>
      <c r="I116" s="134"/>
      <c r="J116" s="134"/>
      <c r="K116" s="134"/>
      <c r="L116" s="134"/>
      <c r="M116" s="134"/>
      <c r="N116" s="134"/>
      <c r="O116" s="134"/>
      <c r="P116" s="134"/>
      <c r="Q116" s="135" t="s">
        <v>439</v>
      </c>
      <c r="T116" s="565">
        <f>COUNTA(D116:E117)</f>
        <v>0</v>
      </c>
      <c r="U116" s="571">
        <f t="shared" ref="U116" si="27">IF(T116=2,1,IF(T116=1,1,0))</f>
        <v>0</v>
      </c>
    </row>
    <row r="117" spans="1:21" s="120" customFormat="1" ht="25.5" customHeight="1">
      <c r="A117" s="532"/>
      <c r="B117" s="512"/>
      <c r="C117" s="506"/>
      <c r="D117" s="502"/>
      <c r="E117" s="502"/>
      <c r="F117" s="502"/>
      <c r="G117" s="190"/>
      <c r="H117" s="142"/>
      <c r="I117" s="139"/>
      <c r="J117" s="139"/>
      <c r="K117" s="139"/>
      <c r="L117" s="139"/>
      <c r="M117" s="139"/>
      <c r="N117" s="139"/>
      <c r="O117" s="139"/>
      <c r="P117" s="139"/>
      <c r="Q117" s="140"/>
      <c r="T117" s="565"/>
      <c r="U117" s="571"/>
    </row>
    <row r="118" spans="1:21" s="120" customFormat="1" ht="25.5" customHeight="1">
      <c r="A118" s="530">
        <v>47</v>
      </c>
      <c r="B118" s="512"/>
      <c r="C118" s="505" t="s">
        <v>380</v>
      </c>
      <c r="D118" s="501"/>
      <c r="E118" s="501"/>
      <c r="F118" s="501"/>
      <c r="G118" s="191"/>
      <c r="H118" s="134"/>
      <c r="I118" s="134"/>
      <c r="J118" s="134"/>
      <c r="K118" s="134"/>
      <c r="L118" s="134"/>
      <c r="M118" s="134"/>
      <c r="N118" s="134"/>
      <c r="O118" s="134"/>
      <c r="P118" s="134"/>
      <c r="Q118" s="135" t="s">
        <v>517</v>
      </c>
      <c r="T118" s="565">
        <f>COUNTA(D118:E119)</f>
        <v>0</v>
      </c>
      <c r="U118" s="571">
        <f t="shared" ref="U118" si="28">IF(T118=2,1,IF(T118=1,1,0))</f>
        <v>0</v>
      </c>
    </row>
    <row r="119" spans="1:21" s="120" customFormat="1" ht="25.5" customHeight="1">
      <c r="A119" s="532"/>
      <c r="B119" s="512"/>
      <c r="C119" s="506"/>
      <c r="D119" s="502"/>
      <c r="E119" s="502"/>
      <c r="F119" s="502"/>
      <c r="G119" s="190"/>
      <c r="H119" s="142"/>
      <c r="I119" s="139"/>
      <c r="J119" s="139"/>
      <c r="K119" s="139"/>
      <c r="L119" s="139"/>
      <c r="M119" s="139"/>
      <c r="N119" s="139"/>
      <c r="O119" s="139"/>
      <c r="P119" s="139"/>
      <c r="Q119" s="140"/>
      <c r="T119" s="565"/>
      <c r="U119" s="571"/>
    </row>
    <row r="120" spans="1:21" s="120" customFormat="1" ht="25.5" customHeight="1">
      <c r="A120" s="530">
        <v>48</v>
      </c>
      <c r="B120" s="512"/>
      <c r="C120" s="505" t="s">
        <v>381</v>
      </c>
      <c r="D120" s="501"/>
      <c r="E120" s="501"/>
      <c r="F120" s="501"/>
      <c r="G120" s="191"/>
      <c r="H120" s="134"/>
      <c r="I120" s="134"/>
      <c r="J120" s="134"/>
      <c r="K120" s="134"/>
      <c r="L120" s="134"/>
      <c r="M120" s="134"/>
      <c r="N120" s="134"/>
      <c r="O120" s="134"/>
      <c r="P120" s="134"/>
      <c r="Q120" s="135" t="s">
        <v>440</v>
      </c>
      <c r="T120" s="565">
        <f>COUNTA(D120:E121)</f>
        <v>0</v>
      </c>
      <c r="U120" s="571">
        <f>IF(T120=2,1,IF(T120=1,1,0))</f>
        <v>0</v>
      </c>
    </row>
    <row r="121" spans="1:21" s="120" customFormat="1" ht="25.5" customHeight="1">
      <c r="A121" s="532"/>
      <c r="B121" s="512"/>
      <c r="C121" s="506"/>
      <c r="D121" s="502"/>
      <c r="E121" s="502"/>
      <c r="F121" s="502"/>
      <c r="G121" s="190"/>
      <c r="H121" s="142"/>
      <c r="I121" s="139"/>
      <c r="J121" s="139"/>
      <c r="K121" s="139"/>
      <c r="L121" s="139"/>
      <c r="M121" s="139"/>
      <c r="N121" s="139"/>
      <c r="O121" s="139"/>
      <c r="P121" s="139"/>
      <c r="Q121" s="140"/>
      <c r="T121" s="565"/>
      <c r="U121" s="571"/>
    </row>
    <row r="122" spans="1:21" s="120" customFormat="1" ht="25.5" customHeight="1">
      <c r="A122" s="530">
        <v>49</v>
      </c>
      <c r="B122" s="512"/>
      <c r="C122" s="505" t="s">
        <v>383</v>
      </c>
      <c r="D122" s="501"/>
      <c r="E122" s="501"/>
      <c r="F122" s="501"/>
      <c r="G122" s="189"/>
      <c r="H122" s="144"/>
      <c r="I122" s="144"/>
      <c r="J122" s="144"/>
      <c r="K122" s="144"/>
      <c r="L122" s="144"/>
      <c r="M122" s="144"/>
      <c r="N122" s="144"/>
      <c r="O122" s="144"/>
      <c r="P122" s="144"/>
      <c r="Q122" s="145" t="s">
        <v>441</v>
      </c>
      <c r="T122" s="565">
        <f>COUNTA(D122:E124)</f>
        <v>0</v>
      </c>
      <c r="U122" s="571">
        <f>IF(T122=2,1,IF(T122=1,1,0))</f>
        <v>0</v>
      </c>
    </row>
    <row r="123" spans="1:21" s="120" customFormat="1" ht="4.5" customHeight="1">
      <c r="A123" s="531"/>
      <c r="B123" s="512"/>
      <c r="C123" s="533"/>
      <c r="D123" s="534"/>
      <c r="E123" s="534"/>
      <c r="F123" s="534"/>
      <c r="G123" s="193"/>
      <c r="H123" s="142"/>
      <c r="I123" s="142"/>
      <c r="J123" s="142"/>
      <c r="K123" s="142"/>
      <c r="L123" s="142"/>
      <c r="M123" s="142"/>
      <c r="N123" s="142"/>
      <c r="O123" s="142"/>
      <c r="P123" s="142"/>
      <c r="Q123" s="143"/>
      <c r="T123" s="565"/>
      <c r="U123" s="571"/>
    </row>
    <row r="124" spans="1:21" s="120" customFormat="1" ht="25.5" customHeight="1">
      <c r="A124" s="532"/>
      <c r="B124" s="513"/>
      <c r="C124" s="506"/>
      <c r="D124" s="502"/>
      <c r="E124" s="502"/>
      <c r="F124" s="502"/>
      <c r="G124" s="191"/>
      <c r="H124" s="142"/>
      <c r="I124" s="139"/>
      <c r="J124" s="139"/>
      <c r="K124" s="139"/>
      <c r="L124" s="139"/>
      <c r="M124" s="139"/>
      <c r="N124" s="139"/>
      <c r="O124" s="139"/>
      <c r="P124" s="139"/>
      <c r="Q124" s="140"/>
      <c r="T124" s="565"/>
      <c r="U124" s="571"/>
    </row>
    <row r="125" spans="1:21" s="120" customFormat="1" ht="24" customHeight="1">
      <c r="A125" s="549" t="s">
        <v>89</v>
      </c>
      <c r="B125" s="550" t="s">
        <v>331</v>
      </c>
      <c r="C125" s="550"/>
      <c r="D125" s="573" t="s">
        <v>562</v>
      </c>
      <c r="E125" s="574"/>
      <c r="F125" s="574"/>
      <c r="G125" s="192"/>
      <c r="H125" s="507" t="s">
        <v>511</v>
      </c>
      <c r="I125" s="507"/>
      <c r="J125" s="507"/>
      <c r="K125" s="507"/>
      <c r="L125" s="507"/>
      <c r="M125" s="507"/>
      <c r="N125" s="507"/>
      <c r="O125" s="507"/>
      <c r="P125" s="507"/>
      <c r="Q125" s="508"/>
    </row>
    <row r="126" spans="1:21" s="120" customFormat="1" ht="26.4" customHeight="1">
      <c r="A126" s="549"/>
      <c r="B126" s="550"/>
      <c r="C126" s="550"/>
      <c r="D126" s="121" t="s">
        <v>516</v>
      </c>
      <c r="E126" s="121" t="s">
        <v>560</v>
      </c>
      <c r="F126" s="148" t="s">
        <v>561</v>
      </c>
      <c r="G126" s="178"/>
      <c r="H126" s="509"/>
      <c r="I126" s="509"/>
      <c r="J126" s="509"/>
      <c r="K126" s="509"/>
      <c r="L126" s="509"/>
      <c r="M126" s="509"/>
      <c r="N126" s="509"/>
      <c r="O126" s="509"/>
      <c r="P126" s="509"/>
      <c r="Q126" s="510"/>
    </row>
    <row r="127" spans="1:21" s="120" customFormat="1" ht="25.5" customHeight="1">
      <c r="A127" s="530">
        <v>50</v>
      </c>
      <c r="B127" s="511" t="s">
        <v>391</v>
      </c>
      <c r="C127" s="505" t="s">
        <v>384</v>
      </c>
      <c r="D127" s="501"/>
      <c r="E127" s="501"/>
      <c r="F127" s="501"/>
      <c r="G127" s="191"/>
      <c r="H127" s="134"/>
      <c r="I127" s="134"/>
      <c r="J127" s="134"/>
      <c r="K127" s="134"/>
      <c r="L127" s="134"/>
      <c r="M127" s="134"/>
      <c r="N127" s="134"/>
      <c r="O127" s="134"/>
      <c r="P127" s="134"/>
      <c r="Q127" s="135" t="s">
        <v>442</v>
      </c>
      <c r="T127" s="565">
        <f>COUNTA(D127:E128)</f>
        <v>0</v>
      </c>
      <c r="U127" s="571">
        <f>IF(T127=2,1,IF(T127=1,1,0))</f>
        <v>0</v>
      </c>
    </row>
    <row r="128" spans="1:21" s="120" customFormat="1" ht="25.5" customHeight="1">
      <c r="A128" s="532"/>
      <c r="B128" s="513"/>
      <c r="C128" s="506"/>
      <c r="D128" s="502"/>
      <c r="E128" s="502"/>
      <c r="F128" s="502"/>
      <c r="G128" s="190"/>
      <c r="H128" s="142"/>
      <c r="I128" s="139"/>
      <c r="J128" s="139"/>
      <c r="K128" s="139"/>
      <c r="L128" s="139"/>
      <c r="M128" s="139"/>
      <c r="N128" s="139"/>
      <c r="O128" s="139"/>
      <c r="P128" s="139"/>
      <c r="Q128" s="140"/>
      <c r="T128" s="565"/>
      <c r="U128" s="571"/>
    </row>
    <row r="129" spans="1:21" s="120" customFormat="1" ht="25.5" customHeight="1">
      <c r="A129" s="530">
        <v>51</v>
      </c>
      <c r="B129" s="512" t="s">
        <v>443</v>
      </c>
      <c r="C129" s="505" t="s">
        <v>444</v>
      </c>
      <c r="D129" s="501"/>
      <c r="E129" s="501"/>
      <c r="F129" s="501"/>
      <c r="G129" s="191"/>
      <c r="H129" s="134"/>
      <c r="I129" s="541"/>
      <c r="J129" s="541"/>
      <c r="K129" s="541"/>
      <c r="L129" s="541"/>
      <c r="M129" s="541"/>
      <c r="N129" s="541"/>
      <c r="O129" s="541"/>
      <c r="P129" s="541"/>
      <c r="Q129" s="135" t="s">
        <v>445</v>
      </c>
      <c r="T129" s="565">
        <f>COUNTA(D129:E130)</f>
        <v>0</v>
      </c>
      <c r="U129" s="571">
        <f>IF(T129=2,1,IF(T129=1,1,0))</f>
        <v>0</v>
      </c>
    </row>
    <row r="130" spans="1:21" s="120" customFormat="1" ht="25.5" customHeight="1" thickBot="1">
      <c r="A130" s="532"/>
      <c r="B130" s="551"/>
      <c r="C130" s="506"/>
      <c r="D130" s="502"/>
      <c r="E130" s="502"/>
      <c r="F130" s="502"/>
      <c r="G130" s="190"/>
      <c r="H130" s="142"/>
      <c r="I130" s="139"/>
      <c r="J130" s="139"/>
      <c r="K130" s="139"/>
      <c r="L130" s="139"/>
      <c r="M130" s="183"/>
      <c r="N130" s="139"/>
      <c r="O130" s="139"/>
      <c r="P130" s="139"/>
      <c r="Q130" s="140"/>
      <c r="T130" s="565"/>
      <c r="U130" s="571"/>
    </row>
    <row r="131" spans="1:21" s="120" customFormat="1" ht="25.5" hidden="1" customHeight="1" thickTop="1">
      <c r="A131" s="169"/>
      <c r="B131" s="170"/>
      <c r="C131" s="171"/>
      <c r="D131" s="209"/>
      <c r="E131" s="209"/>
      <c r="F131" s="209"/>
      <c r="G131" s="186"/>
      <c r="H131" s="142"/>
      <c r="I131" s="139"/>
      <c r="J131" s="139"/>
      <c r="K131" s="139"/>
      <c r="L131" s="139"/>
      <c r="M131" s="140"/>
      <c r="N131" s="139"/>
      <c r="O131" s="139"/>
      <c r="P131" s="139"/>
      <c r="Q131" s="140"/>
    </row>
    <row r="132" spans="1:21" s="120" customFormat="1" ht="25.5" hidden="1" customHeight="1">
      <c r="A132" s="169"/>
      <c r="B132" s="170"/>
      <c r="C132" s="171"/>
      <c r="D132" s="209"/>
      <c r="E132" s="209"/>
      <c r="F132" s="209"/>
      <c r="G132" s="141"/>
      <c r="H132" s="142"/>
      <c r="I132" s="139"/>
      <c r="J132" s="139"/>
      <c r="K132" s="139"/>
      <c r="L132" s="139"/>
      <c r="M132" s="140"/>
      <c r="N132" s="139"/>
      <c r="O132" s="139"/>
      <c r="P132" s="139"/>
      <c r="Q132" s="140"/>
    </row>
    <row r="133" spans="1:21" s="120" customFormat="1" ht="25.5" hidden="1" customHeight="1">
      <c r="A133" s="169"/>
      <c r="B133" s="170"/>
      <c r="C133" s="171"/>
      <c r="D133" s="209"/>
      <c r="E133" s="209"/>
      <c r="F133" s="209"/>
      <c r="G133" s="141"/>
      <c r="H133" s="142"/>
      <c r="I133" s="139"/>
      <c r="J133" s="139"/>
      <c r="K133" s="139"/>
      <c r="L133" s="139"/>
      <c r="M133" s="140"/>
      <c r="N133" s="139"/>
      <c r="O133" s="139"/>
      <c r="P133" s="139"/>
      <c r="Q133" s="140"/>
    </row>
    <row r="134" spans="1:21" s="120" customFormat="1" ht="25.5" hidden="1" customHeight="1">
      <c r="A134" s="169"/>
      <c r="B134" s="170"/>
      <c r="C134" s="171"/>
      <c r="D134" s="209"/>
      <c r="E134" s="209"/>
      <c r="F134" s="209"/>
      <c r="G134" s="141"/>
      <c r="H134" s="142"/>
      <c r="I134" s="139"/>
      <c r="J134" s="139"/>
      <c r="K134" s="139"/>
      <c r="L134" s="139"/>
      <c r="M134" s="140"/>
      <c r="N134" s="139"/>
      <c r="O134" s="139"/>
      <c r="P134" s="139"/>
      <c r="Q134" s="140"/>
    </row>
    <row r="135" spans="1:21" s="120" customFormat="1" ht="25.5" hidden="1" customHeight="1">
      <c r="A135" s="169"/>
      <c r="B135" s="170"/>
      <c r="C135" s="171"/>
      <c r="D135" s="209"/>
      <c r="E135" s="209"/>
      <c r="F135" s="209"/>
      <c r="G135" s="141"/>
      <c r="H135" s="142"/>
      <c r="I135" s="139"/>
      <c r="J135" s="139"/>
      <c r="K135" s="139"/>
      <c r="L135" s="139"/>
      <c r="M135" s="140"/>
      <c r="N135" s="139"/>
      <c r="O135" s="139"/>
      <c r="P135" s="139"/>
      <c r="Q135" s="140"/>
    </row>
    <row r="136" spans="1:21" s="120" customFormat="1" ht="25.5" hidden="1" customHeight="1">
      <c r="A136" s="169"/>
      <c r="B136" s="170"/>
      <c r="C136" s="171"/>
      <c r="D136" s="209"/>
      <c r="E136" s="209"/>
      <c r="F136" s="209"/>
      <c r="G136" s="141"/>
      <c r="H136" s="142"/>
      <c r="I136" s="139"/>
      <c r="J136" s="139"/>
      <c r="K136" s="139"/>
      <c r="L136" s="139"/>
      <c r="M136" s="140"/>
      <c r="N136" s="139"/>
      <c r="O136" s="139"/>
      <c r="P136" s="139"/>
      <c r="Q136" s="140"/>
    </row>
    <row r="137" spans="1:21" s="120" customFormat="1" ht="25.5" hidden="1" customHeight="1">
      <c r="A137" s="169"/>
      <c r="B137" s="170"/>
      <c r="C137" s="171"/>
      <c r="D137" s="209"/>
      <c r="E137" s="209"/>
      <c r="F137" s="209"/>
      <c r="G137" s="141"/>
      <c r="H137" s="142"/>
      <c r="I137" s="139"/>
      <c r="J137" s="139"/>
      <c r="K137" s="139"/>
      <c r="L137" s="139"/>
      <c r="M137" s="140"/>
      <c r="N137" s="139"/>
      <c r="O137" s="139"/>
      <c r="P137" s="139"/>
      <c r="Q137" s="140"/>
    </row>
    <row r="138" spans="1:21" s="120" customFormat="1" ht="25.5" hidden="1" customHeight="1" thickBot="1">
      <c r="A138" s="169"/>
      <c r="B138" s="170"/>
      <c r="C138" s="171"/>
      <c r="D138" s="209"/>
      <c r="E138" s="209"/>
      <c r="F138" s="209"/>
      <c r="G138" s="141"/>
      <c r="H138" s="142"/>
      <c r="I138" s="139"/>
      <c r="J138" s="139"/>
      <c r="K138" s="139"/>
      <c r="L138" s="139"/>
      <c r="M138" s="140"/>
      <c r="N138" s="139"/>
      <c r="O138" s="139"/>
      <c r="P138" s="139"/>
      <c r="Q138" s="140"/>
    </row>
    <row r="139" spans="1:21" s="120" customFormat="1" ht="32.1" customHeight="1" thickTop="1">
      <c r="A139" s="527" t="s">
        <v>333</v>
      </c>
      <c r="B139" s="528"/>
      <c r="C139" s="529"/>
      <c r="D139" s="122">
        <f>COUNTA(D127:D130,D88:D124,D52:D85,D14:D49)</f>
        <v>0</v>
      </c>
      <c r="E139" s="122">
        <f>COUNTA(E127:E130,E88:E124,E52:E85,E14:E49)</f>
        <v>0</v>
      </c>
      <c r="F139" s="122">
        <f>COUNTA(F127:F130,F88:F124,F52:F85,F14:F49)</f>
        <v>0</v>
      </c>
      <c r="G139" s="187"/>
      <c r="H139" s="149"/>
      <c r="I139" s="149"/>
      <c r="J139" s="149"/>
      <c r="K139" s="149"/>
      <c r="L139" s="149"/>
      <c r="M139" s="149"/>
      <c r="N139" s="149"/>
      <c r="O139" s="149"/>
      <c r="P139" s="149"/>
      <c r="Q139" s="150"/>
      <c r="T139" s="173">
        <f>SUM(T14:T49,T52:T85,T88:T124,T127:T130)</f>
        <v>0</v>
      </c>
      <c r="U139" s="173">
        <f>SUM(U14:U49,U52:U85,U88:U124,U127:U130)</f>
        <v>0</v>
      </c>
    </row>
    <row r="140" spans="1:21" s="222" customFormat="1" ht="28.2" customHeight="1">
      <c r="A140" s="547" t="s">
        <v>674</v>
      </c>
      <c r="B140" s="547"/>
      <c r="C140" s="547"/>
      <c r="D140" s="547"/>
      <c r="E140" s="547"/>
      <c r="F140" s="547"/>
      <c r="G140" s="547"/>
      <c r="H140" s="547"/>
      <c r="I140" s="547"/>
      <c r="J140" s="547"/>
      <c r="K140" s="547"/>
      <c r="L140" s="547"/>
      <c r="M140" s="547"/>
      <c r="N140" s="547"/>
      <c r="O140" s="547"/>
      <c r="P140" s="547"/>
      <c r="Q140" s="547"/>
    </row>
    <row r="141" spans="1:21" s="222" customFormat="1" ht="23.4" customHeight="1">
      <c r="A141" s="548" t="s">
        <v>733</v>
      </c>
      <c r="B141" s="548"/>
      <c r="C141" s="548"/>
      <c r="D141" s="548"/>
      <c r="E141" s="548"/>
      <c r="F141" s="548"/>
      <c r="G141" s="548"/>
      <c r="H141" s="548"/>
      <c r="I141" s="548"/>
      <c r="J141" s="548"/>
      <c r="K141" s="548"/>
      <c r="L141" s="548"/>
      <c r="M141" s="548"/>
      <c r="N141" s="548"/>
      <c r="O141" s="548"/>
      <c r="P141" s="548"/>
      <c r="Q141" s="548"/>
    </row>
    <row r="142" spans="1:21" s="132" customFormat="1">
      <c r="A142" s="526" t="s">
        <v>731</v>
      </c>
      <c r="B142" s="526"/>
      <c r="C142" s="526"/>
      <c r="D142" s="526"/>
      <c r="E142" s="526"/>
      <c r="F142" s="526"/>
      <c r="G142" s="526"/>
      <c r="H142" s="526"/>
      <c r="I142" s="526"/>
      <c r="J142" s="526"/>
      <c r="K142" s="526"/>
      <c r="L142" s="526"/>
      <c r="M142" s="526"/>
      <c r="N142" s="526"/>
      <c r="O142" s="526"/>
      <c r="P142" s="526"/>
      <c r="Q142" s="526"/>
    </row>
    <row r="143" spans="1:21" s="160" customFormat="1" ht="12">
      <c r="A143" s="152" t="s">
        <v>563</v>
      </c>
      <c r="C143" s="152"/>
      <c r="D143" s="37"/>
      <c r="E143" s="37"/>
      <c r="F143" s="37"/>
      <c r="G143" s="37"/>
      <c r="H143" s="37"/>
      <c r="I143" s="37"/>
      <c r="J143" s="37"/>
      <c r="K143" s="37"/>
      <c r="L143" s="37"/>
      <c r="M143" s="37"/>
      <c r="N143" s="37"/>
      <c r="O143" s="37"/>
      <c r="P143" s="37"/>
      <c r="Q143" s="37"/>
      <c r="R143" s="37"/>
    </row>
    <row r="144" spans="1:21" s="162" customFormat="1" ht="29.25" customHeight="1">
      <c r="A144" s="161"/>
      <c r="B144" s="161" t="s">
        <v>605</v>
      </c>
      <c r="C144" s="161"/>
      <c r="D144" s="161"/>
      <c r="E144" s="161"/>
      <c r="F144" s="161"/>
      <c r="G144" s="161"/>
      <c r="H144" s="161"/>
      <c r="I144" s="161"/>
      <c r="J144" s="161"/>
      <c r="K144" s="161"/>
      <c r="L144" s="161"/>
      <c r="M144" s="161"/>
      <c r="N144" s="161"/>
      <c r="O144" s="161"/>
      <c r="P144" s="161"/>
      <c r="Q144" s="161"/>
      <c r="R144" s="161"/>
      <c r="S144" s="161"/>
      <c r="T144" s="161"/>
      <c r="U144" s="161"/>
    </row>
    <row r="145" spans="1:19">
      <c r="A145" s="50" t="s">
        <v>564</v>
      </c>
      <c r="B145" s="11"/>
      <c r="C145" s="41"/>
      <c r="D145" s="11"/>
      <c r="E145" s="11"/>
      <c r="F145" s="11"/>
      <c r="G145" s="11"/>
      <c r="H145" s="11"/>
      <c r="I145" s="11"/>
      <c r="J145" s="11"/>
      <c r="K145" s="11"/>
      <c r="L145" s="11"/>
      <c r="M145" s="11"/>
      <c r="N145" s="11"/>
      <c r="O145" s="11"/>
      <c r="P145" s="11"/>
      <c r="Q145" s="11"/>
    </row>
    <row r="146" spans="1:19">
      <c r="A146" s="542" t="s">
        <v>463</v>
      </c>
      <c r="B146" s="542"/>
      <c r="C146" s="543"/>
      <c r="D146" s="543"/>
      <c r="E146" s="543"/>
      <c r="F146" s="543"/>
      <c r="G146" s="543"/>
      <c r="H146" s="543"/>
      <c r="I146" s="543"/>
      <c r="J146" s="543"/>
      <c r="K146" s="543"/>
      <c r="L146" s="543"/>
      <c r="M146" s="543"/>
      <c r="N146" s="543"/>
      <c r="O146" s="543"/>
      <c r="P146" s="543"/>
      <c r="Q146" s="543"/>
      <c r="S146" s="168">
        <f>COUNTA(C146,C148,C153,C155)</f>
        <v>0</v>
      </c>
    </row>
    <row r="147" spans="1:19">
      <c r="A147" s="542"/>
      <c r="B147" s="542"/>
      <c r="C147" s="543"/>
      <c r="D147" s="543"/>
      <c r="E147" s="543"/>
      <c r="F147" s="543"/>
      <c r="G147" s="543"/>
      <c r="H147" s="543"/>
      <c r="I147" s="543"/>
      <c r="J147" s="543"/>
      <c r="K147" s="543"/>
      <c r="L147" s="543"/>
      <c r="M147" s="543"/>
      <c r="N147" s="543"/>
      <c r="O147" s="543"/>
      <c r="P147" s="543"/>
      <c r="Q147" s="543"/>
    </row>
    <row r="148" spans="1:19">
      <c r="A148" s="542"/>
      <c r="B148" s="542"/>
      <c r="C148" s="543"/>
      <c r="D148" s="543"/>
      <c r="E148" s="543"/>
      <c r="F148" s="543"/>
      <c r="G148" s="543"/>
      <c r="H148" s="543"/>
      <c r="I148" s="543"/>
      <c r="J148" s="543"/>
      <c r="K148" s="543"/>
      <c r="L148" s="543"/>
      <c r="M148" s="543"/>
      <c r="N148" s="543"/>
      <c r="O148" s="543"/>
      <c r="P148" s="543"/>
      <c r="Q148" s="543"/>
    </row>
    <row r="149" spans="1:19">
      <c r="A149" s="542"/>
      <c r="B149" s="542"/>
      <c r="C149" s="543"/>
      <c r="D149" s="543"/>
      <c r="E149" s="543"/>
      <c r="F149" s="543"/>
      <c r="G149" s="543"/>
      <c r="H149" s="543"/>
      <c r="I149" s="543"/>
      <c r="J149" s="543"/>
      <c r="K149" s="543"/>
      <c r="L149" s="543"/>
      <c r="M149" s="543"/>
      <c r="N149" s="543"/>
      <c r="O149" s="543"/>
      <c r="P149" s="543"/>
      <c r="Q149" s="543"/>
    </row>
    <row r="150" spans="1:19" s="119" customFormat="1" ht="18.75" customHeight="1">
      <c r="A150" s="499" t="s">
        <v>567</v>
      </c>
      <c r="B150" s="499"/>
      <c r="C150" s="499"/>
      <c r="D150" s="499"/>
      <c r="E150" s="499"/>
      <c r="F150" s="499"/>
      <c r="G150" s="499"/>
      <c r="H150" s="499"/>
      <c r="I150" s="499"/>
      <c r="J150" s="499"/>
      <c r="K150" s="499"/>
      <c r="L150" s="499"/>
      <c r="M150" s="499"/>
      <c r="N150" s="499"/>
      <c r="O150" s="499"/>
      <c r="P150" s="499"/>
      <c r="Q150" s="499"/>
    </row>
    <row r="152" spans="1:19" s="133" customFormat="1">
      <c r="A152" s="50" t="s">
        <v>565</v>
      </c>
      <c r="B152" s="11"/>
      <c r="C152" s="41"/>
      <c r="D152" s="11"/>
      <c r="E152" s="11"/>
      <c r="F152" s="11"/>
      <c r="G152" s="11"/>
      <c r="H152" s="11"/>
      <c r="I152" s="11"/>
      <c r="J152" s="11"/>
      <c r="K152" s="11"/>
      <c r="L152" s="11"/>
      <c r="M152" s="11"/>
      <c r="N152" s="11"/>
      <c r="O152" s="11"/>
      <c r="P152" s="11"/>
      <c r="Q152" s="11"/>
    </row>
    <row r="153" spans="1:19" s="133" customFormat="1">
      <c r="A153" s="542" t="s">
        <v>303</v>
      </c>
      <c r="B153" s="542"/>
      <c r="C153" s="543"/>
      <c r="D153" s="543"/>
      <c r="E153" s="543"/>
      <c r="F153" s="543"/>
      <c r="G153" s="543"/>
      <c r="H153" s="543"/>
      <c r="I153" s="543"/>
      <c r="J153" s="543"/>
      <c r="K153" s="543"/>
      <c r="L153" s="543"/>
      <c r="M153" s="543"/>
      <c r="N153" s="543"/>
      <c r="O153" s="543"/>
      <c r="P153" s="543"/>
      <c r="Q153" s="543"/>
    </row>
    <row r="154" spans="1:19" s="133" customFormat="1">
      <c r="A154" s="542"/>
      <c r="B154" s="542"/>
      <c r="C154" s="543"/>
      <c r="D154" s="543"/>
      <c r="E154" s="543"/>
      <c r="F154" s="543"/>
      <c r="G154" s="543"/>
      <c r="H154" s="543"/>
      <c r="I154" s="543"/>
      <c r="J154" s="543"/>
      <c r="K154" s="543"/>
      <c r="L154" s="543"/>
      <c r="M154" s="543"/>
      <c r="N154" s="543"/>
      <c r="O154" s="543"/>
      <c r="P154" s="543"/>
      <c r="Q154" s="543"/>
    </row>
    <row r="155" spans="1:19" s="133" customFormat="1">
      <c r="A155" s="542"/>
      <c r="B155" s="542"/>
      <c r="C155" s="543"/>
      <c r="D155" s="543"/>
      <c r="E155" s="543"/>
      <c r="F155" s="543"/>
      <c r="G155" s="543"/>
      <c r="H155" s="543"/>
      <c r="I155" s="543"/>
      <c r="J155" s="543"/>
      <c r="K155" s="543"/>
      <c r="L155" s="543"/>
      <c r="M155" s="543"/>
      <c r="N155" s="543"/>
      <c r="O155" s="543"/>
      <c r="P155" s="543"/>
      <c r="Q155" s="543"/>
    </row>
    <row r="156" spans="1:19" s="133" customFormat="1">
      <c r="A156" s="542"/>
      <c r="B156" s="542"/>
      <c r="C156" s="543"/>
      <c r="D156" s="543"/>
      <c r="E156" s="543"/>
      <c r="F156" s="543"/>
      <c r="G156" s="543"/>
      <c r="H156" s="543"/>
      <c r="I156" s="543"/>
      <c r="J156" s="543"/>
      <c r="K156" s="543"/>
      <c r="L156" s="543"/>
      <c r="M156" s="543"/>
      <c r="N156" s="543"/>
      <c r="O156" s="543"/>
      <c r="P156" s="543"/>
      <c r="Q156" s="543"/>
    </row>
    <row r="157" spans="1:19" s="133" customFormat="1" ht="21" customHeight="1">
      <c r="A157" s="499" t="s">
        <v>566</v>
      </c>
      <c r="B157" s="499"/>
      <c r="C157" s="499"/>
      <c r="D157" s="499"/>
      <c r="E157" s="499"/>
      <c r="F157" s="499"/>
      <c r="G157" s="499"/>
      <c r="H157" s="499"/>
      <c r="I157" s="499"/>
      <c r="J157" s="499"/>
      <c r="K157" s="499"/>
      <c r="L157" s="499"/>
      <c r="M157" s="499"/>
      <c r="N157" s="499"/>
      <c r="O157" s="499"/>
      <c r="P157" s="499"/>
      <c r="Q157" s="499"/>
    </row>
    <row r="158" spans="1:19" ht="21.75" customHeight="1">
      <c r="A158" s="50" t="s">
        <v>568</v>
      </c>
      <c r="B158" s="11"/>
      <c r="C158" s="41"/>
      <c r="D158" s="11"/>
      <c r="E158" s="11"/>
      <c r="F158" s="11"/>
      <c r="G158" s="11"/>
      <c r="H158" s="11"/>
      <c r="I158" s="11"/>
      <c r="J158" s="11"/>
      <c r="K158" s="11"/>
      <c r="L158" s="11"/>
      <c r="M158" s="33"/>
      <c r="N158" s="33"/>
      <c r="O158" s="33"/>
      <c r="P158" s="33"/>
      <c r="Q158" s="33"/>
    </row>
    <row r="159" spans="1:19" s="174" customFormat="1" ht="21.75" customHeight="1">
      <c r="A159" s="213"/>
      <c r="B159" s="213"/>
      <c r="C159" s="219"/>
      <c r="D159" s="213"/>
      <c r="E159" s="220"/>
      <c r="F159" s="556" t="s">
        <v>556</v>
      </c>
      <c r="G159" s="557"/>
      <c r="H159" s="557"/>
      <c r="I159" s="558"/>
      <c r="J159" s="556" t="s">
        <v>558</v>
      </c>
      <c r="K159" s="557"/>
      <c r="L159" s="557"/>
      <c r="M159" s="558"/>
      <c r="N159" s="557" t="s">
        <v>557</v>
      </c>
      <c r="O159" s="557"/>
      <c r="P159" s="557"/>
      <c r="Q159" s="558"/>
    </row>
    <row r="160" spans="1:19" s="174" customFormat="1" ht="21.75" customHeight="1">
      <c r="A160" s="202"/>
      <c r="B160" s="202"/>
      <c r="C160" s="218"/>
      <c r="D160" s="202"/>
      <c r="E160" s="203"/>
      <c r="F160" s="194" t="str">
        <f>F4</f>
        <v>令和</v>
      </c>
      <c r="G160" s="52">
        <f>G4</f>
        <v>3</v>
      </c>
      <c r="H160" s="376">
        <f>H4</f>
        <v>-2021</v>
      </c>
      <c r="I160" s="362" t="s">
        <v>22</v>
      </c>
      <c r="J160" s="194" t="str">
        <f>J4</f>
        <v>令和</v>
      </c>
      <c r="K160" s="52">
        <f>K4</f>
        <v>6</v>
      </c>
      <c r="L160" s="376">
        <f>L4</f>
        <v>-2025</v>
      </c>
      <c r="M160" s="362" t="s">
        <v>22</v>
      </c>
      <c r="N160" s="212" t="str">
        <f>N4</f>
        <v>令和</v>
      </c>
      <c r="O160" s="52">
        <f>O4</f>
        <v>6</v>
      </c>
      <c r="P160" s="376">
        <f>P4</f>
        <v>-2025</v>
      </c>
      <c r="Q160" s="362" t="s">
        <v>22</v>
      </c>
    </row>
    <row r="161" spans="1:17" s="174" customFormat="1" ht="21.75" customHeight="1">
      <c r="A161" s="175" t="s">
        <v>569</v>
      </c>
      <c r="B161" s="176"/>
      <c r="C161" s="137"/>
      <c r="D161" s="176"/>
      <c r="E161" s="177"/>
      <c r="F161" s="204"/>
      <c r="G161" s="578">
        <f>G7</f>
        <v>0</v>
      </c>
      <c r="H161" s="578">
        <f t="shared" ref="H161" si="29">H5</f>
        <v>0</v>
      </c>
      <c r="I161" s="22" t="s">
        <v>25</v>
      </c>
      <c r="J161" s="204"/>
      <c r="K161" s="578">
        <f>K7</f>
        <v>0</v>
      </c>
      <c r="L161" s="578">
        <f t="shared" ref="L161" si="30">L5</f>
        <v>0</v>
      </c>
      <c r="M161" s="22" t="s">
        <v>25</v>
      </c>
      <c r="N161" s="205"/>
      <c r="O161" s="578">
        <f>O7</f>
        <v>0</v>
      </c>
      <c r="P161" s="578">
        <f>P5</f>
        <v>0</v>
      </c>
      <c r="Q161" s="22" t="s">
        <v>25</v>
      </c>
    </row>
    <row r="162" spans="1:17" s="174" customFormat="1" ht="21.75" customHeight="1">
      <c r="A162" s="552" t="s">
        <v>570</v>
      </c>
      <c r="B162" s="553"/>
      <c r="C162" s="553"/>
      <c r="D162" s="553"/>
      <c r="E162" s="554"/>
      <c r="F162" s="544"/>
      <c r="G162" s="545"/>
      <c r="H162" s="545"/>
      <c r="I162" s="546"/>
      <c r="J162" s="196" t="e">
        <f>ROUND(-((K161/G161)-1)*100,1)</f>
        <v>#DIV/0!</v>
      </c>
      <c r="K162" s="195" t="s">
        <v>573</v>
      </c>
      <c r="L162" s="217" t="s">
        <v>574</v>
      </c>
      <c r="M162" s="214" t="e">
        <f>IF(J162&gt;=4,"A",IF(J162&lt;0,"C","B"))</f>
        <v>#DIV/0!</v>
      </c>
      <c r="N162" s="205"/>
      <c r="O162" s="560"/>
      <c r="P162" s="560"/>
      <c r="Q162" s="22" t="s">
        <v>575</v>
      </c>
    </row>
    <row r="163" spans="1:17" s="174" customFormat="1" ht="21.75" customHeight="1">
      <c r="A163" s="536" t="s">
        <v>571</v>
      </c>
      <c r="B163" s="537"/>
      <c r="C163" s="537"/>
      <c r="D163" s="537"/>
      <c r="E163" s="538"/>
      <c r="F163" s="206"/>
      <c r="G163" s="576" t="e">
        <f>'シート３，４ (R6)'!D12</f>
        <v>#DIV/0!</v>
      </c>
      <c r="H163" s="576"/>
      <c r="I163" s="197" t="s">
        <v>25</v>
      </c>
      <c r="J163" s="206"/>
      <c r="K163" s="577" t="e">
        <f>'シート３，４ (R6)'!G12</f>
        <v>#DIV/0!</v>
      </c>
      <c r="L163" s="577"/>
      <c r="M163" s="215" t="s">
        <v>576</v>
      </c>
      <c r="N163" s="207"/>
      <c r="O163" s="577" t="e">
        <f>'シート３，４ (R6)'!J12</f>
        <v>#DIV/0!</v>
      </c>
      <c r="P163" s="577"/>
      <c r="Q163" s="215" t="s">
        <v>576</v>
      </c>
    </row>
    <row r="164" spans="1:17" s="199" customFormat="1" ht="21.75" customHeight="1">
      <c r="A164" s="201"/>
      <c r="B164" s="202"/>
      <c r="C164" s="202"/>
      <c r="D164" s="202"/>
      <c r="E164" s="203"/>
      <c r="F164" s="201"/>
      <c r="G164" s="73" t="s">
        <v>110</v>
      </c>
      <c r="H164" s="210" t="s">
        <v>121</v>
      </c>
      <c r="I164" s="216" t="str">
        <f>'シート３，４ (R6)'!F13</f>
        <v/>
      </c>
      <c r="J164" s="201"/>
      <c r="K164" s="73" t="s">
        <v>110</v>
      </c>
      <c r="L164" s="210" t="s">
        <v>121</v>
      </c>
      <c r="M164" s="216" t="str">
        <f>'シート３，４ (R6)'!I13</f>
        <v/>
      </c>
      <c r="N164" s="202"/>
      <c r="O164" s="73" t="s">
        <v>110</v>
      </c>
      <c r="P164" s="210" t="s">
        <v>121</v>
      </c>
      <c r="Q164" s="216" t="str">
        <f>'シート３，４ (R6)'!L13</f>
        <v/>
      </c>
    </row>
    <row r="165" spans="1:17" s="174" customFormat="1" ht="21.75" customHeight="1">
      <c r="A165" s="552" t="s">
        <v>572</v>
      </c>
      <c r="B165" s="553"/>
      <c r="C165" s="553"/>
      <c r="D165" s="553"/>
      <c r="E165" s="554"/>
      <c r="F165" s="544"/>
      <c r="G165" s="545"/>
      <c r="H165" s="545"/>
      <c r="I165" s="546"/>
      <c r="J165" s="196" t="e">
        <f>ROUND(-((K163/G163)-1)*100,1)</f>
        <v>#DIV/0!</v>
      </c>
      <c r="K165" s="195" t="s">
        <v>573</v>
      </c>
      <c r="L165" s="217" t="s">
        <v>446</v>
      </c>
      <c r="M165" s="214" t="e">
        <f>IF(J165&gt;=4,"A",IF(J165&lt;0,"C","B"))</f>
        <v>#DIV/0!</v>
      </c>
      <c r="N165" s="205"/>
      <c r="O165" s="560"/>
      <c r="P165" s="560"/>
      <c r="Q165" s="22" t="s">
        <v>575</v>
      </c>
    </row>
    <row r="166" spans="1:17" s="160" customFormat="1" ht="24" customHeight="1">
      <c r="A166" s="566" t="s">
        <v>698</v>
      </c>
      <c r="B166" s="566"/>
      <c r="C166" s="566"/>
      <c r="D166" s="566"/>
      <c r="E166" s="566"/>
      <c r="F166" s="566"/>
      <c r="G166" s="566"/>
      <c r="H166" s="566"/>
      <c r="I166" s="566"/>
      <c r="J166" s="566"/>
      <c r="K166" s="566"/>
      <c r="L166" s="566"/>
      <c r="M166" s="566"/>
      <c r="N166" s="566"/>
      <c r="O166" s="566"/>
      <c r="P166" s="37"/>
      <c r="Q166" s="37"/>
    </row>
    <row r="167" spans="1:17" s="160" customFormat="1" ht="12">
      <c r="A167" s="37" t="s">
        <v>387</v>
      </c>
      <c r="B167" s="37"/>
      <c r="C167" s="152"/>
      <c r="D167" s="37"/>
      <c r="E167" s="37"/>
      <c r="F167" s="37"/>
      <c r="G167" s="37"/>
      <c r="H167" s="37"/>
      <c r="I167" s="37"/>
      <c r="J167" s="37"/>
      <c r="K167" s="37"/>
      <c r="L167" s="37"/>
      <c r="M167" s="37"/>
      <c r="N167" s="37"/>
      <c r="O167" s="37"/>
      <c r="P167" s="37"/>
      <c r="Q167" s="37"/>
    </row>
    <row r="168" spans="1:17" s="160" customFormat="1" ht="12">
      <c r="A168" s="37" t="s">
        <v>388</v>
      </c>
      <c r="B168" s="37"/>
      <c r="C168" s="152"/>
      <c r="D168" s="37"/>
      <c r="E168" s="37"/>
      <c r="F168" s="37"/>
      <c r="G168" s="37"/>
      <c r="H168" s="37"/>
      <c r="I168" s="37"/>
      <c r="J168" s="37"/>
      <c r="K168" s="37"/>
      <c r="L168" s="37"/>
      <c r="M168" s="37"/>
      <c r="N168" s="37"/>
      <c r="O168" s="37"/>
      <c r="P168" s="37"/>
      <c r="Q168" s="37"/>
    </row>
    <row r="169" spans="1:17" s="160" customFormat="1" ht="12">
      <c r="A169" s="37" t="s">
        <v>84</v>
      </c>
      <c r="B169" s="37"/>
      <c r="C169" s="152"/>
      <c r="D169" s="37"/>
      <c r="E169" s="37"/>
      <c r="F169" s="37"/>
      <c r="G169" s="37"/>
      <c r="H169" s="37"/>
      <c r="I169" s="37"/>
      <c r="J169" s="37"/>
      <c r="K169" s="37"/>
      <c r="L169" s="37"/>
      <c r="M169" s="37"/>
      <c r="N169" s="37"/>
      <c r="O169" s="37"/>
      <c r="P169" s="37"/>
      <c r="Q169" s="37"/>
    </row>
    <row r="170" spans="1:17" s="160" customFormat="1" ht="12">
      <c r="A170" s="37" t="s">
        <v>386</v>
      </c>
      <c r="B170" s="37"/>
      <c r="C170" s="152"/>
      <c r="D170" s="37"/>
      <c r="E170" s="37"/>
      <c r="F170" s="37"/>
      <c r="G170" s="37"/>
      <c r="H170" s="37"/>
      <c r="I170" s="37"/>
      <c r="J170" s="37"/>
      <c r="K170" s="37"/>
      <c r="L170" s="37"/>
      <c r="M170" s="37"/>
      <c r="N170" s="37"/>
      <c r="O170" s="37"/>
      <c r="P170" s="37"/>
      <c r="Q170" s="37"/>
    </row>
    <row r="171" spans="1:17" s="160" customFormat="1" ht="12">
      <c r="A171" s="151" t="s">
        <v>390</v>
      </c>
      <c r="B171" s="37"/>
      <c r="C171" s="152"/>
      <c r="D171" s="37"/>
      <c r="E171" s="37"/>
      <c r="F171" s="37"/>
      <c r="G171" s="37"/>
      <c r="H171" s="37"/>
      <c r="I171" s="37"/>
      <c r="J171" s="37"/>
      <c r="K171" s="37"/>
      <c r="L171" s="37"/>
      <c r="M171" s="37"/>
      <c r="N171" s="37"/>
      <c r="O171" s="37"/>
      <c r="P171" s="37"/>
      <c r="Q171" s="37"/>
    </row>
    <row r="172" spans="1:17" s="160" customFormat="1" ht="12">
      <c r="A172" s="151" t="s">
        <v>613</v>
      </c>
      <c r="B172" s="37"/>
      <c r="C172" s="152"/>
      <c r="D172" s="37"/>
      <c r="E172" s="37"/>
      <c r="F172" s="37"/>
      <c r="G172" s="37"/>
      <c r="H172" s="37"/>
      <c r="I172" s="37"/>
      <c r="J172" s="37"/>
      <c r="K172" s="37"/>
      <c r="L172" s="37"/>
      <c r="M172" s="37"/>
      <c r="N172" s="37"/>
      <c r="O172" s="37"/>
      <c r="P172" s="37"/>
      <c r="Q172" s="37"/>
    </row>
    <row r="173" spans="1:17" s="221" customFormat="1" ht="15" customHeight="1">
      <c r="A173" s="151" t="s">
        <v>612</v>
      </c>
      <c r="B173" s="50"/>
      <c r="C173" s="136"/>
      <c r="D173" s="50"/>
      <c r="E173" s="50"/>
      <c r="F173" s="50"/>
      <c r="G173" s="50"/>
      <c r="H173" s="50"/>
      <c r="I173" s="50"/>
      <c r="J173" s="50"/>
      <c r="K173" s="50"/>
      <c r="L173" s="50"/>
      <c r="M173" s="50"/>
      <c r="N173" s="50"/>
      <c r="O173" s="50"/>
      <c r="P173" s="50"/>
      <c r="Q173" s="50"/>
    </row>
    <row r="174" spans="1:17" ht="14.25" customHeight="1">
      <c r="A174" s="151"/>
    </row>
    <row r="175" spans="1:17" ht="21.75" customHeight="1">
      <c r="A175" s="50" t="s">
        <v>585</v>
      </c>
    </row>
    <row r="176" spans="1:17" ht="21.75" customHeight="1">
      <c r="A176" s="567" t="s">
        <v>22</v>
      </c>
      <c r="B176" s="567"/>
      <c r="C176" s="567"/>
      <c r="D176" s="567"/>
      <c r="E176" s="567"/>
      <c r="F176" s="567" t="s">
        <v>580</v>
      </c>
      <c r="G176" s="567"/>
      <c r="H176" s="567"/>
      <c r="I176" s="567"/>
      <c r="J176" s="567" t="s">
        <v>581</v>
      </c>
      <c r="K176" s="567"/>
      <c r="L176" s="567"/>
      <c r="M176" s="567"/>
      <c r="N176" s="567" t="s">
        <v>557</v>
      </c>
      <c r="O176" s="567"/>
      <c r="P176" s="567"/>
      <c r="Q176" s="567"/>
    </row>
    <row r="177" spans="1:17" ht="21.75" customHeight="1">
      <c r="A177" s="567"/>
      <c r="B177" s="567"/>
      <c r="C177" s="567"/>
      <c r="D177" s="567"/>
      <c r="E177" s="567"/>
      <c r="F177" s="57" t="s">
        <v>70</v>
      </c>
      <c r="G177" s="365">
        <f>G4</f>
        <v>3</v>
      </c>
      <c r="H177" s="366">
        <f>H4</f>
        <v>-2021</v>
      </c>
      <c r="I177" s="208" t="s">
        <v>22</v>
      </c>
      <c r="J177" s="57" t="s">
        <v>70</v>
      </c>
      <c r="K177" s="365">
        <f>K4</f>
        <v>6</v>
      </c>
      <c r="L177" s="366">
        <f>L4</f>
        <v>-2025</v>
      </c>
      <c r="M177" s="208" t="s">
        <v>22</v>
      </c>
      <c r="N177" s="57" t="s">
        <v>70</v>
      </c>
      <c r="O177" s="365">
        <f>O4</f>
        <v>6</v>
      </c>
      <c r="P177" s="366">
        <f>P4</f>
        <v>-2025</v>
      </c>
      <c r="Q177" s="208" t="s">
        <v>22</v>
      </c>
    </row>
    <row r="178" spans="1:17" ht="33.75" customHeight="1">
      <c r="A178" s="568" t="s">
        <v>606</v>
      </c>
      <c r="B178" s="569"/>
      <c r="C178" s="569"/>
      <c r="D178" s="569"/>
      <c r="E178" s="569"/>
      <c r="F178" s="516"/>
      <c r="G178" s="516"/>
      <c r="H178" s="516"/>
      <c r="I178" s="158" t="s">
        <v>305</v>
      </c>
      <c r="J178" s="564">
        <f>ROUND('シート1-1（工場その他） (R6)'!F77,0)</f>
        <v>0</v>
      </c>
      <c r="K178" s="519"/>
      <c r="L178" s="519"/>
      <c r="M178" s="158" t="s">
        <v>305</v>
      </c>
      <c r="N178" s="525"/>
      <c r="O178" s="525"/>
      <c r="P178" s="525"/>
      <c r="Q178" s="158" t="s">
        <v>305</v>
      </c>
    </row>
    <row r="179" spans="1:17" s="156" customFormat="1" ht="21.75" customHeight="1">
      <c r="A179" s="539" t="s">
        <v>456</v>
      </c>
      <c r="B179" s="539"/>
      <c r="C179" s="539"/>
      <c r="D179" s="540" t="s">
        <v>455</v>
      </c>
      <c r="E179" s="540"/>
      <c r="F179" s="58"/>
      <c r="G179" s="516"/>
      <c r="H179" s="516"/>
      <c r="I179" s="159"/>
      <c r="J179" s="58"/>
      <c r="K179" s="516"/>
      <c r="L179" s="516"/>
      <c r="M179" s="159"/>
      <c r="N179" s="58"/>
      <c r="O179" s="516"/>
      <c r="P179" s="516"/>
      <c r="Q179" s="159"/>
    </row>
    <row r="180" spans="1:17" s="156" customFormat="1" ht="21.75" customHeight="1">
      <c r="A180" s="539"/>
      <c r="B180" s="539"/>
      <c r="C180" s="539"/>
      <c r="D180" s="535" t="s">
        <v>86</v>
      </c>
      <c r="E180" s="535"/>
      <c r="F180" s="58"/>
      <c r="G180" s="516"/>
      <c r="H180" s="516"/>
      <c r="I180" s="158" t="s">
        <v>87</v>
      </c>
      <c r="J180" s="58"/>
      <c r="K180" s="522">
        <f>ROUND('シート1-1（工場その他） (R6)'!AB64,0)</f>
        <v>0</v>
      </c>
      <c r="L180" s="522"/>
      <c r="M180" s="158" t="s">
        <v>87</v>
      </c>
      <c r="N180" s="58"/>
      <c r="O180" s="516"/>
      <c r="P180" s="516"/>
      <c r="Q180" s="158" t="s">
        <v>87</v>
      </c>
    </row>
    <row r="181" spans="1:17" s="156" customFormat="1" ht="21.75" customHeight="1">
      <c r="A181" s="539"/>
      <c r="B181" s="539"/>
      <c r="C181" s="539"/>
      <c r="D181" s="535" t="s">
        <v>88</v>
      </c>
      <c r="E181" s="535"/>
      <c r="F181" s="58"/>
      <c r="G181" s="516"/>
      <c r="H181" s="516"/>
      <c r="I181" s="158" t="s">
        <v>87</v>
      </c>
      <c r="J181" s="58"/>
      <c r="K181" s="522">
        <f>ROUND('シート1-1（工場その他） (R6)'!F73,0)</f>
        <v>0</v>
      </c>
      <c r="L181" s="522"/>
      <c r="M181" s="158" t="s">
        <v>87</v>
      </c>
      <c r="N181" s="58"/>
      <c r="O181" s="516"/>
      <c r="P181" s="516"/>
      <c r="Q181" s="158" t="s">
        <v>87</v>
      </c>
    </row>
    <row r="182" spans="1:17" s="154" customFormat="1" ht="21.75" customHeight="1">
      <c r="A182" s="570" t="s">
        <v>457</v>
      </c>
      <c r="B182" s="570"/>
      <c r="C182" s="570"/>
      <c r="D182" s="540" t="s">
        <v>455</v>
      </c>
      <c r="E182" s="540"/>
      <c r="F182" s="58"/>
      <c r="G182" s="516"/>
      <c r="H182" s="516"/>
      <c r="I182" s="159"/>
      <c r="J182" s="58"/>
      <c r="K182" s="522">
        <f>ROUND('シート1-1（工場その他） (R6)'!AB37,0)</f>
        <v>0</v>
      </c>
      <c r="L182" s="522"/>
      <c r="M182" s="158" t="s">
        <v>305</v>
      </c>
      <c r="N182" s="58"/>
      <c r="O182" s="516"/>
      <c r="P182" s="516"/>
      <c r="Q182" s="159"/>
    </row>
    <row r="183" spans="1:17" ht="21.75" customHeight="1">
      <c r="A183" s="570"/>
      <c r="B183" s="570"/>
      <c r="C183" s="570"/>
      <c r="D183" s="535" t="s">
        <v>86</v>
      </c>
      <c r="E183" s="535"/>
      <c r="F183" s="58"/>
      <c r="G183" s="516"/>
      <c r="H183" s="516"/>
      <c r="I183" s="158" t="s">
        <v>87</v>
      </c>
      <c r="J183" s="58"/>
      <c r="K183" s="516"/>
      <c r="L183" s="516"/>
      <c r="M183" s="158" t="s">
        <v>87</v>
      </c>
      <c r="N183" s="58"/>
      <c r="O183" s="516"/>
      <c r="P183" s="516"/>
      <c r="Q183" s="158" t="s">
        <v>87</v>
      </c>
    </row>
    <row r="184" spans="1:17" ht="21.75" customHeight="1">
      <c r="A184" s="570"/>
      <c r="B184" s="570"/>
      <c r="C184" s="570"/>
      <c r="D184" s="535" t="s">
        <v>88</v>
      </c>
      <c r="E184" s="535"/>
      <c r="F184" s="58"/>
      <c r="G184" s="516"/>
      <c r="H184" s="516"/>
      <c r="I184" s="158" t="s">
        <v>87</v>
      </c>
      <c r="J184" s="58"/>
      <c r="K184" s="516"/>
      <c r="L184" s="516"/>
      <c r="M184" s="158" t="s">
        <v>87</v>
      </c>
      <c r="N184" s="58"/>
      <c r="O184" s="516"/>
      <c r="P184" s="516"/>
      <c r="Q184" s="158" t="s">
        <v>87</v>
      </c>
    </row>
    <row r="185" spans="1:17" ht="21.75" customHeight="1">
      <c r="A185" s="517" t="s">
        <v>452</v>
      </c>
      <c r="B185" s="517"/>
      <c r="C185" s="517"/>
      <c r="D185" s="517"/>
      <c r="E185" s="517"/>
      <c r="F185" s="525"/>
      <c r="G185" s="525"/>
      <c r="H185" s="525"/>
      <c r="I185" s="158" t="s">
        <v>775</v>
      </c>
      <c r="J185" s="525"/>
      <c r="K185" s="525"/>
      <c r="L185" s="525"/>
      <c r="M185" s="158" t="s">
        <v>775</v>
      </c>
      <c r="N185" s="525"/>
      <c r="O185" s="525"/>
      <c r="P185" s="525"/>
      <c r="Q185" s="158" t="s">
        <v>775</v>
      </c>
    </row>
    <row r="186" spans="1:17" s="160" customFormat="1" ht="25.2" customHeight="1">
      <c r="A186" s="499" t="s">
        <v>699</v>
      </c>
      <c r="B186" s="499"/>
      <c r="C186" s="499"/>
      <c r="D186" s="499"/>
      <c r="E186" s="499"/>
      <c r="F186" s="499"/>
      <c r="G186" s="499"/>
      <c r="H186" s="499"/>
      <c r="I186" s="499"/>
      <c r="J186" s="499"/>
      <c r="K186" s="499"/>
      <c r="L186" s="499"/>
      <c r="M186" s="499"/>
      <c r="N186" s="499"/>
      <c r="O186" s="499"/>
      <c r="P186" s="499"/>
      <c r="Q186" s="499"/>
    </row>
    <row r="187" spans="1:17" s="160" customFormat="1" ht="12.9" customHeight="1">
      <c r="A187" s="329" t="s">
        <v>697</v>
      </c>
      <c r="B187" s="310"/>
      <c r="C187" s="310"/>
      <c r="D187" s="310"/>
      <c r="E187" s="310"/>
      <c r="F187" s="310"/>
      <c r="G187" s="310"/>
      <c r="H187" s="310"/>
      <c r="I187" s="310"/>
      <c r="J187" s="310"/>
      <c r="K187" s="310"/>
      <c r="L187" s="310"/>
      <c r="M187" s="310"/>
      <c r="N187" s="310"/>
      <c r="O187" s="310"/>
      <c r="P187" s="310"/>
      <c r="Q187" s="310"/>
    </row>
    <row r="188" spans="1:17" s="164" customFormat="1" ht="27" customHeight="1">
      <c r="A188" s="496" t="s">
        <v>582</v>
      </c>
      <c r="B188" s="496"/>
      <c r="C188" s="496"/>
      <c r="D188" s="496"/>
      <c r="E188" s="496"/>
      <c r="F188" s="496"/>
      <c r="G188" s="496"/>
      <c r="H188" s="496"/>
      <c r="I188" s="496"/>
      <c r="J188" s="496"/>
      <c r="K188" s="496"/>
      <c r="L188" s="496"/>
      <c r="M188" s="496"/>
      <c r="N188" s="496"/>
      <c r="O188" s="496"/>
      <c r="P188" s="496"/>
      <c r="Q188" s="496"/>
    </row>
    <row r="189" spans="1:17" s="160" customFormat="1" ht="12.6" customHeight="1">
      <c r="A189" s="526" t="s">
        <v>583</v>
      </c>
      <c r="B189" s="526"/>
      <c r="C189" s="526"/>
      <c r="D189" s="526"/>
      <c r="E189" s="526"/>
      <c r="F189" s="526"/>
      <c r="G189" s="526"/>
      <c r="H189" s="526"/>
      <c r="I189" s="526"/>
      <c r="J189" s="526"/>
      <c r="K189" s="526"/>
      <c r="L189" s="526"/>
      <c r="M189" s="526"/>
      <c r="N189" s="526"/>
      <c r="O189" s="526"/>
      <c r="P189" s="526"/>
      <c r="Q189" s="526"/>
    </row>
    <row r="190" spans="1:17" s="160" customFormat="1" ht="15" customHeight="1">
      <c r="A190" s="526"/>
      <c r="B190" s="526"/>
      <c r="C190" s="526"/>
      <c r="D190" s="526"/>
      <c r="E190" s="526"/>
      <c r="F190" s="526"/>
      <c r="G190" s="526"/>
      <c r="H190" s="526"/>
      <c r="I190" s="526"/>
      <c r="J190" s="526"/>
      <c r="K190" s="526"/>
      <c r="L190" s="526"/>
      <c r="M190" s="526"/>
      <c r="N190" s="526"/>
      <c r="O190" s="526"/>
      <c r="P190" s="526"/>
      <c r="Q190" s="526"/>
    </row>
    <row r="191" spans="1:17">
      <c r="A191" s="50" t="s">
        <v>586</v>
      </c>
      <c r="B191" s="11"/>
      <c r="C191" s="41"/>
      <c r="D191" s="11"/>
      <c r="E191" s="11"/>
      <c r="F191" s="11"/>
      <c r="G191" s="11"/>
      <c r="H191" s="11"/>
      <c r="I191" s="11"/>
      <c r="J191" s="11"/>
      <c r="K191" s="11"/>
      <c r="L191" s="11"/>
      <c r="M191" s="11"/>
      <c r="N191" s="11"/>
      <c r="O191" s="11"/>
      <c r="P191" s="11"/>
      <c r="Q191" s="11"/>
    </row>
    <row r="192" spans="1:17">
      <c r="A192" s="524"/>
      <c r="B192" s="524"/>
      <c r="C192" s="524"/>
      <c r="D192" s="524"/>
      <c r="E192" s="524"/>
      <c r="F192" s="524"/>
      <c r="G192" s="524"/>
      <c r="H192" s="524"/>
      <c r="I192" s="524"/>
      <c r="J192" s="524"/>
      <c r="K192" s="524"/>
      <c r="L192" s="524"/>
      <c r="M192" s="524"/>
      <c r="N192" s="524"/>
      <c r="O192" s="524"/>
      <c r="P192" s="524"/>
      <c r="Q192" s="524"/>
    </row>
    <row r="193" spans="1:21">
      <c r="A193" s="524"/>
      <c r="B193" s="524"/>
      <c r="C193" s="524"/>
      <c r="D193" s="524"/>
      <c r="E193" s="524"/>
      <c r="F193" s="524"/>
      <c r="G193" s="524"/>
      <c r="H193" s="524"/>
      <c r="I193" s="524"/>
      <c r="J193" s="524"/>
      <c r="K193" s="524"/>
      <c r="L193" s="524"/>
      <c r="M193" s="524"/>
      <c r="N193" s="524"/>
      <c r="O193" s="524"/>
      <c r="P193" s="524"/>
      <c r="Q193" s="524"/>
    </row>
    <row r="194" spans="1:21">
      <c r="A194" s="524"/>
      <c r="B194" s="524"/>
      <c r="C194" s="524"/>
      <c r="D194" s="524"/>
      <c r="E194" s="524"/>
      <c r="F194" s="524"/>
      <c r="G194" s="524"/>
      <c r="H194" s="524"/>
      <c r="I194" s="524"/>
      <c r="J194" s="524"/>
      <c r="K194" s="524"/>
      <c r="L194" s="524"/>
      <c r="M194" s="524"/>
      <c r="N194" s="524"/>
      <c r="O194" s="524"/>
      <c r="P194" s="524"/>
      <c r="Q194" s="524"/>
    </row>
    <row r="195" spans="1:21">
      <c r="A195" s="524"/>
      <c r="B195" s="524"/>
      <c r="C195" s="524"/>
      <c r="D195" s="524"/>
      <c r="E195" s="524"/>
      <c r="F195" s="524"/>
      <c r="G195" s="524"/>
      <c r="H195" s="524"/>
      <c r="I195" s="524"/>
      <c r="J195" s="524"/>
      <c r="K195" s="524"/>
      <c r="L195" s="524"/>
      <c r="M195" s="524"/>
      <c r="N195" s="524"/>
      <c r="O195" s="524"/>
      <c r="P195" s="524"/>
      <c r="Q195" s="524"/>
    </row>
    <row r="196" spans="1:21" s="160" customFormat="1" ht="12">
      <c r="A196" s="37" t="s">
        <v>584</v>
      </c>
      <c r="B196" s="37"/>
      <c r="C196" s="152"/>
      <c r="D196" s="37"/>
      <c r="E196" s="37"/>
      <c r="F196" s="37"/>
      <c r="G196" s="37"/>
      <c r="H196" s="37"/>
      <c r="I196" s="37"/>
      <c r="J196" s="37"/>
      <c r="K196" s="37"/>
      <c r="L196" s="37"/>
      <c r="M196" s="37"/>
      <c r="N196" s="37"/>
      <c r="O196" s="37"/>
      <c r="P196" s="37"/>
      <c r="Q196" s="37"/>
    </row>
    <row r="197" spans="1:21" s="157" customFormat="1">
      <c r="A197" s="50"/>
      <c r="B197" s="50"/>
      <c r="C197" s="136"/>
      <c r="D197" s="50"/>
      <c r="E197" s="50"/>
      <c r="F197" s="50"/>
      <c r="G197" s="50"/>
      <c r="H197" s="50"/>
      <c r="I197" s="50"/>
      <c r="J197" s="50"/>
      <c r="K197" s="50"/>
      <c r="L197" s="50"/>
      <c r="M197" s="50"/>
      <c r="N197" s="50"/>
      <c r="O197" s="50"/>
      <c r="P197" s="50"/>
      <c r="Q197" s="50"/>
    </row>
    <row r="198" spans="1:21" s="157" customFormat="1" ht="33" customHeight="1">
      <c r="A198" s="50"/>
      <c r="B198" s="517" t="s">
        <v>458</v>
      </c>
      <c r="C198" s="517"/>
      <c r="D198" s="522" t="e">
        <f>M162</f>
        <v>#DIV/0!</v>
      </c>
      <c r="E198" s="519"/>
      <c r="F198" s="519"/>
      <c r="G198" s="520" t="s">
        <v>772</v>
      </c>
      <c r="H198" s="523"/>
      <c r="I198" s="523"/>
      <c r="J198" s="523"/>
      <c r="K198" s="523"/>
      <c r="L198" s="523"/>
      <c r="M198" s="523"/>
      <c r="N198" s="523"/>
      <c r="O198" s="523"/>
      <c r="P198" s="523"/>
      <c r="Q198" s="523"/>
      <c r="R198" s="50"/>
    </row>
    <row r="199" spans="1:21" s="157" customFormat="1" ht="33" customHeight="1">
      <c r="A199" s="50"/>
      <c r="B199" s="517" t="s">
        <v>459</v>
      </c>
      <c r="C199" s="517"/>
      <c r="D199" s="522" t="e">
        <f>M165</f>
        <v>#DIV/0!</v>
      </c>
      <c r="E199" s="519"/>
      <c r="F199" s="519"/>
      <c r="G199" s="520"/>
      <c r="H199" s="523"/>
      <c r="I199" s="523"/>
      <c r="J199" s="523"/>
      <c r="K199" s="523"/>
      <c r="L199" s="523"/>
      <c r="M199" s="523"/>
      <c r="N199" s="523"/>
      <c r="O199" s="523"/>
      <c r="P199" s="523"/>
      <c r="Q199" s="523"/>
      <c r="R199" s="50"/>
    </row>
    <row r="200" spans="1:21" s="157" customFormat="1" ht="46.5" customHeight="1">
      <c r="A200" s="50"/>
      <c r="B200" s="517" t="s">
        <v>460</v>
      </c>
      <c r="C200" s="517"/>
      <c r="D200" s="518" t="str">
        <f>I11</f>
        <v>C</v>
      </c>
      <c r="E200" s="519"/>
      <c r="F200" s="519"/>
      <c r="G200" s="520" t="s">
        <v>587</v>
      </c>
      <c r="H200" s="521"/>
      <c r="I200" s="521"/>
      <c r="J200" s="521"/>
      <c r="K200" s="521"/>
      <c r="L200" s="521"/>
      <c r="M200" s="521"/>
      <c r="N200" s="521"/>
      <c r="O200" s="521"/>
      <c r="P200" s="521"/>
      <c r="Q200" s="521"/>
      <c r="R200" s="50"/>
    </row>
    <row r="201" spans="1:21" s="160" customFormat="1" ht="12">
      <c r="A201" s="37"/>
      <c r="B201" s="163" t="s">
        <v>732</v>
      </c>
      <c r="C201" s="152"/>
      <c r="D201" s="37"/>
      <c r="E201" s="37"/>
      <c r="F201" s="37"/>
      <c r="G201" s="37"/>
      <c r="H201" s="37"/>
      <c r="I201" s="37"/>
      <c r="J201" s="37"/>
      <c r="K201" s="37"/>
      <c r="L201" s="37"/>
      <c r="M201" s="37"/>
      <c r="N201" s="37"/>
      <c r="O201" s="37"/>
      <c r="P201" s="37"/>
      <c r="Q201" s="37"/>
      <c r="R201" s="37"/>
    </row>
    <row r="202" spans="1:21" s="160" customFormat="1" ht="12">
      <c r="A202" s="37"/>
      <c r="B202" s="152" t="s">
        <v>464</v>
      </c>
      <c r="C202" s="152"/>
      <c r="D202" s="37"/>
      <c r="E202" s="37"/>
      <c r="F202" s="37"/>
      <c r="G202" s="37"/>
      <c r="H202" s="37"/>
      <c r="I202" s="37"/>
      <c r="J202" s="37"/>
      <c r="K202" s="37"/>
      <c r="L202" s="37"/>
      <c r="M202" s="37"/>
      <c r="N202" s="37"/>
      <c r="O202" s="37"/>
      <c r="P202" s="37"/>
      <c r="Q202" s="37"/>
      <c r="R202" s="37"/>
    </row>
    <row r="203" spans="1:21" s="160" customFormat="1" ht="12.6" customHeight="1">
      <c r="A203" s="37"/>
      <c r="B203" s="37" t="s">
        <v>607</v>
      </c>
      <c r="C203" s="37"/>
      <c r="D203" s="37"/>
      <c r="E203" s="37"/>
      <c r="F203" s="37"/>
      <c r="G203" s="37"/>
      <c r="H203" s="37"/>
      <c r="I203" s="37"/>
      <c r="J203" s="37"/>
      <c r="K203" s="37"/>
      <c r="L203" s="37"/>
      <c r="M203" s="37"/>
      <c r="N203" s="37"/>
      <c r="O203" s="37"/>
      <c r="P203" s="37"/>
      <c r="Q203" s="37"/>
      <c r="R203" s="37"/>
      <c r="S203" s="37"/>
      <c r="T203" s="37"/>
      <c r="U203" s="37"/>
    </row>
  </sheetData>
  <mergeCells count="482">
    <mergeCell ref="G163:H163"/>
    <mergeCell ref="K163:L163"/>
    <mergeCell ref="O163:P163"/>
    <mergeCell ref="A165:E165"/>
    <mergeCell ref="O165:P165"/>
    <mergeCell ref="G161:H161"/>
    <mergeCell ref="K161:L161"/>
    <mergeCell ref="O161:P161"/>
    <mergeCell ref="J176:M176"/>
    <mergeCell ref="J11:M11"/>
    <mergeCell ref="D12:F12"/>
    <mergeCell ref="D50:F50"/>
    <mergeCell ref="D86:F86"/>
    <mergeCell ref="D125:F125"/>
    <mergeCell ref="F159:I159"/>
    <mergeCell ref="J159:M159"/>
    <mergeCell ref="N159:Q159"/>
    <mergeCell ref="A162:E162"/>
    <mergeCell ref="O162:P162"/>
    <mergeCell ref="A12:A13"/>
    <mergeCell ref="B12:C13"/>
    <mergeCell ref="N11:Q11"/>
    <mergeCell ref="C14:C15"/>
    <mergeCell ref="A14:A15"/>
    <mergeCell ref="A16:A17"/>
    <mergeCell ref="A18:A19"/>
    <mergeCell ref="A20:A21"/>
    <mergeCell ref="F16:F17"/>
    <mergeCell ref="C18:C19"/>
    <mergeCell ref="D18:D19"/>
    <mergeCell ref="E18:E19"/>
    <mergeCell ref="F18:F19"/>
    <mergeCell ref="C20:C21"/>
    <mergeCell ref="U112:U113"/>
    <mergeCell ref="U114:U115"/>
    <mergeCell ref="U116:U117"/>
    <mergeCell ref="U118:U119"/>
    <mergeCell ref="U120:U121"/>
    <mergeCell ref="U122:U124"/>
    <mergeCell ref="U127:U128"/>
    <mergeCell ref="U129:U130"/>
    <mergeCell ref="T112:T113"/>
    <mergeCell ref="T114:T115"/>
    <mergeCell ref="T116:T117"/>
    <mergeCell ref="T118:T119"/>
    <mergeCell ref="T120:T121"/>
    <mergeCell ref="T122:T124"/>
    <mergeCell ref="T127:T128"/>
    <mergeCell ref="T129:T130"/>
    <mergeCell ref="U94:U95"/>
    <mergeCell ref="U96:U97"/>
    <mergeCell ref="U98:U99"/>
    <mergeCell ref="U100:U101"/>
    <mergeCell ref="U102:U103"/>
    <mergeCell ref="U104:U105"/>
    <mergeCell ref="U106:U107"/>
    <mergeCell ref="U108:U109"/>
    <mergeCell ref="U110:U111"/>
    <mergeCell ref="U72:U73"/>
    <mergeCell ref="U74:U75"/>
    <mergeCell ref="U76:U77"/>
    <mergeCell ref="U78:U79"/>
    <mergeCell ref="U80:U81"/>
    <mergeCell ref="U82:U83"/>
    <mergeCell ref="U84:U85"/>
    <mergeCell ref="U88:U90"/>
    <mergeCell ref="U91:U93"/>
    <mergeCell ref="U52:U53"/>
    <mergeCell ref="U54:U55"/>
    <mergeCell ref="U56:U57"/>
    <mergeCell ref="U58:U60"/>
    <mergeCell ref="U61:U63"/>
    <mergeCell ref="U64:U65"/>
    <mergeCell ref="U66:U67"/>
    <mergeCell ref="U68:U69"/>
    <mergeCell ref="U70:U71"/>
    <mergeCell ref="T34:T35"/>
    <mergeCell ref="T36:T37"/>
    <mergeCell ref="T38:T39"/>
    <mergeCell ref="T40:T41"/>
    <mergeCell ref="T45:T47"/>
    <mergeCell ref="T48:T49"/>
    <mergeCell ref="U16:U17"/>
    <mergeCell ref="U18:U19"/>
    <mergeCell ref="U20:U21"/>
    <mergeCell ref="U22:U23"/>
    <mergeCell ref="T24:T26"/>
    <mergeCell ref="U24:U26"/>
    <mergeCell ref="U27:U29"/>
    <mergeCell ref="U30:U31"/>
    <mergeCell ref="U32:U33"/>
    <mergeCell ref="T32:T33"/>
    <mergeCell ref="T78:T79"/>
    <mergeCell ref="T80:T81"/>
    <mergeCell ref="T82:T83"/>
    <mergeCell ref="T84:T85"/>
    <mergeCell ref="T88:T90"/>
    <mergeCell ref="T91:T93"/>
    <mergeCell ref="T94:T95"/>
    <mergeCell ref="T96:T97"/>
    <mergeCell ref="T70:T71"/>
    <mergeCell ref="U14:U15"/>
    <mergeCell ref="T16:T17"/>
    <mergeCell ref="T18:T19"/>
    <mergeCell ref="T20:T21"/>
    <mergeCell ref="T22:T23"/>
    <mergeCell ref="T27:T29"/>
    <mergeCell ref="T30:T31"/>
    <mergeCell ref="U48:U49"/>
    <mergeCell ref="T98:T99"/>
    <mergeCell ref="U34:U35"/>
    <mergeCell ref="U36:U37"/>
    <mergeCell ref="U38:U39"/>
    <mergeCell ref="U40:U41"/>
    <mergeCell ref="T42:T44"/>
    <mergeCell ref="U42:U44"/>
    <mergeCell ref="U45:U47"/>
    <mergeCell ref="T52:T53"/>
    <mergeCell ref="T54:T55"/>
    <mergeCell ref="T56:T57"/>
    <mergeCell ref="T58:T60"/>
    <mergeCell ref="T61:T63"/>
    <mergeCell ref="T64:T65"/>
    <mergeCell ref="T66:T67"/>
    <mergeCell ref="T68:T69"/>
    <mergeCell ref="T14:T15"/>
    <mergeCell ref="O184:P184"/>
    <mergeCell ref="A166:O166"/>
    <mergeCell ref="A176:E177"/>
    <mergeCell ref="F176:I176"/>
    <mergeCell ref="N176:Q176"/>
    <mergeCell ref="A178:E178"/>
    <mergeCell ref="F178:H178"/>
    <mergeCell ref="N178:P178"/>
    <mergeCell ref="D183:E183"/>
    <mergeCell ref="G183:H183"/>
    <mergeCell ref="O183:P183"/>
    <mergeCell ref="D184:E184"/>
    <mergeCell ref="D182:E182"/>
    <mergeCell ref="A182:C184"/>
    <mergeCell ref="T100:T101"/>
    <mergeCell ref="T102:T103"/>
    <mergeCell ref="T104:T105"/>
    <mergeCell ref="T106:T107"/>
    <mergeCell ref="T108:T109"/>
    <mergeCell ref="T110:T111"/>
    <mergeCell ref="T72:T73"/>
    <mergeCell ref="T74:T75"/>
    <mergeCell ref="T76:T77"/>
    <mergeCell ref="F24:F26"/>
    <mergeCell ref="C38:C39"/>
    <mergeCell ref="C27:C29"/>
    <mergeCell ref="D64:D65"/>
    <mergeCell ref="E64:E65"/>
    <mergeCell ref="A153:B156"/>
    <mergeCell ref="C153:Q154"/>
    <mergeCell ref="C155:Q156"/>
    <mergeCell ref="G184:H184"/>
    <mergeCell ref="A54:A55"/>
    <mergeCell ref="A56:A57"/>
    <mergeCell ref="A58:A60"/>
    <mergeCell ref="A61:A63"/>
    <mergeCell ref="D52:D53"/>
    <mergeCell ref="E52:E53"/>
    <mergeCell ref="G179:H179"/>
    <mergeCell ref="O179:P179"/>
    <mergeCell ref="K179:L179"/>
    <mergeCell ref="K180:L180"/>
    <mergeCell ref="K181:L181"/>
    <mergeCell ref="K182:L182"/>
    <mergeCell ref="K183:L183"/>
    <mergeCell ref="K184:L184"/>
    <mergeCell ref="J178:L178"/>
    <mergeCell ref="C56:C57"/>
    <mergeCell ref="D56:D57"/>
    <mergeCell ref="F36:F37"/>
    <mergeCell ref="A24:A26"/>
    <mergeCell ref="A27:A29"/>
    <mergeCell ref="A30:A31"/>
    <mergeCell ref="A66:A67"/>
    <mergeCell ref="A68:A69"/>
    <mergeCell ref="A32:A33"/>
    <mergeCell ref="D27:D29"/>
    <mergeCell ref="E27:E29"/>
    <mergeCell ref="C30:C31"/>
    <mergeCell ref="D30:D31"/>
    <mergeCell ref="C42:C44"/>
    <mergeCell ref="C66:C67"/>
    <mergeCell ref="D66:D67"/>
    <mergeCell ref="E66:E67"/>
    <mergeCell ref="C52:C53"/>
    <mergeCell ref="C45:C47"/>
    <mergeCell ref="D45:D47"/>
    <mergeCell ref="E45:E47"/>
    <mergeCell ref="A42:A44"/>
    <mergeCell ref="D24:D26"/>
    <mergeCell ref="E24:E26"/>
    <mergeCell ref="A7:E7"/>
    <mergeCell ref="G7:H7"/>
    <mergeCell ref="O7:P7"/>
    <mergeCell ref="F3:I3"/>
    <mergeCell ref="N3:Q3"/>
    <mergeCell ref="A5:E5"/>
    <mergeCell ref="G5:H5"/>
    <mergeCell ref="O5:P5"/>
    <mergeCell ref="A6:E6"/>
    <mergeCell ref="G6:H6"/>
    <mergeCell ref="O6:P6"/>
    <mergeCell ref="J3:M3"/>
    <mergeCell ref="K5:L5"/>
    <mergeCell ref="K6:L6"/>
    <mergeCell ref="K7:L7"/>
    <mergeCell ref="D20:D21"/>
    <mergeCell ref="E20:E21"/>
    <mergeCell ref="F20:F21"/>
    <mergeCell ref="F45:F47"/>
    <mergeCell ref="F40:F41"/>
    <mergeCell ref="C48:C49"/>
    <mergeCell ref="C40:C41"/>
    <mergeCell ref="C36:C37"/>
    <mergeCell ref="B50:C51"/>
    <mergeCell ref="E38:E39"/>
    <mergeCell ref="F38:F39"/>
    <mergeCell ref="D40:D41"/>
    <mergeCell ref="E40:E41"/>
    <mergeCell ref="F42:F44"/>
    <mergeCell ref="B24:B39"/>
    <mergeCell ref="C32:C33"/>
    <mergeCell ref="D32:D33"/>
    <mergeCell ref="E32:E33"/>
    <mergeCell ref="E36:E37"/>
    <mergeCell ref="F34:F35"/>
    <mergeCell ref="D42:D44"/>
    <mergeCell ref="E42:E44"/>
    <mergeCell ref="D34:D35"/>
    <mergeCell ref="E34:E35"/>
    <mergeCell ref="E14:E15"/>
    <mergeCell ref="F14:F15"/>
    <mergeCell ref="H12:Q13"/>
    <mergeCell ref="E16:E17"/>
    <mergeCell ref="A22:A23"/>
    <mergeCell ref="A34:A35"/>
    <mergeCell ref="A36:A37"/>
    <mergeCell ref="A38:A39"/>
    <mergeCell ref="C22:C23"/>
    <mergeCell ref="C16:C17"/>
    <mergeCell ref="B14:B23"/>
    <mergeCell ref="D16:D17"/>
    <mergeCell ref="D22:D23"/>
    <mergeCell ref="D14:D15"/>
    <mergeCell ref="D38:D39"/>
    <mergeCell ref="D36:D37"/>
    <mergeCell ref="E22:E23"/>
    <mergeCell ref="F22:F23"/>
    <mergeCell ref="C24:C26"/>
    <mergeCell ref="C34:C35"/>
    <mergeCell ref="F30:F31"/>
    <mergeCell ref="F32:F33"/>
    <mergeCell ref="F27:F29"/>
    <mergeCell ref="E30:E31"/>
    <mergeCell ref="A45:A47"/>
    <mergeCell ref="A48:A49"/>
    <mergeCell ref="A50:A51"/>
    <mergeCell ref="D58:D60"/>
    <mergeCell ref="E54:E55"/>
    <mergeCell ref="F54:F55"/>
    <mergeCell ref="F58:F60"/>
    <mergeCell ref="C54:C55"/>
    <mergeCell ref="D54:D55"/>
    <mergeCell ref="E58:E60"/>
    <mergeCell ref="B52:B65"/>
    <mergeCell ref="A52:A53"/>
    <mergeCell ref="B40:B49"/>
    <mergeCell ref="A40:A41"/>
    <mergeCell ref="A64:A65"/>
    <mergeCell ref="D48:D49"/>
    <mergeCell ref="E48:E49"/>
    <mergeCell ref="F48:F49"/>
    <mergeCell ref="C61:C63"/>
    <mergeCell ref="D61:D63"/>
    <mergeCell ref="E61:E63"/>
    <mergeCell ref="F61:F63"/>
    <mergeCell ref="C64:C65"/>
    <mergeCell ref="F56:F57"/>
    <mergeCell ref="A91:A93"/>
    <mergeCell ref="A94:A95"/>
    <mergeCell ref="A96:A97"/>
    <mergeCell ref="A106:A107"/>
    <mergeCell ref="C91:C93"/>
    <mergeCell ref="B86:C87"/>
    <mergeCell ref="B88:B101"/>
    <mergeCell ref="C88:C90"/>
    <mergeCell ref="C102:C103"/>
    <mergeCell ref="A72:A73"/>
    <mergeCell ref="A74:A75"/>
    <mergeCell ref="A76:A77"/>
    <mergeCell ref="A108:A109"/>
    <mergeCell ref="A98:A99"/>
    <mergeCell ref="A100:A101"/>
    <mergeCell ref="A102:A103"/>
    <mergeCell ref="A104:A105"/>
    <mergeCell ref="E56:E57"/>
    <mergeCell ref="A80:A81"/>
    <mergeCell ref="A78:A79"/>
    <mergeCell ref="A70:A71"/>
    <mergeCell ref="E91:E93"/>
    <mergeCell ref="D91:D93"/>
    <mergeCell ref="C94:C95"/>
    <mergeCell ref="D94:D95"/>
    <mergeCell ref="E94:E95"/>
    <mergeCell ref="D88:D90"/>
    <mergeCell ref="D102:D103"/>
    <mergeCell ref="E102:E103"/>
    <mergeCell ref="A82:A83"/>
    <mergeCell ref="A84:A85"/>
    <mergeCell ref="A86:A87"/>
    <mergeCell ref="A88:A90"/>
    <mergeCell ref="C58:C60"/>
    <mergeCell ref="F52:F53"/>
    <mergeCell ref="C74:C75"/>
    <mergeCell ref="D74:D75"/>
    <mergeCell ref="E74:E75"/>
    <mergeCell ref="F74:F75"/>
    <mergeCell ref="C76:C77"/>
    <mergeCell ref="D76:D77"/>
    <mergeCell ref="E76:E77"/>
    <mergeCell ref="F76:F77"/>
    <mergeCell ref="C70:C71"/>
    <mergeCell ref="D70:D71"/>
    <mergeCell ref="E70:E71"/>
    <mergeCell ref="F70:F71"/>
    <mergeCell ref="C72:C73"/>
    <mergeCell ref="D72:D73"/>
    <mergeCell ref="E72:E73"/>
    <mergeCell ref="F72:F73"/>
    <mergeCell ref="F66:F67"/>
    <mergeCell ref="C68:C69"/>
    <mergeCell ref="D68:D69"/>
    <mergeCell ref="E68:E69"/>
    <mergeCell ref="F68:F69"/>
    <mergeCell ref="F64:F65"/>
    <mergeCell ref="F94:F95"/>
    <mergeCell ref="D96:D97"/>
    <mergeCell ref="F96:F97"/>
    <mergeCell ref="C98:C99"/>
    <mergeCell ref="D98:D99"/>
    <mergeCell ref="E98:E99"/>
    <mergeCell ref="F98:F99"/>
    <mergeCell ref="C96:C97"/>
    <mergeCell ref="F91:F93"/>
    <mergeCell ref="E96:E97"/>
    <mergeCell ref="F88:F90"/>
    <mergeCell ref="E88:E90"/>
    <mergeCell ref="A142:Q142"/>
    <mergeCell ref="A125:A126"/>
    <mergeCell ref="B125:C126"/>
    <mergeCell ref="A129:A130"/>
    <mergeCell ref="B129:B130"/>
    <mergeCell ref="C129:C130"/>
    <mergeCell ref="D129:D130"/>
    <mergeCell ref="E129:E130"/>
    <mergeCell ref="F129:F130"/>
    <mergeCell ref="A127:A128"/>
    <mergeCell ref="B127:B128"/>
    <mergeCell ref="C127:C128"/>
    <mergeCell ref="D127:D128"/>
    <mergeCell ref="E127:E128"/>
    <mergeCell ref="A120:A121"/>
    <mergeCell ref="C108:C109"/>
    <mergeCell ref="D108:D109"/>
    <mergeCell ref="E108:E109"/>
    <mergeCell ref="A118:A119"/>
    <mergeCell ref="A110:A111"/>
    <mergeCell ref="A112:A113"/>
    <mergeCell ref="A116:A117"/>
    <mergeCell ref="F120:F121"/>
    <mergeCell ref="E110:E111"/>
    <mergeCell ref="F112:F113"/>
    <mergeCell ref="F114:F115"/>
    <mergeCell ref="C118:C119"/>
    <mergeCell ref="D118:D119"/>
    <mergeCell ref="E118:E119"/>
    <mergeCell ref="C120:C121"/>
    <mergeCell ref="D120:D121"/>
    <mergeCell ref="E120:E121"/>
    <mergeCell ref="C116:C117"/>
    <mergeCell ref="D116:D117"/>
    <mergeCell ref="E116:E117"/>
    <mergeCell ref="F102:F103"/>
    <mergeCell ref="C100:C101"/>
    <mergeCell ref="D100:D101"/>
    <mergeCell ref="E100:E101"/>
    <mergeCell ref="F118:F119"/>
    <mergeCell ref="F108:F109"/>
    <mergeCell ref="F110:F111"/>
    <mergeCell ref="C104:C105"/>
    <mergeCell ref="D104:D105"/>
    <mergeCell ref="E104:E105"/>
    <mergeCell ref="F116:F117"/>
    <mergeCell ref="C112:C113"/>
    <mergeCell ref="D112:D113"/>
    <mergeCell ref="E112:E113"/>
    <mergeCell ref="C114:C115"/>
    <mergeCell ref="D114:D115"/>
    <mergeCell ref="E114:E115"/>
    <mergeCell ref="F100:F101"/>
    <mergeCell ref="F122:F124"/>
    <mergeCell ref="A114:A115"/>
    <mergeCell ref="F104:F105"/>
    <mergeCell ref="C106:C107"/>
    <mergeCell ref="D106:D107"/>
    <mergeCell ref="E106:E107"/>
    <mergeCell ref="F106:F107"/>
    <mergeCell ref="O180:P180"/>
    <mergeCell ref="D181:E181"/>
    <mergeCell ref="G181:H181"/>
    <mergeCell ref="O181:P181"/>
    <mergeCell ref="A179:C181"/>
    <mergeCell ref="D179:E179"/>
    <mergeCell ref="A157:Q157"/>
    <mergeCell ref="I129:P129"/>
    <mergeCell ref="F127:F128"/>
    <mergeCell ref="A146:B149"/>
    <mergeCell ref="C146:Q147"/>
    <mergeCell ref="C148:Q149"/>
    <mergeCell ref="F162:I162"/>
    <mergeCell ref="F165:I165"/>
    <mergeCell ref="A150:Q150"/>
    <mergeCell ref="A140:Q140"/>
    <mergeCell ref="A141:Q141"/>
    <mergeCell ref="A139:C139"/>
    <mergeCell ref="B102:B124"/>
    <mergeCell ref="A122:A124"/>
    <mergeCell ref="C122:C124"/>
    <mergeCell ref="D122:D124"/>
    <mergeCell ref="E122:E124"/>
    <mergeCell ref="C110:C111"/>
    <mergeCell ref="D110:D111"/>
    <mergeCell ref="D180:E180"/>
    <mergeCell ref="A163:E163"/>
    <mergeCell ref="G180:H180"/>
    <mergeCell ref="B200:C200"/>
    <mergeCell ref="D200:F200"/>
    <mergeCell ref="G200:Q200"/>
    <mergeCell ref="B198:C198"/>
    <mergeCell ref="D198:F198"/>
    <mergeCell ref="G198:Q199"/>
    <mergeCell ref="B199:C199"/>
    <mergeCell ref="D199:F199"/>
    <mergeCell ref="A192:Q195"/>
    <mergeCell ref="J185:L185"/>
    <mergeCell ref="G182:H182"/>
    <mergeCell ref="A189:Q190"/>
    <mergeCell ref="A188:Q188"/>
    <mergeCell ref="N185:P185"/>
    <mergeCell ref="A185:E185"/>
    <mergeCell ref="F185:H185"/>
    <mergeCell ref="O182:P182"/>
    <mergeCell ref="A8:Q8"/>
    <mergeCell ref="J2:M2"/>
    <mergeCell ref="A186:Q186"/>
    <mergeCell ref="E80:E81"/>
    <mergeCell ref="F80:F81"/>
    <mergeCell ref="C82:C83"/>
    <mergeCell ref="D82:D83"/>
    <mergeCell ref="H86:Q87"/>
    <mergeCell ref="H50:Q51"/>
    <mergeCell ref="H125:Q126"/>
    <mergeCell ref="B66:B83"/>
    <mergeCell ref="B84:B85"/>
    <mergeCell ref="F84:F85"/>
    <mergeCell ref="C78:C79"/>
    <mergeCell ref="D78:D79"/>
    <mergeCell ref="E78:E79"/>
    <mergeCell ref="F78:F79"/>
    <mergeCell ref="C80:C81"/>
    <mergeCell ref="D80:D81"/>
    <mergeCell ref="E82:E83"/>
    <mergeCell ref="F82:F83"/>
    <mergeCell ref="C84:C85"/>
    <mergeCell ref="D84:D85"/>
    <mergeCell ref="E84:E85"/>
  </mergeCells>
  <phoneticPr fontId="3"/>
  <dataValidations count="4">
    <dataValidation type="textLength" operator="lessThanOrEqual" allowBlank="1" showInputMessage="1" showErrorMessage="1" sqref="N65666:O65705 N131202:O131241 N196738:O196777 N262274:O262313 N327810:O327849 N393346:O393385 N458882:O458921 N524418:O524457 N589954:O589993 N655490:O655529 N721026:O721065 N786562:O786601 N852098:O852137 N917634:O917673 F917634:K917673 F852098:K852137 F786562:K786601 F721026:K721065 F655490:K655529 F589954:K589993 F524418:K524457 F458882:K458921 F393346:K393385 F327810:K327849 F262274:K262313 F196738:K196777 F131202:K131241 F65666:K65705 F983170:K983209 N983170:O983209" xr:uid="{00000000-0002-0000-0300-000000000000}">
      <formula1>98</formula1>
    </dataValidation>
    <dataValidation type="textLength" operator="lessThanOrEqual" allowBlank="1" showInputMessage="1" showErrorMessage="1" sqref="D393378 D65666 D131202 D196738 D262274 D327810 D393346 D458882 D524418 D589954 D655490 D721026 D786562 D852098 D917634 D983170 D458914 D65702 D131238 D196774 D262310 D327846 D393382 D458918 D524454 D589990 D655526 D721062 D786598 D852134 D917670 D983206 D524450 D65670 D131206 D196742 D262278 D327814 D393350 D458886 D524422 D589958 D655494 D721030 D786566 D852102 D917638 D983174 D589986 D65674 D131210 D196746 D262282 D327818 D393354 D458890 D524426 D589962 D655498 D721034 D786570 D852106 D917642 D983178 D655522 D65678 D131214 D196750 D262286 D327822 D393358 D458894 D524430 D589966 D655502 D721038 D786574 D852110 D917646 D983182 D721058 D65682 D131218 D196754 D262290 D327826 D393362 D458898 D524434 D589970 D655506 D721042 D786578 D852114 D917650 D983186 D786594 D65686 D131222 D196758 D262294 D327830 D393366 D458902 D524438 D589974 D655510 D721046 D786582 D852118 D917654 D983190 D852130 D65690 D131226 D196762 D262298 D327834 D393370 D458906 D524442 D589978 D655514 D721050 D786586 D852122 D917658 D983194 D917666 D65694 D131230 D196766 D262302 D327838 D393374 D458910 D524446 D589982 D655518 D721054 D786590 D852126 D917662 D983198 D983202 D65698 D131234 D196770 D262306 D327842 I66:Q66 F78 H63:H85 I54:Q54 H124 I16:Q16 H14:H49 G61 G45 G52:H57 H60 I32:Q32 I34:Q34 I14:Q14 F80 H90 H93:H121 Q129 I129 G94:G122 M129 H88:Q89 I56:Q56 I68:Q68 I70:Q70 I80:Q80 H61:Q62 I74:Q74 I76:Q76 I52:Q52 I82:Q82 I45:Q46 I18:Q18 I20:Q20 I78:Q78 I72:Q72 I30:Q30 G91 G23:G24 F74 I36:Q36 I38:Q38 F66 G64:G85 I24:Q25 G88 I27:Q28 H58:Q59 G48:G49 H122:Q123 I22:Q22 F14:F23 G30:G42 G58 G14:G20 G27 I84:Q84 I127:Q127 I64:Q64 I48:Q48 I42:Q43 I40:Q40 I116:Q116 H91:Q92 I94:Q94 I98:Q98 I96:Q96 I100:Q100 I104:Q104 I102:Q102 I108:Q108 I110:Q110 I112:Q112 I114:Q114 I106:Q106 I118:Q118 I120:Q120 G127:H138 D131:F138" xr:uid="{00000000-0002-0000-0300-000001000000}">
      <formula1>20</formula1>
    </dataValidation>
    <dataValidation type="whole" allowBlank="1" showInputMessage="1" showErrorMessage="1" sqref="P393385 P65685 P131221 P196757 P262293 P327829 P393365 P458901 P524437 P589973 P655509 P721045 P786581 P852117 P917653 P983189 P983209 P65669 P131205 P196741 P262277 P327813 P393349 P458885 P524421 P589957 P655493 P721029 P786565 P852101 P917637 P983173 P458921 P65693 P131229 P196765 P262301 P327837 P393373 P458909 P524445 P589981 P655517 P721053 P786589 P852125 P917661 P983197 P524457 P65701 P131237 P196773 P262309 P327845 P393381 P458917 P524453 P589989 P655525 P721061 P786597 P852133 P917669 P983205 P589993 P65689 P131225 P196761 P262297 P327833 P393369 P458905 P524441 P589977 P655513 P721049 P786585 P852121 P917657 P983193 P655529 P65673 P131209 P196745 P262281 P327817 P393353 P458889 P524425 P589961 P655497 P721033 P786569 P852105 P917641 P983177 P721065 P65681 P131217 P196753 P262289 P327825 P393361 P458897 P524433 P589969 P655505 P721041 P786577 P852113 P917649 P983185 P786601 P65677 P131213 P196749 P262285 P327821 P393357 P458893 P524429 P589965 P655501 P721037 P786573 P852109 P917645 P983181 P852137 P65697 P131233 P196769 P262305 P327841 P393377 P458913 P524449 P589985 P655521 P721057 P786593 P852129 P917665 P983201 P917673 P65705 P131241 P196777 P262313 P327849 L393385 L65685 L131221 L196757 L262293 L327829 L393365 L458901 L524437 L589973 L655509 L721045 L786581 L852117 L917653 L983189 L983209 L65669 L131205 L196741 L262277 L327813 L393349 L458885 L524421 L589957 L655493 L721029 L786565 L852101 L917637 L983173 L458921 L65693 L131229 L196765 L262301 L327837 L393373 L458909 L524445 L589981 L655517 L721053 L786589 L852125 L917661 L983197 L524457 L65701 L131237 L196773 L262309 L327845 L393381 L458917 L524453 L589989 L655525 L721061 L786597 L852133 L917669 L983205 L589993 L65689 L131225 L196761 L262297 L327833 L393369 L458905 L524441 L589977 L655513 L721049 L786585 L852121 L917657 L983193 L655529 L65673 L131209 L196745 L262281 L327817 L393353 L458889 L524425 L589961 L655497 L721033 L786569 L852105 L917641 L983177 L721065 L65681 L131217 L196753 L262289 L327825 L393361 L458897 L524433 L589969 L655505 L721041 L786577 L852113 L917649 L983185 L786601 L65677 L131213 L196749 L262285 L327821 L393357 L458893 L524429 L589965 L655501 L721037 L786573 L852109 L917645 L983181 L852137 L65697 L131233 L196769 L262305 L327841 L393377 L458913 L524449 L589985 L655521 L721057 L786593 L852129 L917665 L983201 L917673 L65705 L131241 L196777 L262313 L327849" xr:uid="{00000000-0002-0000-0300-000002000000}">
      <formula1>#REF!</formula1>
      <formula2>#REF!</formula2>
    </dataValidation>
    <dataValidation type="list" operator="lessThanOrEqual" allowBlank="1" showInputMessage="1" showErrorMessage="1" sqref="D14:E23 D24:F49 D52:F65 D66:E85 F68:F73 F76:F77 F82:F85 D88:F124 D127:F130" xr:uid="{DB381F20-4B99-483C-B8B6-8B7FB32B2F9C}">
      <formula1>"○"</formula1>
    </dataValidation>
  </dataValidations>
  <pageMargins left="0.7" right="0.7" top="0.75" bottom="0.75" header="0.3" footer="0.3"/>
  <pageSetup paperSize="9" scale="57" orientation="portrait" r:id="rId1"/>
  <rowBreaks count="4" manualBreakCount="4">
    <brk id="9" max="16383" man="1"/>
    <brk id="49" max="16383" man="1"/>
    <brk id="85" max="16383" man="1"/>
    <brk id="124"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'（参考）再エネ種別・措置'!$B$3:$B$9</xm:f>
          </x14:formula1>
          <xm:sqref>F179 J179 N179 N182 F182</xm:sqref>
        </x14:dataValidation>
        <x14:dataValidation type="list" allowBlank="1" showInputMessage="1" showErrorMessage="1" xr:uid="{D8A203C1-73D6-46DF-9AAD-FB9D082D5DED}">
          <x14:formula1>
            <xm:f>'（参考）再エネ種別・措置'!$B$3:$B$6</xm:f>
          </x14:formula1>
          <xm:sqref>F180:F181 J180:J181 N180:N181 F183:F184 J183:J184 N183:N184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07360-1B92-44AF-AE81-E22D434D9593}">
  <sheetPr>
    <tabColor rgb="FF00B0F0"/>
    <pageSetUpPr fitToPage="1"/>
  </sheetPr>
  <dimension ref="A1:AN98"/>
  <sheetViews>
    <sheetView view="pageBreakPreview" zoomScaleNormal="100" zoomScaleSheetLayoutView="100" workbookViewId="0">
      <pane xSplit="4" ySplit="5" topLeftCell="E64" activePane="bottomRight" state="frozen"/>
      <selection activeCell="AB73" sqref="AB73"/>
      <selection pane="topRight" activeCell="AB73" sqref="AB73"/>
      <selection pane="bottomLeft" activeCell="AB73" sqref="AB73"/>
      <selection pane="bottomRight" activeCell="F74" sqref="F74"/>
    </sheetView>
  </sheetViews>
  <sheetFormatPr defaultRowHeight="13.2"/>
  <cols>
    <col min="1" max="1" width="3.109375" style="99" customWidth="1"/>
    <col min="2" max="2" width="9" style="99" customWidth="1"/>
    <col min="3" max="3" width="7.5546875" style="99" bestFit="1" customWidth="1"/>
    <col min="4" max="4" width="17.109375" style="99" customWidth="1"/>
    <col min="5" max="5" width="15.21875" style="99" bestFit="1" customWidth="1"/>
    <col min="6" max="6" width="8.88671875" style="99"/>
    <col min="7" max="8" width="8.6640625" style="99" customWidth="1"/>
    <col min="9" max="9" width="11.33203125" style="99" customWidth="1"/>
    <col min="10" max="10" width="1.109375" style="100" customWidth="1"/>
    <col min="11" max="11" width="3.5546875" style="100" customWidth="1"/>
    <col min="12" max="12" width="8.88671875" style="99" customWidth="1"/>
    <col min="13" max="13" width="7.5546875" style="99" customWidth="1"/>
    <col min="14" max="14" width="7.77734375" style="99" customWidth="1"/>
    <col min="15" max="15" width="6.109375" style="99" customWidth="1"/>
    <col min="16" max="16" width="8.77734375" style="99" customWidth="1"/>
    <col min="17" max="17" width="8.33203125" style="99" customWidth="1"/>
    <col min="18" max="18" width="7.21875" style="101" customWidth="1"/>
    <col min="19" max="19" width="3.33203125" style="101" customWidth="1"/>
    <col min="20" max="20" width="9.44140625" style="101" customWidth="1"/>
    <col min="21" max="21" width="3.77734375" style="101" customWidth="1"/>
    <col min="22" max="22" width="9.88671875" style="101" customWidth="1"/>
    <col min="23" max="23" width="2.88671875" style="101" customWidth="1"/>
    <col min="24" max="25" width="11.33203125" style="101" customWidth="1"/>
    <col min="26" max="26" width="12" style="101" customWidth="1"/>
    <col min="27" max="27" width="9" style="101" customWidth="1"/>
    <col min="28" max="28" width="10.109375" style="99" customWidth="1"/>
    <col min="29" max="29" width="21.44140625" style="99" customWidth="1"/>
    <col min="30" max="33" width="8.88671875" style="99"/>
    <col min="34" max="34" width="55.88671875" style="99" customWidth="1"/>
    <col min="35" max="256" width="8.88671875" style="99"/>
    <col min="257" max="257" width="3.109375" style="99" customWidth="1"/>
    <col min="258" max="258" width="8.88671875" style="99"/>
    <col min="259" max="259" width="22" style="99" customWidth="1"/>
    <col min="260" max="260" width="12.6640625" style="99" customWidth="1"/>
    <col min="261" max="262" width="8.88671875" style="99"/>
    <col min="263" max="263" width="6.33203125" style="99" customWidth="1"/>
    <col min="264" max="264" width="16.44140625" style="99" customWidth="1"/>
    <col min="265" max="265" width="1.33203125" style="99" customWidth="1"/>
    <col min="266" max="266" width="3.77734375" style="99" customWidth="1"/>
    <col min="267" max="273" width="8.88671875" style="99"/>
    <col min="274" max="283" width="0" style="99" hidden="1" customWidth="1"/>
    <col min="284" max="512" width="8.88671875" style="99"/>
    <col min="513" max="513" width="3.109375" style="99" customWidth="1"/>
    <col min="514" max="514" width="8.88671875" style="99"/>
    <col min="515" max="515" width="22" style="99" customWidth="1"/>
    <col min="516" max="516" width="12.6640625" style="99" customWidth="1"/>
    <col min="517" max="518" width="8.88671875" style="99"/>
    <col min="519" max="519" width="6.33203125" style="99" customWidth="1"/>
    <col min="520" max="520" width="16.44140625" style="99" customWidth="1"/>
    <col min="521" max="521" width="1.33203125" style="99" customWidth="1"/>
    <col min="522" max="522" width="3.77734375" style="99" customWidth="1"/>
    <col min="523" max="529" width="8.88671875" style="99"/>
    <col min="530" max="539" width="0" style="99" hidden="1" customWidth="1"/>
    <col min="540" max="768" width="8.88671875" style="99"/>
    <col min="769" max="769" width="3.109375" style="99" customWidth="1"/>
    <col min="770" max="770" width="8.88671875" style="99"/>
    <col min="771" max="771" width="22" style="99" customWidth="1"/>
    <col min="772" max="772" width="12.6640625" style="99" customWidth="1"/>
    <col min="773" max="774" width="8.88671875" style="99"/>
    <col min="775" max="775" width="6.33203125" style="99" customWidth="1"/>
    <col min="776" max="776" width="16.44140625" style="99" customWidth="1"/>
    <col min="777" max="777" width="1.33203125" style="99" customWidth="1"/>
    <col min="778" max="778" width="3.77734375" style="99" customWidth="1"/>
    <col min="779" max="785" width="8.88671875" style="99"/>
    <col min="786" max="795" width="0" style="99" hidden="1" customWidth="1"/>
    <col min="796" max="1024" width="8.88671875" style="99"/>
    <col min="1025" max="1025" width="3.109375" style="99" customWidth="1"/>
    <col min="1026" max="1026" width="8.88671875" style="99"/>
    <col min="1027" max="1027" width="22" style="99" customWidth="1"/>
    <col min="1028" max="1028" width="12.6640625" style="99" customWidth="1"/>
    <col min="1029" max="1030" width="8.88671875" style="99"/>
    <col min="1031" max="1031" width="6.33203125" style="99" customWidth="1"/>
    <col min="1032" max="1032" width="16.44140625" style="99" customWidth="1"/>
    <col min="1033" max="1033" width="1.33203125" style="99" customWidth="1"/>
    <col min="1034" max="1034" width="3.77734375" style="99" customWidth="1"/>
    <col min="1035" max="1041" width="8.88671875" style="99"/>
    <col min="1042" max="1051" width="0" style="99" hidden="1" customWidth="1"/>
    <col min="1052" max="1280" width="8.88671875" style="99"/>
    <col min="1281" max="1281" width="3.109375" style="99" customWidth="1"/>
    <col min="1282" max="1282" width="8.88671875" style="99"/>
    <col min="1283" max="1283" width="22" style="99" customWidth="1"/>
    <col min="1284" max="1284" width="12.6640625" style="99" customWidth="1"/>
    <col min="1285" max="1286" width="8.88671875" style="99"/>
    <col min="1287" max="1287" width="6.33203125" style="99" customWidth="1"/>
    <col min="1288" max="1288" width="16.44140625" style="99" customWidth="1"/>
    <col min="1289" max="1289" width="1.33203125" style="99" customWidth="1"/>
    <col min="1290" max="1290" width="3.77734375" style="99" customWidth="1"/>
    <col min="1291" max="1297" width="8.88671875" style="99"/>
    <col min="1298" max="1307" width="0" style="99" hidden="1" customWidth="1"/>
    <col min="1308" max="1536" width="8.88671875" style="99"/>
    <col min="1537" max="1537" width="3.109375" style="99" customWidth="1"/>
    <col min="1538" max="1538" width="8.88671875" style="99"/>
    <col min="1539" max="1539" width="22" style="99" customWidth="1"/>
    <col min="1540" max="1540" width="12.6640625" style="99" customWidth="1"/>
    <col min="1541" max="1542" width="8.88671875" style="99"/>
    <col min="1543" max="1543" width="6.33203125" style="99" customWidth="1"/>
    <col min="1544" max="1544" width="16.44140625" style="99" customWidth="1"/>
    <col min="1545" max="1545" width="1.33203125" style="99" customWidth="1"/>
    <col min="1546" max="1546" width="3.77734375" style="99" customWidth="1"/>
    <col min="1547" max="1553" width="8.88671875" style="99"/>
    <col min="1554" max="1563" width="0" style="99" hidden="1" customWidth="1"/>
    <col min="1564" max="1792" width="8.88671875" style="99"/>
    <col min="1793" max="1793" width="3.109375" style="99" customWidth="1"/>
    <col min="1794" max="1794" width="8.88671875" style="99"/>
    <col min="1795" max="1795" width="22" style="99" customWidth="1"/>
    <col min="1796" max="1796" width="12.6640625" style="99" customWidth="1"/>
    <col min="1797" max="1798" width="8.88671875" style="99"/>
    <col min="1799" max="1799" width="6.33203125" style="99" customWidth="1"/>
    <col min="1800" max="1800" width="16.44140625" style="99" customWidth="1"/>
    <col min="1801" max="1801" width="1.33203125" style="99" customWidth="1"/>
    <col min="1802" max="1802" width="3.77734375" style="99" customWidth="1"/>
    <col min="1803" max="1809" width="8.88671875" style="99"/>
    <col min="1810" max="1819" width="0" style="99" hidden="1" customWidth="1"/>
    <col min="1820" max="2048" width="8.88671875" style="99"/>
    <col min="2049" max="2049" width="3.109375" style="99" customWidth="1"/>
    <col min="2050" max="2050" width="8.88671875" style="99"/>
    <col min="2051" max="2051" width="22" style="99" customWidth="1"/>
    <col min="2052" max="2052" width="12.6640625" style="99" customWidth="1"/>
    <col min="2053" max="2054" width="8.88671875" style="99"/>
    <col min="2055" max="2055" width="6.33203125" style="99" customWidth="1"/>
    <col min="2056" max="2056" width="16.44140625" style="99" customWidth="1"/>
    <col min="2057" max="2057" width="1.33203125" style="99" customWidth="1"/>
    <col min="2058" max="2058" width="3.77734375" style="99" customWidth="1"/>
    <col min="2059" max="2065" width="8.88671875" style="99"/>
    <col min="2066" max="2075" width="0" style="99" hidden="1" customWidth="1"/>
    <col min="2076" max="2304" width="8.88671875" style="99"/>
    <col min="2305" max="2305" width="3.109375" style="99" customWidth="1"/>
    <col min="2306" max="2306" width="8.88671875" style="99"/>
    <col min="2307" max="2307" width="22" style="99" customWidth="1"/>
    <col min="2308" max="2308" width="12.6640625" style="99" customWidth="1"/>
    <col min="2309" max="2310" width="8.88671875" style="99"/>
    <col min="2311" max="2311" width="6.33203125" style="99" customWidth="1"/>
    <col min="2312" max="2312" width="16.44140625" style="99" customWidth="1"/>
    <col min="2313" max="2313" width="1.33203125" style="99" customWidth="1"/>
    <col min="2314" max="2314" width="3.77734375" style="99" customWidth="1"/>
    <col min="2315" max="2321" width="8.88671875" style="99"/>
    <col min="2322" max="2331" width="0" style="99" hidden="1" customWidth="1"/>
    <col min="2332" max="2560" width="8.88671875" style="99"/>
    <col min="2561" max="2561" width="3.109375" style="99" customWidth="1"/>
    <col min="2562" max="2562" width="8.88671875" style="99"/>
    <col min="2563" max="2563" width="22" style="99" customWidth="1"/>
    <col min="2564" max="2564" width="12.6640625" style="99" customWidth="1"/>
    <col min="2565" max="2566" width="8.88671875" style="99"/>
    <col min="2567" max="2567" width="6.33203125" style="99" customWidth="1"/>
    <col min="2568" max="2568" width="16.44140625" style="99" customWidth="1"/>
    <col min="2569" max="2569" width="1.33203125" style="99" customWidth="1"/>
    <col min="2570" max="2570" width="3.77734375" style="99" customWidth="1"/>
    <col min="2571" max="2577" width="8.88671875" style="99"/>
    <col min="2578" max="2587" width="0" style="99" hidden="1" customWidth="1"/>
    <col min="2588" max="2816" width="8.88671875" style="99"/>
    <col min="2817" max="2817" width="3.109375" style="99" customWidth="1"/>
    <col min="2818" max="2818" width="8.88671875" style="99"/>
    <col min="2819" max="2819" width="22" style="99" customWidth="1"/>
    <col min="2820" max="2820" width="12.6640625" style="99" customWidth="1"/>
    <col min="2821" max="2822" width="8.88671875" style="99"/>
    <col min="2823" max="2823" width="6.33203125" style="99" customWidth="1"/>
    <col min="2824" max="2824" width="16.44140625" style="99" customWidth="1"/>
    <col min="2825" max="2825" width="1.33203125" style="99" customWidth="1"/>
    <col min="2826" max="2826" width="3.77734375" style="99" customWidth="1"/>
    <col min="2827" max="2833" width="8.88671875" style="99"/>
    <col min="2834" max="2843" width="0" style="99" hidden="1" customWidth="1"/>
    <col min="2844" max="3072" width="8.88671875" style="99"/>
    <col min="3073" max="3073" width="3.109375" style="99" customWidth="1"/>
    <col min="3074" max="3074" width="8.88671875" style="99"/>
    <col min="3075" max="3075" width="22" style="99" customWidth="1"/>
    <col min="3076" max="3076" width="12.6640625" style="99" customWidth="1"/>
    <col min="3077" max="3078" width="8.88671875" style="99"/>
    <col min="3079" max="3079" width="6.33203125" style="99" customWidth="1"/>
    <col min="3080" max="3080" width="16.44140625" style="99" customWidth="1"/>
    <col min="3081" max="3081" width="1.33203125" style="99" customWidth="1"/>
    <col min="3082" max="3082" width="3.77734375" style="99" customWidth="1"/>
    <col min="3083" max="3089" width="8.88671875" style="99"/>
    <col min="3090" max="3099" width="0" style="99" hidden="1" customWidth="1"/>
    <col min="3100" max="3328" width="8.88671875" style="99"/>
    <col min="3329" max="3329" width="3.109375" style="99" customWidth="1"/>
    <col min="3330" max="3330" width="8.88671875" style="99"/>
    <col min="3331" max="3331" width="22" style="99" customWidth="1"/>
    <col min="3332" max="3332" width="12.6640625" style="99" customWidth="1"/>
    <col min="3333" max="3334" width="8.88671875" style="99"/>
    <col min="3335" max="3335" width="6.33203125" style="99" customWidth="1"/>
    <col min="3336" max="3336" width="16.44140625" style="99" customWidth="1"/>
    <col min="3337" max="3337" width="1.33203125" style="99" customWidth="1"/>
    <col min="3338" max="3338" width="3.77734375" style="99" customWidth="1"/>
    <col min="3339" max="3345" width="8.88671875" style="99"/>
    <col min="3346" max="3355" width="0" style="99" hidden="1" customWidth="1"/>
    <col min="3356" max="3584" width="8.88671875" style="99"/>
    <col min="3585" max="3585" width="3.109375" style="99" customWidth="1"/>
    <col min="3586" max="3586" width="8.88671875" style="99"/>
    <col min="3587" max="3587" width="22" style="99" customWidth="1"/>
    <col min="3588" max="3588" width="12.6640625" style="99" customWidth="1"/>
    <col min="3589" max="3590" width="8.88671875" style="99"/>
    <col min="3591" max="3591" width="6.33203125" style="99" customWidth="1"/>
    <col min="3592" max="3592" width="16.44140625" style="99" customWidth="1"/>
    <col min="3593" max="3593" width="1.33203125" style="99" customWidth="1"/>
    <col min="3594" max="3594" width="3.77734375" style="99" customWidth="1"/>
    <col min="3595" max="3601" width="8.88671875" style="99"/>
    <col min="3602" max="3611" width="0" style="99" hidden="1" customWidth="1"/>
    <col min="3612" max="3840" width="8.88671875" style="99"/>
    <col min="3841" max="3841" width="3.109375" style="99" customWidth="1"/>
    <col min="3842" max="3842" width="8.88671875" style="99"/>
    <col min="3843" max="3843" width="22" style="99" customWidth="1"/>
    <col min="3844" max="3844" width="12.6640625" style="99" customWidth="1"/>
    <col min="3845" max="3846" width="8.88671875" style="99"/>
    <col min="3847" max="3847" width="6.33203125" style="99" customWidth="1"/>
    <col min="3848" max="3848" width="16.44140625" style="99" customWidth="1"/>
    <col min="3849" max="3849" width="1.33203125" style="99" customWidth="1"/>
    <col min="3850" max="3850" width="3.77734375" style="99" customWidth="1"/>
    <col min="3851" max="3857" width="8.88671875" style="99"/>
    <col min="3858" max="3867" width="0" style="99" hidden="1" customWidth="1"/>
    <col min="3868" max="4096" width="8.88671875" style="99"/>
    <col min="4097" max="4097" width="3.109375" style="99" customWidth="1"/>
    <col min="4098" max="4098" width="8.88671875" style="99"/>
    <col min="4099" max="4099" width="22" style="99" customWidth="1"/>
    <col min="4100" max="4100" width="12.6640625" style="99" customWidth="1"/>
    <col min="4101" max="4102" width="8.88671875" style="99"/>
    <col min="4103" max="4103" width="6.33203125" style="99" customWidth="1"/>
    <col min="4104" max="4104" width="16.44140625" style="99" customWidth="1"/>
    <col min="4105" max="4105" width="1.33203125" style="99" customWidth="1"/>
    <col min="4106" max="4106" width="3.77734375" style="99" customWidth="1"/>
    <col min="4107" max="4113" width="8.88671875" style="99"/>
    <col min="4114" max="4123" width="0" style="99" hidden="1" customWidth="1"/>
    <col min="4124" max="4352" width="8.88671875" style="99"/>
    <col min="4353" max="4353" width="3.109375" style="99" customWidth="1"/>
    <col min="4354" max="4354" width="8.88671875" style="99"/>
    <col min="4355" max="4355" width="22" style="99" customWidth="1"/>
    <col min="4356" max="4356" width="12.6640625" style="99" customWidth="1"/>
    <col min="4357" max="4358" width="8.88671875" style="99"/>
    <col min="4359" max="4359" width="6.33203125" style="99" customWidth="1"/>
    <col min="4360" max="4360" width="16.44140625" style="99" customWidth="1"/>
    <col min="4361" max="4361" width="1.33203125" style="99" customWidth="1"/>
    <col min="4362" max="4362" width="3.77734375" style="99" customWidth="1"/>
    <col min="4363" max="4369" width="8.88671875" style="99"/>
    <col min="4370" max="4379" width="0" style="99" hidden="1" customWidth="1"/>
    <col min="4380" max="4608" width="8.88671875" style="99"/>
    <col min="4609" max="4609" width="3.109375" style="99" customWidth="1"/>
    <col min="4610" max="4610" width="8.88671875" style="99"/>
    <col min="4611" max="4611" width="22" style="99" customWidth="1"/>
    <col min="4612" max="4612" width="12.6640625" style="99" customWidth="1"/>
    <col min="4613" max="4614" width="8.88671875" style="99"/>
    <col min="4615" max="4615" width="6.33203125" style="99" customWidth="1"/>
    <col min="4616" max="4616" width="16.44140625" style="99" customWidth="1"/>
    <col min="4617" max="4617" width="1.33203125" style="99" customWidth="1"/>
    <col min="4618" max="4618" width="3.77734375" style="99" customWidth="1"/>
    <col min="4619" max="4625" width="8.88671875" style="99"/>
    <col min="4626" max="4635" width="0" style="99" hidden="1" customWidth="1"/>
    <col min="4636" max="4864" width="8.88671875" style="99"/>
    <col min="4865" max="4865" width="3.109375" style="99" customWidth="1"/>
    <col min="4866" max="4866" width="8.88671875" style="99"/>
    <col min="4867" max="4867" width="22" style="99" customWidth="1"/>
    <col min="4868" max="4868" width="12.6640625" style="99" customWidth="1"/>
    <col min="4869" max="4870" width="8.88671875" style="99"/>
    <col min="4871" max="4871" width="6.33203125" style="99" customWidth="1"/>
    <col min="4872" max="4872" width="16.44140625" style="99" customWidth="1"/>
    <col min="4873" max="4873" width="1.33203125" style="99" customWidth="1"/>
    <col min="4874" max="4874" width="3.77734375" style="99" customWidth="1"/>
    <col min="4875" max="4881" width="8.88671875" style="99"/>
    <col min="4882" max="4891" width="0" style="99" hidden="1" customWidth="1"/>
    <col min="4892" max="5120" width="8.88671875" style="99"/>
    <col min="5121" max="5121" width="3.109375" style="99" customWidth="1"/>
    <col min="5122" max="5122" width="8.88671875" style="99"/>
    <col min="5123" max="5123" width="22" style="99" customWidth="1"/>
    <col min="5124" max="5124" width="12.6640625" style="99" customWidth="1"/>
    <col min="5125" max="5126" width="8.88671875" style="99"/>
    <col min="5127" max="5127" width="6.33203125" style="99" customWidth="1"/>
    <col min="5128" max="5128" width="16.44140625" style="99" customWidth="1"/>
    <col min="5129" max="5129" width="1.33203125" style="99" customWidth="1"/>
    <col min="5130" max="5130" width="3.77734375" style="99" customWidth="1"/>
    <col min="5131" max="5137" width="8.88671875" style="99"/>
    <col min="5138" max="5147" width="0" style="99" hidden="1" customWidth="1"/>
    <col min="5148" max="5376" width="8.88671875" style="99"/>
    <col min="5377" max="5377" width="3.109375" style="99" customWidth="1"/>
    <col min="5378" max="5378" width="8.88671875" style="99"/>
    <col min="5379" max="5379" width="22" style="99" customWidth="1"/>
    <col min="5380" max="5380" width="12.6640625" style="99" customWidth="1"/>
    <col min="5381" max="5382" width="8.88671875" style="99"/>
    <col min="5383" max="5383" width="6.33203125" style="99" customWidth="1"/>
    <col min="5384" max="5384" width="16.44140625" style="99" customWidth="1"/>
    <col min="5385" max="5385" width="1.33203125" style="99" customWidth="1"/>
    <col min="5386" max="5386" width="3.77734375" style="99" customWidth="1"/>
    <col min="5387" max="5393" width="8.88671875" style="99"/>
    <col min="5394" max="5403" width="0" style="99" hidden="1" customWidth="1"/>
    <col min="5404" max="5632" width="8.88671875" style="99"/>
    <col min="5633" max="5633" width="3.109375" style="99" customWidth="1"/>
    <col min="5634" max="5634" width="8.88671875" style="99"/>
    <col min="5635" max="5635" width="22" style="99" customWidth="1"/>
    <col min="5636" max="5636" width="12.6640625" style="99" customWidth="1"/>
    <col min="5637" max="5638" width="8.88671875" style="99"/>
    <col min="5639" max="5639" width="6.33203125" style="99" customWidth="1"/>
    <col min="5640" max="5640" width="16.44140625" style="99" customWidth="1"/>
    <col min="5641" max="5641" width="1.33203125" style="99" customWidth="1"/>
    <col min="5642" max="5642" width="3.77734375" style="99" customWidth="1"/>
    <col min="5643" max="5649" width="8.88671875" style="99"/>
    <col min="5650" max="5659" width="0" style="99" hidden="1" customWidth="1"/>
    <col min="5660" max="5888" width="8.88671875" style="99"/>
    <col min="5889" max="5889" width="3.109375" style="99" customWidth="1"/>
    <col min="5890" max="5890" width="8.88671875" style="99"/>
    <col min="5891" max="5891" width="22" style="99" customWidth="1"/>
    <col min="5892" max="5892" width="12.6640625" style="99" customWidth="1"/>
    <col min="5893" max="5894" width="8.88671875" style="99"/>
    <col min="5895" max="5895" width="6.33203125" style="99" customWidth="1"/>
    <col min="5896" max="5896" width="16.44140625" style="99" customWidth="1"/>
    <col min="5897" max="5897" width="1.33203125" style="99" customWidth="1"/>
    <col min="5898" max="5898" width="3.77734375" style="99" customWidth="1"/>
    <col min="5899" max="5905" width="8.88671875" style="99"/>
    <col min="5906" max="5915" width="0" style="99" hidden="1" customWidth="1"/>
    <col min="5916" max="6144" width="8.88671875" style="99"/>
    <col min="6145" max="6145" width="3.109375" style="99" customWidth="1"/>
    <col min="6146" max="6146" width="8.88671875" style="99"/>
    <col min="6147" max="6147" width="22" style="99" customWidth="1"/>
    <col min="6148" max="6148" width="12.6640625" style="99" customWidth="1"/>
    <col min="6149" max="6150" width="8.88671875" style="99"/>
    <col min="6151" max="6151" width="6.33203125" style="99" customWidth="1"/>
    <col min="6152" max="6152" width="16.44140625" style="99" customWidth="1"/>
    <col min="6153" max="6153" width="1.33203125" style="99" customWidth="1"/>
    <col min="6154" max="6154" width="3.77734375" style="99" customWidth="1"/>
    <col min="6155" max="6161" width="8.88671875" style="99"/>
    <col min="6162" max="6171" width="0" style="99" hidden="1" customWidth="1"/>
    <col min="6172" max="6400" width="8.88671875" style="99"/>
    <col min="6401" max="6401" width="3.109375" style="99" customWidth="1"/>
    <col min="6402" max="6402" width="8.88671875" style="99"/>
    <col min="6403" max="6403" width="22" style="99" customWidth="1"/>
    <col min="6404" max="6404" width="12.6640625" style="99" customWidth="1"/>
    <col min="6405" max="6406" width="8.88671875" style="99"/>
    <col min="6407" max="6407" width="6.33203125" style="99" customWidth="1"/>
    <col min="6408" max="6408" width="16.44140625" style="99" customWidth="1"/>
    <col min="6409" max="6409" width="1.33203125" style="99" customWidth="1"/>
    <col min="6410" max="6410" width="3.77734375" style="99" customWidth="1"/>
    <col min="6411" max="6417" width="8.88671875" style="99"/>
    <col min="6418" max="6427" width="0" style="99" hidden="1" customWidth="1"/>
    <col min="6428" max="6656" width="8.88671875" style="99"/>
    <col min="6657" max="6657" width="3.109375" style="99" customWidth="1"/>
    <col min="6658" max="6658" width="8.88671875" style="99"/>
    <col min="6659" max="6659" width="22" style="99" customWidth="1"/>
    <col min="6660" max="6660" width="12.6640625" style="99" customWidth="1"/>
    <col min="6661" max="6662" width="8.88671875" style="99"/>
    <col min="6663" max="6663" width="6.33203125" style="99" customWidth="1"/>
    <col min="6664" max="6664" width="16.44140625" style="99" customWidth="1"/>
    <col min="6665" max="6665" width="1.33203125" style="99" customWidth="1"/>
    <col min="6666" max="6666" width="3.77734375" style="99" customWidth="1"/>
    <col min="6667" max="6673" width="8.88671875" style="99"/>
    <col min="6674" max="6683" width="0" style="99" hidden="1" customWidth="1"/>
    <col min="6684" max="6912" width="8.88671875" style="99"/>
    <col min="6913" max="6913" width="3.109375" style="99" customWidth="1"/>
    <col min="6914" max="6914" width="8.88671875" style="99"/>
    <col min="6915" max="6915" width="22" style="99" customWidth="1"/>
    <col min="6916" max="6916" width="12.6640625" style="99" customWidth="1"/>
    <col min="6917" max="6918" width="8.88671875" style="99"/>
    <col min="6919" max="6919" width="6.33203125" style="99" customWidth="1"/>
    <col min="6920" max="6920" width="16.44140625" style="99" customWidth="1"/>
    <col min="6921" max="6921" width="1.33203125" style="99" customWidth="1"/>
    <col min="6922" max="6922" width="3.77734375" style="99" customWidth="1"/>
    <col min="6923" max="6929" width="8.88671875" style="99"/>
    <col min="6930" max="6939" width="0" style="99" hidden="1" customWidth="1"/>
    <col min="6940" max="7168" width="8.88671875" style="99"/>
    <col min="7169" max="7169" width="3.109375" style="99" customWidth="1"/>
    <col min="7170" max="7170" width="8.88671875" style="99"/>
    <col min="7171" max="7171" width="22" style="99" customWidth="1"/>
    <col min="7172" max="7172" width="12.6640625" style="99" customWidth="1"/>
    <col min="7173" max="7174" width="8.88671875" style="99"/>
    <col min="7175" max="7175" width="6.33203125" style="99" customWidth="1"/>
    <col min="7176" max="7176" width="16.44140625" style="99" customWidth="1"/>
    <col min="7177" max="7177" width="1.33203125" style="99" customWidth="1"/>
    <col min="7178" max="7178" width="3.77734375" style="99" customWidth="1"/>
    <col min="7179" max="7185" width="8.88671875" style="99"/>
    <col min="7186" max="7195" width="0" style="99" hidden="1" customWidth="1"/>
    <col min="7196" max="7424" width="8.88671875" style="99"/>
    <col min="7425" max="7425" width="3.109375" style="99" customWidth="1"/>
    <col min="7426" max="7426" width="8.88671875" style="99"/>
    <col min="7427" max="7427" width="22" style="99" customWidth="1"/>
    <col min="7428" max="7428" width="12.6640625" style="99" customWidth="1"/>
    <col min="7429" max="7430" width="8.88671875" style="99"/>
    <col min="7431" max="7431" width="6.33203125" style="99" customWidth="1"/>
    <col min="7432" max="7432" width="16.44140625" style="99" customWidth="1"/>
    <col min="7433" max="7433" width="1.33203125" style="99" customWidth="1"/>
    <col min="7434" max="7434" width="3.77734375" style="99" customWidth="1"/>
    <col min="7435" max="7441" width="8.88671875" style="99"/>
    <col min="7442" max="7451" width="0" style="99" hidden="1" customWidth="1"/>
    <col min="7452" max="7680" width="8.88671875" style="99"/>
    <col min="7681" max="7681" width="3.109375" style="99" customWidth="1"/>
    <col min="7682" max="7682" width="8.88671875" style="99"/>
    <col min="7683" max="7683" width="22" style="99" customWidth="1"/>
    <col min="7684" max="7684" width="12.6640625" style="99" customWidth="1"/>
    <col min="7685" max="7686" width="8.88671875" style="99"/>
    <col min="7687" max="7687" width="6.33203125" style="99" customWidth="1"/>
    <col min="7688" max="7688" width="16.44140625" style="99" customWidth="1"/>
    <col min="7689" max="7689" width="1.33203125" style="99" customWidth="1"/>
    <col min="7690" max="7690" width="3.77734375" style="99" customWidth="1"/>
    <col min="7691" max="7697" width="8.88671875" style="99"/>
    <col min="7698" max="7707" width="0" style="99" hidden="1" customWidth="1"/>
    <col min="7708" max="7936" width="8.88671875" style="99"/>
    <col min="7937" max="7937" width="3.109375" style="99" customWidth="1"/>
    <col min="7938" max="7938" width="8.88671875" style="99"/>
    <col min="7939" max="7939" width="22" style="99" customWidth="1"/>
    <col min="7940" max="7940" width="12.6640625" style="99" customWidth="1"/>
    <col min="7941" max="7942" width="8.88671875" style="99"/>
    <col min="7943" max="7943" width="6.33203125" style="99" customWidth="1"/>
    <col min="7944" max="7944" width="16.44140625" style="99" customWidth="1"/>
    <col min="7945" max="7945" width="1.33203125" style="99" customWidth="1"/>
    <col min="7946" max="7946" width="3.77734375" style="99" customWidth="1"/>
    <col min="7947" max="7953" width="8.88671875" style="99"/>
    <col min="7954" max="7963" width="0" style="99" hidden="1" customWidth="1"/>
    <col min="7964" max="8192" width="8.88671875" style="99"/>
    <col min="8193" max="8193" width="3.109375" style="99" customWidth="1"/>
    <col min="8194" max="8194" width="8.88671875" style="99"/>
    <col min="8195" max="8195" width="22" style="99" customWidth="1"/>
    <col min="8196" max="8196" width="12.6640625" style="99" customWidth="1"/>
    <col min="8197" max="8198" width="8.88671875" style="99"/>
    <col min="8199" max="8199" width="6.33203125" style="99" customWidth="1"/>
    <col min="8200" max="8200" width="16.44140625" style="99" customWidth="1"/>
    <col min="8201" max="8201" width="1.33203125" style="99" customWidth="1"/>
    <col min="8202" max="8202" width="3.77734375" style="99" customWidth="1"/>
    <col min="8203" max="8209" width="8.88671875" style="99"/>
    <col min="8210" max="8219" width="0" style="99" hidden="1" customWidth="1"/>
    <col min="8220" max="8448" width="8.88671875" style="99"/>
    <col min="8449" max="8449" width="3.109375" style="99" customWidth="1"/>
    <col min="8450" max="8450" width="8.88671875" style="99"/>
    <col min="8451" max="8451" width="22" style="99" customWidth="1"/>
    <col min="8452" max="8452" width="12.6640625" style="99" customWidth="1"/>
    <col min="8453" max="8454" width="8.88671875" style="99"/>
    <col min="8455" max="8455" width="6.33203125" style="99" customWidth="1"/>
    <col min="8456" max="8456" width="16.44140625" style="99" customWidth="1"/>
    <col min="8457" max="8457" width="1.33203125" style="99" customWidth="1"/>
    <col min="8458" max="8458" width="3.77734375" style="99" customWidth="1"/>
    <col min="8459" max="8465" width="8.88671875" style="99"/>
    <col min="8466" max="8475" width="0" style="99" hidden="1" customWidth="1"/>
    <col min="8476" max="8704" width="8.88671875" style="99"/>
    <col min="8705" max="8705" width="3.109375" style="99" customWidth="1"/>
    <col min="8706" max="8706" width="8.88671875" style="99"/>
    <col min="8707" max="8707" width="22" style="99" customWidth="1"/>
    <col min="8708" max="8708" width="12.6640625" style="99" customWidth="1"/>
    <col min="8709" max="8710" width="8.88671875" style="99"/>
    <col min="8711" max="8711" width="6.33203125" style="99" customWidth="1"/>
    <col min="8712" max="8712" width="16.44140625" style="99" customWidth="1"/>
    <col min="8713" max="8713" width="1.33203125" style="99" customWidth="1"/>
    <col min="8714" max="8714" width="3.77734375" style="99" customWidth="1"/>
    <col min="8715" max="8721" width="8.88671875" style="99"/>
    <col min="8722" max="8731" width="0" style="99" hidden="1" customWidth="1"/>
    <col min="8732" max="8960" width="8.88671875" style="99"/>
    <col min="8961" max="8961" width="3.109375" style="99" customWidth="1"/>
    <col min="8962" max="8962" width="8.88671875" style="99"/>
    <col min="8963" max="8963" width="22" style="99" customWidth="1"/>
    <col min="8964" max="8964" width="12.6640625" style="99" customWidth="1"/>
    <col min="8965" max="8966" width="8.88671875" style="99"/>
    <col min="8967" max="8967" width="6.33203125" style="99" customWidth="1"/>
    <col min="8968" max="8968" width="16.44140625" style="99" customWidth="1"/>
    <col min="8969" max="8969" width="1.33203125" style="99" customWidth="1"/>
    <col min="8970" max="8970" width="3.77734375" style="99" customWidth="1"/>
    <col min="8971" max="8977" width="8.88671875" style="99"/>
    <col min="8978" max="8987" width="0" style="99" hidden="1" customWidth="1"/>
    <col min="8988" max="9216" width="8.88671875" style="99"/>
    <col min="9217" max="9217" width="3.109375" style="99" customWidth="1"/>
    <col min="9218" max="9218" width="8.88671875" style="99"/>
    <col min="9219" max="9219" width="22" style="99" customWidth="1"/>
    <col min="9220" max="9220" width="12.6640625" style="99" customWidth="1"/>
    <col min="9221" max="9222" width="8.88671875" style="99"/>
    <col min="9223" max="9223" width="6.33203125" style="99" customWidth="1"/>
    <col min="9224" max="9224" width="16.44140625" style="99" customWidth="1"/>
    <col min="9225" max="9225" width="1.33203125" style="99" customWidth="1"/>
    <col min="9226" max="9226" width="3.77734375" style="99" customWidth="1"/>
    <col min="9227" max="9233" width="8.88671875" style="99"/>
    <col min="9234" max="9243" width="0" style="99" hidden="1" customWidth="1"/>
    <col min="9244" max="9472" width="8.88671875" style="99"/>
    <col min="9473" max="9473" width="3.109375" style="99" customWidth="1"/>
    <col min="9474" max="9474" width="8.88671875" style="99"/>
    <col min="9475" max="9475" width="22" style="99" customWidth="1"/>
    <col min="9476" max="9476" width="12.6640625" style="99" customWidth="1"/>
    <col min="9477" max="9478" width="8.88671875" style="99"/>
    <col min="9479" max="9479" width="6.33203125" style="99" customWidth="1"/>
    <col min="9480" max="9480" width="16.44140625" style="99" customWidth="1"/>
    <col min="9481" max="9481" width="1.33203125" style="99" customWidth="1"/>
    <col min="9482" max="9482" width="3.77734375" style="99" customWidth="1"/>
    <col min="9483" max="9489" width="8.88671875" style="99"/>
    <col min="9490" max="9499" width="0" style="99" hidden="1" customWidth="1"/>
    <col min="9500" max="9728" width="8.88671875" style="99"/>
    <col min="9729" max="9729" width="3.109375" style="99" customWidth="1"/>
    <col min="9730" max="9730" width="8.88671875" style="99"/>
    <col min="9731" max="9731" width="22" style="99" customWidth="1"/>
    <col min="9732" max="9732" width="12.6640625" style="99" customWidth="1"/>
    <col min="9733" max="9734" width="8.88671875" style="99"/>
    <col min="9735" max="9735" width="6.33203125" style="99" customWidth="1"/>
    <col min="9736" max="9736" width="16.44140625" style="99" customWidth="1"/>
    <col min="9737" max="9737" width="1.33203125" style="99" customWidth="1"/>
    <col min="9738" max="9738" width="3.77734375" style="99" customWidth="1"/>
    <col min="9739" max="9745" width="8.88671875" style="99"/>
    <col min="9746" max="9755" width="0" style="99" hidden="1" customWidth="1"/>
    <col min="9756" max="9984" width="8.88671875" style="99"/>
    <col min="9985" max="9985" width="3.109375" style="99" customWidth="1"/>
    <col min="9986" max="9986" width="8.88671875" style="99"/>
    <col min="9987" max="9987" width="22" style="99" customWidth="1"/>
    <col min="9988" max="9988" width="12.6640625" style="99" customWidth="1"/>
    <col min="9989" max="9990" width="8.88671875" style="99"/>
    <col min="9991" max="9991" width="6.33203125" style="99" customWidth="1"/>
    <col min="9992" max="9992" width="16.44140625" style="99" customWidth="1"/>
    <col min="9993" max="9993" width="1.33203125" style="99" customWidth="1"/>
    <col min="9994" max="9994" width="3.77734375" style="99" customWidth="1"/>
    <col min="9995" max="10001" width="8.88671875" style="99"/>
    <col min="10002" max="10011" width="0" style="99" hidden="1" customWidth="1"/>
    <col min="10012" max="10240" width="8.88671875" style="99"/>
    <col min="10241" max="10241" width="3.109375" style="99" customWidth="1"/>
    <col min="10242" max="10242" width="8.88671875" style="99"/>
    <col min="10243" max="10243" width="22" style="99" customWidth="1"/>
    <col min="10244" max="10244" width="12.6640625" style="99" customWidth="1"/>
    <col min="10245" max="10246" width="8.88671875" style="99"/>
    <col min="10247" max="10247" width="6.33203125" style="99" customWidth="1"/>
    <col min="10248" max="10248" width="16.44140625" style="99" customWidth="1"/>
    <col min="10249" max="10249" width="1.33203125" style="99" customWidth="1"/>
    <col min="10250" max="10250" width="3.77734375" style="99" customWidth="1"/>
    <col min="10251" max="10257" width="8.88671875" style="99"/>
    <col min="10258" max="10267" width="0" style="99" hidden="1" customWidth="1"/>
    <col min="10268" max="10496" width="8.88671875" style="99"/>
    <col min="10497" max="10497" width="3.109375" style="99" customWidth="1"/>
    <col min="10498" max="10498" width="8.88671875" style="99"/>
    <col min="10499" max="10499" width="22" style="99" customWidth="1"/>
    <col min="10500" max="10500" width="12.6640625" style="99" customWidth="1"/>
    <col min="10501" max="10502" width="8.88671875" style="99"/>
    <col min="10503" max="10503" width="6.33203125" style="99" customWidth="1"/>
    <col min="10504" max="10504" width="16.44140625" style="99" customWidth="1"/>
    <col min="10505" max="10505" width="1.33203125" style="99" customWidth="1"/>
    <col min="10506" max="10506" width="3.77734375" style="99" customWidth="1"/>
    <col min="10507" max="10513" width="8.88671875" style="99"/>
    <col min="10514" max="10523" width="0" style="99" hidden="1" customWidth="1"/>
    <col min="10524" max="10752" width="8.88671875" style="99"/>
    <col min="10753" max="10753" width="3.109375" style="99" customWidth="1"/>
    <col min="10754" max="10754" width="8.88671875" style="99"/>
    <col min="10755" max="10755" width="22" style="99" customWidth="1"/>
    <col min="10756" max="10756" width="12.6640625" style="99" customWidth="1"/>
    <col min="10757" max="10758" width="8.88671875" style="99"/>
    <col min="10759" max="10759" width="6.33203125" style="99" customWidth="1"/>
    <col min="10760" max="10760" width="16.44140625" style="99" customWidth="1"/>
    <col min="10761" max="10761" width="1.33203125" style="99" customWidth="1"/>
    <col min="10762" max="10762" width="3.77734375" style="99" customWidth="1"/>
    <col min="10763" max="10769" width="8.88671875" style="99"/>
    <col min="10770" max="10779" width="0" style="99" hidden="1" customWidth="1"/>
    <col min="10780" max="11008" width="8.88671875" style="99"/>
    <col min="11009" max="11009" width="3.109375" style="99" customWidth="1"/>
    <col min="11010" max="11010" width="8.88671875" style="99"/>
    <col min="11011" max="11011" width="22" style="99" customWidth="1"/>
    <col min="11012" max="11012" width="12.6640625" style="99" customWidth="1"/>
    <col min="11013" max="11014" width="8.88671875" style="99"/>
    <col min="11015" max="11015" width="6.33203125" style="99" customWidth="1"/>
    <col min="11016" max="11016" width="16.44140625" style="99" customWidth="1"/>
    <col min="11017" max="11017" width="1.33203125" style="99" customWidth="1"/>
    <col min="11018" max="11018" width="3.77734375" style="99" customWidth="1"/>
    <col min="11019" max="11025" width="8.88671875" style="99"/>
    <col min="11026" max="11035" width="0" style="99" hidden="1" customWidth="1"/>
    <col min="11036" max="11264" width="8.88671875" style="99"/>
    <col min="11265" max="11265" width="3.109375" style="99" customWidth="1"/>
    <col min="11266" max="11266" width="8.88671875" style="99"/>
    <col min="11267" max="11267" width="22" style="99" customWidth="1"/>
    <col min="11268" max="11268" width="12.6640625" style="99" customWidth="1"/>
    <col min="11269" max="11270" width="8.88671875" style="99"/>
    <col min="11271" max="11271" width="6.33203125" style="99" customWidth="1"/>
    <col min="11272" max="11272" width="16.44140625" style="99" customWidth="1"/>
    <col min="11273" max="11273" width="1.33203125" style="99" customWidth="1"/>
    <col min="11274" max="11274" width="3.77734375" style="99" customWidth="1"/>
    <col min="11275" max="11281" width="8.88671875" style="99"/>
    <col min="11282" max="11291" width="0" style="99" hidden="1" customWidth="1"/>
    <col min="11292" max="11520" width="8.88671875" style="99"/>
    <col min="11521" max="11521" width="3.109375" style="99" customWidth="1"/>
    <col min="11522" max="11522" width="8.88671875" style="99"/>
    <col min="11523" max="11523" width="22" style="99" customWidth="1"/>
    <col min="11524" max="11524" width="12.6640625" style="99" customWidth="1"/>
    <col min="11525" max="11526" width="8.88671875" style="99"/>
    <col min="11527" max="11527" width="6.33203125" style="99" customWidth="1"/>
    <col min="11528" max="11528" width="16.44140625" style="99" customWidth="1"/>
    <col min="11529" max="11529" width="1.33203125" style="99" customWidth="1"/>
    <col min="11530" max="11530" width="3.77734375" style="99" customWidth="1"/>
    <col min="11531" max="11537" width="8.88671875" style="99"/>
    <col min="11538" max="11547" width="0" style="99" hidden="1" customWidth="1"/>
    <col min="11548" max="11776" width="8.88671875" style="99"/>
    <col min="11777" max="11777" width="3.109375" style="99" customWidth="1"/>
    <col min="11778" max="11778" width="8.88671875" style="99"/>
    <col min="11779" max="11779" width="22" style="99" customWidth="1"/>
    <col min="11780" max="11780" width="12.6640625" style="99" customWidth="1"/>
    <col min="11781" max="11782" width="8.88671875" style="99"/>
    <col min="11783" max="11783" width="6.33203125" style="99" customWidth="1"/>
    <col min="11784" max="11784" width="16.44140625" style="99" customWidth="1"/>
    <col min="11785" max="11785" width="1.33203125" style="99" customWidth="1"/>
    <col min="11786" max="11786" width="3.77734375" style="99" customWidth="1"/>
    <col min="11787" max="11793" width="8.88671875" style="99"/>
    <col min="11794" max="11803" width="0" style="99" hidden="1" customWidth="1"/>
    <col min="11804" max="12032" width="8.88671875" style="99"/>
    <col min="12033" max="12033" width="3.109375" style="99" customWidth="1"/>
    <col min="12034" max="12034" width="8.88671875" style="99"/>
    <col min="12035" max="12035" width="22" style="99" customWidth="1"/>
    <col min="12036" max="12036" width="12.6640625" style="99" customWidth="1"/>
    <col min="12037" max="12038" width="8.88671875" style="99"/>
    <col min="12039" max="12039" width="6.33203125" style="99" customWidth="1"/>
    <col min="12040" max="12040" width="16.44140625" style="99" customWidth="1"/>
    <col min="12041" max="12041" width="1.33203125" style="99" customWidth="1"/>
    <col min="12042" max="12042" width="3.77734375" style="99" customWidth="1"/>
    <col min="12043" max="12049" width="8.88671875" style="99"/>
    <col min="12050" max="12059" width="0" style="99" hidden="1" customWidth="1"/>
    <col min="12060" max="12288" width="8.88671875" style="99"/>
    <col min="12289" max="12289" width="3.109375" style="99" customWidth="1"/>
    <col min="12290" max="12290" width="8.88671875" style="99"/>
    <col min="12291" max="12291" width="22" style="99" customWidth="1"/>
    <col min="12292" max="12292" width="12.6640625" style="99" customWidth="1"/>
    <col min="12293" max="12294" width="8.88671875" style="99"/>
    <col min="12295" max="12295" width="6.33203125" style="99" customWidth="1"/>
    <col min="12296" max="12296" width="16.44140625" style="99" customWidth="1"/>
    <col min="12297" max="12297" width="1.33203125" style="99" customWidth="1"/>
    <col min="12298" max="12298" width="3.77734375" style="99" customWidth="1"/>
    <col min="12299" max="12305" width="8.88671875" style="99"/>
    <col min="12306" max="12315" width="0" style="99" hidden="1" customWidth="1"/>
    <col min="12316" max="12544" width="8.88671875" style="99"/>
    <col min="12545" max="12545" width="3.109375" style="99" customWidth="1"/>
    <col min="12546" max="12546" width="8.88671875" style="99"/>
    <col min="12547" max="12547" width="22" style="99" customWidth="1"/>
    <col min="12548" max="12548" width="12.6640625" style="99" customWidth="1"/>
    <col min="12549" max="12550" width="8.88671875" style="99"/>
    <col min="12551" max="12551" width="6.33203125" style="99" customWidth="1"/>
    <col min="12552" max="12552" width="16.44140625" style="99" customWidth="1"/>
    <col min="12553" max="12553" width="1.33203125" style="99" customWidth="1"/>
    <col min="12554" max="12554" width="3.77734375" style="99" customWidth="1"/>
    <col min="12555" max="12561" width="8.88671875" style="99"/>
    <col min="12562" max="12571" width="0" style="99" hidden="1" customWidth="1"/>
    <col min="12572" max="12800" width="8.88671875" style="99"/>
    <col min="12801" max="12801" width="3.109375" style="99" customWidth="1"/>
    <col min="12802" max="12802" width="8.88671875" style="99"/>
    <col min="12803" max="12803" width="22" style="99" customWidth="1"/>
    <col min="12804" max="12804" width="12.6640625" style="99" customWidth="1"/>
    <col min="12805" max="12806" width="8.88671875" style="99"/>
    <col min="12807" max="12807" width="6.33203125" style="99" customWidth="1"/>
    <col min="12808" max="12808" width="16.44140625" style="99" customWidth="1"/>
    <col min="12809" max="12809" width="1.33203125" style="99" customWidth="1"/>
    <col min="12810" max="12810" width="3.77734375" style="99" customWidth="1"/>
    <col min="12811" max="12817" width="8.88671875" style="99"/>
    <col min="12818" max="12827" width="0" style="99" hidden="1" customWidth="1"/>
    <col min="12828" max="13056" width="8.88671875" style="99"/>
    <col min="13057" max="13057" width="3.109375" style="99" customWidth="1"/>
    <col min="13058" max="13058" width="8.88671875" style="99"/>
    <col min="13059" max="13059" width="22" style="99" customWidth="1"/>
    <col min="13060" max="13060" width="12.6640625" style="99" customWidth="1"/>
    <col min="13061" max="13062" width="8.88671875" style="99"/>
    <col min="13063" max="13063" width="6.33203125" style="99" customWidth="1"/>
    <col min="13064" max="13064" width="16.44140625" style="99" customWidth="1"/>
    <col min="13065" max="13065" width="1.33203125" style="99" customWidth="1"/>
    <col min="13066" max="13066" width="3.77734375" style="99" customWidth="1"/>
    <col min="13067" max="13073" width="8.88671875" style="99"/>
    <col min="13074" max="13083" width="0" style="99" hidden="1" customWidth="1"/>
    <col min="13084" max="13312" width="8.88671875" style="99"/>
    <col min="13313" max="13313" width="3.109375" style="99" customWidth="1"/>
    <col min="13314" max="13314" width="8.88671875" style="99"/>
    <col min="13315" max="13315" width="22" style="99" customWidth="1"/>
    <col min="13316" max="13316" width="12.6640625" style="99" customWidth="1"/>
    <col min="13317" max="13318" width="8.88671875" style="99"/>
    <col min="13319" max="13319" width="6.33203125" style="99" customWidth="1"/>
    <col min="13320" max="13320" width="16.44140625" style="99" customWidth="1"/>
    <col min="13321" max="13321" width="1.33203125" style="99" customWidth="1"/>
    <col min="13322" max="13322" width="3.77734375" style="99" customWidth="1"/>
    <col min="13323" max="13329" width="8.88671875" style="99"/>
    <col min="13330" max="13339" width="0" style="99" hidden="1" customWidth="1"/>
    <col min="13340" max="13568" width="8.88671875" style="99"/>
    <col min="13569" max="13569" width="3.109375" style="99" customWidth="1"/>
    <col min="13570" max="13570" width="8.88671875" style="99"/>
    <col min="13571" max="13571" width="22" style="99" customWidth="1"/>
    <col min="13572" max="13572" width="12.6640625" style="99" customWidth="1"/>
    <col min="13573" max="13574" width="8.88671875" style="99"/>
    <col min="13575" max="13575" width="6.33203125" style="99" customWidth="1"/>
    <col min="13576" max="13576" width="16.44140625" style="99" customWidth="1"/>
    <col min="13577" max="13577" width="1.33203125" style="99" customWidth="1"/>
    <col min="13578" max="13578" width="3.77734375" style="99" customWidth="1"/>
    <col min="13579" max="13585" width="8.88671875" style="99"/>
    <col min="13586" max="13595" width="0" style="99" hidden="1" customWidth="1"/>
    <col min="13596" max="13824" width="8.88671875" style="99"/>
    <col min="13825" max="13825" width="3.109375" style="99" customWidth="1"/>
    <col min="13826" max="13826" width="8.88671875" style="99"/>
    <col min="13827" max="13827" width="22" style="99" customWidth="1"/>
    <col min="13828" max="13828" width="12.6640625" style="99" customWidth="1"/>
    <col min="13829" max="13830" width="8.88671875" style="99"/>
    <col min="13831" max="13831" width="6.33203125" style="99" customWidth="1"/>
    <col min="13832" max="13832" width="16.44140625" style="99" customWidth="1"/>
    <col min="13833" max="13833" width="1.33203125" style="99" customWidth="1"/>
    <col min="13834" max="13834" width="3.77734375" style="99" customWidth="1"/>
    <col min="13835" max="13841" width="8.88671875" style="99"/>
    <col min="13842" max="13851" width="0" style="99" hidden="1" customWidth="1"/>
    <col min="13852" max="14080" width="8.88671875" style="99"/>
    <col min="14081" max="14081" width="3.109375" style="99" customWidth="1"/>
    <col min="14082" max="14082" width="8.88671875" style="99"/>
    <col min="14083" max="14083" width="22" style="99" customWidth="1"/>
    <col min="14084" max="14084" width="12.6640625" style="99" customWidth="1"/>
    <col min="14085" max="14086" width="8.88671875" style="99"/>
    <col min="14087" max="14087" width="6.33203125" style="99" customWidth="1"/>
    <col min="14088" max="14088" width="16.44140625" style="99" customWidth="1"/>
    <col min="14089" max="14089" width="1.33203125" style="99" customWidth="1"/>
    <col min="14090" max="14090" width="3.77734375" style="99" customWidth="1"/>
    <col min="14091" max="14097" width="8.88671875" style="99"/>
    <col min="14098" max="14107" width="0" style="99" hidden="1" customWidth="1"/>
    <col min="14108" max="14336" width="8.88671875" style="99"/>
    <col min="14337" max="14337" width="3.109375" style="99" customWidth="1"/>
    <col min="14338" max="14338" width="8.88671875" style="99"/>
    <col min="14339" max="14339" width="22" style="99" customWidth="1"/>
    <col min="14340" max="14340" width="12.6640625" style="99" customWidth="1"/>
    <col min="14341" max="14342" width="8.88671875" style="99"/>
    <col min="14343" max="14343" width="6.33203125" style="99" customWidth="1"/>
    <col min="14344" max="14344" width="16.44140625" style="99" customWidth="1"/>
    <col min="14345" max="14345" width="1.33203125" style="99" customWidth="1"/>
    <col min="14346" max="14346" width="3.77734375" style="99" customWidth="1"/>
    <col min="14347" max="14353" width="8.88671875" style="99"/>
    <col min="14354" max="14363" width="0" style="99" hidden="1" customWidth="1"/>
    <col min="14364" max="14592" width="8.88671875" style="99"/>
    <col min="14593" max="14593" width="3.109375" style="99" customWidth="1"/>
    <col min="14594" max="14594" width="8.88671875" style="99"/>
    <col min="14595" max="14595" width="22" style="99" customWidth="1"/>
    <col min="14596" max="14596" width="12.6640625" style="99" customWidth="1"/>
    <col min="14597" max="14598" width="8.88671875" style="99"/>
    <col min="14599" max="14599" width="6.33203125" style="99" customWidth="1"/>
    <col min="14600" max="14600" width="16.44140625" style="99" customWidth="1"/>
    <col min="14601" max="14601" width="1.33203125" style="99" customWidth="1"/>
    <col min="14602" max="14602" width="3.77734375" style="99" customWidth="1"/>
    <col min="14603" max="14609" width="8.88671875" style="99"/>
    <col min="14610" max="14619" width="0" style="99" hidden="1" customWidth="1"/>
    <col min="14620" max="14848" width="8.88671875" style="99"/>
    <col min="14849" max="14849" width="3.109375" style="99" customWidth="1"/>
    <col min="14850" max="14850" width="8.88671875" style="99"/>
    <col min="14851" max="14851" width="22" style="99" customWidth="1"/>
    <col min="14852" max="14852" width="12.6640625" style="99" customWidth="1"/>
    <col min="14853" max="14854" width="8.88671875" style="99"/>
    <col min="14855" max="14855" width="6.33203125" style="99" customWidth="1"/>
    <col min="14856" max="14856" width="16.44140625" style="99" customWidth="1"/>
    <col min="14857" max="14857" width="1.33203125" style="99" customWidth="1"/>
    <col min="14858" max="14858" width="3.77734375" style="99" customWidth="1"/>
    <col min="14859" max="14865" width="8.88671875" style="99"/>
    <col min="14866" max="14875" width="0" style="99" hidden="1" customWidth="1"/>
    <col min="14876" max="15104" width="8.88671875" style="99"/>
    <col min="15105" max="15105" width="3.109375" style="99" customWidth="1"/>
    <col min="15106" max="15106" width="8.88671875" style="99"/>
    <col min="15107" max="15107" width="22" style="99" customWidth="1"/>
    <col min="15108" max="15108" width="12.6640625" style="99" customWidth="1"/>
    <col min="15109" max="15110" width="8.88671875" style="99"/>
    <col min="15111" max="15111" width="6.33203125" style="99" customWidth="1"/>
    <col min="15112" max="15112" width="16.44140625" style="99" customWidth="1"/>
    <col min="15113" max="15113" width="1.33203125" style="99" customWidth="1"/>
    <col min="15114" max="15114" width="3.77734375" style="99" customWidth="1"/>
    <col min="15115" max="15121" width="8.88671875" style="99"/>
    <col min="15122" max="15131" width="0" style="99" hidden="1" customWidth="1"/>
    <col min="15132" max="15360" width="8.88671875" style="99"/>
    <col min="15361" max="15361" width="3.109375" style="99" customWidth="1"/>
    <col min="15362" max="15362" width="8.88671875" style="99"/>
    <col min="15363" max="15363" width="22" style="99" customWidth="1"/>
    <col min="15364" max="15364" width="12.6640625" style="99" customWidth="1"/>
    <col min="15365" max="15366" width="8.88671875" style="99"/>
    <col min="15367" max="15367" width="6.33203125" style="99" customWidth="1"/>
    <col min="15368" max="15368" width="16.44140625" style="99" customWidth="1"/>
    <col min="15369" max="15369" width="1.33203125" style="99" customWidth="1"/>
    <col min="15370" max="15370" width="3.77734375" style="99" customWidth="1"/>
    <col min="15371" max="15377" width="8.88671875" style="99"/>
    <col min="15378" max="15387" width="0" style="99" hidden="1" customWidth="1"/>
    <col min="15388" max="15616" width="8.88671875" style="99"/>
    <col min="15617" max="15617" width="3.109375" style="99" customWidth="1"/>
    <col min="15618" max="15618" width="8.88671875" style="99"/>
    <col min="15619" max="15619" width="22" style="99" customWidth="1"/>
    <col min="15620" max="15620" width="12.6640625" style="99" customWidth="1"/>
    <col min="15621" max="15622" width="8.88671875" style="99"/>
    <col min="15623" max="15623" width="6.33203125" style="99" customWidth="1"/>
    <col min="15624" max="15624" width="16.44140625" style="99" customWidth="1"/>
    <col min="15625" max="15625" width="1.33203125" style="99" customWidth="1"/>
    <col min="15626" max="15626" width="3.77734375" style="99" customWidth="1"/>
    <col min="15627" max="15633" width="8.88671875" style="99"/>
    <col min="15634" max="15643" width="0" style="99" hidden="1" customWidth="1"/>
    <col min="15644" max="15872" width="8.88671875" style="99"/>
    <col min="15873" max="15873" width="3.109375" style="99" customWidth="1"/>
    <col min="15874" max="15874" width="8.88671875" style="99"/>
    <col min="15875" max="15875" width="22" style="99" customWidth="1"/>
    <col min="15876" max="15876" width="12.6640625" style="99" customWidth="1"/>
    <col min="15877" max="15878" width="8.88671875" style="99"/>
    <col min="15879" max="15879" width="6.33203125" style="99" customWidth="1"/>
    <col min="15880" max="15880" width="16.44140625" style="99" customWidth="1"/>
    <col min="15881" max="15881" width="1.33203125" style="99" customWidth="1"/>
    <col min="15882" max="15882" width="3.77734375" style="99" customWidth="1"/>
    <col min="15883" max="15889" width="8.88671875" style="99"/>
    <col min="15890" max="15899" width="0" style="99" hidden="1" customWidth="1"/>
    <col min="15900" max="16128" width="8.88671875" style="99"/>
    <col min="16129" max="16129" width="3.109375" style="99" customWidth="1"/>
    <col min="16130" max="16130" width="8.88671875" style="99"/>
    <col min="16131" max="16131" width="22" style="99" customWidth="1"/>
    <col min="16132" max="16132" width="12.6640625" style="99" customWidth="1"/>
    <col min="16133" max="16134" width="8.88671875" style="99"/>
    <col min="16135" max="16135" width="6.33203125" style="99" customWidth="1"/>
    <col min="16136" max="16136" width="16.44140625" style="99" customWidth="1"/>
    <col min="16137" max="16137" width="1.33203125" style="99" customWidth="1"/>
    <col min="16138" max="16138" width="3.77734375" style="99" customWidth="1"/>
    <col min="16139" max="16145" width="8.88671875" style="99"/>
    <col min="16146" max="16155" width="0" style="99" hidden="1" customWidth="1"/>
    <col min="16156" max="16384" width="8.88671875" style="99"/>
  </cols>
  <sheetData>
    <row r="1" spans="1:29" ht="49.5" customHeight="1">
      <c r="A1" s="99" t="s">
        <v>313</v>
      </c>
      <c r="K1" s="592" t="s">
        <v>544</v>
      </c>
      <c r="L1" s="593"/>
      <c r="M1" s="593"/>
      <c r="N1" s="593"/>
      <c r="O1" s="593"/>
      <c r="P1" s="593"/>
      <c r="Q1" s="594"/>
      <c r="R1" s="273"/>
      <c r="S1" s="273"/>
      <c r="T1" s="273"/>
      <c r="U1" s="273"/>
      <c r="V1" s="273"/>
      <c r="W1" s="273"/>
      <c r="X1" s="273"/>
      <c r="Y1" s="273"/>
      <c r="Z1" s="273"/>
      <c r="AA1" s="273"/>
    </row>
    <row r="2" spans="1:29">
      <c r="A2" s="99" t="s">
        <v>608</v>
      </c>
      <c r="K2" s="595"/>
      <c r="L2" s="596"/>
      <c r="M2" s="596"/>
      <c r="N2" s="596"/>
      <c r="O2" s="596"/>
      <c r="P2" s="596"/>
      <c r="Q2" s="597"/>
      <c r="R2" s="273"/>
      <c r="S2" s="273"/>
      <c r="T2" s="273"/>
      <c r="U2" s="273"/>
      <c r="V2" s="273"/>
      <c r="W2" s="273"/>
      <c r="X2" s="273"/>
      <c r="Y2" s="273"/>
      <c r="Z2" s="273"/>
      <c r="AA2" s="273"/>
    </row>
    <row r="3" spans="1:29" ht="13.5" customHeight="1" thickBot="1">
      <c r="E3" s="601" t="s">
        <v>609</v>
      </c>
      <c r="F3" s="602"/>
      <c r="G3" s="602"/>
      <c r="H3" s="602"/>
      <c r="I3" s="603"/>
      <c r="K3" s="598"/>
      <c r="L3" s="599"/>
      <c r="M3" s="599"/>
      <c r="N3" s="599"/>
      <c r="O3" s="599"/>
      <c r="P3" s="599"/>
      <c r="Q3" s="600"/>
      <c r="R3" s="273"/>
      <c r="S3" s="273"/>
      <c r="T3" s="273"/>
      <c r="U3" s="273"/>
      <c r="V3" s="273"/>
      <c r="W3" s="273"/>
      <c r="X3" s="273"/>
      <c r="Y3" s="273"/>
      <c r="Z3" s="273"/>
      <c r="AA3" s="273"/>
    </row>
    <row r="4" spans="1:29" ht="14.25" customHeight="1">
      <c r="E4" s="271" t="s">
        <v>70</v>
      </c>
      <c r="F4" s="272">
        <f>'別紙(工場)(R6)'!K177</f>
        <v>6</v>
      </c>
      <c r="G4" s="369">
        <f>'別紙(工場)(R6)'!L177</f>
        <v>-2025</v>
      </c>
      <c r="H4" s="367" t="s">
        <v>739</v>
      </c>
      <c r="I4" s="368"/>
      <c r="K4" s="105"/>
      <c r="L4" s="106" t="s">
        <v>90</v>
      </c>
      <c r="M4" s="105"/>
      <c r="O4" s="105"/>
      <c r="P4" s="105"/>
      <c r="Q4" s="107"/>
      <c r="R4" s="273"/>
      <c r="S4" s="273"/>
      <c r="T4" s="273"/>
      <c r="U4" s="273"/>
      <c r="V4" s="273"/>
      <c r="W4" s="273"/>
      <c r="X4" s="273"/>
      <c r="Y4" s="273"/>
      <c r="Z4" s="273"/>
      <c r="AA4" s="273"/>
    </row>
    <row r="5" spans="1:29" ht="25.8" customHeight="1">
      <c r="A5" s="604" t="s">
        <v>91</v>
      </c>
      <c r="B5" s="605"/>
      <c r="C5" s="605"/>
      <c r="D5" s="606"/>
      <c r="E5" s="341" t="s">
        <v>92</v>
      </c>
      <c r="F5" s="607" t="s">
        <v>673</v>
      </c>
      <c r="G5" s="607"/>
      <c r="H5" s="607" t="s">
        <v>314</v>
      </c>
      <c r="I5" s="607"/>
      <c r="J5" s="226"/>
      <c r="K5" s="108"/>
      <c r="L5" s="227" t="s">
        <v>93</v>
      </c>
      <c r="M5" s="227" t="s">
        <v>94</v>
      </c>
      <c r="N5" s="227" t="str">
        <f>IF(COUNTIF(L6:L73,"レ")&gt;0,"変更前","")</f>
        <v/>
      </c>
      <c r="P5" s="227" t="s">
        <v>93</v>
      </c>
      <c r="Q5" s="228" t="s">
        <v>95</v>
      </c>
      <c r="R5" s="229" t="str">
        <f>IF(COUNTIF(P6:P73,"レ")&gt;0,"変更前","")</f>
        <v/>
      </c>
      <c r="S5" s="99"/>
      <c r="T5" s="230" t="s">
        <v>96</v>
      </c>
      <c r="U5" s="99"/>
      <c r="V5" s="230" t="s">
        <v>97</v>
      </c>
      <c r="W5" s="99"/>
      <c r="X5" s="341" t="s">
        <v>98</v>
      </c>
      <c r="Y5" s="341" t="s">
        <v>99</v>
      </c>
      <c r="Z5" s="341" t="s">
        <v>100</v>
      </c>
      <c r="AA5" s="231" t="s">
        <v>101</v>
      </c>
    </row>
    <row r="6" spans="1:29" ht="27.6" customHeight="1">
      <c r="A6" s="609" t="s">
        <v>615</v>
      </c>
      <c r="B6" s="232" t="s">
        <v>138</v>
      </c>
      <c r="C6" s="233"/>
      <c r="D6" s="234"/>
      <c r="E6" s="109" t="s">
        <v>102</v>
      </c>
      <c r="F6" s="608"/>
      <c r="G6" s="608"/>
      <c r="H6" s="608"/>
      <c r="I6" s="608"/>
      <c r="J6" s="235"/>
      <c r="K6" s="235"/>
      <c r="L6" s="110" t="str">
        <f>IF(M6&lt;&gt;T6,"レ","")</f>
        <v/>
      </c>
      <c r="M6" s="111">
        <f t="shared" ref="M6:M60" si="0">T6</f>
        <v>38.299999999999997</v>
      </c>
      <c r="N6" s="112" t="str">
        <f>IF(L6="","",T6)</f>
        <v/>
      </c>
      <c r="P6" s="110" t="str">
        <f>IF(Q6&lt;&gt;V6,"レ","")</f>
        <v/>
      </c>
      <c r="Q6" s="113">
        <f t="shared" ref="Q6:Q60" si="1">V6</f>
        <v>6.9699999999999998E-2</v>
      </c>
      <c r="R6" s="112" t="str">
        <f>IF(P6="","",V6)</f>
        <v/>
      </c>
      <c r="S6" s="99"/>
      <c r="T6" s="236">
        <f>'（参考）別紙第１'!G3</f>
        <v>38.299999999999997</v>
      </c>
      <c r="U6" s="99"/>
      <c r="V6" s="280">
        <f>'（参考）別紙第2'!E3</f>
        <v>6.9699999999999998E-2</v>
      </c>
      <c r="W6" s="99"/>
      <c r="X6" s="237">
        <f>F6*M6</f>
        <v>0</v>
      </c>
      <c r="Y6" s="237">
        <f>H6*M6</f>
        <v>0</v>
      </c>
      <c r="Z6" s="237">
        <f>X6-Y6</f>
        <v>0</v>
      </c>
      <c r="AA6" s="230">
        <f>Z6*Q6</f>
        <v>0</v>
      </c>
      <c r="AB6" s="268">
        <f>SUM(Z6:Z36)+SUM(Z57:Z60)</f>
        <v>0</v>
      </c>
      <c r="AC6" s="328" t="s">
        <v>787</v>
      </c>
    </row>
    <row r="7" spans="1:29" ht="13.2" customHeight="1">
      <c r="A7" s="610"/>
      <c r="B7" s="232" t="s">
        <v>140</v>
      </c>
      <c r="C7" s="233"/>
      <c r="D7" s="234"/>
      <c r="E7" s="109" t="s">
        <v>102</v>
      </c>
      <c r="F7" s="608"/>
      <c r="G7" s="608"/>
      <c r="H7" s="608"/>
      <c r="I7" s="608"/>
      <c r="J7" s="235"/>
      <c r="K7" s="235"/>
      <c r="L7" s="110" t="str">
        <f t="shared" ref="L7:L55" si="2">IF(M7&lt;&gt;T7,"レ","")</f>
        <v/>
      </c>
      <c r="M7" s="111">
        <f t="shared" si="0"/>
        <v>34.799999999999997</v>
      </c>
      <c r="N7" s="112" t="str">
        <f t="shared" ref="N7:N55" si="3">IF(L7="","",T7)</f>
        <v/>
      </c>
      <c r="P7" s="110" t="str">
        <f t="shared" ref="P7:P60" si="4">IF(Q7&lt;&gt;V7,"レ","")</f>
        <v/>
      </c>
      <c r="Q7" s="113">
        <f t="shared" si="1"/>
        <v>6.7100000000000007E-2</v>
      </c>
      <c r="R7" s="112" t="str">
        <f t="shared" ref="R7:R22" si="5">IF(P7="","",V7)</f>
        <v/>
      </c>
      <c r="S7" s="99"/>
      <c r="T7" s="236">
        <f>'（参考）別紙第１'!G4</f>
        <v>34.799999999999997</v>
      </c>
      <c r="U7" s="99"/>
      <c r="V7" s="280">
        <f>'（参考）別紙第2'!E4</f>
        <v>6.7100000000000007E-2</v>
      </c>
      <c r="W7" s="99"/>
      <c r="X7" s="237">
        <f t="shared" ref="X7:X60" si="6">F7*M7</f>
        <v>0</v>
      </c>
      <c r="Y7" s="237">
        <f t="shared" ref="Y7:Y59" si="7">H7*M7</f>
        <v>0</v>
      </c>
      <c r="Z7" s="237">
        <f t="shared" ref="Z7:Z60" si="8">X7-Y7</f>
        <v>0</v>
      </c>
      <c r="AA7" s="230">
        <f t="shared" ref="AA7:AA55" si="9">Z7*Q7</f>
        <v>0</v>
      </c>
    </row>
    <row r="8" spans="1:29">
      <c r="A8" s="610"/>
      <c r="B8" s="232" t="s">
        <v>142</v>
      </c>
      <c r="C8" s="233"/>
      <c r="D8" s="234"/>
      <c r="E8" s="109" t="s">
        <v>102</v>
      </c>
      <c r="F8" s="608"/>
      <c r="G8" s="608"/>
      <c r="H8" s="608"/>
      <c r="I8" s="608"/>
      <c r="J8" s="235"/>
      <c r="K8" s="235"/>
      <c r="L8" s="110" t="str">
        <f t="shared" si="2"/>
        <v/>
      </c>
      <c r="M8" s="111">
        <f t="shared" si="0"/>
        <v>33.4</v>
      </c>
      <c r="N8" s="112" t="str">
        <f t="shared" si="3"/>
        <v/>
      </c>
      <c r="P8" s="110" t="str">
        <f t="shared" si="4"/>
        <v/>
      </c>
      <c r="Q8" s="113">
        <f t="shared" si="1"/>
        <v>6.8599999999999994E-2</v>
      </c>
      <c r="R8" s="112" t="str">
        <f t="shared" si="5"/>
        <v/>
      </c>
      <c r="S8" s="99"/>
      <c r="T8" s="236">
        <f>'（参考）別紙第１'!G5</f>
        <v>33.4</v>
      </c>
      <c r="U8" s="99"/>
      <c r="V8" s="280">
        <f>'（参考）別紙第2'!E5</f>
        <v>6.8599999999999994E-2</v>
      </c>
      <c r="W8" s="99"/>
      <c r="X8" s="237">
        <f t="shared" si="6"/>
        <v>0</v>
      </c>
      <c r="Y8" s="237">
        <f t="shared" si="7"/>
        <v>0</v>
      </c>
      <c r="Z8" s="237">
        <f t="shared" si="8"/>
        <v>0</v>
      </c>
      <c r="AA8" s="230">
        <f t="shared" si="9"/>
        <v>0</v>
      </c>
    </row>
    <row r="9" spans="1:29">
      <c r="A9" s="610"/>
      <c r="B9" s="232" t="s">
        <v>143</v>
      </c>
      <c r="C9" s="233"/>
      <c r="D9" s="234"/>
      <c r="E9" s="109" t="s">
        <v>102</v>
      </c>
      <c r="F9" s="608"/>
      <c r="G9" s="608"/>
      <c r="H9" s="608"/>
      <c r="I9" s="608"/>
      <c r="J9" s="235"/>
      <c r="K9" s="235"/>
      <c r="L9" s="110" t="str">
        <f t="shared" si="2"/>
        <v/>
      </c>
      <c r="M9" s="111">
        <f t="shared" si="0"/>
        <v>33.299999999999997</v>
      </c>
      <c r="N9" s="112" t="str">
        <f t="shared" si="3"/>
        <v/>
      </c>
      <c r="P9" s="110" t="str">
        <f t="shared" si="4"/>
        <v/>
      </c>
      <c r="Q9" s="113">
        <f t="shared" si="1"/>
        <v>6.8199999999999997E-2</v>
      </c>
      <c r="R9" s="112" t="str">
        <f t="shared" si="5"/>
        <v/>
      </c>
      <c r="S9" s="99"/>
      <c r="T9" s="236">
        <f>'（参考）別紙第１'!G6</f>
        <v>33.299999999999997</v>
      </c>
      <c r="U9" s="99"/>
      <c r="V9" s="280">
        <f>'（参考）別紙第2'!E6</f>
        <v>6.8199999999999997E-2</v>
      </c>
      <c r="W9" s="99"/>
      <c r="X9" s="237">
        <f t="shared" si="6"/>
        <v>0</v>
      </c>
      <c r="Y9" s="237">
        <f t="shared" si="7"/>
        <v>0</v>
      </c>
      <c r="Z9" s="237">
        <f t="shared" si="8"/>
        <v>0</v>
      </c>
      <c r="AA9" s="230">
        <f t="shared" si="9"/>
        <v>0</v>
      </c>
    </row>
    <row r="10" spans="1:29">
      <c r="A10" s="610"/>
      <c r="B10" s="232" t="s">
        <v>647</v>
      </c>
      <c r="C10" s="233"/>
      <c r="D10" s="234"/>
      <c r="E10" s="109" t="s">
        <v>648</v>
      </c>
      <c r="F10" s="608"/>
      <c r="G10" s="608"/>
      <c r="H10" s="608"/>
      <c r="I10" s="608"/>
      <c r="J10" s="235"/>
      <c r="K10" s="235"/>
      <c r="L10" s="110" t="str">
        <f t="shared" si="2"/>
        <v/>
      </c>
      <c r="M10" s="111">
        <f t="shared" si="0"/>
        <v>36.299999999999997</v>
      </c>
      <c r="N10" s="112" t="str">
        <f t="shared" si="3"/>
        <v/>
      </c>
      <c r="P10" s="110" t="str">
        <f t="shared" si="4"/>
        <v/>
      </c>
      <c r="Q10" s="113">
        <f t="shared" si="1"/>
        <v>6.8199999999999997E-2</v>
      </c>
      <c r="R10" s="112" t="str">
        <f t="shared" si="5"/>
        <v/>
      </c>
      <c r="S10" s="99"/>
      <c r="T10" s="236">
        <f>'（参考）別紙第１'!G7</f>
        <v>36.299999999999997</v>
      </c>
      <c r="U10" s="99"/>
      <c r="V10" s="280">
        <f>'（参考）別紙第2'!E7</f>
        <v>6.8199999999999997E-2</v>
      </c>
      <c r="W10" s="99"/>
      <c r="X10" s="237"/>
      <c r="Y10" s="237"/>
      <c r="Z10" s="237"/>
      <c r="AA10" s="230"/>
    </row>
    <row r="11" spans="1:29">
      <c r="A11" s="610"/>
      <c r="B11" s="232" t="s">
        <v>144</v>
      </c>
      <c r="C11" s="233"/>
      <c r="D11" s="234"/>
      <c r="E11" s="109" t="s">
        <v>102</v>
      </c>
      <c r="F11" s="608"/>
      <c r="G11" s="608"/>
      <c r="H11" s="579"/>
      <c r="I11" s="580"/>
      <c r="J11" s="235"/>
      <c r="K11" s="235"/>
      <c r="L11" s="110" t="str">
        <f t="shared" si="2"/>
        <v/>
      </c>
      <c r="M11" s="111">
        <f t="shared" si="0"/>
        <v>36.5</v>
      </c>
      <c r="N11" s="112" t="str">
        <f t="shared" si="3"/>
        <v/>
      </c>
      <c r="P11" s="110" t="str">
        <f t="shared" si="4"/>
        <v/>
      </c>
      <c r="Q11" s="113">
        <f t="shared" si="1"/>
        <v>6.8599999999999994E-2</v>
      </c>
      <c r="R11" s="112" t="str">
        <f t="shared" si="5"/>
        <v/>
      </c>
      <c r="S11" s="99"/>
      <c r="T11" s="236">
        <f>'（参考）別紙第１'!G8</f>
        <v>36.5</v>
      </c>
      <c r="U11" s="99"/>
      <c r="V11" s="280">
        <f>'（参考）別紙第2'!E8</f>
        <v>6.8599999999999994E-2</v>
      </c>
      <c r="W11" s="99"/>
      <c r="X11" s="237">
        <f t="shared" si="6"/>
        <v>0</v>
      </c>
      <c r="Y11" s="237">
        <f t="shared" si="7"/>
        <v>0</v>
      </c>
      <c r="Z11" s="237">
        <f t="shared" si="8"/>
        <v>0</v>
      </c>
      <c r="AA11" s="230">
        <f t="shared" si="9"/>
        <v>0</v>
      </c>
    </row>
    <row r="12" spans="1:29">
      <c r="A12" s="610"/>
      <c r="B12" s="232" t="s">
        <v>145</v>
      </c>
      <c r="C12" s="233"/>
      <c r="D12" s="234"/>
      <c r="E12" s="109" t="s">
        <v>102</v>
      </c>
      <c r="F12" s="608"/>
      <c r="G12" s="608"/>
      <c r="H12" s="579"/>
      <c r="I12" s="580"/>
      <c r="J12" s="235"/>
      <c r="K12" s="235"/>
      <c r="L12" s="110" t="str">
        <f t="shared" si="2"/>
        <v/>
      </c>
      <c r="M12" s="111">
        <f t="shared" si="0"/>
        <v>38</v>
      </c>
      <c r="N12" s="112" t="str">
        <f t="shared" si="3"/>
        <v/>
      </c>
      <c r="P12" s="110" t="str">
        <f t="shared" si="4"/>
        <v/>
      </c>
      <c r="Q12" s="113">
        <f t="shared" si="1"/>
        <v>6.8900000000000003E-2</v>
      </c>
      <c r="R12" s="112" t="str">
        <f t="shared" si="5"/>
        <v/>
      </c>
      <c r="S12" s="99"/>
      <c r="T12" s="236">
        <f>'（参考）別紙第１'!G9</f>
        <v>38</v>
      </c>
      <c r="U12" s="99"/>
      <c r="V12" s="280">
        <f>'（参考）別紙第2'!E9</f>
        <v>6.8900000000000003E-2</v>
      </c>
      <c r="W12" s="99"/>
      <c r="X12" s="237">
        <f t="shared" si="6"/>
        <v>0</v>
      </c>
      <c r="Y12" s="237">
        <f t="shared" si="7"/>
        <v>0</v>
      </c>
      <c r="Z12" s="237">
        <f t="shared" si="8"/>
        <v>0</v>
      </c>
      <c r="AA12" s="230">
        <f t="shared" si="9"/>
        <v>0</v>
      </c>
    </row>
    <row r="13" spans="1:29">
      <c r="A13" s="610"/>
      <c r="B13" s="232" t="s">
        <v>146</v>
      </c>
      <c r="C13" s="233"/>
      <c r="D13" s="234"/>
      <c r="E13" s="109" t="s">
        <v>102</v>
      </c>
      <c r="F13" s="608"/>
      <c r="G13" s="608"/>
      <c r="H13" s="579"/>
      <c r="I13" s="580"/>
      <c r="J13" s="235"/>
      <c r="K13" s="235"/>
      <c r="L13" s="110" t="str">
        <f t="shared" si="2"/>
        <v/>
      </c>
      <c r="M13" s="111">
        <f t="shared" si="0"/>
        <v>38.9</v>
      </c>
      <c r="N13" s="112" t="str">
        <f t="shared" si="3"/>
        <v/>
      </c>
      <c r="P13" s="110" t="str">
        <f t="shared" si="4"/>
        <v/>
      </c>
      <c r="Q13" s="113">
        <f t="shared" si="1"/>
        <v>7.0800000000000002E-2</v>
      </c>
      <c r="R13" s="112" t="str">
        <f t="shared" si="5"/>
        <v/>
      </c>
      <c r="S13" s="99"/>
      <c r="T13" s="236">
        <f>'（参考）別紙第１'!G10</f>
        <v>38.9</v>
      </c>
      <c r="U13" s="99"/>
      <c r="V13" s="280">
        <f>'（参考）別紙第2'!E10</f>
        <v>7.0800000000000002E-2</v>
      </c>
      <c r="W13" s="99"/>
      <c r="X13" s="237">
        <f t="shared" si="6"/>
        <v>0</v>
      </c>
      <c r="Y13" s="237">
        <f t="shared" si="7"/>
        <v>0</v>
      </c>
      <c r="Z13" s="237">
        <f t="shared" si="8"/>
        <v>0</v>
      </c>
      <c r="AA13" s="230">
        <f t="shared" si="9"/>
        <v>0</v>
      </c>
    </row>
    <row r="14" spans="1:29" ht="13.2" customHeight="1">
      <c r="A14" s="610"/>
      <c r="B14" s="232" t="s">
        <v>147</v>
      </c>
      <c r="C14" s="233"/>
      <c r="D14" s="234"/>
      <c r="E14" s="109" t="s">
        <v>102</v>
      </c>
      <c r="F14" s="608"/>
      <c r="G14" s="608"/>
      <c r="H14" s="579"/>
      <c r="I14" s="580"/>
      <c r="J14" s="235"/>
      <c r="K14" s="235"/>
      <c r="L14" s="110" t="str">
        <f t="shared" si="2"/>
        <v/>
      </c>
      <c r="M14" s="111">
        <f t="shared" si="0"/>
        <v>41.8</v>
      </c>
      <c r="N14" s="112" t="str">
        <f t="shared" si="3"/>
        <v/>
      </c>
      <c r="P14" s="110" t="str">
        <f t="shared" si="4"/>
        <v/>
      </c>
      <c r="Q14" s="113">
        <f t="shared" si="1"/>
        <v>7.4099999999999999E-2</v>
      </c>
      <c r="R14" s="112" t="str">
        <f t="shared" si="5"/>
        <v/>
      </c>
      <c r="S14" s="99"/>
      <c r="T14" s="236">
        <f>'（参考）別紙第１'!G11</f>
        <v>41.8</v>
      </c>
      <c r="U14" s="99"/>
      <c r="V14" s="280">
        <f>'（参考）別紙第2'!E11</f>
        <v>7.4099999999999999E-2</v>
      </c>
      <c r="W14" s="99"/>
      <c r="X14" s="237">
        <f t="shared" si="6"/>
        <v>0</v>
      </c>
      <c r="Y14" s="237">
        <f t="shared" si="7"/>
        <v>0</v>
      </c>
      <c r="Z14" s="237">
        <f t="shared" si="8"/>
        <v>0</v>
      </c>
      <c r="AA14" s="230">
        <f t="shared" si="9"/>
        <v>0</v>
      </c>
    </row>
    <row r="15" spans="1:29" ht="13.2" customHeight="1">
      <c r="A15" s="610"/>
      <c r="B15" s="232" t="s">
        <v>649</v>
      </c>
      <c r="C15" s="233"/>
      <c r="D15" s="234"/>
      <c r="E15" s="109" t="s">
        <v>102</v>
      </c>
      <c r="F15" s="608"/>
      <c r="G15" s="608"/>
      <c r="H15" s="579"/>
      <c r="I15" s="580"/>
      <c r="J15" s="235"/>
      <c r="K15" s="235"/>
      <c r="L15" s="110" t="str">
        <f t="shared" si="2"/>
        <v/>
      </c>
      <c r="M15" s="111">
        <f t="shared" si="0"/>
        <v>40.200000000000003</v>
      </c>
      <c r="N15" s="112" t="str">
        <f t="shared" si="3"/>
        <v/>
      </c>
      <c r="P15" s="110" t="str">
        <f t="shared" si="4"/>
        <v/>
      </c>
      <c r="Q15" s="113">
        <f t="shared" si="1"/>
        <v>7.2999999999999995E-2</v>
      </c>
      <c r="R15" s="112" t="str">
        <f t="shared" si="5"/>
        <v/>
      </c>
      <c r="S15" s="99"/>
      <c r="T15" s="236">
        <f>'（参考）別紙第１'!G12</f>
        <v>40.200000000000003</v>
      </c>
      <c r="U15" s="99"/>
      <c r="V15" s="280">
        <f>'（参考）別紙第2'!E12</f>
        <v>7.2999999999999995E-2</v>
      </c>
      <c r="W15" s="99"/>
      <c r="X15" s="237">
        <f t="shared" si="6"/>
        <v>0</v>
      </c>
      <c r="Y15" s="237">
        <f t="shared" si="7"/>
        <v>0</v>
      </c>
      <c r="Z15" s="237">
        <f t="shared" si="8"/>
        <v>0</v>
      </c>
      <c r="AA15" s="230">
        <f t="shared" si="9"/>
        <v>0</v>
      </c>
    </row>
    <row r="16" spans="1:29" ht="13.2" customHeight="1">
      <c r="A16" s="610"/>
      <c r="B16" s="232" t="s">
        <v>148</v>
      </c>
      <c r="C16" s="233"/>
      <c r="D16" s="234"/>
      <c r="E16" s="109" t="s">
        <v>103</v>
      </c>
      <c r="F16" s="608"/>
      <c r="G16" s="608"/>
      <c r="H16" s="579"/>
      <c r="I16" s="580"/>
      <c r="J16" s="235"/>
      <c r="K16" s="235"/>
      <c r="L16" s="110" t="str">
        <f t="shared" si="2"/>
        <v/>
      </c>
      <c r="M16" s="111">
        <f t="shared" si="0"/>
        <v>40</v>
      </c>
      <c r="N16" s="112" t="str">
        <f t="shared" si="3"/>
        <v/>
      </c>
      <c r="P16" s="110" t="str">
        <f t="shared" si="4"/>
        <v/>
      </c>
      <c r="Q16" s="113">
        <f t="shared" si="1"/>
        <v>7.4800000000000005E-2</v>
      </c>
      <c r="R16" s="112" t="str">
        <f t="shared" si="5"/>
        <v/>
      </c>
      <c r="S16" s="99"/>
      <c r="T16" s="236">
        <f>'（参考）別紙第１'!G13</f>
        <v>40</v>
      </c>
      <c r="U16" s="99"/>
      <c r="V16" s="280">
        <f>'（参考）別紙第2'!E13</f>
        <v>7.4800000000000005E-2</v>
      </c>
      <c r="W16" s="99"/>
      <c r="X16" s="237">
        <f t="shared" si="6"/>
        <v>0</v>
      </c>
      <c r="Y16" s="237">
        <f t="shared" si="7"/>
        <v>0</v>
      </c>
      <c r="Z16" s="237">
        <f t="shared" si="8"/>
        <v>0</v>
      </c>
      <c r="AA16" s="230">
        <f t="shared" si="9"/>
        <v>0</v>
      </c>
    </row>
    <row r="17" spans="1:27" ht="13.2" customHeight="1">
      <c r="A17" s="610"/>
      <c r="B17" s="232" t="s">
        <v>150</v>
      </c>
      <c r="C17" s="233"/>
      <c r="D17" s="234"/>
      <c r="E17" s="109" t="s">
        <v>103</v>
      </c>
      <c r="F17" s="608"/>
      <c r="G17" s="608"/>
      <c r="H17" s="579"/>
      <c r="I17" s="580"/>
      <c r="J17" s="235"/>
      <c r="K17" s="235"/>
      <c r="L17" s="110" t="str">
        <f t="shared" si="2"/>
        <v/>
      </c>
      <c r="M17" s="111">
        <f t="shared" si="0"/>
        <v>34.1</v>
      </c>
      <c r="N17" s="112" t="str">
        <f t="shared" si="3"/>
        <v/>
      </c>
      <c r="P17" s="110" t="str">
        <f t="shared" si="4"/>
        <v/>
      </c>
      <c r="Q17" s="113">
        <f t="shared" si="1"/>
        <v>8.9800000000000005E-2</v>
      </c>
      <c r="R17" s="112" t="str">
        <f t="shared" si="5"/>
        <v/>
      </c>
      <c r="S17" s="99"/>
      <c r="T17" s="236">
        <f>'（参考）別紙第１'!G14</f>
        <v>34.1</v>
      </c>
      <c r="U17" s="99"/>
      <c r="V17" s="280">
        <f>'（参考）別紙第2'!E14</f>
        <v>8.9800000000000005E-2</v>
      </c>
      <c r="W17" s="99"/>
      <c r="X17" s="237">
        <f t="shared" si="6"/>
        <v>0</v>
      </c>
      <c r="Y17" s="237">
        <f t="shared" si="7"/>
        <v>0</v>
      </c>
      <c r="Z17" s="237">
        <f t="shared" si="8"/>
        <v>0</v>
      </c>
      <c r="AA17" s="230">
        <f t="shared" si="9"/>
        <v>0</v>
      </c>
    </row>
    <row r="18" spans="1:27" ht="24">
      <c r="A18" s="610"/>
      <c r="B18" s="607" t="s">
        <v>151</v>
      </c>
      <c r="C18" s="232" t="s">
        <v>152</v>
      </c>
      <c r="D18" s="233"/>
      <c r="E18" s="109" t="s">
        <v>103</v>
      </c>
      <c r="F18" s="608"/>
      <c r="G18" s="608"/>
      <c r="H18" s="579"/>
      <c r="I18" s="580"/>
      <c r="J18" s="235"/>
      <c r="K18" s="235"/>
      <c r="L18" s="110" t="str">
        <f t="shared" si="2"/>
        <v/>
      </c>
      <c r="M18" s="111">
        <f t="shared" si="0"/>
        <v>50.1</v>
      </c>
      <c r="N18" s="112" t="str">
        <f t="shared" si="3"/>
        <v/>
      </c>
      <c r="P18" s="110" t="str">
        <f t="shared" si="4"/>
        <v/>
      </c>
      <c r="Q18" s="113">
        <f t="shared" si="1"/>
        <v>5.9799999999999999E-2</v>
      </c>
      <c r="R18" s="112" t="str">
        <f t="shared" si="5"/>
        <v/>
      </c>
      <c r="S18" s="99"/>
      <c r="T18" s="236">
        <f>'（参考）別紙第１'!G15</f>
        <v>50.1</v>
      </c>
      <c r="U18" s="99"/>
      <c r="V18" s="280">
        <f>'（参考）別紙第2'!E15</f>
        <v>5.9799999999999999E-2</v>
      </c>
      <c r="W18" s="99"/>
      <c r="X18" s="237">
        <f t="shared" si="6"/>
        <v>0</v>
      </c>
      <c r="Y18" s="237">
        <f t="shared" si="7"/>
        <v>0</v>
      </c>
      <c r="Z18" s="237">
        <f t="shared" si="8"/>
        <v>0</v>
      </c>
      <c r="AA18" s="230">
        <f t="shared" si="9"/>
        <v>0</v>
      </c>
    </row>
    <row r="19" spans="1:27" ht="15.6">
      <c r="A19" s="610"/>
      <c r="B19" s="607"/>
      <c r="C19" s="232" t="s">
        <v>153</v>
      </c>
      <c r="D19" s="233"/>
      <c r="E19" s="109" t="s">
        <v>104</v>
      </c>
      <c r="F19" s="579"/>
      <c r="G19" s="580"/>
      <c r="H19" s="579"/>
      <c r="I19" s="580"/>
      <c r="J19" s="235"/>
      <c r="K19" s="235"/>
      <c r="L19" s="110" t="str">
        <f t="shared" si="2"/>
        <v/>
      </c>
      <c r="M19" s="111">
        <f t="shared" si="0"/>
        <v>46.1</v>
      </c>
      <c r="N19" s="112" t="str">
        <f t="shared" si="3"/>
        <v/>
      </c>
      <c r="P19" s="110" t="str">
        <f t="shared" si="4"/>
        <v/>
      </c>
      <c r="Q19" s="113">
        <f t="shared" si="1"/>
        <v>5.28E-2</v>
      </c>
      <c r="R19" s="112" t="str">
        <f t="shared" si="5"/>
        <v/>
      </c>
      <c r="S19" s="99"/>
      <c r="T19" s="236">
        <f>'（参考）別紙第１'!G16</f>
        <v>46.1</v>
      </c>
      <c r="U19" s="99"/>
      <c r="V19" s="280">
        <f>'（参考）別紙第2'!E16</f>
        <v>5.28E-2</v>
      </c>
      <c r="W19" s="99"/>
      <c r="X19" s="237">
        <f t="shared" si="6"/>
        <v>0</v>
      </c>
      <c r="Y19" s="237">
        <f t="shared" si="7"/>
        <v>0</v>
      </c>
      <c r="Z19" s="237">
        <f t="shared" si="8"/>
        <v>0</v>
      </c>
      <c r="AA19" s="230">
        <f t="shared" si="9"/>
        <v>0</v>
      </c>
    </row>
    <row r="20" spans="1:27" ht="16.2" customHeight="1">
      <c r="A20" s="610"/>
      <c r="B20" s="607" t="s">
        <v>155</v>
      </c>
      <c r="C20" s="232" t="s">
        <v>156</v>
      </c>
      <c r="D20" s="233"/>
      <c r="E20" s="109" t="s">
        <v>103</v>
      </c>
      <c r="F20" s="608"/>
      <c r="G20" s="608"/>
      <c r="H20" s="579"/>
      <c r="I20" s="580"/>
      <c r="J20" s="235"/>
      <c r="K20" s="235"/>
      <c r="L20" s="110" t="str">
        <f t="shared" si="2"/>
        <v/>
      </c>
      <c r="M20" s="111">
        <f t="shared" si="0"/>
        <v>54.7</v>
      </c>
      <c r="N20" s="112" t="str">
        <f t="shared" si="3"/>
        <v/>
      </c>
      <c r="P20" s="110" t="str">
        <f t="shared" si="4"/>
        <v/>
      </c>
      <c r="Q20" s="113">
        <f t="shared" si="1"/>
        <v>5.0999999999999997E-2</v>
      </c>
      <c r="R20" s="112" t="str">
        <f t="shared" si="5"/>
        <v/>
      </c>
      <c r="S20" s="99"/>
      <c r="T20" s="236">
        <f>'（参考）別紙第１'!G17</f>
        <v>54.7</v>
      </c>
      <c r="U20" s="99"/>
      <c r="V20" s="280">
        <f>'（参考）別紙第2'!E17</f>
        <v>5.0999999999999997E-2</v>
      </c>
      <c r="W20" s="99"/>
      <c r="X20" s="237">
        <f t="shared" si="6"/>
        <v>0</v>
      </c>
      <c r="Y20" s="237">
        <f t="shared" si="7"/>
        <v>0</v>
      </c>
      <c r="Z20" s="237">
        <f t="shared" si="8"/>
        <v>0</v>
      </c>
      <c r="AA20" s="230">
        <f t="shared" si="9"/>
        <v>0</v>
      </c>
    </row>
    <row r="21" spans="1:27" ht="22.2" customHeight="1">
      <c r="A21" s="610"/>
      <c r="B21" s="607"/>
      <c r="C21" s="232" t="s">
        <v>157</v>
      </c>
      <c r="D21" s="233"/>
      <c r="E21" s="109" t="s">
        <v>104</v>
      </c>
      <c r="F21" s="608"/>
      <c r="G21" s="608"/>
      <c r="H21" s="579"/>
      <c r="I21" s="580"/>
      <c r="J21" s="235"/>
      <c r="K21" s="235"/>
      <c r="L21" s="110" t="str">
        <f t="shared" si="2"/>
        <v/>
      </c>
      <c r="M21" s="111">
        <f t="shared" si="0"/>
        <v>38.4</v>
      </c>
      <c r="N21" s="112" t="str">
        <f t="shared" si="3"/>
        <v/>
      </c>
      <c r="P21" s="110" t="str">
        <f t="shared" si="4"/>
        <v/>
      </c>
      <c r="Q21" s="113">
        <f t="shared" si="1"/>
        <v>5.0999999999999997E-2</v>
      </c>
      <c r="R21" s="112" t="str">
        <f t="shared" si="5"/>
        <v/>
      </c>
      <c r="S21" s="99"/>
      <c r="T21" s="236">
        <f>'（参考）別紙第１'!G18</f>
        <v>38.4</v>
      </c>
      <c r="U21" s="99"/>
      <c r="V21" s="280">
        <f>'（参考）別紙第2'!E18</f>
        <v>5.0999999999999997E-2</v>
      </c>
      <c r="W21" s="99"/>
      <c r="X21" s="237">
        <f t="shared" si="6"/>
        <v>0</v>
      </c>
      <c r="Y21" s="237">
        <f t="shared" si="7"/>
        <v>0</v>
      </c>
      <c r="Z21" s="237">
        <f t="shared" si="8"/>
        <v>0</v>
      </c>
      <c r="AA21" s="230">
        <f t="shared" si="9"/>
        <v>0</v>
      </c>
    </row>
    <row r="22" spans="1:27">
      <c r="A22" s="610"/>
      <c r="B22" s="607" t="s">
        <v>158</v>
      </c>
      <c r="C22" s="336" t="s">
        <v>159</v>
      </c>
      <c r="D22" s="343" t="s">
        <v>616</v>
      </c>
      <c r="E22" s="109" t="s">
        <v>103</v>
      </c>
      <c r="F22" s="608"/>
      <c r="G22" s="608"/>
      <c r="H22" s="579"/>
      <c r="I22" s="580"/>
      <c r="J22" s="235"/>
      <c r="K22" s="235"/>
      <c r="L22" s="110" t="str">
        <f t="shared" si="2"/>
        <v/>
      </c>
      <c r="M22" s="111">
        <f t="shared" si="0"/>
        <v>28.7</v>
      </c>
      <c r="N22" s="112" t="str">
        <f t="shared" si="3"/>
        <v/>
      </c>
      <c r="P22" s="110" t="str">
        <f t="shared" si="4"/>
        <v/>
      </c>
      <c r="Q22" s="113">
        <f t="shared" si="1"/>
        <v>9.0200000000000002E-2</v>
      </c>
      <c r="R22" s="112" t="str">
        <f t="shared" si="5"/>
        <v/>
      </c>
      <c r="S22" s="99"/>
      <c r="T22" s="236">
        <f>'（参考）別紙第１'!G19</f>
        <v>28.7</v>
      </c>
      <c r="U22" s="99"/>
      <c r="V22" s="280">
        <f>'（参考）別紙第2'!E19</f>
        <v>9.0200000000000002E-2</v>
      </c>
      <c r="W22" s="99"/>
      <c r="X22" s="237">
        <f t="shared" si="6"/>
        <v>0</v>
      </c>
      <c r="Y22" s="237">
        <f t="shared" si="7"/>
        <v>0</v>
      </c>
      <c r="Z22" s="237">
        <f t="shared" si="8"/>
        <v>0</v>
      </c>
      <c r="AA22" s="230">
        <f t="shared" si="9"/>
        <v>0</v>
      </c>
    </row>
    <row r="23" spans="1:27">
      <c r="A23" s="610"/>
      <c r="B23" s="607"/>
      <c r="C23" s="337"/>
      <c r="D23" s="343" t="s">
        <v>617</v>
      </c>
      <c r="E23" s="109" t="s">
        <v>103</v>
      </c>
      <c r="F23" s="608"/>
      <c r="G23" s="608"/>
      <c r="H23" s="339"/>
      <c r="I23" s="340"/>
      <c r="J23" s="235"/>
      <c r="K23" s="235"/>
      <c r="L23" s="110" t="str">
        <f>IF(M23&lt;&gt;T23,"レ","")</f>
        <v/>
      </c>
      <c r="M23" s="111">
        <f t="shared" si="0"/>
        <v>28.9</v>
      </c>
      <c r="N23" s="112" t="str">
        <f t="shared" si="3"/>
        <v/>
      </c>
      <c r="P23" s="110" t="str">
        <f t="shared" si="4"/>
        <v/>
      </c>
      <c r="Q23" s="113">
        <f t="shared" si="1"/>
        <v>8.9800000000000005E-2</v>
      </c>
      <c r="R23" s="112" t="str">
        <f>IF(P23="","",V23)</f>
        <v/>
      </c>
      <c r="S23" s="99"/>
      <c r="T23" s="236">
        <f>'（参考）別紙第１'!G20</f>
        <v>28.9</v>
      </c>
      <c r="U23" s="99"/>
      <c r="V23" s="280">
        <f>'（参考）別紙第2'!E20</f>
        <v>8.9800000000000005E-2</v>
      </c>
      <c r="W23" s="99"/>
      <c r="X23" s="237">
        <f t="shared" si="6"/>
        <v>0</v>
      </c>
      <c r="Y23" s="237">
        <f t="shared" si="7"/>
        <v>0</v>
      </c>
      <c r="Z23" s="237">
        <f t="shared" si="8"/>
        <v>0</v>
      </c>
      <c r="AA23" s="230">
        <f t="shared" si="9"/>
        <v>0</v>
      </c>
    </row>
    <row r="24" spans="1:27">
      <c r="A24" s="610"/>
      <c r="B24" s="607"/>
      <c r="C24" s="338"/>
      <c r="D24" s="343" t="s">
        <v>618</v>
      </c>
      <c r="E24" s="109" t="s">
        <v>103</v>
      </c>
      <c r="F24" s="608"/>
      <c r="G24" s="608"/>
      <c r="H24" s="339"/>
      <c r="I24" s="340"/>
      <c r="J24" s="235"/>
      <c r="K24" s="235"/>
      <c r="L24" s="110" t="str">
        <f t="shared" si="2"/>
        <v/>
      </c>
      <c r="M24" s="111">
        <f t="shared" si="0"/>
        <v>28.3</v>
      </c>
      <c r="N24" s="112" t="str">
        <f t="shared" si="3"/>
        <v/>
      </c>
      <c r="P24" s="110" t="str">
        <f t="shared" si="4"/>
        <v/>
      </c>
      <c r="Q24" s="113">
        <f t="shared" si="1"/>
        <v>9.1999999999999998E-2</v>
      </c>
      <c r="R24" s="112" t="str">
        <f t="shared" ref="R24:R60" si="10">IF(P24="","",V24)</f>
        <v/>
      </c>
      <c r="S24" s="99"/>
      <c r="T24" s="236">
        <f>'（参考）別紙第１'!G21</f>
        <v>28.3</v>
      </c>
      <c r="U24" s="99"/>
      <c r="V24" s="280">
        <f>'（参考）別紙第2'!E21</f>
        <v>9.1999999999999998E-2</v>
      </c>
      <c r="W24" s="99"/>
      <c r="X24" s="237">
        <f t="shared" si="6"/>
        <v>0</v>
      </c>
      <c r="Y24" s="237">
        <f t="shared" si="7"/>
        <v>0</v>
      </c>
      <c r="Z24" s="237">
        <f t="shared" si="8"/>
        <v>0</v>
      </c>
      <c r="AA24" s="230">
        <f t="shared" si="9"/>
        <v>0</v>
      </c>
    </row>
    <row r="25" spans="1:27">
      <c r="A25" s="610"/>
      <c r="B25" s="607"/>
      <c r="C25" s="336" t="s">
        <v>160</v>
      </c>
      <c r="D25" s="343" t="s">
        <v>619</v>
      </c>
      <c r="E25" s="109" t="s">
        <v>103</v>
      </c>
      <c r="F25" s="608"/>
      <c r="G25" s="608"/>
      <c r="H25" s="579"/>
      <c r="I25" s="580"/>
      <c r="J25" s="235"/>
      <c r="K25" s="235"/>
      <c r="L25" s="110" t="str">
        <f t="shared" si="2"/>
        <v/>
      </c>
      <c r="M25" s="111">
        <f t="shared" si="0"/>
        <v>26.1</v>
      </c>
      <c r="N25" s="112" t="str">
        <f t="shared" si="3"/>
        <v/>
      </c>
      <c r="P25" s="110" t="str">
        <f t="shared" si="4"/>
        <v/>
      </c>
      <c r="Q25" s="113">
        <f t="shared" si="1"/>
        <v>8.9099999999999999E-2</v>
      </c>
      <c r="R25" s="112" t="str">
        <f t="shared" si="10"/>
        <v/>
      </c>
      <c r="S25" s="99"/>
      <c r="T25" s="236">
        <f>'（参考）別紙第１'!G22</f>
        <v>26.1</v>
      </c>
      <c r="U25" s="99"/>
      <c r="V25" s="280">
        <f>'（参考）別紙第2'!E22</f>
        <v>8.9099999999999999E-2</v>
      </c>
      <c r="W25" s="99"/>
      <c r="X25" s="237">
        <f t="shared" si="6"/>
        <v>0</v>
      </c>
      <c r="Y25" s="237">
        <f t="shared" si="7"/>
        <v>0</v>
      </c>
      <c r="Z25" s="237">
        <f t="shared" si="8"/>
        <v>0</v>
      </c>
      <c r="AA25" s="230">
        <f t="shared" si="9"/>
        <v>0</v>
      </c>
    </row>
    <row r="26" spans="1:27">
      <c r="A26" s="610"/>
      <c r="B26" s="607"/>
      <c r="C26" s="338"/>
      <c r="D26" s="343" t="s">
        <v>620</v>
      </c>
      <c r="E26" s="109" t="s">
        <v>103</v>
      </c>
      <c r="F26" s="608"/>
      <c r="G26" s="608"/>
      <c r="H26" s="339"/>
      <c r="I26" s="340"/>
      <c r="J26" s="235"/>
      <c r="K26" s="235"/>
      <c r="L26" s="110" t="str">
        <f t="shared" si="2"/>
        <v/>
      </c>
      <c r="M26" s="111">
        <f t="shared" si="0"/>
        <v>24.2</v>
      </c>
      <c r="N26" s="112" t="str">
        <f t="shared" si="3"/>
        <v/>
      </c>
      <c r="P26" s="110" t="str">
        <f t="shared" si="4"/>
        <v/>
      </c>
      <c r="Q26" s="113">
        <f t="shared" si="1"/>
        <v>8.8700000000000001E-2</v>
      </c>
      <c r="R26" s="112" t="str">
        <f t="shared" si="10"/>
        <v/>
      </c>
      <c r="S26" s="99"/>
      <c r="T26" s="236">
        <f>'（参考）別紙第１'!G23</f>
        <v>24.2</v>
      </c>
      <c r="U26" s="99"/>
      <c r="V26" s="280">
        <f>'（参考）別紙第2'!E23</f>
        <v>8.8700000000000001E-2</v>
      </c>
      <c r="W26" s="99"/>
      <c r="X26" s="237">
        <f t="shared" si="6"/>
        <v>0</v>
      </c>
      <c r="Y26" s="237">
        <f t="shared" si="7"/>
        <v>0</v>
      </c>
      <c r="Z26" s="237">
        <f t="shared" si="8"/>
        <v>0</v>
      </c>
      <c r="AA26" s="230">
        <f t="shared" si="9"/>
        <v>0</v>
      </c>
    </row>
    <row r="27" spans="1:27">
      <c r="A27" s="610"/>
      <c r="B27" s="607"/>
      <c r="C27" s="232" t="s">
        <v>621</v>
      </c>
      <c r="D27" s="233"/>
      <c r="E27" s="109" t="s">
        <v>103</v>
      </c>
      <c r="F27" s="608"/>
      <c r="G27" s="608"/>
      <c r="H27" s="579"/>
      <c r="I27" s="580"/>
      <c r="J27" s="235"/>
      <c r="K27" s="235"/>
      <c r="L27" s="110" t="str">
        <f t="shared" si="2"/>
        <v/>
      </c>
      <c r="M27" s="111">
        <f t="shared" si="0"/>
        <v>27.8</v>
      </c>
      <c r="N27" s="112" t="str">
        <f t="shared" si="3"/>
        <v/>
      </c>
      <c r="P27" s="110" t="str">
        <f t="shared" si="4"/>
        <v/>
      </c>
      <c r="Q27" s="113">
        <f t="shared" si="1"/>
        <v>9.5000000000000001E-2</v>
      </c>
      <c r="R27" s="112" t="str">
        <f t="shared" si="10"/>
        <v/>
      </c>
      <c r="S27" s="99"/>
      <c r="T27" s="236">
        <f>'（参考）別紙第１'!G24</f>
        <v>27.8</v>
      </c>
      <c r="U27" s="99"/>
      <c r="V27" s="280">
        <f>'（参考）別紙第2'!E24</f>
        <v>9.5000000000000001E-2</v>
      </c>
      <c r="W27" s="99"/>
      <c r="X27" s="237">
        <f t="shared" si="6"/>
        <v>0</v>
      </c>
      <c r="Y27" s="237">
        <f t="shared" si="7"/>
        <v>0</v>
      </c>
      <c r="Z27" s="237">
        <f t="shared" si="8"/>
        <v>0</v>
      </c>
      <c r="AA27" s="230">
        <f t="shared" si="9"/>
        <v>0</v>
      </c>
    </row>
    <row r="28" spans="1:27" ht="13.2" customHeight="1">
      <c r="A28" s="610"/>
      <c r="B28" s="232" t="s">
        <v>162</v>
      </c>
      <c r="C28" s="233"/>
      <c r="D28" s="234"/>
      <c r="E28" s="109" t="s">
        <v>103</v>
      </c>
      <c r="F28" s="608"/>
      <c r="G28" s="608"/>
      <c r="H28" s="579"/>
      <c r="I28" s="580"/>
      <c r="J28" s="235"/>
      <c r="K28" s="235"/>
      <c r="L28" s="110" t="str">
        <f t="shared" si="2"/>
        <v/>
      </c>
      <c r="M28" s="111">
        <f t="shared" si="0"/>
        <v>29</v>
      </c>
      <c r="N28" s="112" t="str">
        <f t="shared" si="3"/>
        <v/>
      </c>
      <c r="P28" s="110" t="str">
        <f t="shared" si="4"/>
        <v/>
      </c>
      <c r="Q28" s="113">
        <f t="shared" si="1"/>
        <v>0.1096</v>
      </c>
      <c r="R28" s="112" t="str">
        <f t="shared" si="10"/>
        <v/>
      </c>
      <c r="S28" s="99"/>
      <c r="T28" s="236">
        <f>'（参考）別紙第１'!G25</f>
        <v>29</v>
      </c>
      <c r="U28" s="99"/>
      <c r="V28" s="280">
        <f>'（参考）別紙第2'!E25</f>
        <v>0.1096</v>
      </c>
      <c r="W28" s="99"/>
      <c r="X28" s="237">
        <f t="shared" si="6"/>
        <v>0</v>
      </c>
      <c r="Y28" s="237">
        <f t="shared" si="7"/>
        <v>0</v>
      </c>
      <c r="Z28" s="237">
        <f t="shared" si="8"/>
        <v>0</v>
      </c>
      <c r="AA28" s="230">
        <f t="shared" si="9"/>
        <v>0</v>
      </c>
    </row>
    <row r="29" spans="1:27" ht="13.2" customHeight="1">
      <c r="A29" s="610"/>
      <c r="B29" s="232" t="s">
        <v>163</v>
      </c>
      <c r="C29" s="233"/>
      <c r="D29" s="234"/>
      <c r="E29" s="109" t="s">
        <v>103</v>
      </c>
      <c r="F29" s="608"/>
      <c r="G29" s="608"/>
      <c r="H29" s="579"/>
      <c r="I29" s="580"/>
      <c r="J29" s="235"/>
      <c r="K29" s="235"/>
      <c r="L29" s="110" t="str">
        <f t="shared" si="2"/>
        <v/>
      </c>
      <c r="M29" s="111">
        <f t="shared" si="0"/>
        <v>37.299999999999997</v>
      </c>
      <c r="N29" s="112" t="str">
        <f t="shared" si="3"/>
        <v/>
      </c>
      <c r="P29" s="110" t="str">
        <f t="shared" si="4"/>
        <v/>
      </c>
      <c r="Q29" s="113">
        <f t="shared" si="1"/>
        <v>7.6600000000000001E-2</v>
      </c>
      <c r="R29" s="112" t="str">
        <f t="shared" si="10"/>
        <v/>
      </c>
      <c r="S29" s="99"/>
      <c r="T29" s="236">
        <f>'（参考）別紙第１'!G26</f>
        <v>37.299999999999997</v>
      </c>
      <c r="U29" s="99"/>
      <c r="V29" s="280">
        <f>'（参考）別紙第2'!E26</f>
        <v>7.6600000000000001E-2</v>
      </c>
      <c r="W29" s="99"/>
      <c r="X29" s="237">
        <f t="shared" si="6"/>
        <v>0</v>
      </c>
      <c r="Y29" s="237">
        <f t="shared" si="7"/>
        <v>0</v>
      </c>
      <c r="Z29" s="237">
        <f t="shared" si="8"/>
        <v>0</v>
      </c>
      <c r="AA29" s="230">
        <f t="shared" si="9"/>
        <v>0</v>
      </c>
    </row>
    <row r="30" spans="1:27" ht="15.6" customHeight="1">
      <c r="A30" s="610"/>
      <c r="B30" s="232" t="s">
        <v>164</v>
      </c>
      <c r="C30" s="233"/>
      <c r="D30" s="234"/>
      <c r="E30" s="109" t="s">
        <v>104</v>
      </c>
      <c r="F30" s="608"/>
      <c r="G30" s="608"/>
      <c r="H30" s="579"/>
      <c r="I30" s="580"/>
      <c r="J30" s="235"/>
      <c r="K30" s="235"/>
      <c r="L30" s="110" t="str">
        <f t="shared" si="2"/>
        <v/>
      </c>
      <c r="M30" s="111">
        <f t="shared" si="0"/>
        <v>18.399999999999999</v>
      </c>
      <c r="N30" s="112" t="str">
        <f t="shared" si="3"/>
        <v/>
      </c>
      <c r="P30" s="110" t="str">
        <f t="shared" si="4"/>
        <v/>
      </c>
      <c r="Q30" s="113">
        <f t="shared" si="1"/>
        <v>0.04</v>
      </c>
      <c r="R30" s="112" t="str">
        <f t="shared" si="10"/>
        <v/>
      </c>
      <c r="S30" s="99"/>
      <c r="T30" s="236">
        <f>'（参考）別紙第１'!G27</f>
        <v>18.399999999999999</v>
      </c>
      <c r="U30" s="99"/>
      <c r="V30" s="280">
        <f>'（参考）別紙第2'!E27</f>
        <v>0.04</v>
      </c>
      <c r="W30" s="99"/>
      <c r="X30" s="237">
        <f t="shared" si="6"/>
        <v>0</v>
      </c>
      <c r="Y30" s="237">
        <f t="shared" si="7"/>
        <v>0</v>
      </c>
      <c r="Z30" s="237">
        <f t="shared" si="8"/>
        <v>0</v>
      </c>
      <c r="AA30" s="230">
        <f t="shared" si="9"/>
        <v>0</v>
      </c>
    </row>
    <row r="31" spans="1:27" ht="15.6">
      <c r="A31" s="610"/>
      <c r="B31" s="232" t="s">
        <v>165</v>
      </c>
      <c r="C31" s="233"/>
      <c r="D31" s="234"/>
      <c r="E31" s="109" t="s">
        <v>104</v>
      </c>
      <c r="F31" s="608"/>
      <c r="G31" s="608"/>
      <c r="H31" s="579"/>
      <c r="I31" s="580"/>
      <c r="J31" s="235"/>
      <c r="K31" s="235"/>
      <c r="L31" s="110" t="str">
        <f t="shared" si="2"/>
        <v/>
      </c>
      <c r="M31" s="111">
        <f t="shared" si="0"/>
        <v>3.23</v>
      </c>
      <c r="N31" s="112" t="str">
        <f t="shared" si="3"/>
        <v/>
      </c>
      <c r="P31" s="110" t="str">
        <f t="shared" si="4"/>
        <v/>
      </c>
      <c r="Q31" s="113">
        <f t="shared" si="1"/>
        <v>9.6799999999999997E-2</v>
      </c>
      <c r="R31" s="112" t="str">
        <f t="shared" si="10"/>
        <v/>
      </c>
      <c r="S31" s="99"/>
      <c r="T31" s="236">
        <f>'（参考）別紙第１'!G28</f>
        <v>3.23</v>
      </c>
      <c r="U31" s="99"/>
      <c r="V31" s="280">
        <f>'（参考）別紙第2'!E28</f>
        <v>9.6799999999999997E-2</v>
      </c>
      <c r="W31" s="99"/>
      <c r="X31" s="237">
        <f t="shared" si="6"/>
        <v>0</v>
      </c>
      <c r="Y31" s="237">
        <f t="shared" si="7"/>
        <v>0</v>
      </c>
      <c r="Z31" s="237">
        <f t="shared" si="8"/>
        <v>0</v>
      </c>
      <c r="AA31" s="230">
        <f t="shared" si="9"/>
        <v>0</v>
      </c>
    </row>
    <row r="32" spans="1:27" ht="15.6">
      <c r="A32" s="610"/>
      <c r="B32" s="232" t="s">
        <v>650</v>
      </c>
      <c r="C32" s="233"/>
      <c r="D32" s="234"/>
      <c r="E32" s="109" t="s">
        <v>104</v>
      </c>
      <c r="F32" s="608"/>
      <c r="G32" s="608"/>
      <c r="H32" s="579"/>
      <c r="I32" s="580"/>
      <c r="J32" s="235"/>
      <c r="K32" s="235"/>
      <c r="L32" s="110" t="str">
        <f t="shared" si="2"/>
        <v/>
      </c>
      <c r="M32" s="111">
        <f t="shared" si="0"/>
        <v>3.45</v>
      </c>
      <c r="N32" s="112" t="str">
        <f t="shared" si="3"/>
        <v/>
      </c>
      <c r="P32" s="110" t="str">
        <f t="shared" si="4"/>
        <v/>
      </c>
      <c r="Q32" s="113">
        <f t="shared" si="1"/>
        <v>9.6799999999999997E-2</v>
      </c>
      <c r="R32" s="112" t="str">
        <f t="shared" si="10"/>
        <v/>
      </c>
      <c r="S32" s="99"/>
      <c r="T32" s="236">
        <f>'（参考）別紙第１'!G29</f>
        <v>3.45</v>
      </c>
      <c r="U32" s="99"/>
      <c r="V32" s="280">
        <f>'（参考）別紙第2'!E29</f>
        <v>9.6799999999999997E-2</v>
      </c>
      <c r="W32" s="99"/>
      <c r="X32" s="237">
        <f t="shared" si="6"/>
        <v>0</v>
      </c>
      <c r="Y32" s="237">
        <f t="shared" si="7"/>
        <v>0</v>
      </c>
      <c r="Z32" s="237">
        <f t="shared" si="8"/>
        <v>0</v>
      </c>
      <c r="AA32" s="230">
        <f t="shared" si="9"/>
        <v>0</v>
      </c>
    </row>
    <row r="33" spans="1:34" ht="15.6">
      <c r="A33" s="610"/>
      <c r="B33" s="238" t="s">
        <v>166</v>
      </c>
      <c r="C33" s="233"/>
      <c r="D33" s="234"/>
      <c r="E33" s="109" t="s">
        <v>104</v>
      </c>
      <c r="F33" s="608"/>
      <c r="G33" s="608"/>
      <c r="H33" s="579"/>
      <c r="I33" s="580"/>
      <c r="J33" s="235"/>
      <c r="K33" s="235"/>
      <c r="L33" s="110" t="str">
        <f t="shared" si="2"/>
        <v/>
      </c>
      <c r="M33" s="111">
        <f t="shared" si="0"/>
        <v>7.53</v>
      </c>
      <c r="N33" s="112" t="str">
        <f t="shared" si="3"/>
        <v/>
      </c>
      <c r="P33" s="110" t="str">
        <f t="shared" si="4"/>
        <v/>
      </c>
      <c r="Q33" s="113">
        <f t="shared" si="1"/>
        <v>0.154</v>
      </c>
      <c r="R33" s="112" t="str">
        <f t="shared" si="10"/>
        <v/>
      </c>
      <c r="S33" s="99"/>
      <c r="T33" s="236">
        <f>'（参考）別紙第１'!G30</f>
        <v>7.53</v>
      </c>
      <c r="U33" s="99"/>
      <c r="V33" s="280">
        <f>'（参考）別紙第2'!E30</f>
        <v>0.154</v>
      </c>
      <c r="W33" s="99"/>
      <c r="X33" s="237">
        <f t="shared" si="6"/>
        <v>0</v>
      </c>
      <c r="Y33" s="237">
        <f t="shared" si="7"/>
        <v>0</v>
      </c>
      <c r="Z33" s="237">
        <f t="shared" si="8"/>
        <v>0</v>
      </c>
      <c r="AA33" s="230">
        <f>Z33*Q33</f>
        <v>0</v>
      </c>
    </row>
    <row r="34" spans="1:34" ht="60" customHeight="1">
      <c r="A34" s="610"/>
      <c r="B34" s="281" t="s">
        <v>651</v>
      </c>
      <c r="C34" s="282" t="s">
        <v>737</v>
      </c>
      <c r="D34" s="283"/>
      <c r="E34" s="109" t="s">
        <v>104</v>
      </c>
      <c r="F34" s="608"/>
      <c r="G34" s="608"/>
      <c r="H34" s="579"/>
      <c r="I34" s="580"/>
      <c r="J34" s="235"/>
      <c r="K34" s="235"/>
      <c r="L34" s="110" t="str">
        <f t="shared" si="2"/>
        <v/>
      </c>
      <c r="M34" s="284">
        <f>T34</f>
        <v>39.9</v>
      </c>
      <c r="N34" s="112" t="str">
        <f t="shared" si="3"/>
        <v/>
      </c>
      <c r="P34" s="110" t="str">
        <f t="shared" si="4"/>
        <v/>
      </c>
      <c r="Q34" s="345">
        <f>V34</f>
        <v>5.1299999999999998E-2</v>
      </c>
      <c r="R34" s="112" t="str">
        <f t="shared" si="10"/>
        <v/>
      </c>
      <c r="S34" s="99"/>
      <c r="T34" s="236">
        <f>'（参考）別紙第１'!G31</f>
        <v>39.9</v>
      </c>
      <c r="U34" s="99"/>
      <c r="V34" s="280">
        <f>'（参考）別紙第2'!E31</f>
        <v>5.1299999999999998E-2</v>
      </c>
      <c r="W34" s="99"/>
      <c r="X34" s="237">
        <f>F34*M34</f>
        <v>0</v>
      </c>
      <c r="Y34" s="237">
        <f>H34*M34</f>
        <v>0</v>
      </c>
      <c r="Z34" s="237">
        <f>X34-Y34</f>
        <v>0</v>
      </c>
      <c r="AA34" s="230">
        <f>Z34*Q34</f>
        <v>0</v>
      </c>
      <c r="AB34" s="99">
        <v>2.0499999999999998</v>
      </c>
      <c r="AC34" s="647" t="s">
        <v>734</v>
      </c>
      <c r="AD34" s="647"/>
      <c r="AE34" s="647"/>
      <c r="AF34" s="647"/>
      <c r="AG34" s="647"/>
      <c r="AH34" s="328" t="s">
        <v>735</v>
      </c>
    </row>
    <row r="35" spans="1:34">
      <c r="A35" s="250"/>
      <c r="B35" s="611"/>
      <c r="C35" s="613" t="s">
        <v>652</v>
      </c>
      <c r="D35" s="614"/>
      <c r="E35" s="198"/>
      <c r="F35" s="617"/>
      <c r="G35" s="617"/>
      <c r="H35" s="339"/>
      <c r="I35" s="340"/>
      <c r="J35" s="235"/>
      <c r="K35" s="235"/>
      <c r="L35" s="110" t="str">
        <f t="shared" si="2"/>
        <v/>
      </c>
      <c r="M35" s="284">
        <f>T35</f>
        <v>0</v>
      </c>
      <c r="N35" s="112" t="str">
        <f t="shared" si="3"/>
        <v/>
      </c>
      <c r="P35" s="110" t="str">
        <f t="shared" si="4"/>
        <v/>
      </c>
      <c r="Q35" s="113">
        <f>V35</f>
        <v>0</v>
      </c>
      <c r="R35" s="112" t="str">
        <f t="shared" si="10"/>
        <v/>
      </c>
      <c r="S35" s="99"/>
      <c r="T35" s="236">
        <f>F36</f>
        <v>0</v>
      </c>
      <c r="U35" s="99"/>
      <c r="V35" s="280"/>
      <c r="W35" s="99"/>
      <c r="X35" s="237">
        <f>F35*M35</f>
        <v>0</v>
      </c>
      <c r="Y35" s="237">
        <f t="shared" si="7"/>
        <v>0</v>
      </c>
      <c r="Z35" s="237">
        <f t="shared" si="8"/>
        <v>0</v>
      </c>
      <c r="AA35" s="230">
        <f t="shared" si="9"/>
        <v>0</v>
      </c>
    </row>
    <row r="36" spans="1:34" ht="25.2" customHeight="1" thickBot="1">
      <c r="A36" s="250"/>
      <c r="B36" s="612"/>
      <c r="C36" s="615"/>
      <c r="D36" s="616"/>
      <c r="E36" s="285" t="s">
        <v>640</v>
      </c>
      <c r="F36" s="618"/>
      <c r="G36" s="619"/>
      <c r="H36" s="619"/>
      <c r="I36" s="620"/>
      <c r="J36" s="286"/>
      <c r="K36" s="286"/>
      <c r="L36" s="287"/>
      <c r="M36" s="288"/>
      <c r="N36" s="289"/>
      <c r="O36" s="290"/>
      <c r="P36" s="287" t="str">
        <f t="shared" si="4"/>
        <v/>
      </c>
      <c r="Q36" s="291"/>
      <c r="R36" s="289" t="str">
        <f t="shared" si="10"/>
        <v/>
      </c>
      <c r="S36" s="290"/>
      <c r="T36" s="292"/>
      <c r="U36" s="290"/>
      <c r="V36" s="280"/>
      <c r="W36" s="290"/>
      <c r="X36" s="293"/>
      <c r="Y36" s="293"/>
      <c r="Z36" s="293"/>
      <c r="AA36" s="294"/>
    </row>
    <row r="37" spans="1:34" ht="26.4">
      <c r="A37" s="610" t="s">
        <v>622</v>
      </c>
      <c r="B37" s="239" t="s">
        <v>623</v>
      </c>
      <c r="C37" s="240"/>
      <c r="D37" s="241"/>
      <c r="E37" s="335" t="s">
        <v>103</v>
      </c>
      <c r="F37" s="621"/>
      <c r="G37" s="621"/>
      <c r="H37" s="333"/>
      <c r="I37" s="334"/>
      <c r="J37" s="235"/>
      <c r="K37" s="235"/>
      <c r="L37" s="295" t="str">
        <f t="shared" si="2"/>
        <v/>
      </c>
      <c r="M37" s="296">
        <f t="shared" si="0"/>
        <v>13.6</v>
      </c>
      <c r="N37" s="297" t="str">
        <f t="shared" si="3"/>
        <v/>
      </c>
      <c r="P37" s="295" t="str">
        <f t="shared" si="4"/>
        <v/>
      </c>
      <c r="Q37" s="298">
        <f t="shared" ref="Q37:Q48" si="11">V37</f>
        <v>0</v>
      </c>
      <c r="R37" s="297" t="str">
        <f t="shared" si="10"/>
        <v/>
      </c>
      <c r="S37" s="99"/>
      <c r="T37" s="299">
        <f>'（参考）別紙第１'!G32</f>
        <v>13.6</v>
      </c>
      <c r="U37" s="99"/>
      <c r="V37" s="280"/>
      <c r="W37" s="99"/>
      <c r="X37" s="255">
        <f t="shared" si="6"/>
        <v>0</v>
      </c>
      <c r="Y37" s="255">
        <f t="shared" si="7"/>
        <v>0</v>
      </c>
      <c r="Z37" s="255">
        <f t="shared" si="8"/>
        <v>0</v>
      </c>
      <c r="AA37" s="300">
        <f t="shared" si="9"/>
        <v>0</v>
      </c>
      <c r="AB37" s="268">
        <f>SUM(Z37:Z55)</f>
        <v>0</v>
      </c>
      <c r="AC37" s="328" t="s">
        <v>695</v>
      </c>
    </row>
    <row r="38" spans="1:34">
      <c r="A38" s="610"/>
      <c r="B38" s="239" t="s">
        <v>624</v>
      </c>
      <c r="C38" s="240"/>
      <c r="D38" s="241"/>
      <c r="E38" s="109" t="s">
        <v>103</v>
      </c>
      <c r="F38" s="608"/>
      <c r="G38" s="608"/>
      <c r="H38" s="339"/>
      <c r="I38" s="340"/>
      <c r="J38" s="235"/>
      <c r="K38" s="235"/>
      <c r="L38" s="110" t="str">
        <f t="shared" si="2"/>
        <v/>
      </c>
      <c r="M38" s="111">
        <f t="shared" si="0"/>
        <v>13.2</v>
      </c>
      <c r="N38" s="112" t="str">
        <f t="shared" si="3"/>
        <v/>
      </c>
      <c r="P38" s="110" t="str">
        <f t="shared" si="4"/>
        <v/>
      </c>
      <c r="Q38" s="113">
        <f t="shared" si="11"/>
        <v>0</v>
      </c>
      <c r="R38" s="112" t="str">
        <f t="shared" si="10"/>
        <v/>
      </c>
      <c r="S38" s="99"/>
      <c r="T38" s="236">
        <f>'（参考）別紙第１'!G33</f>
        <v>13.2</v>
      </c>
      <c r="U38" s="99"/>
      <c r="V38" s="280"/>
      <c r="W38" s="99"/>
      <c r="X38" s="237">
        <f t="shared" si="6"/>
        <v>0</v>
      </c>
      <c r="Y38" s="237">
        <f t="shared" si="7"/>
        <v>0</v>
      </c>
      <c r="Z38" s="237">
        <f t="shared" si="8"/>
        <v>0</v>
      </c>
      <c r="AA38" s="230">
        <f t="shared" si="9"/>
        <v>0</v>
      </c>
    </row>
    <row r="39" spans="1:34">
      <c r="A39" s="610"/>
      <c r="B39" s="239" t="s">
        <v>625</v>
      </c>
      <c r="C39" s="240"/>
      <c r="D39" s="241"/>
      <c r="E39" s="109" t="s">
        <v>103</v>
      </c>
      <c r="F39" s="608"/>
      <c r="G39" s="608"/>
      <c r="H39" s="339"/>
      <c r="I39" s="340"/>
      <c r="J39" s="235"/>
      <c r="K39" s="235"/>
      <c r="L39" s="110" t="str">
        <f t="shared" si="2"/>
        <v/>
      </c>
      <c r="M39" s="111">
        <f t="shared" si="0"/>
        <v>17.100000000000001</v>
      </c>
      <c r="N39" s="112" t="str">
        <f t="shared" si="3"/>
        <v/>
      </c>
      <c r="P39" s="110" t="str">
        <f t="shared" si="4"/>
        <v/>
      </c>
      <c r="Q39" s="113">
        <f t="shared" si="11"/>
        <v>0</v>
      </c>
      <c r="R39" s="112" t="str">
        <f t="shared" si="10"/>
        <v/>
      </c>
      <c r="S39" s="99"/>
      <c r="T39" s="236">
        <f>'（参考）別紙第１'!G34</f>
        <v>17.100000000000001</v>
      </c>
      <c r="U39" s="99"/>
      <c r="V39" s="280"/>
      <c r="W39" s="99"/>
      <c r="X39" s="237">
        <f t="shared" si="6"/>
        <v>0</v>
      </c>
      <c r="Y39" s="237">
        <f t="shared" si="7"/>
        <v>0</v>
      </c>
      <c r="Z39" s="237">
        <f t="shared" si="8"/>
        <v>0</v>
      </c>
      <c r="AA39" s="230">
        <f t="shared" si="9"/>
        <v>0</v>
      </c>
    </row>
    <row r="40" spans="1:34">
      <c r="A40" s="610"/>
      <c r="B40" s="239" t="s">
        <v>626</v>
      </c>
      <c r="C40" s="240"/>
      <c r="D40" s="241"/>
      <c r="E40" s="109" t="s">
        <v>102</v>
      </c>
      <c r="F40" s="608"/>
      <c r="G40" s="608"/>
      <c r="H40" s="339"/>
      <c r="I40" s="340"/>
      <c r="J40" s="235"/>
      <c r="K40" s="235"/>
      <c r="L40" s="110" t="str">
        <f t="shared" si="2"/>
        <v/>
      </c>
      <c r="M40" s="111">
        <f t="shared" si="0"/>
        <v>23.4</v>
      </c>
      <c r="N40" s="112" t="str">
        <f t="shared" si="3"/>
        <v/>
      </c>
      <c r="P40" s="110" t="str">
        <f t="shared" si="4"/>
        <v/>
      </c>
      <c r="Q40" s="113">
        <f t="shared" si="11"/>
        <v>0</v>
      </c>
      <c r="R40" s="112" t="str">
        <f t="shared" si="10"/>
        <v/>
      </c>
      <c r="S40" s="99"/>
      <c r="T40" s="236">
        <f>'（参考）別紙第１'!G35</f>
        <v>23.4</v>
      </c>
      <c r="U40" s="99"/>
      <c r="V40" s="280"/>
      <c r="W40" s="99"/>
      <c r="X40" s="237">
        <f t="shared" si="6"/>
        <v>0</v>
      </c>
      <c r="Y40" s="237">
        <f t="shared" si="7"/>
        <v>0</v>
      </c>
      <c r="Z40" s="237">
        <f t="shared" si="8"/>
        <v>0</v>
      </c>
      <c r="AA40" s="230">
        <f t="shared" si="9"/>
        <v>0</v>
      </c>
    </row>
    <row r="41" spans="1:34">
      <c r="A41" s="610"/>
      <c r="B41" s="239" t="s">
        <v>627</v>
      </c>
      <c r="C41" s="240"/>
      <c r="D41" s="241"/>
      <c r="E41" s="109" t="s">
        <v>102</v>
      </c>
      <c r="F41" s="608"/>
      <c r="G41" s="608"/>
      <c r="H41" s="339"/>
      <c r="I41" s="340"/>
      <c r="J41" s="235"/>
      <c r="K41" s="235"/>
      <c r="L41" s="110" t="str">
        <f t="shared" si="2"/>
        <v/>
      </c>
      <c r="M41" s="111">
        <f t="shared" si="0"/>
        <v>35.6</v>
      </c>
      <c r="N41" s="112" t="str">
        <f t="shared" si="3"/>
        <v/>
      </c>
      <c r="P41" s="110" t="str">
        <f t="shared" si="4"/>
        <v/>
      </c>
      <c r="Q41" s="113">
        <f t="shared" si="11"/>
        <v>0</v>
      </c>
      <c r="R41" s="112" t="str">
        <f t="shared" si="10"/>
        <v/>
      </c>
      <c r="S41" s="99"/>
      <c r="T41" s="236">
        <f>'（参考）別紙第１'!G36</f>
        <v>35.6</v>
      </c>
      <c r="U41" s="99"/>
      <c r="V41" s="280"/>
      <c r="W41" s="99"/>
      <c r="X41" s="237">
        <f t="shared" si="6"/>
        <v>0</v>
      </c>
      <c r="Y41" s="237">
        <f t="shared" si="7"/>
        <v>0</v>
      </c>
      <c r="Z41" s="237">
        <f t="shared" si="8"/>
        <v>0</v>
      </c>
      <c r="AA41" s="230">
        <f t="shared" si="9"/>
        <v>0</v>
      </c>
    </row>
    <row r="42" spans="1:34">
      <c r="A42" s="610"/>
      <c r="B42" s="239" t="s">
        <v>628</v>
      </c>
      <c r="C42" s="240"/>
      <c r="D42" s="241"/>
      <c r="E42" s="109" t="s">
        <v>629</v>
      </c>
      <c r="F42" s="608"/>
      <c r="G42" s="608"/>
      <c r="H42" s="339"/>
      <c r="I42" s="340"/>
      <c r="J42" s="235"/>
      <c r="K42" s="235"/>
      <c r="L42" s="110" t="str">
        <f t="shared" si="2"/>
        <v/>
      </c>
      <c r="M42" s="111">
        <f t="shared" si="0"/>
        <v>21.2</v>
      </c>
      <c r="N42" s="112" t="str">
        <f t="shared" si="3"/>
        <v/>
      </c>
      <c r="P42" s="110" t="str">
        <f t="shared" si="4"/>
        <v/>
      </c>
      <c r="Q42" s="113">
        <f t="shared" si="11"/>
        <v>0</v>
      </c>
      <c r="R42" s="112" t="str">
        <f t="shared" si="10"/>
        <v/>
      </c>
      <c r="S42" s="99"/>
      <c r="T42" s="236">
        <f>'（参考）別紙第１'!G37</f>
        <v>21.2</v>
      </c>
      <c r="U42" s="99"/>
      <c r="V42" s="280"/>
      <c r="W42" s="99"/>
      <c r="X42" s="237">
        <f t="shared" si="6"/>
        <v>0</v>
      </c>
      <c r="Y42" s="237">
        <f t="shared" si="7"/>
        <v>0</v>
      </c>
      <c r="Z42" s="237">
        <f t="shared" si="8"/>
        <v>0</v>
      </c>
      <c r="AA42" s="230">
        <f t="shared" si="9"/>
        <v>0</v>
      </c>
    </row>
    <row r="43" spans="1:34">
      <c r="A43" s="610"/>
      <c r="B43" s="239" t="s">
        <v>630</v>
      </c>
      <c r="C43" s="240"/>
      <c r="D43" s="241"/>
      <c r="E43" s="109" t="s">
        <v>103</v>
      </c>
      <c r="F43" s="608"/>
      <c r="G43" s="608"/>
      <c r="H43" s="339"/>
      <c r="I43" s="340"/>
      <c r="J43" s="235"/>
      <c r="K43" s="235"/>
      <c r="L43" s="110" t="str">
        <f t="shared" si="2"/>
        <v/>
      </c>
      <c r="M43" s="111">
        <f t="shared" si="0"/>
        <v>13.2</v>
      </c>
      <c r="N43" s="112" t="str">
        <f t="shared" si="3"/>
        <v/>
      </c>
      <c r="P43" s="110" t="str">
        <f t="shared" si="4"/>
        <v/>
      </c>
      <c r="Q43" s="113">
        <f t="shared" si="11"/>
        <v>0</v>
      </c>
      <c r="R43" s="112" t="str">
        <f t="shared" si="10"/>
        <v/>
      </c>
      <c r="S43" s="99"/>
      <c r="T43" s="236">
        <f>'（参考）別紙第１'!G38</f>
        <v>13.2</v>
      </c>
      <c r="U43" s="99"/>
      <c r="V43" s="280"/>
      <c r="W43" s="99"/>
      <c r="X43" s="237">
        <f t="shared" si="6"/>
        <v>0</v>
      </c>
      <c r="Y43" s="237">
        <f t="shared" si="7"/>
        <v>0</v>
      </c>
      <c r="Z43" s="237">
        <f t="shared" si="8"/>
        <v>0</v>
      </c>
      <c r="AA43" s="230">
        <f t="shared" si="9"/>
        <v>0</v>
      </c>
    </row>
    <row r="44" spans="1:34">
      <c r="A44" s="610"/>
      <c r="B44" s="239" t="s">
        <v>631</v>
      </c>
      <c r="C44" s="240"/>
      <c r="D44" s="241"/>
      <c r="E44" s="242" t="s">
        <v>103</v>
      </c>
      <c r="F44" s="608"/>
      <c r="G44" s="608"/>
      <c r="H44" s="339"/>
      <c r="I44" s="340"/>
      <c r="J44" s="235"/>
      <c r="K44" s="235"/>
      <c r="L44" s="110" t="str">
        <f t="shared" si="2"/>
        <v/>
      </c>
      <c r="M44" s="111">
        <f t="shared" si="0"/>
        <v>18</v>
      </c>
      <c r="N44" s="112" t="str">
        <f t="shared" si="3"/>
        <v/>
      </c>
      <c r="P44" s="110" t="str">
        <f t="shared" si="4"/>
        <v/>
      </c>
      <c r="Q44" s="113">
        <f t="shared" si="11"/>
        <v>5.9400000000000001E-2</v>
      </c>
      <c r="R44" s="112" t="str">
        <f t="shared" si="10"/>
        <v/>
      </c>
      <c r="S44" s="99"/>
      <c r="T44" s="236">
        <f>'（参考）別紙第１'!G39</f>
        <v>18</v>
      </c>
      <c r="U44" s="99"/>
      <c r="V44" s="280">
        <f>'（参考）別紙第2'!E32</f>
        <v>5.9400000000000001E-2</v>
      </c>
      <c r="W44" s="99"/>
      <c r="X44" s="237">
        <f t="shared" si="6"/>
        <v>0</v>
      </c>
      <c r="Y44" s="237">
        <f t="shared" si="7"/>
        <v>0</v>
      </c>
      <c r="Z44" s="237">
        <f t="shared" si="8"/>
        <v>0</v>
      </c>
      <c r="AA44" s="230">
        <f t="shared" si="9"/>
        <v>0</v>
      </c>
    </row>
    <row r="45" spans="1:34">
      <c r="A45" s="610"/>
      <c r="B45" s="239" t="s">
        <v>632</v>
      </c>
      <c r="C45" s="240"/>
      <c r="D45" s="241"/>
      <c r="E45" s="242" t="s">
        <v>103</v>
      </c>
      <c r="F45" s="608"/>
      <c r="G45" s="608"/>
      <c r="H45" s="339"/>
      <c r="I45" s="340"/>
      <c r="J45" s="235"/>
      <c r="K45" s="235"/>
      <c r="L45" s="110" t="str">
        <f t="shared" si="2"/>
        <v/>
      </c>
      <c r="M45" s="111">
        <f t="shared" si="0"/>
        <v>26.9</v>
      </c>
      <c r="N45" s="112" t="str">
        <f t="shared" si="3"/>
        <v/>
      </c>
      <c r="P45" s="110" t="str">
        <f t="shared" si="4"/>
        <v/>
      </c>
      <c r="Q45" s="113">
        <f t="shared" si="11"/>
        <v>6.0900000000000003E-2</v>
      </c>
      <c r="R45" s="112" t="str">
        <f t="shared" si="10"/>
        <v/>
      </c>
      <c r="S45" s="99"/>
      <c r="T45" s="236">
        <f>'（参考）別紙第１'!G40</f>
        <v>26.9</v>
      </c>
      <c r="U45" s="99"/>
      <c r="V45" s="280">
        <f>'（参考）別紙第2'!E33</f>
        <v>6.0900000000000003E-2</v>
      </c>
      <c r="W45" s="99"/>
      <c r="X45" s="237">
        <f t="shared" si="6"/>
        <v>0</v>
      </c>
      <c r="Y45" s="237">
        <f t="shared" si="7"/>
        <v>0</v>
      </c>
      <c r="Z45" s="237">
        <f t="shared" si="8"/>
        <v>0</v>
      </c>
      <c r="AA45" s="230">
        <f t="shared" si="9"/>
        <v>0</v>
      </c>
    </row>
    <row r="46" spans="1:34">
      <c r="A46" s="610"/>
      <c r="B46" s="239" t="s">
        <v>633</v>
      </c>
      <c r="C46" s="240"/>
      <c r="D46" s="241"/>
      <c r="E46" s="242" t="s">
        <v>103</v>
      </c>
      <c r="F46" s="608"/>
      <c r="G46" s="608"/>
      <c r="H46" s="339"/>
      <c r="I46" s="340"/>
      <c r="J46" s="235"/>
      <c r="K46" s="235"/>
      <c r="L46" s="110" t="str">
        <f t="shared" si="2"/>
        <v/>
      </c>
      <c r="M46" s="111">
        <f t="shared" si="0"/>
        <v>33.200000000000003</v>
      </c>
      <c r="N46" s="112" t="str">
        <f t="shared" si="3"/>
        <v/>
      </c>
      <c r="P46" s="110" t="str">
        <f t="shared" si="4"/>
        <v/>
      </c>
      <c r="Q46" s="113">
        <f t="shared" si="11"/>
        <v>4.9500000000000002E-2</v>
      </c>
      <c r="R46" s="112" t="str">
        <f t="shared" si="10"/>
        <v/>
      </c>
      <c r="S46" s="99"/>
      <c r="T46" s="236">
        <f>'（参考）別紙第１'!G41</f>
        <v>33.200000000000003</v>
      </c>
      <c r="U46" s="99"/>
      <c r="V46" s="280">
        <f>'（参考）別紙第2'!E34</f>
        <v>4.9500000000000002E-2</v>
      </c>
      <c r="W46" s="99"/>
      <c r="X46" s="237">
        <f t="shared" si="6"/>
        <v>0</v>
      </c>
      <c r="Y46" s="237">
        <f t="shared" si="7"/>
        <v>0</v>
      </c>
      <c r="Z46" s="237">
        <f t="shared" si="8"/>
        <v>0</v>
      </c>
      <c r="AA46" s="230">
        <f t="shared" si="9"/>
        <v>0</v>
      </c>
    </row>
    <row r="47" spans="1:34" ht="24">
      <c r="A47" s="610"/>
      <c r="B47" s="239" t="s">
        <v>653</v>
      </c>
      <c r="C47" s="240"/>
      <c r="D47" s="241"/>
      <c r="E47" s="242" t="s">
        <v>103</v>
      </c>
      <c r="F47" s="608"/>
      <c r="G47" s="608"/>
      <c r="H47" s="339"/>
      <c r="I47" s="340"/>
      <c r="J47" s="235"/>
      <c r="K47" s="235"/>
      <c r="L47" s="110" t="str">
        <f t="shared" si="2"/>
        <v/>
      </c>
      <c r="M47" s="111">
        <f t="shared" si="0"/>
        <v>29.3</v>
      </c>
      <c r="N47" s="112" t="str">
        <f t="shared" si="3"/>
        <v/>
      </c>
      <c r="P47" s="110" t="str">
        <f t="shared" si="4"/>
        <v/>
      </c>
      <c r="Q47" s="113">
        <f t="shared" si="11"/>
        <v>9.4200000000000006E-2</v>
      </c>
      <c r="R47" s="112" t="str">
        <f t="shared" si="10"/>
        <v/>
      </c>
      <c r="S47" s="99"/>
      <c r="T47" s="236">
        <f>'（参考）別紙第１'!G42</f>
        <v>29.3</v>
      </c>
      <c r="U47" s="99"/>
      <c r="V47" s="280">
        <f>'（参考）別紙第2'!E35</f>
        <v>9.4200000000000006E-2</v>
      </c>
      <c r="W47" s="99"/>
      <c r="X47" s="237">
        <f t="shared" si="6"/>
        <v>0</v>
      </c>
      <c r="Y47" s="237">
        <f t="shared" si="7"/>
        <v>0</v>
      </c>
      <c r="Z47" s="237">
        <f t="shared" si="8"/>
        <v>0</v>
      </c>
      <c r="AA47" s="230">
        <f t="shared" si="9"/>
        <v>0</v>
      </c>
    </row>
    <row r="48" spans="1:34" ht="24">
      <c r="A48" s="610"/>
      <c r="B48" s="239" t="s">
        <v>654</v>
      </c>
      <c r="C48" s="240"/>
      <c r="D48" s="241"/>
      <c r="E48" s="242" t="s">
        <v>103</v>
      </c>
      <c r="F48" s="608"/>
      <c r="G48" s="608"/>
      <c r="H48" s="339"/>
      <c r="I48" s="340"/>
      <c r="J48" s="235"/>
      <c r="K48" s="235"/>
      <c r="L48" s="110"/>
      <c r="M48" s="111">
        <f t="shared" si="0"/>
        <v>29.3</v>
      </c>
      <c r="N48" s="112"/>
      <c r="P48" s="110"/>
      <c r="Q48" s="113">
        <f t="shared" si="11"/>
        <v>8.7599999999999997E-2</v>
      </c>
      <c r="R48" s="112"/>
      <c r="S48" s="99"/>
      <c r="T48" s="236">
        <f>'（参考）別紙第１'!G43</f>
        <v>29.3</v>
      </c>
      <c r="U48" s="99"/>
      <c r="V48" s="280">
        <f>'（参考）別紙第2'!E36</f>
        <v>8.7599999999999997E-2</v>
      </c>
      <c r="W48" s="99"/>
      <c r="X48" s="237">
        <f t="shared" si="6"/>
        <v>0</v>
      </c>
      <c r="Y48" s="237">
        <f t="shared" si="7"/>
        <v>0</v>
      </c>
      <c r="Z48" s="237">
        <f t="shared" si="8"/>
        <v>0</v>
      </c>
      <c r="AA48" s="230">
        <f t="shared" si="9"/>
        <v>0</v>
      </c>
    </row>
    <row r="49" spans="1:29">
      <c r="A49" s="610"/>
      <c r="B49" s="239" t="s">
        <v>634</v>
      </c>
      <c r="C49" s="240"/>
      <c r="D49" s="241"/>
      <c r="E49" s="242" t="s">
        <v>102</v>
      </c>
      <c r="F49" s="608"/>
      <c r="G49" s="608"/>
      <c r="H49" s="339"/>
      <c r="I49" s="340"/>
      <c r="J49" s="235"/>
      <c r="K49" s="235"/>
      <c r="L49" s="110" t="str">
        <f t="shared" si="2"/>
        <v/>
      </c>
      <c r="M49" s="111">
        <f t="shared" si="0"/>
        <v>40.200000000000003</v>
      </c>
      <c r="N49" s="112" t="str">
        <f t="shared" si="3"/>
        <v/>
      </c>
      <c r="P49" s="110" t="str">
        <f>IF(Q49&lt;&gt;V49,"レ","")</f>
        <v/>
      </c>
      <c r="Q49" s="113">
        <f>V49</f>
        <v>6.5600000000000006E-2</v>
      </c>
      <c r="R49" s="112" t="str">
        <f>IF(P49="","",V49)</f>
        <v/>
      </c>
      <c r="S49" s="99"/>
      <c r="T49" s="236">
        <f>'（参考）別紙第１'!G44</f>
        <v>40.200000000000003</v>
      </c>
      <c r="U49" s="99"/>
      <c r="V49" s="280">
        <f>'（参考）別紙第2'!E37</f>
        <v>6.5600000000000006E-2</v>
      </c>
      <c r="W49" s="99"/>
      <c r="X49" s="237">
        <f t="shared" si="6"/>
        <v>0</v>
      </c>
      <c r="Y49" s="237">
        <f t="shared" si="7"/>
        <v>0</v>
      </c>
      <c r="Z49" s="237">
        <f t="shared" si="8"/>
        <v>0</v>
      </c>
      <c r="AA49" s="230">
        <f t="shared" si="9"/>
        <v>0</v>
      </c>
    </row>
    <row r="50" spans="1:29" ht="24">
      <c r="A50" s="610"/>
      <c r="B50" s="239" t="s">
        <v>655</v>
      </c>
      <c r="C50" s="240"/>
      <c r="D50" s="241"/>
      <c r="E50" s="242" t="s">
        <v>102</v>
      </c>
      <c r="F50" s="608"/>
      <c r="G50" s="608"/>
      <c r="H50" s="339"/>
      <c r="I50" s="340"/>
      <c r="J50" s="235"/>
      <c r="K50" s="235"/>
      <c r="L50" s="110"/>
      <c r="M50" s="111">
        <f t="shared" si="0"/>
        <v>38</v>
      </c>
      <c r="N50" s="112"/>
      <c r="P50" s="110"/>
      <c r="Q50" s="113">
        <f t="shared" ref="Q50:Q51" si="12">V50</f>
        <v>6.8900000000000003E-2</v>
      </c>
      <c r="R50" s="112"/>
      <c r="S50" s="99"/>
      <c r="T50" s="236">
        <f>'（参考）別紙第１'!G45</f>
        <v>38</v>
      </c>
      <c r="U50" s="99"/>
      <c r="V50" s="280">
        <f>'（参考）別紙第2'!E38</f>
        <v>6.8900000000000003E-2</v>
      </c>
      <c r="W50" s="99"/>
      <c r="X50" s="237">
        <f t="shared" si="6"/>
        <v>0</v>
      </c>
      <c r="Y50" s="237">
        <f t="shared" si="7"/>
        <v>0</v>
      </c>
      <c r="Z50" s="237">
        <f t="shared" si="8"/>
        <v>0</v>
      </c>
      <c r="AA50" s="230">
        <f t="shared" si="9"/>
        <v>0</v>
      </c>
    </row>
    <row r="51" spans="1:29">
      <c r="A51" s="610"/>
      <c r="B51" s="239" t="s">
        <v>635</v>
      </c>
      <c r="C51" s="240"/>
      <c r="D51" s="241"/>
      <c r="E51" s="242" t="s">
        <v>629</v>
      </c>
      <c r="F51" s="608"/>
      <c r="G51" s="608"/>
      <c r="H51" s="339"/>
      <c r="I51" s="340"/>
      <c r="J51" s="235"/>
      <c r="K51" s="235"/>
      <c r="L51" s="110" t="str">
        <f t="shared" si="2"/>
        <v/>
      </c>
      <c r="M51" s="111">
        <f t="shared" si="0"/>
        <v>21.2</v>
      </c>
      <c r="N51" s="112" t="str">
        <f t="shared" si="3"/>
        <v/>
      </c>
      <c r="P51" s="110" t="str">
        <f t="shared" ref="P51:P56" si="13">IF(Q51&lt;&gt;V51,"レ","")</f>
        <v/>
      </c>
      <c r="Q51" s="113">
        <f t="shared" si="12"/>
        <v>0</v>
      </c>
      <c r="R51" s="112" t="str">
        <f t="shared" ref="R51:R56" si="14">IF(P51="","",V51)</f>
        <v/>
      </c>
      <c r="S51" s="99"/>
      <c r="T51" s="236">
        <f>'（参考）別紙第１'!G46</f>
        <v>21.2</v>
      </c>
      <c r="U51" s="99"/>
      <c r="V51" s="280"/>
      <c r="W51" s="99"/>
      <c r="X51" s="237">
        <f t="shared" si="6"/>
        <v>0</v>
      </c>
      <c r="Y51" s="237">
        <f t="shared" si="7"/>
        <v>0</v>
      </c>
      <c r="Z51" s="237">
        <f t="shared" si="8"/>
        <v>0</v>
      </c>
      <c r="AA51" s="230">
        <f t="shared" si="9"/>
        <v>0</v>
      </c>
    </row>
    <row r="52" spans="1:29">
      <c r="A52" s="610"/>
      <c r="B52" s="239" t="s">
        <v>636</v>
      </c>
      <c r="C52" s="240"/>
      <c r="D52" s="241"/>
      <c r="E52" s="242" t="s">
        <v>103</v>
      </c>
      <c r="F52" s="608"/>
      <c r="G52" s="608"/>
      <c r="H52" s="339"/>
      <c r="I52" s="340"/>
      <c r="J52" s="235"/>
      <c r="K52" s="235"/>
      <c r="L52" s="110" t="str">
        <f t="shared" si="2"/>
        <v/>
      </c>
      <c r="M52" s="111">
        <f t="shared" si="0"/>
        <v>17.100000000000001</v>
      </c>
      <c r="N52" s="112" t="str">
        <f t="shared" si="3"/>
        <v/>
      </c>
      <c r="P52" s="110" t="str">
        <f t="shared" si="13"/>
        <v/>
      </c>
      <c r="Q52" s="113">
        <f>V52</f>
        <v>0</v>
      </c>
      <c r="R52" s="112" t="str">
        <f t="shared" si="14"/>
        <v/>
      </c>
      <c r="S52" s="99"/>
      <c r="T52" s="236">
        <f>'（参考）別紙第１'!G47</f>
        <v>17.100000000000001</v>
      </c>
      <c r="U52" s="99"/>
      <c r="V52" s="280"/>
      <c r="W52" s="99"/>
      <c r="X52" s="237">
        <f t="shared" si="6"/>
        <v>0</v>
      </c>
      <c r="Y52" s="237">
        <f t="shared" si="7"/>
        <v>0</v>
      </c>
      <c r="Z52" s="237">
        <f t="shared" si="8"/>
        <v>0</v>
      </c>
      <c r="AA52" s="230">
        <f t="shared" si="9"/>
        <v>0</v>
      </c>
    </row>
    <row r="53" spans="1:29">
      <c r="A53" s="610"/>
      <c r="B53" s="239" t="s">
        <v>637</v>
      </c>
      <c r="C53" s="240"/>
      <c r="D53" s="241"/>
      <c r="E53" s="242" t="s">
        <v>103</v>
      </c>
      <c r="F53" s="608"/>
      <c r="G53" s="608"/>
      <c r="H53" s="339"/>
      <c r="I53" s="340"/>
      <c r="J53" s="235"/>
      <c r="K53" s="235"/>
      <c r="L53" s="110" t="str">
        <f t="shared" si="2"/>
        <v/>
      </c>
      <c r="M53" s="111">
        <f t="shared" si="0"/>
        <v>142</v>
      </c>
      <c r="N53" s="112" t="str">
        <f t="shared" si="3"/>
        <v/>
      </c>
      <c r="P53" s="110" t="str">
        <f t="shared" si="13"/>
        <v/>
      </c>
      <c r="Q53" s="113">
        <f>V53</f>
        <v>0</v>
      </c>
      <c r="R53" s="112" t="str">
        <f t="shared" si="14"/>
        <v/>
      </c>
      <c r="S53" s="99"/>
      <c r="T53" s="236">
        <f>'（参考）別紙第１'!G48</f>
        <v>142</v>
      </c>
      <c r="U53" s="99"/>
      <c r="V53" s="280"/>
      <c r="W53" s="99"/>
      <c r="X53" s="237">
        <f t="shared" si="6"/>
        <v>0</v>
      </c>
      <c r="Y53" s="237">
        <f t="shared" si="7"/>
        <v>0</v>
      </c>
      <c r="Z53" s="237">
        <f t="shared" si="8"/>
        <v>0</v>
      </c>
      <c r="AA53" s="230">
        <f t="shared" si="9"/>
        <v>0</v>
      </c>
    </row>
    <row r="54" spans="1:29">
      <c r="A54" s="610"/>
      <c r="B54" s="239" t="s">
        <v>638</v>
      </c>
      <c r="C54" s="240"/>
      <c r="D54" s="241"/>
      <c r="E54" s="242" t="s">
        <v>103</v>
      </c>
      <c r="F54" s="608"/>
      <c r="G54" s="608"/>
      <c r="H54" s="339"/>
      <c r="I54" s="340"/>
      <c r="J54" s="235"/>
      <c r="K54" s="235"/>
      <c r="L54" s="110" t="str">
        <f t="shared" si="2"/>
        <v/>
      </c>
      <c r="M54" s="111">
        <f t="shared" si="0"/>
        <v>22.5</v>
      </c>
      <c r="N54" s="112" t="str">
        <f t="shared" si="3"/>
        <v/>
      </c>
      <c r="P54" s="110" t="str">
        <f t="shared" si="13"/>
        <v/>
      </c>
      <c r="Q54" s="113">
        <f>V54</f>
        <v>0</v>
      </c>
      <c r="R54" s="112" t="str">
        <f t="shared" si="14"/>
        <v/>
      </c>
      <c r="S54" s="99"/>
      <c r="T54" s="236">
        <f>'（参考）別紙第１'!G49</f>
        <v>22.5</v>
      </c>
      <c r="U54" s="99"/>
      <c r="V54" s="280"/>
      <c r="W54" s="99"/>
      <c r="X54" s="237">
        <f t="shared" si="6"/>
        <v>0</v>
      </c>
      <c r="Y54" s="237">
        <f t="shared" si="7"/>
        <v>0</v>
      </c>
      <c r="Z54" s="237">
        <f t="shared" si="8"/>
        <v>0</v>
      </c>
      <c r="AA54" s="230">
        <f t="shared" si="9"/>
        <v>0</v>
      </c>
    </row>
    <row r="55" spans="1:29">
      <c r="A55" s="610"/>
      <c r="B55" s="629" t="s">
        <v>701</v>
      </c>
      <c r="C55" s="613" t="s">
        <v>652</v>
      </c>
      <c r="D55" s="614"/>
      <c r="E55" s="198"/>
      <c r="F55" s="617"/>
      <c r="G55" s="617"/>
      <c r="H55" s="339"/>
      <c r="I55" s="340"/>
      <c r="J55" s="235"/>
      <c r="K55" s="235"/>
      <c r="L55" s="110" t="str">
        <f t="shared" si="2"/>
        <v/>
      </c>
      <c r="M55" s="284">
        <f>T55</f>
        <v>0</v>
      </c>
      <c r="N55" s="112" t="str">
        <f t="shared" si="3"/>
        <v/>
      </c>
      <c r="P55" s="110" t="str">
        <f t="shared" si="13"/>
        <v/>
      </c>
      <c r="Q55" s="113">
        <f>V55</f>
        <v>0</v>
      </c>
      <c r="R55" s="112" t="str">
        <f t="shared" si="14"/>
        <v/>
      </c>
      <c r="S55" s="99"/>
      <c r="T55" s="236">
        <f>F56</f>
        <v>0</v>
      </c>
      <c r="U55" s="99"/>
      <c r="V55" s="280"/>
      <c r="W55" s="99"/>
      <c r="X55" s="237">
        <f>F55*M55</f>
        <v>0</v>
      </c>
      <c r="Y55" s="237">
        <f>H55*M55</f>
        <v>0</v>
      </c>
      <c r="Z55" s="237">
        <f>X55-Y55</f>
        <v>0</v>
      </c>
      <c r="AA55" s="230">
        <f t="shared" si="9"/>
        <v>0</v>
      </c>
    </row>
    <row r="56" spans="1:29" ht="25.2" customHeight="1">
      <c r="A56" s="622"/>
      <c r="B56" s="630"/>
      <c r="C56" s="631"/>
      <c r="D56" s="632"/>
      <c r="E56" s="223" t="s">
        <v>640</v>
      </c>
      <c r="F56" s="633"/>
      <c r="G56" s="634"/>
      <c r="H56" s="634"/>
      <c r="I56" s="635"/>
      <c r="J56" s="235"/>
      <c r="K56" s="235"/>
      <c r="L56" s="110"/>
      <c r="M56" s="111"/>
      <c r="N56" s="112"/>
      <c r="P56" s="110" t="str">
        <f t="shared" si="13"/>
        <v/>
      </c>
      <c r="Q56" s="113"/>
      <c r="R56" s="112" t="str">
        <f t="shared" si="14"/>
        <v/>
      </c>
      <c r="S56" s="99"/>
      <c r="T56" s="236"/>
      <c r="U56" s="99"/>
      <c r="V56" s="280"/>
      <c r="W56" s="99"/>
      <c r="X56" s="237"/>
      <c r="Y56" s="237"/>
      <c r="Z56" s="237"/>
      <c r="AA56" s="230"/>
    </row>
    <row r="57" spans="1:29" ht="13.2" customHeight="1">
      <c r="A57" s="609" t="s">
        <v>641</v>
      </c>
      <c r="B57" s="239" t="s">
        <v>169</v>
      </c>
      <c r="C57" s="240"/>
      <c r="D57" s="241"/>
      <c r="E57" s="243" t="s">
        <v>170</v>
      </c>
      <c r="F57" s="621"/>
      <c r="G57" s="621"/>
      <c r="H57" s="581"/>
      <c r="I57" s="582"/>
      <c r="J57" s="235"/>
      <c r="K57" s="235"/>
      <c r="L57" s="110" t="str">
        <f>IF(M57&lt;&gt;$T$57,"レ","")</f>
        <v/>
      </c>
      <c r="M57" s="111">
        <f t="shared" si="0"/>
        <v>1.17</v>
      </c>
      <c r="N57" s="112" t="str">
        <f>IF(L57="","",$T$57)</f>
        <v/>
      </c>
      <c r="P57" s="110" t="str">
        <f t="shared" si="4"/>
        <v/>
      </c>
      <c r="Q57" s="113">
        <f t="shared" si="1"/>
        <v>6.54E-2</v>
      </c>
      <c r="R57" s="112" t="str">
        <f t="shared" si="10"/>
        <v/>
      </c>
      <c r="S57" s="99"/>
      <c r="T57" s="236">
        <f>'（参考）別紙第１'!G51</f>
        <v>1.17</v>
      </c>
      <c r="U57" s="99"/>
      <c r="V57" s="230">
        <f>'（参考）別紙第2'!E39</f>
        <v>6.54E-2</v>
      </c>
      <c r="W57" s="99"/>
      <c r="X57" s="237">
        <f t="shared" si="6"/>
        <v>0</v>
      </c>
      <c r="Y57" s="237">
        <f t="shared" si="7"/>
        <v>0</v>
      </c>
      <c r="Z57" s="237">
        <f t="shared" si="8"/>
        <v>0</v>
      </c>
      <c r="AA57" s="230">
        <f>(F57-H57)*Q57</f>
        <v>0</v>
      </c>
    </row>
    <row r="58" spans="1:29" ht="13.2" customHeight="1">
      <c r="A58" s="610"/>
      <c r="B58" s="232" t="s">
        <v>172</v>
      </c>
      <c r="C58" s="233"/>
      <c r="D58" s="234"/>
      <c r="E58" s="109" t="s">
        <v>170</v>
      </c>
      <c r="F58" s="608"/>
      <c r="G58" s="608"/>
      <c r="H58" s="579"/>
      <c r="I58" s="580"/>
      <c r="J58" s="235"/>
      <c r="K58" s="235"/>
      <c r="L58" s="110" t="str">
        <f>IF(M58&lt;&gt;$T$58,"レ","")</f>
        <v/>
      </c>
      <c r="M58" s="111">
        <f t="shared" si="0"/>
        <v>1.19</v>
      </c>
      <c r="N58" s="112" t="str">
        <f>IF(L58="","",$T$58)</f>
        <v/>
      </c>
      <c r="P58" s="110" t="str">
        <f t="shared" si="4"/>
        <v/>
      </c>
      <c r="Q58" s="113">
        <f t="shared" si="1"/>
        <v>0</v>
      </c>
      <c r="R58" s="112" t="str">
        <f t="shared" si="10"/>
        <v/>
      </c>
      <c r="S58" s="99"/>
      <c r="T58" s="236">
        <f>'（参考）別紙第１'!G52</f>
        <v>1.19</v>
      </c>
      <c r="U58" s="99"/>
      <c r="V58" s="280"/>
      <c r="W58" s="99"/>
      <c r="X58" s="237">
        <f t="shared" si="6"/>
        <v>0</v>
      </c>
      <c r="Y58" s="237">
        <f t="shared" si="7"/>
        <v>0</v>
      </c>
      <c r="Z58" s="237">
        <f t="shared" si="8"/>
        <v>0</v>
      </c>
      <c r="AA58" s="230">
        <f>(F58-H58)*Q58</f>
        <v>0</v>
      </c>
    </row>
    <row r="59" spans="1:29">
      <c r="A59" s="610"/>
      <c r="B59" s="232" t="s">
        <v>173</v>
      </c>
      <c r="C59" s="233"/>
      <c r="D59" s="234"/>
      <c r="E59" s="109" t="s">
        <v>170</v>
      </c>
      <c r="F59" s="608"/>
      <c r="G59" s="608"/>
      <c r="H59" s="579"/>
      <c r="I59" s="580"/>
      <c r="J59" s="235"/>
      <c r="K59" s="235"/>
      <c r="L59" s="110" t="str">
        <f>IF(M59&lt;&gt;$T$59,"レ","")</f>
        <v/>
      </c>
      <c r="M59" s="111">
        <f t="shared" si="0"/>
        <v>1.19</v>
      </c>
      <c r="N59" s="112" t="str">
        <f>IF(L59="","",$T$59)</f>
        <v/>
      </c>
      <c r="P59" s="110" t="str">
        <f t="shared" si="4"/>
        <v/>
      </c>
      <c r="Q59" s="113">
        <f t="shared" si="1"/>
        <v>0</v>
      </c>
      <c r="R59" s="112" t="str">
        <f t="shared" si="10"/>
        <v/>
      </c>
      <c r="S59" s="99"/>
      <c r="T59" s="236">
        <f>'（参考）別紙第１'!G53</f>
        <v>1.19</v>
      </c>
      <c r="U59" s="99"/>
      <c r="V59" s="280"/>
      <c r="W59" s="99"/>
      <c r="X59" s="237">
        <f t="shared" si="6"/>
        <v>0</v>
      </c>
      <c r="Y59" s="237">
        <f t="shared" si="7"/>
        <v>0</v>
      </c>
      <c r="Z59" s="237">
        <f>X59-Y59</f>
        <v>0</v>
      </c>
      <c r="AA59" s="230">
        <f>(F59-H59)*Q59</f>
        <v>0</v>
      </c>
    </row>
    <row r="60" spans="1:29" ht="13.8" thickBot="1">
      <c r="A60" s="622"/>
      <c r="B60" s="244" t="s">
        <v>174</v>
      </c>
      <c r="C60" s="245"/>
      <c r="D60" s="246"/>
      <c r="E60" s="247" t="s">
        <v>170</v>
      </c>
      <c r="F60" s="623"/>
      <c r="G60" s="623"/>
      <c r="H60" s="624"/>
      <c r="I60" s="625"/>
      <c r="J60" s="235"/>
      <c r="K60" s="235"/>
      <c r="L60" s="110" t="str">
        <f>IF(M60&lt;&gt;$T$60,"レ","")</f>
        <v/>
      </c>
      <c r="M60" s="111">
        <f t="shared" si="0"/>
        <v>1.19</v>
      </c>
      <c r="N60" s="112" t="str">
        <f>IF(L60="","",$T$60)</f>
        <v/>
      </c>
      <c r="P60" s="110" t="str">
        <f t="shared" si="4"/>
        <v/>
      </c>
      <c r="Q60" s="113">
        <f t="shared" si="1"/>
        <v>0</v>
      </c>
      <c r="R60" s="112" t="str">
        <f t="shared" si="10"/>
        <v/>
      </c>
      <c r="S60" s="99"/>
      <c r="T60" s="236">
        <f>'（参考）別紙第１'!G54</f>
        <v>1.19</v>
      </c>
      <c r="U60" s="99"/>
      <c r="V60" s="280"/>
      <c r="W60" s="99"/>
      <c r="X60" s="248">
        <f t="shared" si="6"/>
        <v>0</v>
      </c>
      <c r="Y60" s="248">
        <f>H60*M60</f>
        <v>0</v>
      </c>
      <c r="Z60" s="248">
        <f t="shared" si="8"/>
        <v>0</v>
      </c>
      <c r="AA60" s="249">
        <f>(F60-H60)*Q60</f>
        <v>0</v>
      </c>
    </row>
    <row r="61" spans="1:29" ht="13.8" thickTop="1">
      <c r="A61" s="383"/>
      <c r="B61" s="251" t="s">
        <v>315</v>
      </c>
      <c r="C61" s="252"/>
      <c r="D61" s="253"/>
      <c r="E61" s="254" t="s">
        <v>170</v>
      </c>
      <c r="F61" s="626">
        <f>X61</f>
        <v>0</v>
      </c>
      <c r="G61" s="626"/>
      <c r="H61" s="627">
        <f>Y61</f>
        <v>0</v>
      </c>
      <c r="I61" s="628"/>
      <c r="J61" s="235"/>
      <c r="K61" s="235"/>
      <c r="L61" s="235" t="str">
        <f>IF(M61&lt;&gt;$T$61,"レ","")</f>
        <v/>
      </c>
      <c r="M61" s="226"/>
      <c r="N61" s="226" t="str">
        <f>IF(L61="","",$T$61)</f>
        <v/>
      </c>
      <c r="R61" s="99"/>
      <c r="S61" s="99"/>
      <c r="T61" s="99"/>
      <c r="U61" s="99"/>
      <c r="V61" s="99"/>
      <c r="W61" s="99"/>
      <c r="X61" s="255">
        <f>SUM(X6:X60)</f>
        <v>0</v>
      </c>
      <c r="Y61" s="255">
        <f>SUM(Y6:Y60)</f>
        <v>0</v>
      </c>
      <c r="Z61" s="255">
        <f>SUM(Z6:Z60)</f>
        <v>0</v>
      </c>
      <c r="AA61" s="99"/>
    </row>
    <row r="62" spans="1:29">
      <c r="A62" s="256"/>
      <c r="B62" s="240"/>
      <c r="C62" s="240"/>
      <c r="D62" s="240"/>
      <c r="E62" s="257"/>
      <c r="F62" s="258"/>
      <c r="G62" s="258"/>
      <c r="H62" s="258"/>
      <c r="I62" s="258"/>
      <c r="J62" s="235"/>
      <c r="K62" s="235"/>
      <c r="L62" s="235"/>
      <c r="M62" s="226"/>
      <c r="N62" s="226"/>
      <c r="R62" s="99"/>
      <c r="S62" s="99"/>
      <c r="T62" s="99"/>
      <c r="U62" s="99"/>
      <c r="V62" s="99"/>
      <c r="W62" s="99"/>
      <c r="X62" s="237"/>
      <c r="Y62" s="237"/>
      <c r="Z62" s="237"/>
      <c r="AA62" s="99"/>
    </row>
    <row r="63" spans="1:29" ht="30" customHeight="1">
      <c r="A63" s="604" t="s">
        <v>692</v>
      </c>
      <c r="B63" s="605"/>
      <c r="C63" s="605"/>
      <c r="D63" s="605"/>
      <c r="E63" s="606"/>
      <c r="F63" s="607" t="s">
        <v>693</v>
      </c>
      <c r="G63" s="607"/>
      <c r="H63" s="607" t="s">
        <v>314</v>
      </c>
      <c r="I63" s="607"/>
      <c r="J63" s="235"/>
      <c r="K63" s="235"/>
      <c r="L63" s="235"/>
      <c r="M63" s="226"/>
      <c r="N63" s="226"/>
      <c r="R63" s="99"/>
      <c r="S63" s="99"/>
      <c r="T63" s="99"/>
      <c r="U63" s="99"/>
      <c r="V63" s="99"/>
      <c r="W63" s="99"/>
      <c r="X63" s="237"/>
      <c r="Y63" s="237"/>
      <c r="Z63" s="237"/>
      <c r="AA63" s="99"/>
    </row>
    <row r="64" spans="1:29">
      <c r="A64" s="609" t="s">
        <v>675</v>
      </c>
      <c r="B64" s="629" t="s">
        <v>676</v>
      </c>
      <c r="C64" s="629" t="s">
        <v>677</v>
      </c>
      <c r="D64" s="629" t="s">
        <v>678</v>
      </c>
      <c r="E64" s="109" t="s">
        <v>679</v>
      </c>
      <c r="F64" s="323"/>
      <c r="G64" s="326"/>
      <c r="H64" s="581"/>
      <c r="I64" s="582"/>
      <c r="J64" s="235"/>
      <c r="K64" s="235"/>
      <c r="L64" s="110" t="str">
        <f>IF(M64&lt;&gt;$T$64,"レ","")</f>
        <v/>
      </c>
      <c r="M64" s="111">
        <f>T64</f>
        <v>8.64</v>
      </c>
      <c r="N64" s="112" t="str">
        <f>IF(L64="","",$T$64)</f>
        <v/>
      </c>
      <c r="P64" s="110" t="str">
        <f>IF(Q64&lt;&gt;$V$64,"レ","")</f>
        <v/>
      </c>
      <c r="Q64" s="113">
        <f>V64</f>
        <v>0.42099999999999999</v>
      </c>
      <c r="R64" s="112" t="str">
        <f>IF(P64="","",$V$64)</f>
        <v/>
      </c>
      <c r="S64" s="99"/>
      <c r="T64" s="236">
        <f>'（参考）別紙第１'!G55</f>
        <v>8.64</v>
      </c>
      <c r="U64" s="99"/>
      <c r="V64" s="259">
        <f>'（参考）別紙第2'!$E$43*1000</f>
        <v>0.42099999999999999</v>
      </c>
      <c r="W64" s="99"/>
      <c r="X64" s="237">
        <f t="shared" ref="X64:X71" si="15">F64*M64</f>
        <v>0</v>
      </c>
      <c r="Y64" s="237">
        <f t="shared" ref="Y64:Y73" si="16">H64*M64</f>
        <v>0</v>
      </c>
      <c r="Z64" s="237">
        <f t="shared" ref="Z64:Z73" si="17">X64-Y64</f>
        <v>0</v>
      </c>
      <c r="AA64" s="230">
        <f>(F64-H64)*Q64</f>
        <v>0</v>
      </c>
      <c r="AB64" s="268">
        <f>SUM(F65+F66+F67+F69+F70+F72)</f>
        <v>0</v>
      </c>
      <c r="AC64" s="328" t="s">
        <v>696</v>
      </c>
    </row>
    <row r="65" spans="1:28">
      <c r="A65" s="610"/>
      <c r="B65" s="611"/>
      <c r="C65" s="611"/>
      <c r="D65" s="630"/>
      <c r="E65" s="109" t="s">
        <v>680</v>
      </c>
      <c r="F65" s="342"/>
      <c r="G65" s="342"/>
      <c r="H65" s="581"/>
      <c r="I65" s="582"/>
      <c r="J65" s="235"/>
      <c r="K65" s="235"/>
      <c r="L65" s="110"/>
      <c r="M65" s="111">
        <f t="shared" ref="M65:M73" si="18">T65</f>
        <v>8.64</v>
      </c>
      <c r="N65" s="112"/>
      <c r="P65" s="110"/>
      <c r="Q65" s="113">
        <f t="shared" ref="Q65:Q73" si="19">V65</f>
        <v>0</v>
      </c>
      <c r="R65" s="112"/>
      <c r="S65" s="99"/>
      <c r="T65" s="236">
        <f>'（参考）別紙第１'!G56</f>
        <v>8.64</v>
      </c>
      <c r="U65" s="99"/>
      <c r="V65" s="259">
        <v>0</v>
      </c>
      <c r="W65" s="99"/>
      <c r="X65" s="237">
        <f>F65*M65</f>
        <v>0</v>
      </c>
      <c r="Y65" s="237">
        <f t="shared" si="16"/>
        <v>0</v>
      </c>
      <c r="Z65" s="237">
        <f t="shared" si="17"/>
        <v>0</v>
      </c>
      <c r="AA65" s="230">
        <f>(F65-H65)*Q65</f>
        <v>0</v>
      </c>
    </row>
    <row r="66" spans="1:28">
      <c r="A66" s="610"/>
      <c r="B66" s="611"/>
      <c r="C66" s="630"/>
      <c r="D66" s="320" t="s">
        <v>682</v>
      </c>
      <c r="E66" s="109" t="s">
        <v>680</v>
      </c>
      <c r="F66" s="342"/>
      <c r="G66" s="342"/>
      <c r="H66" s="581"/>
      <c r="I66" s="582"/>
      <c r="J66" s="235"/>
      <c r="K66" s="235"/>
      <c r="L66" s="110"/>
      <c r="M66" s="111">
        <f t="shared" si="18"/>
        <v>3.6</v>
      </c>
      <c r="N66" s="112"/>
      <c r="P66" s="110"/>
      <c r="Q66" s="113">
        <f t="shared" si="19"/>
        <v>0</v>
      </c>
      <c r="R66" s="112"/>
      <c r="S66" s="99"/>
      <c r="T66" s="236">
        <f>'（参考）別紙第１'!G57</f>
        <v>3.6</v>
      </c>
      <c r="U66" s="99"/>
      <c r="V66" s="259">
        <v>0</v>
      </c>
      <c r="W66" s="99"/>
      <c r="X66" s="237">
        <f>F66*M66</f>
        <v>0</v>
      </c>
      <c r="Y66" s="237">
        <f t="shared" si="16"/>
        <v>0</v>
      </c>
      <c r="Z66" s="237">
        <f t="shared" si="17"/>
        <v>0</v>
      </c>
      <c r="AA66" s="230">
        <f>(F66-H66)*Q66</f>
        <v>0</v>
      </c>
    </row>
    <row r="67" spans="1:28">
      <c r="A67" s="610"/>
      <c r="B67" s="611"/>
      <c r="C67" s="629" t="s">
        <v>683</v>
      </c>
      <c r="D67" s="604" t="s">
        <v>684</v>
      </c>
      <c r="E67" s="606"/>
      <c r="F67" s="342"/>
      <c r="G67" s="342"/>
      <c r="H67" s="581"/>
      <c r="I67" s="582"/>
      <c r="J67" s="235"/>
      <c r="K67" s="235"/>
      <c r="L67" s="110"/>
      <c r="M67" s="111">
        <f t="shared" si="18"/>
        <v>3.6</v>
      </c>
      <c r="N67" s="112"/>
      <c r="P67" s="110"/>
      <c r="Q67" s="113">
        <f t="shared" si="19"/>
        <v>0</v>
      </c>
      <c r="R67" s="112"/>
      <c r="S67" s="99"/>
      <c r="T67" s="236">
        <f>'（参考）別紙第１'!G58</f>
        <v>3.6</v>
      </c>
      <c r="U67" s="99"/>
      <c r="V67" s="259">
        <v>0</v>
      </c>
      <c r="W67" s="99"/>
      <c r="X67" s="237">
        <f t="shared" si="15"/>
        <v>0</v>
      </c>
      <c r="Y67" s="237">
        <f t="shared" si="16"/>
        <v>0</v>
      </c>
      <c r="Z67" s="237">
        <f t="shared" si="17"/>
        <v>0</v>
      </c>
      <c r="AA67" s="230">
        <f t="shared" ref="AA67:AA71" si="20">(F67-H67)*Q67</f>
        <v>0</v>
      </c>
    </row>
    <row r="68" spans="1:28">
      <c r="A68" s="610"/>
      <c r="B68" s="611"/>
      <c r="C68" s="611"/>
      <c r="D68" s="318" t="s">
        <v>685</v>
      </c>
      <c r="E68" s="109" t="s">
        <v>679</v>
      </c>
      <c r="F68" s="342"/>
      <c r="G68" s="327"/>
      <c r="H68" s="581"/>
      <c r="I68" s="582"/>
      <c r="J68" s="235"/>
      <c r="K68" s="235"/>
      <c r="L68" s="110"/>
      <c r="M68" s="111">
        <f t="shared" si="18"/>
        <v>8.64</v>
      </c>
      <c r="N68" s="112"/>
      <c r="P68" s="110"/>
      <c r="Q68" s="113">
        <f t="shared" si="19"/>
        <v>0.42099999999999999</v>
      </c>
      <c r="R68" s="112"/>
      <c r="S68" s="99"/>
      <c r="T68" s="236">
        <f>'（参考）別紙第１'!G59</f>
        <v>8.64</v>
      </c>
      <c r="U68" s="99"/>
      <c r="V68" s="259">
        <f>'（参考）別紙第2'!$E$43*1000</f>
        <v>0.42099999999999999</v>
      </c>
      <c r="W68" s="99"/>
      <c r="X68" s="237">
        <f t="shared" si="15"/>
        <v>0</v>
      </c>
      <c r="Y68" s="237">
        <f t="shared" si="16"/>
        <v>0</v>
      </c>
      <c r="Z68" s="237">
        <f t="shared" si="17"/>
        <v>0</v>
      </c>
      <c r="AA68" s="230">
        <f t="shared" si="20"/>
        <v>0</v>
      </c>
    </row>
    <row r="69" spans="1:28">
      <c r="A69" s="610"/>
      <c r="B69" s="630"/>
      <c r="C69" s="630"/>
      <c r="D69" s="317"/>
      <c r="E69" s="109" t="s">
        <v>680</v>
      </c>
      <c r="F69" s="342"/>
      <c r="G69" s="342"/>
      <c r="H69" s="581"/>
      <c r="I69" s="582"/>
      <c r="J69" s="235"/>
      <c r="K69" s="235"/>
      <c r="L69" s="110"/>
      <c r="M69" s="111">
        <f t="shared" si="18"/>
        <v>8.64</v>
      </c>
      <c r="N69" s="112"/>
      <c r="P69" s="110"/>
      <c r="Q69" s="113">
        <f t="shared" si="19"/>
        <v>0</v>
      </c>
      <c r="R69" s="112"/>
      <c r="S69" s="99"/>
      <c r="T69" s="236">
        <f>'（参考）別紙第１'!G60</f>
        <v>8.64</v>
      </c>
      <c r="U69" s="99"/>
      <c r="V69" s="259">
        <v>0</v>
      </c>
      <c r="W69" s="99"/>
      <c r="X69" s="237">
        <f t="shared" si="15"/>
        <v>0</v>
      </c>
      <c r="Y69" s="237">
        <f t="shared" si="16"/>
        <v>0</v>
      </c>
      <c r="Z69" s="237">
        <f t="shared" si="17"/>
        <v>0</v>
      </c>
      <c r="AA69" s="230">
        <f t="shared" si="20"/>
        <v>0</v>
      </c>
    </row>
    <row r="70" spans="1:28">
      <c r="A70" s="610"/>
      <c r="B70" s="637" t="s">
        <v>688</v>
      </c>
      <c r="C70" s="638"/>
      <c r="D70" s="604" t="s">
        <v>684</v>
      </c>
      <c r="E70" s="606"/>
      <c r="F70" s="342"/>
      <c r="G70" s="342"/>
      <c r="H70" s="581"/>
      <c r="I70" s="582"/>
      <c r="J70" s="235"/>
      <c r="K70" s="235"/>
      <c r="L70" s="110"/>
      <c r="M70" s="111">
        <f t="shared" si="18"/>
        <v>3.6</v>
      </c>
      <c r="N70" s="112"/>
      <c r="P70" s="110"/>
      <c r="Q70" s="113">
        <f t="shared" si="19"/>
        <v>0</v>
      </c>
      <c r="R70" s="112"/>
      <c r="S70" s="99"/>
      <c r="T70" s="236">
        <f>'（参考）別紙第１'!G61</f>
        <v>3.6</v>
      </c>
      <c r="U70" s="99"/>
      <c r="V70" s="259">
        <v>0</v>
      </c>
      <c r="W70" s="99"/>
      <c r="X70" s="237">
        <f t="shared" si="15"/>
        <v>0</v>
      </c>
      <c r="Y70" s="237">
        <f t="shared" si="16"/>
        <v>0</v>
      </c>
      <c r="Z70" s="237">
        <f t="shared" si="17"/>
        <v>0</v>
      </c>
      <c r="AA70" s="230">
        <f t="shared" si="20"/>
        <v>0</v>
      </c>
    </row>
    <row r="71" spans="1:28">
      <c r="A71" s="610"/>
      <c r="B71" s="639"/>
      <c r="C71" s="640"/>
      <c r="D71" s="318" t="s">
        <v>685</v>
      </c>
      <c r="E71" s="109" t="s">
        <v>679</v>
      </c>
      <c r="F71" s="342"/>
      <c r="G71" s="327"/>
      <c r="H71" s="581"/>
      <c r="I71" s="582"/>
      <c r="J71" s="235"/>
      <c r="K71" s="235"/>
      <c r="L71" s="110"/>
      <c r="M71" s="111">
        <f t="shared" si="18"/>
        <v>8.64</v>
      </c>
      <c r="N71" s="112"/>
      <c r="P71" s="110"/>
      <c r="Q71" s="113">
        <f t="shared" si="19"/>
        <v>0.42099999999999999</v>
      </c>
      <c r="R71" s="112"/>
      <c r="S71" s="99"/>
      <c r="T71" s="236">
        <f>'（参考）別紙第１'!G62</f>
        <v>8.64</v>
      </c>
      <c r="U71" s="99"/>
      <c r="V71" s="259">
        <f>'（参考）別紙第2'!$E$43*1000</f>
        <v>0.42099999999999999</v>
      </c>
      <c r="W71" s="99"/>
      <c r="X71" s="237">
        <f t="shared" si="15"/>
        <v>0</v>
      </c>
      <c r="Y71" s="237">
        <f t="shared" si="16"/>
        <v>0</v>
      </c>
      <c r="Z71" s="237">
        <f t="shared" si="17"/>
        <v>0</v>
      </c>
      <c r="AA71" s="230">
        <f t="shared" si="20"/>
        <v>0</v>
      </c>
    </row>
    <row r="72" spans="1:28">
      <c r="A72" s="622"/>
      <c r="B72" s="641"/>
      <c r="C72" s="642"/>
      <c r="D72" s="317"/>
      <c r="E72" s="109" t="s">
        <v>680</v>
      </c>
      <c r="F72" s="342"/>
      <c r="G72" s="342"/>
      <c r="H72" s="581"/>
      <c r="I72" s="582"/>
      <c r="J72" s="235"/>
      <c r="K72" s="235"/>
      <c r="L72" s="110"/>
      <c r="M72" s="111">
        <f t="shared" si="18"/>
        <v>8.64</v>
      </c>
      <c r="N72" s="112"/>
      <c r="P72" s="110"/>
      <c r="Q72" s="113">
        <f t="shared" si="19"/>
        <v>0</v>
      </c>
      <c r="R72" s="112"/>
      <c r="S72" s="99"/>
      <c r="T72" s="236">
        <f>'（参考）別紙第１'!G63</f>
        <v>8.64</v>
      </c>
      <c r="U72" s="99"/>
      <c r="V72" s="259">
        <v>0</v>
      </c>
      <c r="W72" s="99"/>
      <c r="X72" s="237">
        <f>F72*M72</f>
        <v>0</v>
      </c>
      <c r="Y72" s="237">
        <f t="shared" si="16"/>
        <v>0</v>
      </c>
      <c r="Z72" s="237">
        <f t="shared" si="17"/>
        <v>0</v>
      </c>
      <c r="AA72" s="230">
        <f>(F72-H72)*Q72</f>
        <v>0</v>
      </c>
    </row>
    <row r="73" spans="1:28" ht="24">
      <c r="A73" s="609" t="s">
        <v>686</v>
      </c>
      <c r="B73" s="637" t="s">
        <v>689</v>
      </c>
      <c r="C73" s="638"/>
      <c r="D73" s="232" t="s">
        <v>687</v>
      </c>
      <c r="E73" s="322"/>
      <c r="F73" s="342"/>
      <c r="G73" s="342"/>
      <c r="H73" s="579"/>
      <c r="I73" s="580"/>
      <c r="J73" s="235"/>
      <c r="K73" s="235"/>
      <c r="L73" s="110"/>
      <c r="M73" s="111">
        <f t="shared" si="18"/>
        <v>3.6</v>
      </c>
      <c r="N73" s="112"/>
      <c r="P73" s="110"/>
      <c r="Q73" s="113">
        <f t="shared" si="19"/>
        <v>0</v>
      </c>
      <c r="R73" s="112"/>
      <c r="S73" s="99"/>
      <c r="T73" s="236">
        <f>'（参考）別紙第１'!G64</f>
        <v>3.6</v>
      </c>
      <c r="U73" s="99"/>
      <c r="V73" s="259">
        <v>0</v>
      </c>
      <c r="W73" s="99"/>
      <c r="X73" s="237">
        <f>F73*M73</f>
        <v>0</v>
      </c>
      <c r="Y73" s="237">
        <f t="shared" si="16"/>
        <v>0</v>
      </c>
      <c r="Z73" s="237">
        <f t="shared" si="17"/>
        <v>0</v>
      </c>
      <c r="AA73" s="230">
        <f>(F73-H73)*Q73</f>
        <v>0</v>
      </c>
    </row>
    <row r="74" spans="1:28" ht="31.8" customHeight="1" thickBot="1">
      <c r="A74" s="622"/>
      <c r="B74" s="643"/>
      <c r="C74" s="644"/>
      <c r="D74" s="319" t="s">
        <v>685</v>
      </c>
      <c r="E74" s="321"/>
      <c r="F74" s="757" t="s">
        <v>794</v>
      </c>
      <c r="G74" s="260"/>
      <c r="H74" s="261"/>
      <c r="I74" s="262"/>
      <c r="J74" s="235"/>
      <c r="K74" s="235"/>
      <c r="R74" s="99"/>
      <c r="S74" s="99"/>
      <c r="T74" s="99"/>
      <c r="U74" s="99"/>
      <c r="V74" s="99"/>
      <c r="W74" s="99"/>
      <c r="X74" s="237"/>
      <c r="Y74" s="237"/>
      <c r="Z74" s="237"/>
      <c r="AA74" s="230"/>
    </row>
    <row r="75" spans="1:28" s="101" customFormat="1" ht="13.8" thickTop="1">
      <c r="A75" s="383"/>
      <c r="B75" s="239" t="s">
        <v>315</v>
      </c>
      <c r="C75" s="240"/>
      <c r="D75" s="241"/>
      <c r="E75" s="243" t="s">
        <v>175</v>
      </c>
      <c r="F75" s="645">
        <f>SUM(F64:G74)</f>
        <v>0</v>
      </c>
      <c r="G75" s="645"/>
      <c r="H75" s="645">
        <f>SUM(H64:I74)</f>
        <v>0</v>
      </c>
      <c r="I75" s="645"/>
      <c r="J75" s="99"/>
      <c r="K75" s="99"/>
      <c r="L75" s="99"/>
      <c r="M75" s="99"/>
      <c r="N75" s="99"/>
      <c r="O75" s="99"/>
      <c r="P75" s="99"/>
      <c r="Q75" s="99"/>
      <c r="R75" s="99"/>
      <c r="S75" s="99"/>
      <c r="T75" s="99"/>
      <c r="U75" s="99"/>
      <c r="V75" s="99"/>
      <c r="W75" s="99"/>
      <c r="X75" s="301">
        <f>SUM(X64:X74)</f>
        <v>0</v>
      </c>
      <c r="Y75" s="301">
        <f>SUM(Y64:Y74)</f>
        <v>0</v>
      </c>
      <c r="Z75" s="301">
        <f>SUM(Z64:Z74)</f>
        <v>0</v>
      </c>
      <c r="AA75" s="99"/>
      <c r="AB75" s="99"/>
    </row>
    <row r="76" spans="1:28" s="101" customFormat="1">
      <c r="A76" s="263"/>
      <c r="B76" s="264"/>
      <c r="C76" s="264"/>
      <c r="D76" s="264"/>
      <c r="E76" s="235"/>
      <c r="F76" s="265"/>
      <c r="G76" s="265"/>
      <c r="H76" s="265"/>
      <c r="I76" s="265"/>
      <c r="J76" s="99"/>
      <c r="K76" s="99"/>
      <c r="L76" s="99"/>
      <c r="M76" s="99"/>
      <c r="N76" s="99"/>
      <c r="O76" s="99"/>
      <c r="P76" s="99"/>
      <c r="Q76" s="99"/>
      <c r="R76" s="99"/>
      <c r="S76" s="99"/>
      <c r="T76" s="99"/>
      <c r="U76" s="99"/>
      <c r="V76" s="99"/>
      <c r="W76" s="99"/>
      <c r="X76" s="266"/>
      <c r="Y76" s="266"/>
      <c r="Z76" s="266"/>
      <c r="AA76" s="99"/>
      <c r="AB76" s="99"/>
    </row>
    <row r="77" spans="1:28" s="101" customFormat="1">
      <c r="A77" s="99"/>
      <c r="B77" s="232" t="s">
        <v>304</v>
      </c>
      <c r="C77" s="233"/>
      <c r="D77" s="234"/>
      <c r="E77" s="109" t="s">
        <v>170</v>
      </c>
      <c r="F77" s="660">
        <f>X61+X75</f>
        <v>0</v>
      </c>
      <c r="G77" s="660"/>
      <c r="H77" s="660">
        <f>Y61+Y75</f>
        <v>0</v>
      </c>
      <c r="I77" s="660"/>
      <c r="J77" s="99"/>
      <c r="K77" s="99"/>
      <c r="L77" s="99"/>
      <c r="M77" s="99"/>
      <c r="N77" s="99"/>
      <c r="O77" s="99"/>
      <c r="P77" s="99"/>
      <c r="Q77" s="99"/>
      <c r="R77" s="99"/>
      <c r="S77" s="99"/>
      <c r="T77" s="99"/>
      <c r="U77" s="99"/>
      <c r="V77" s="99"/>
      <c r="W77" s="99"/>
      <c r="X77" s="99"/>
      <c r="Y77" s="99"/>
      <c r="Z77" s="99"/>
      <c r="AA77" s="302">
        <f>ROUND(SUM(AA6:AA74),1)</f>
        <v>0</v>
      </c>
      <c r="AB77" s="99"/>
    </row>
    <row r="78" spans="1:28" s="101" customFormat="1">
      <c r="A78" s="99"/>
      <c r="B78" s="232" t="s">
        <v>316</v>
      </c>
      <c r="C78" s="233"/>
      <c r="D78" s="234"/>
      <c r="E78" s="109" t="s">
        <v>85</v>
      </c>
      <c r="F78" s="660">
        <f>ROUNDDOWN((Z61+Z75)*0.0258,0)</f>
        <v>0</v>
      </c>
      <c r="G78" s="660"/>
      <c r="H78" s="267"/>
      <c r="I78" s="104"/>
      <c r="J78" s="99"/>
      <c r="K78" s="99"/>
      <c r="L78" s="99"/>
      <c r="M78" s="99"/>
      <c r="N78" s="99"/>
      <c r="O78" s="99"/>
      <c r="P78" s="99"/>
      <c r="Q78" s="99"/>
      <c r="R78" s="99"/>
      <c r="S78" s="99"/>
      <c r="T78" s="99"/>
      <c r="U78" s="99"/>
      <c r="V78" s="99"/>
      <c r="W78" s="99"/>
      <c r="X78" s="268">
        <f>X75+X61</f>
        <v>0</v>
      </c>
      <c r="Y78" s="268">
        <f>Y75+Y61</f>
        <v>0</v>
      </c>
      <c r="Z78" s="268">
        <f>Z75+Z61</f>
        <v>0</v>
      </c>
      <c r="AA78" s="99"/>
      <c r="AB78" s="99"/>
    </row>
    <row r="79" spans="1:28" s="101" customFormat="1" ht="26.25" customHeight="1">
      <c r="A79" s="99"/>
      <c r="B79" s="232" t="s">
        <v>105</v>
      </c>
      <c r="C79" s="233"/>
      <c r="D79" s="234"/>
      <c r="E79" s="269" t="s">
        <v>25</v>
      </c>
      <c r="F79" s="660">
        <f>AA77</f>
        <v>0</v>
      </c>
      <c r="G79" s="660"/>
      <c r="H79" s="270"/>
      <c r="I79" s="99"/>
      <c r="J79" s="99"/>
      <c r="K79" s="99"/>
      <c r="L79" s="99"/>
      <c r="M79" s="99"/>
      <c r="N79" s="99"/>
      <c r="O79" s="99"/>
      <c r="P79" s="99"/>
      <c r="Q79" s="99"/>
      <c r="R79" s="99"/>
      <c r="S79" s="99"/>
      <c r="T79" s="99"/>
      <c r="U79" s="99"/>
      <c r="V79" s="99"/>
      <c r="W79" s="99"/>
      <c r="X79" s="99"/>
      <c r="Y79" s="99"/>
      <c r="Z79" s="99"/>
      <c r="AA79" s="99"/>
      <c r="AB79" s="99"/>
    </row>
    <row r="80" spans="1:28" s="101" customFormat="1" ht="42" customHeight="1">
      <c r="A80" s="99"/>
      <c r="B80" s="636" t="s">
        <v>694</v>
      </c>
      <c r="C80" s="636"/>
      <c r="D80" s="636"/>
      <c r="E80" s="636"/>
      <c r="F80" s="636"/>
      <c r="G80" s="636"/>
      <c r="H80" s="636"/>
      <c r="I80" s="636"/>
      <c r="J80" s="99"/>
      <c r="K80" s="99"/>
      <c r="L80" s="99"/>
      <c r="M80" s="99"/>
      <c r="N80" s="99"/>
      <c r="O80" s="99"/>
      <c r="P80" s="99"/>
      <c r="Q80" s="99"/>
      <c r="R80" s="99"/>
      <c r="S80" s="99"/>
      <c r="T80" s="99"/>
      <c r="U80" s="99"/>
      <c r="V80" s="99"/>
      <c r="W80" s="99"/>
      <c r="X80" s="99"/>
      <c r="Y80" s="99"/>
      <c r="Z80" s="99"/>
      <c r="AA80" s="99"/>
      <c r="AB80" s="99"/>
    </row>
    <row r="81" spans="1:40" s="101" customFormat="1" ht="13.2" customHeight="1">
      <c r="A81" s="99"/>
      <c r="B81" s="646" t="s">
        <v>788</v>
      </c>
      <c r="C81" s="646"/>
      <c r="D81" s="646"/>
      <c r="E81" s="646"/>
      <c r="F81" s="646"/>
      <c r="G81" s="646"/>
      <c r="H81" s="646"/>
      <c r="I81" s="646"/>
      <c r="J81" s="99"/>
      <c r="K81" s="99"/>
      <c r="L81" s="99"/>
      <c r="M81" s="99"/>
      <c r="N81" s="99"/>
      <c r="O81" s="99"/>
      <c r="P81" s="99"/>
      <c r="Q81" s="99"/>
      <c r="R81" s="273"/>
      <c r="S81" s="273"/>
      <c r="T81" s="273"/>
      <c r="U81" s="273"/>
      <c r="V81" s="273"/>
      <c r="W81" s="99"/>
      <c r="X81" s="99"/>
      <c r="Y81" s="99"/>
      <c r="Z81" s="99"/>
      <c r="AA81" s="99"/>
      <c r="AB81" s="99"/>
    </row>
    <row r="82" spans="1:40" ht="31.8" customHeight="1">
      <c r="B82" s="655"/>
      <c r="C82" s="656"/>
      <c r="D82" s="656"/>
      <c r="E82" s="656"/>
      <c r="F82" s="656"/>
      <c r="G82" s="656"/>
      <c r="H82" s="656"/>
      <c r="I82" s="657"/>
      <c r="R82" s="99"/>
      <c r="S82" s="99"/>
      <c r="T82" s="99"/>
      <c r="U82" s="99"/>
      <c r="V82" s="99"/>
      <c r="W82" s="273"/>
      <c r="X82" s="273"/>
      <c r="Y82" s="273"/>
      <c r="Z82" s="273"/>
      <c r="AA82" s="273"/>
      <c r="AB82" s="273"/>
      <c r="AC82" s="273"/>
      <c r="AD82" s="273"/>
      <c r="AE82" s="273"/>
      <c r="AF82" s="273"/>
      <c r="AG82" s="273"/>
      <c r="AH82" s="273"/>
      <c r="AI82" s="273"/>
      <c r="AJ82" s="273"/>
      <c r="AK82" s="273"/>
      <c r="AL82" s="273"/>
      <c r="AM82" s="273"/>
      <c r="AN82" s="273"/>
    </row>
    <row r="83" spans="1:40" s="101" customFormat="1" ht="7.5" customHeight="1">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row>
    <row r="84" spans="1:40" s="101" customFormat="1">
      <c r="A84" s="99" t="s">
        <v>317</v>
      </c>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row>
    <row r="85" spans="1:40" s="101" customFormat="1">
      <c r="A85" s="583" t="s">
        <v>740</v>
      </c>
      <c r="B85" s="584"/>
      <c r="C85" s="584"/>
      <c r="D85" s="584"/>
      <c r="E85" s="585"/>
      <c r="F85" s="601" t="s">
        <v>579</v>
      </c>
      <c r="G85" s="602"/>
      <c r="H85" s="602"/>
      <c r="I85" s="658" t="s">
        <v>36</v>
      </c>
      <c r="J85" s="99"/>
      <c r="K85" s="99"/>
      <c r="L85" s="99"/>
      <c r="M85" s="99"/>
      <c r="N85" s="99"/>
      <c r="O85" s="99"/>
      <c r="P85" s="99"/>
      <c r="Q85" s="99"/>
      <c r="R85" s="99"/>
      <c r="S85" s="99"/>
      <c r="T85" s="99"/>
      <c r="U85" s="99"/>
      <c r="V85" s="99"/>
      <c r="W85" s="99"/>
      <c r="X85" s="99"/>
      <c r="Y85" s="99"/>
      <c r="Z85" s="99"/>
      <c r="AA85" s="99"/>
      <c r="AB85" s="99"/>
    </row>
    <row r="86" spans="1:40" s="101" customFormat="1">
      <c r="A86" s="586"/>
      <c r="B86" s="587"/>
      <c r="C86" s="587"/>
      <c r="D86" s="587"/>
      <c r="E86" s="588"/>
      <c r="F86" s="102" t="s">
        <v>70</v>
      </c>
      <c r="G86" s="103">
        <f>F4</f>
        <v>6</v>
      </c>
      <c r="H86" s="114" t="s">
        <v>22</v>
      </c>
      <c r="I86" s="659"/>
      <c r="J86" s="99"/>
      <c r="K86" s="99"/>
      <c r="L86" s="99"/>
      <c r="M86" s="99"/>
      <c r="N86" s="99"/>
      <c r="O86" s="99"/>
      <c r="P86" s="99"/>
      <c r="Q86" s="99"/>
      <c r="R86" s="99"/>
      <c r="S86" s="99"/>
      <c r="T86" s="99"/>
      <c r="U86" s="99"/>
      <c r="V86" s="99"/>
      <c r="W86" s="99"/>
      <c r="X86" s="99"/>
      <c r="Y86" s="99"/>
      <c r="Z86" s="99"/>
      <c r="AA86" s="99"/>
      <c r="AB86" s="99"/>
    </row>
    <row r="87" spans="1:40" s="101" customFormat="1">
      <c r="A87" s="589"/>
      <c r="B87" s="590"/>
      <c r="C87" s="590"/>
      <c r="D87" s="590"/>
      <c r="E87" s="591"/>
      <c r="F87" s="102"/>
      <c r="G87" s="370">
        <f>G4</f>
        <v>-2025</v>
      </c>
      <c r="H87" s="114"/>
      <c r="I87" s="363"/>
      <c r="J87" s="99"/>
      <c r="K87" s="99"/>
      <c r="L87" s="99"/>
      <c r="M87" s="99"/>
      <c r="N87" s="99"/>
      <c r="O87" s="99"/>
      <c r="P87" s="99"/>
      <c r="Q87" s="99"/>
      <c r="R87" s="99"/>
      <c r="S87" s="99"/>
      <c r="T87" s="99"/>
      <c r="U87" s="99"/>
      <c r="V87" s="99"/>
      <c r="W87" s="99"/>
      <c r="X87" s="99"/>
      <c r="Y87" s="99"/>
      <c r="Z87" s="99"/>
      <c r="AA87" s="99"/>
      <c r="AB87" s="99"/>
    </row>
    <row r="88" spans="1:40" s="101" customFormat="1" ht="15.6">
      <c r="A88" s="115" t="s">
        <v>318</v>
      </c>
      <c r="B88" s="116"/>
      <c r="C88" s="116"/>
      <c r="D88" s="116"/>
      <c r="E88" s="116"/>
      <c r="F88" s="653">
        <f>$F$79</f>
        <v>0</v>
      </c>
      <c r="G88" s="654"/>
      <c r="H88" s="116" t="s">
        <v>25</v>
      </c>
      <c r="I88" s="117"/>
      <c r="J88" s="99"/>
      <c r="K88" s="99"/>
      <c r="L88" s="99"/>
      <c r="M88" s="99"/>
      <c r="N88" s="99"/>
      <c r="O88" s="99"/>
      <c r="P88" s="99"/>
      <c r="Q88" s="99"/>
      <c r="R88" s="99"/>
      <c r="S88" s="99"/>
      <c r="T88" s="99"/>
      <c r="U88" s="99"/>
      <c r="V88" s="99"/>
      <c r="W88" s="99"/>
      <c r="X88" s="99"/>
      <c r="Y88" s="99"/>
      <c r="Z88" s="99"/>
      <c r="AA88" s="99"/>
      <c r="AB88" s="99"/>
    </row>
    <row r="89" spans="1:40" s="101" customFormat="1" ht="26.25" customHeight="1">
      <c r="A89" s="648" t="s">
        <v>319</v>
      </c>
      <c r="B89" s="649"/>
      <c r="C89" s="649"/>
      <c r="D89" s="649"/>
      <c r="E89" s="650"/>
      <c r="F89" s="651"/>
      <c r="G89" s="652"/>
      <c r="H89" s="116" t="s">
        <v>25</v>
      </c>
      <c r="I89" s="117"/>
      <c r="J89" s="99"/>
      <c r="K89" s="99"/>
      <c r="L89" s="99"/>
      <c r="M89" s="99"/>
      <c r="N89" s="99"/>
      <c r="O89" s="99"/>
      <c r="P89" s="99"/>
      <c r="Q89" s="99"/>
      <c r="R89" s="99"/>
      <c r="S89" s="99"/>
      <c r="T89" s="99"/>
      <c r="U89" s="99"/>
      <c r="V89" s="99"/>
      <c r="W89" s="99"/>
      <c r="X89" s="99"/>
      <c r="Y89" s="99"/>
      <c r="Z89" s="99"/>
      <c r="AA89" s="99"/>
      <c r="AB89" s="99"/>
    </row>
    <row r="90" spans="1:40" ht="15.6">
      <c r="A90" s="115" t="s">
        <v>320</v>
      </c>
      <c r="B90" s="116"/>
      <c r="C90" s="116"/>
      <c r="D90" s="116"/>
      <c r="E90" s="116"/>
      <c r="F90" s="651"/>
      <c r="G90" s="652"/>
      <c r="H90" s="116" t="s">
        <v>25</v>
      </c>
      <c r="I90" s="117"/>
      <c r="J90" s="99"/>
      <c r="K90" s="99"/>
      <c r="R90" s="99"/>
      <c r="S90" s="99"/>
      <c r="T90" s="99"/>
      <c r="U90" s="99"/>
      <c r="V90" s="99"/>
      <c r="W90" s="99"/>
      <c r="X90" s="99"/>
      <c r="Y90" s="99"/>
      <c r="Z90" s="99"/>
      <c r="AA90" s="99"/>
    </row>
    <row r="91" spans="1:40" ht="15.6">
      <c r="A91" s="115" t="s">
        <v>321</v>
      </c>
      <c r="B91" s="116"/>
      <c r="C91" s="116"/>
      <c r="D91" s="116"/>
      <c r="E91" s="116"/>
      <c r="F91" s="651"/>
      <c r="G91" s="652"/>
      <c r="H91" s="116" t="s">
        <v>25</v>
      </c>
      <c r="I91" s="117"/>
      <c r="J91" s="99"/>
      <c r="K91" s="99"/>
      <c r="R91" s="99"/>
      <c r="S91" s="99"/>
      <c r="T91" s="99"/>
      <c r="U91" s="99"/>
      <c r="V91" s="99"/>
      <c r="W91" s="99"/>
      <c r="X91" s="99"/>
      <c r="Y91" s="99"/>
      <c r="Z91" s="99"/>
      <c r="AA91" s="99"/>
    </row>
    <row r="92" spans="1:40" ht="15.6">
      <c r="A92" s="115" t="s">
        <v>322</v>
      </c>
      <c r="B92" s="116"/>
      <c r="C92" s="116"/>
      <c r="D92" s="116"/>
      <c r="E92" s="116"/>
      <c r="F92" s="651"/>
      <c r="G92" s="652"/>
      <c r="H92" s="116" t="s">
        <v>25</v>
      </c>
      <c r="I92" s="117"/>
      <c r="J92" s="99"/>
      <c r="K92" s="99"/>
      <c r="R92" s="99"/>
      <c r="S92" s="99"/>
      <c r="T92" s="99"/>
      <c r="U92" s="99"/>
      <c r="V92" s="99"/>
      <c r="W92" s="99"/>
      <c r="X92" s="99"/>
      <c r="Y92" s="99"/>
      <c r="Z92" s="99"/>
      <c r="AA92" s="99"/>
    </row>
    <row r="93" spans="1:40" ht="15.6">
      <c r="A93" s="115" t="s">
        <v>323</v>
      </c>
      <c r="B93" s="116"/>
      <c r="C93" s="116"/>
      <c r="D93" s="116"/>
      <c r="E93" s="116"/>
      <c r="F93" s="651"/>
      <c r="G93" s="652"/>
      <c r="H93" s="116" t="s">
        <v>25</v>
      </c>
      <c r="I93" s="117"/>
      <c r="J93" s="99"/>
      <c r="K93" s="99"/>
      <c r="R93" s="99"/>
      <c r="S93" s="99"/>
      <c r="T93" s="99"/>
      <c r="U93" s="99"/>
      <c r="V93" s="99"/>
      <c r="W93" s="99"/>
      <c r="X93" s="99"/>
      <c r="Y93" s="99"/>
      <c r="Z93" s="99"/>
      <c r="AA93" s="99"/>
    </row>
    <row r="94" spans="1:40" ht="15.6">
      <c r="A94" s="115" t="s">
        <v>324</v>
      </c>
      <c r="B94" s="116"/>
      <c r="C94" s="116"/>
      <c r="D94" s="116"/>
      <c r="E94" s="116"/>
      <c r="F94" s="651"/>
      <c r="G94" s="652"/>
      <c r="H94" s="116" t="s">
        <v>25</v>
      </c>
      <c r="I94" s="117"/>
      <c r="J94" s="99"/>
      <c r="K94" s="99"/>
      <c r="R94" s="99"/>
      <c r="S94" s="99"/>
      <c r="T94" s="99"/>
      <c r="U94" s="99"/>
      <c r="V94" s="99"/>
      <c r="W94" s="99"/>
      <c r="X94" s="99"/>
      <c r="Y94" s="99"/>
      <c r="Z94" s="99"/>
      <c r="AA94" s="99"/>
    </row>
    <row r="95" spans="1:40" ht="15.6">
      <c r="A95" s="115" t="s">
        <v>325</v>
      </c>
      <c r="B95" s="116"/>
      <c r="C95" s="116"/>
      <c r="D95" s="116"/>
      <c r="E95" s="116"/>
      <c r="F95" s="651"/>
      <c r="G95" s="652"/>
      <c r="H95" s="116" t="s">
        <v>25</v>
      </c>
      <c r="I95" s="117"/>
      <c r="J95" s="99"/>
      <c r="K95" s="99"/>
      <c r="R95" s="99"/>
      <c r="S95" s="99"/>
      <c r="T95" s="99"/>
      <c r="U95" s="99"/>
      <c r="V95" s="99"/>
      <c r="W95" s="99"/>
      <c r="X95" s="99"/>
      <c r="Y95" s="99"/>
      <c r="Z95" s="99"/>
      <c r="AA95" s="99"/>
    </row>
    <row r="96" spans="1:40" ht="44.25" customHeight="1">
      <c r="A96" s="648" t="s">
        <v>326</v>
      </c>
      <c r="B96" s="649"/>
      <c r="C96" s="649"/>
      <c r="D96" s="649"/>
      <c r="E96" s="650"/>
      <c r="F96" s="651"/>
      <c r="G96" s="652"/>
      <c r="H96" s="116" t="s">
        <v>25</v>
      </c>
      <c r="I96" s="172" t="s">
        <v>327</v>
      </c>
      <c r="J96" s="99"/>
      <c r="K96" s="99"/>
      <c r="R96" s="99"/>
      <c r="S96" s="99"/>
      <c r="T96" s="99"/>
      <c r="U96" s="99"/>
      <c r="V96" s="99"/>
      <c r="W96" s="99"/>
      <c r="X96" s="99"/>
      <c r="Y96" s="99"/>
      <c r="Z96" s="99"/>
      <c r="AA96" s="99"/>
    </row>
    <row r="97" spans="1:27" ht="30" customHeight="1">
      <c r="A97" s="648" t="s">
        <v>328</v>
      </c>
      <c r="B97" s="649"/>
      <c r="C97" s="649"/>
      <c r="D97" s="649"/>
      <c r="E97" s="650"/>
      <c r="F97" s="651"/>
      <c r="G97" s="652"/>
      <c r="H97" s="116" t="s">
        <v>25</v>
      </c>
      <c r="I97" s="172" t="s">
        <v>329</v>
      </c>
      <c r="J97" s="99"/>
      <c r="K97" s="99"/>
      <c r="R97" s="99"/>
      <c r="S97" s="99"/>
      <c r="T97" s="99"/>
      <c r="U97" s="99"/>
      <c r="V97" s="99"/>
      <c r="W97" s="99"/>
      <c r="X97" s="99"/>
      <c r="Y97" s="99"/>
      <c r="Z97" s="99"/>
      <c r="AA97" s="99"/>
    </row>
    <row r="98" spans="1:27" ht="29.25" customHeight="1">
      <c r="A98" s="648" t="s">
        <v>330</v>
      </c>
      <c r="B98" s="649"/>
      <c r="C98" s="649"/>
      <c r="D98" s="649"/>
      <c r="E98" s="650"/>
      <c r="F98" s="653">
        <f>F88+F89+F90+F91+F92+F93+F94+F95+F97</f>
        <v>0</v>
      </c>
      <c r="G98" s="654"/>
      <c r="H98" s="116" t="s">
        <v>25</v>
      </c>
      <c r="I98" s="117"/>
      <c r="J98" s="99"/>
      <c r="K98" s="99"/>
      <c r="Q98" s="273"/>
      <c r="R98" s="273"/>
      <c r="S98" s="273"/>
      <c r="T98" s="273"/>
      <c r="U98" s="273"/>
      <c r="V98" s="273"/>
      <c r="W98" s="273"/>
      <c r="X98" s="273"/>
      <c r="Y98" s="99"/>
      <c r="Z98" s="99"/>
      <c r="AA98" s="99"/>
    </row>
  </sheetData>
  <mergeCells count="153">
    <mergeCell ref="B81:I81"/>
    <mergeCell ref="AC34:AG34"/>
    <mergeCell ref="A96:E96"/>
    <mergeCell ref="F96:G96"/>
    <mergeCell ref="A97:E97"/>
    <mergeCell ref="F97:G97"/>
    <mergeCell ref="A98:E98"/>
    <mergeCell ref="F98:G98"/>
    <mergeCell ref="F90:G90"/>
    <mergeCell ref="F91:G91"/>
    <mergeCell ref="F92:G92"/>
    <mergeCell ref="F93:G93"/>
    <mergeCell ref="F94:G94"/>
    <mergeCell ref="F95:G95"/>
    <mergeCell ref="B82:I82"/>
    <mergeCell ref="F85:H85"/>
    <mergeCell ref="I85:I86"/>
    <mergeCell ref="F88:G88"/>
    <mergeCell ref="A89:E89"/>
    <mergeCell ref="F89:G89"/>
    <mergeCell ref="F77:G77"/>
    <mergeCell ref="H77:I77"/>
    <mergeCell ref="F78:G78"/>
    <mergeCell ref="F79:G79"/>
    <mergeCell ref="A73:A74"/>
    <mergeCell ref="F61:G61"/>
    <mergeCell ref="H61:I61"/>
    <mergeCell ref="F54:G54"/>
    <mergeCell ref="B55:B56"/>
    <mergeCell ref="C55:D56"/>
    <mergeCell ref="F55:G55"/>
    <mergeCell ref="F56:I56"/>
    <mergeCell ref="B80:I80"/>
    <mergeCell ref="B70:C72"/>
    <mergeCell ref="D70:E70"/>
    <mergeCell ref="B73:C74"/>
    <mergeCell ref="F75:G75"/>
    <mergeCell ref="H75:I75"/>
    <mergeCell ref="A63:E63"/>
    <mergeCell ref="F63:G63"/>
    <mergeCell ref="H63:I63"/>
    <mergeCell ref="A64:A72"/>
    <mergeCell ref="B64:B69"/>
    <mergeCell ref="C64:C66"/>
    <mergeCell ref="D64:D65"/>
    <mergeCell ref="H64:I64"/>
    <mergeCell ref="C67:C69"/>
    <mergeCell ref="D67:E67"/>
    <mergeCell ref="A57:A60"/>
    <mergeCell ref="F57:G57"/>
    <mergeCell ref="H57:I57"/>
    <mergeCell ref="F58:G58"/>
    <mergeCell ref="H58:I58"/>
    <mergeCell ref="F48:G48"/>
    <mergeCell ref="F49:G49"/>
    <mergeCell ref="F50:G50"/>
    <mergeCell ref="F51:G51"/>
    <mergeCell ref="F52:G52"/>
    <mergeCell ref="F53:G53"/>
    <mergeCell ref="A37:A56"/>
    <mergeCell ref="F59:G59"/>
    <mergeCell ref="H59:I59"/>
    <mergeCell ref="F60:G60"/>
    <mergeCell ref="H60:I60"/>
    <mergeCell ref="F42:G42"/>
    <mergeCell ref="F43:G43"/>
    <mergeCell ref="F44:G44"/>
    <mergeCell ref="F45:G45"/>
    <mergeCell ref="F46:G46"/>
    <mergeCell ref="F47:G47"/>
    <mergeCell ref="B35:B36"/>
    <mergeCell ref="C35:D36"/>
    <mergeCell ref="F35:G35"/>
    <mergeCell ref="F36:I36"/>
    <mergeCell ref="F37:G37"/>
    <mergeCell ref="F38:G38"/>
    <mergeCell ref="F39:G39"/>
    <mergeCell ref="F40:G40"/>
    <mergeCell ref="F41:G41"/>
    <mergeCell ref="F32:G32"/>
    <mergeCell ref="H32:I32"/>
    <mergeCell ref="F33:G33"/>
    <mergeCell ref="H33:I33"/>
    <mergeCell ref="F34:G34"/>
    <mergeCell ref="H34:I34"/>
    <mergeCell ref="F29:G29"/>
    <mergeCell ref="H29:I29"/>
    <mergeCell ref="F30:G30"/>
    <mergeCell ref="H30:I30"/>
    <mergeCell ref="F31:G31"/>
    <mergeCell ref="H31:I31"/>
    <mergeCell ref="F25:G25"/>
    <mergeCell ref="H25:I25"/>
    <mergeCell ref="F26:G26"/>
    <mergeCell ref="F27:G27"/>
    <mergeCell ref="H27:I27"/>
    <mergeCell ref="F28:G28"/>
    <mergeCell ref="H28:I28"/>
    <mergeCell ref="B20:B21"/>
    <mergeCell ref="F20:G20"/>
    <mergeCell ref="H20:I20"/>
    <mergeCell ref="F21:G21"/>
    <mergeCell ref="H21:I21"/>
    <mergeCell ref="B22:B27"/>
    <mergeCell ref="F22:G22"/>
    <mergeCell ref="H22:I22"/>
    <mergeCell ref="F23:G23"/>
    <mergeCell ref="F24:G24"/>
    <mergeCell ref="H17:I17"/>
    <mergeCell ref="B18:B19"/>
    <mergeCell ref="F18:G18"/>
    <mergeCell ref="H18:I18"/>
    <mergeCell ref="F19:G19"/>
    <mergeCell ref="H19:I19"/>
    <mergeCell ref="F14:G14"/>
    <mergeCell ref="H14:I14"/>
    <mergeCell ref="F15:G15"/>
    <mergeCell ref="H15:I15"/>
    <mergeCell ref="F16:G16"/>
    <mergeCell ref="H16:I16"/>
    <mergeCell ref="A85:E87"/>
    <mergeCell ref="K1:Q3"/>
    <mergeCell ref="E3:I3"/>
    <mergeCell ref="A5:D5"/>
    <mergeCell ref="F5:G5"/>
    <mergeCell ref="H5:I5"/>
    <mergeCell ref="H10:I10"/>
    <mergeCell ref="F11:G11"/>
    <mergeCell ref="H11:I11"/>
    <mergeCell ref="F12:G12"/>
    <mergeCell ref="H12:I12"/>
    <mergeCell ref="F13:G13"/>
    <mergeCell ref="H13:I13"/>
    <mergeCell ref="A6:A34"/>
    <mergeCell ref="F6:G6"/>
    <mergeCell ref="H6:I6"/>
    <mergeCell ref="F7:G7"/>
    <mergeCell ref="H7:I7"/>
    <mergeCell ref="F8:G8"/>
    <mergeCell ref="H8:I8"/>
    <mergeCell ref="F9:G9"/>
    <mergeCell ref="H9:I9"/>
    <mergeCell ref="F10:G10"/>
    <mergeCell ref="F17:G17"/>
    <mergeCell ref="H73:I73"/>
    <mergeCell ref="H65:I65"/>
    <mergeCell ref="H66:I66"/>
    <mergeCell ref="H67:I67"/>
    <mergeCell ref="H68:I68"/>
    <mergeCell ref="H69:I69"/>
    <mergeCell ref="H70:I70"/>
    <mergeCell ref="H71:I71"/>
    <mergeCell ref="H72:I72"/>
  </mergeCells>
  <phoneticPr fontId="3"/>
  <pageMargins left="0.25" right="0.25" top="0.75" bottom="0.75" header="0.3" footer="0.3"/>
  <pageSetup paperSize="9" fitToHeight="0" orientation="portrait" r:id="rId1"/>
  <rowBreaks count="2" manualBreakCount="2">
    <brk id="36" max="9" man="1"/>
    <brk id="62" max="9"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B03CE4C-7FC7-4603-9E6D-74372CB0037E}">
          <x14:formula1>
            <xm:f>'（参考）再エネ種別・措置'!$B$3:$B$9</xm:f>
          </x14:formula1>
          <xm:sqref>G65:G67 G69:G70 G72:G73</xm:sqref>
        </x14:dataValidation>
        <x14:dataValidation type="list" allowBlank="1" showInputMessage="1" showErrorMessage="1" xr:uid="{72A96751-0280-4740-8CD7-1F59A704571C}">
          <x14:formula1>
            <xm:f>'（参考）再エネ種別・措置'!$C$2:$C$9</xm:f>
          </x14:formula1>
          <xm:sqref>C42</xm:sqref>
        </x14:dataValidation>
        <x14:dataValidation type="list" allowBlank="1" showInputMessage="1" showErrorMessage="1" xr:uid="{8B40AE89-C76D-4B6F-8E8C-8715B6B0ABEA}">
          <x14:formula1>
            <xm:f>'（参考）再エネ種別・措置'!$B$2:$B$9</xm:f>
          </x14:formula1>
          <xm:sqref>C39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N30"/>
  <sheetViews>
    <sheetView view="pageBreakPreview" zoomScaleNormal="100" zoomScaleSheetLayoutView="100" workbookViewId="0">
      <selection activeCell="D10" sqref="D10:E10"/>
    </sheetView>
  </sheetViews>
  <sheetFormatPr defaultRowHeight="13.2"/>
  <cols>
    <col min="1" max="9" width="9" style="59"/>
  </cols>
  <sheetData>
    <row r="1" spans="1:9">
      <c r="A1" s="59" t="s">
        <v>588</v>
      </c>
    </row>
    <row r="3" spans="1:9" ht="25.2" customHeight="1">
      <c r="A3" s="456" t="s">
        <v>610</v>
      </c>
      <c r="B3" s="456"/>
      <c r="C3" s="456"/>
      <c r="D3" s="456"/>
      <c r="E3" s="456"/>
      <c r="F3" s="456"/>
      <c r="G3" s="456"/>
      <c r="H3" s="456"/>
      <c r="I3" s="456"/>
    </row>
    <row r="4" spans="1:9">
      <c r="A4" s="675" t="s">
        <v>106</v>
      </c>
      <c r="B4" s="676"/>
      <c r="C4" s="677"/>
      <c r="D4" s="60" t="s">
        <v>609</v>
      </c>
      <c r="E4" s="76" t="s">
        <v>116</v>
      </c>
      <c r="F4" s="77">
        <f>'別紙(工場)(R6)'!K177</f>
        <v>6</v>
      </c>
      <c r="G4" s="62" t="s">
        <v>107</v>
      </c>
      <c r="H4" s="63" t="s">
        <v>36</v>
      </c>
      <c r="I4" s="64"/>
    </row>
    <row r="5" spans="1:9" s="361" customFormat="1">
      <c r="A5" s="678"/>
      <c r="B5" s="679"/>
      <c r="C5" s="680"/>
      <c r="D5" s="60"/>
      <c r="E5" s="76"/>
      <c r="F5" s="373">
        <f>'別紙(工場)(R6)'!L177</f>
        <v>-2025</v>
      </c>
      <c r="G5" s="62"/>
      <c r="H5" s="371"/>
      <c r="I5" s="372"/>
    </row>
    <row r="6" spans="1:9">
      <c r="A6" s="65" t="s">
        <v>108</v>
      </c>
      <c r="B6" s="66"/>
      <c r="C6" s="67"/>
      <c r="D6" s="68"/>
      <c r="E6" s="69"/>
      <c r="F6" s="69"/>
      <c r="G6" s="70"/>
      <c r="H6" s="661"/>
      <c r="I6" s="662"/>
    </row>
    <row r="7" spans="1:9">
      <c r="A7" s="667" t="s">
        <v>109</v>
      </c>
      <c r="B7" s="668"/>
      <c r="C7" s="669"/>
      <c r="D7" s="673"/>
      <c r="E7" s="674"/>
      <c r="F7" s="69"/>
      <c r="G7" s="70"/>
      <c r="H7" s="663"/>
      <c r="I7" s="664"/>
    </row>
    <row r="8" spans="1:9">
      <c r="A8" s="670"/>
      <c r="B8" s="671"/>
      <c r="C8" s="672"/>
      <c r="D8" s="71"/>
      <c r="E8" s="72"/>
      <c r="F8" s="73" t="s">
        <v>110</v>
      </c>
      <c r="G8" s="74"/>
      <c r="H8" s="665"/>
      <c r="I8" s="666"/>
    </row>
    <row r="9" spans="1:9">
      <c r="A9" s="65" t="s">
        <v>111</v>
      </c>
      <c r="B9" s="66"/>
      <c r="C9" s="67"/>
      <c r="D9" s="65"/>
      <c r="E9" s="66"/>
      <c r="F9" s="69"/>
      <c r="G9" s="70"/>
      <c r="H9" s="661"/>
      <c r="I9" s="662"/>
    </row>
    <row r="10" spans="1:9">
      <c r="A10" s="68" t="s">
        <v>112</v>
      </c>
      <c r="B10" s="69"/>
      <c r="C10" s="70"/>
      <c r="D10" s="681">
        <f>'シート1-1（工場その他） (R6)'!H73*'シート1-1（工場その他） (R6)'!V64</f>
        <v>0</v>
      </c>
      <c r="E10" s="682"/>
      <c r="F10" s="69"/>
      <c r="G10" s="70"/>
      <c r="H10" s="663"/>
      <c r="I10" s="664"/>
    </row>
    <row r="11" spans="1:9">
      <c r="A11" s="71"/>
      <c r="B11" s="72"/>
      <c r="C11" s="74"/>
      <c r="D11" s="71"/>
      <c r="E11" s="72"/>
      <c r="F11" s="75" t="s">
        <v>110</v>
      </c>
      <c r="G11" s="70"/>
      <c r="H11" s="665"/>
      <c r="I11" s="666"/>
    </row>
    <row r="12" spans="1:9">
      <c r="A12" s="65" t="s">
        <v>113</v>
      </c>
      <c r="B12" s="66"/>
      <c r="C12" s="67"/>
      <c r="D12" s="65"/>
      <c r="E12" s="66"/>
      <c r="F12" s="66"/>
      <c r="G12" s="67"/>
      <c r="H12" s="661"/>
      <c r="I12" s="662"/>
    </row>
    <row r="13" spans="1:9">
      <c r="A13" s="68"/>
      <c r="B13" s="69"/>
      <c r="C13" s="70"/>
      <c r="D13" s="673"/>
      <c r="E13" s="674"/>
      <c r="F13" s="69"/>
      <c r="G13" s="70"/>
      <c r="H13" s="663"/>
      <c r="I13" s="664"/>
    </row>
    <row r="14" spans="1:9">
      <c r="A14" s="71"/>
      <c r="B14" s="72"/>
      <c r="C14" s="74"/>
      <c r="D14" s="71"/>
      <c r="E14" s="72"/>
      <c r="F14" s="73" t="s">
        <v>110</v>
      </c>
      <c r="G14" s="74"/>
      <c r="H14" s="665"/>
      <c r="I14" s="666"/>
    </row>
    <row r="15" spans="1:9" s="222" customFormat="1">
      <c r="A15" s="65" t="s">
        <v>642</v>
      </c>
      <c r="B15" s="66"/>
      <c r="C15" s="67"/>
      <c r="D15" s="65"/>
      <c r="E15" s="66"/>
      <c r="F15" s="59"/>
      <c r="G15" s="70"/>
      <c r="H15" s="661"/>
      <c r="I15" s="662"/>
    </row>
    <row r="16" spans="1:9" s="222" customFormat="1">
      <c r="A16" s="68"/>
      <c r="B16" s="59"/>
      <c r="C16" s="70"/>
      <c r="D16" s="673"/>
      <c r="E16" s="683"/>
      <c r="F16" s="59"/>
      <c r="G16" s="70"/>
      <c r="H16" s="663"/>
      <c r="I16" s="664"/>
    </row>
    <row r="17" spans="1:14" s="222" customFormat="1">
      <c r="A17" s="71"/>
      <c r="B17" s="72"/>
      <c r="C17" s="74"/>
      <c r="D17" s="71"/>
      <c r="E17" s="72"/>
      <c r="F17" s="73" t="s">
        <v>110</v>
      </c>
      <c r="G17" s="74"/>
      <c r="H17" s="665"/>
      <c r="I17" s="666"/>
    </row>
    <row r="18" spans="1:14">
      <c r="A18" s="65" t="s">
        <v>114</v>
      </c>
      <c r="B18" s="66"/>
      <c r="C18" s="67"/>
      <c r="D18" s="65"/>
      <c r="E18" s="66"/>
      <c r="F18" s="69"/>
      <c r="G18" s="70"/>
      <c r="H18" s="661"/>
      <c r="I18" s="662"/>
    </row>
    <row r="19" spans="1:14">
      <c r="A19" s="68"/>
      <c r="B19" s="69"/>
      <c r="C19" s="70"/>
      <c r="D19" s="673"/>
      <c r="E19" s="674"/>
      <c r="F19" s="69"/>
      <c r="G19" s="70"/>
      <c r="H19" s="663"/>
      <c r="I19" s="664"/>
    </row>
    <row r="20" spans="1:14">
      <c r="A20" s="71"/>
      <c r="B20" s="72"/>
      <c r="C20" s="74"/>
      <c r="D20" s="71"/>
      <c r="E20" s="72"/>
      <c r="F20" s="75" t="s">
        <v>110</v>
      </c>
      <c r="G20" s="70"/>
      <c r="H20" s="665"/>
      <c r="I20" s="666"/>
    </row>
    <row r="21" spans="1:14">
      <c r="A21" s="684" t="s">
        <v>306</v>
      </c>
      <c r="B21" s="685"/>
      <c r="C21" s="686"/>
      <c r="D21" s="65"/>
      <c r="E21" s="66"/>
      <c r="F21" s="66"/>
      <c r="G21" s="67"/>
      <c r="H21" s="661"/>
      <c r="I21" s="662"/>
    </row>
    <row r="22" spans="1:14">
      <c r="A22" s="687"/>
      <c r="B22" s="688"/>
      <c r="C22" s="689"/>
      <c r="D22" s="673"/>
      <c r="E22" s="674"/>
      <c r="F22" s="69"/>
      <c r="G22" s="70"/>
      <c r="H22" s="663"/>
      <c r="I22" s="664"/>
    </row>
    <row r="23" spans="1:14">
      <c r="A23" s="123"/>
      <c r="B23" s="124"/>
      <c r="C23" s="125"/>
      <c r="D23" s="71"/>
      <c r="E23" s="72"/>
      <c r="F23" s="73" t="s">
        <v>110</v>
      </c>
      <c r="G23" s="74"/>
      <c r="H23" s="665"/>
      <c r="I23" s="666"/>
    </row>
    <row r="24" spans="1:14">
      <c r="A24" s="126" t="s">
        <v>307</v>
      </c>
      <c r="B24" s="127"/>
      <c r="C24" s="128"/>
      <c r="D24" s="65"/>
      <c r="E24" s="66"/>
      <c r="F24" s="66"/>
      <c r="G24" s="67"/>
      <c r="H24" s="661"/>
      <c r="I24" s="662"/>
    </row>
    <row r="25" spans="1:14">
      <c r="A25" s="129"/>
      <c r="B25" s="130"/>
      <c r="C25" s="131"/>
      <c r="D25" s="673"/>
      <c r="E25" s="674"/>
      <c r="F25" s="69"/>
      <c r="G25" s="70"/>
      <c r="H25" s="663"/>
      <c r="I25" s="664"/>
    </row>
    <row r="26" spans="1:14">
      <c r="A26" s="123"/>
      <c r="B26" s="124"/>
      <c r="C26" s="125"/>
      <c r="D26" s="71"/>
      <c r="E26" s="72"/>
      <c r="F26" s="73" t="s">
        <v>110</v>
      </c>
      <c r="G26" s="74"/>
      <c r="H26" s="665"/>
      <c r="I26" s="666"/>
    </row>
    <row r="27" spans="1:14">
      <c r="A27" s="65" t="s">
        <v>115</v>
      </c>
      <c r="B27" s="66"/>
      <c r="C27" s="67"/>
      <c r="D27" s="65"/>
      <c r="E27" s="66"/>
      <c r="F27" s="66"/>
      <c r="G27" s="67"/>
      <c r="H27" s="661"/>
      <c r="I27" s="662"/>
    </row>
    <row r="28" spans="1:14">
      <c r="A28" s="68"/>
      <c r="B28" s="69"/>
      <c r="C28" s="70"/>
      <c r="D28" s="690">
        <f>D7+D10+D13+D19+D22+D25+D16</f>
        <v>0</v>
      </c>
      <c r="E28" s="691"/>
      <c r="F28" s="69"/>
      <c r="G28" s="70"/>
      <c r="H28" s="663"/>
      <c r="I28" s="664"/>
    </row>
    <row r="29" spans="1:14">
      <c r="A29" s="71"/>
      <c r="B29" s="72"/>
      <c r="C29" s="74"/>
      <c r="D29" s="71"/>
      <c r="E29" s="72"/>
      <c r="F29" s="73" t="s">
        <v>110</v>
      </c>
      <c r="G29" s="74"/>
      <c r="H29" s="665"/>
      <c r="I29" s="666"/>
    </row>
    <row r="30" spans="1:14" s="119" customFormat="1" ht="12.6" customHeight="1">
      <c r="A30" s="566" t="s">
        <v>389</v>
      </c>
      <c r="B30" s="566"/>
      <c r="C30" s="566"/>
      <c r="D30" s="566"/>
      <c r="E30" s="566"/>
      <c r="F30" s="566"/>
      <c r="G30" s="566"/>
      <c r="H30" s="566"/>
      <c r="I30" s="566"/>
      <c r="J30" s="566"/>
      <c r="K30" s="566"/>
      <c r="L30" s="50"/>
      <c r="M30" s="50"/>
      <c r="N30" s="50"/>
    </row>
  </sheetData>
  <mergeCells count="21">
    <mergeCell ref="A30:K30"/>
    <mergeCell ref="A21:C22"/>
    <mergeCell ref="H21:I23"/>
    <mergeCell ref="D22:E22"/>
    <mergeCell ref="H27:I29"/>
    <mergeCell ref="D28:E28"/>
    <mergeCell ref="H24:I26"/>
    <mergeCell ref="D25:E25"/>
    <mergeCell ref="H9:I11"/>
    <mergeCell ref="D10:E10"/>
    <mergeCell ref="H12:I14"/>
    <mergeCell ref="D13:E13"/>
    <mergeCell ref="H18:I20"/>
    <mergeCell ref="D19:E19"/>
    <mergeCell ref="H15:I17"/>
    <mergeCell ref="D16:E16"/>
    <mergeCell ref="A3:I3"/>
    <mergeCell ref="H6:I8"/>
    <mergeCell ref="A7:C8"/>
    <mergeCell ref="D7:E7"/>
    <mergeCell ref="A4:C5"/>
  </mergeCells>
  <phoneticPr fontId="3"/>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32"/>
  <sheetViews>
    <sheetView view="pageBreakPreview" topLeftCell="A13" zoomScale="96" zoomScaleNormal="100" zoomScaleSheetLayoutView="96" workbookViewId="0">
      <selection activeCell="D10" sqref="D10:E10"/>
    </sheetView>
  </sheetViews>
  <sheetFormatPr defaultRowHeight="13.2"/>
  <cols>
    <col min="1" max="12" width="9" style="59"/>
  </cols>
  <sheetData>
    <row r="1" spans="1:12">
      <c r="A1" s="59" t="s">
        <v>577</v>
      </c>
    </row>
    <row r="3" spans="1:12">
      <c r="A3" s="453" t="s">
        <v>117</v>
      </c>
      <c r="B3" s="454"/>
      <c r="C3" s="692"/>
      <c r="D3" s="713"/>
      <c r="E3" s="714"/>
      <c r="F3" s="714"/>
      <c r="G3" s="714"/>
      <c r="H3" s="714"/>
      <c r="I3" s="714"/>
      <c r="J3" s="714"/>
      <c r="K3" s="714"/>
      <c r="L3" s="715"/>
    </row>
    <row r="4" spans="1:12" ht="13.8" thickBot="1">
      <c r="A4" s="710"/>
      <c r="B4" s="711"/>
      <c r="C4" s="712"/>
      <c r="D4" s="716"/>
      <c r="E4" s="717"/>
      <c r="F4" s="717"/>
      <c r="G4" s="717"/>
      <c r="H4" s="717"/>
      <c r="I4" s="717"/>
      <c r="J4" s="717"/>
      <c r="K4" s="717"/>
      <c r="L4" s="718"/>
    </row>
    <row r="5" spans="1:12" ht="13.8" thickTop="1">
      <c r="A5" s="722" t="s">
        <v>22</v>
      </c>
      <c r="B5" s="723"/>
      <c r="C5" s="724"/>
      <c r="D5" s="719" t="s">
        <v>20</v>
      </c>
      <c r="E5" s="720"/>
      <c r="F5" s="721"/>
      <c r="G5" s="719" t="s">
        <v>579</v>
      </c>
      <c r="H5" s="720"/>
      <c r="I5" s="721"/>
      <c r="J5" s="719" t="s">
        <v>21</v>
      </c>
      <c r="K5" s="720"/>
      <c r="L5" s="721"/>
    </row>
    <row r="6" spans="1:12">
      <c r="A6" s="725"/>
      <c r="B6" s="726"/>
      <c r="C6" s="727"/>
      <c r="D6" s="78" t="s">
        <v>70</v>
      </c>
      <c r="E6" s="61">
        <f>'別紙(工場)(R6)'!G177</f>
        <v>3</v>
      </c>
      <c r="F6" s="62" t="s">
        <v>22</v>
      </c>
      <c r="G6" s="78" t="s">
        <v>70</v>
      </c>
      <c r="H6" s="77">
        <f>'別紙(工場)(R6)'!K177</f>
        <v>6</v>
      </c>
      <c r="I6" s="62" t="s">
        <v>22</v>
      </c>
      <c r="J6" s="78" t="s">
        <v>70</v>
      </c>
      <c r="K6" s="77">
        <f>'別紙(工場)(R6)'!O177</f>
        <v>6</v>
      </c>
      <c r="L6" s="62" t="s">
        <v>22</v>
      </c>
    </row>
    <row r="7" spans="1:12" s="361" customFormat="1">
      <c r="A7" s="678"/>
      <c r="B7" s="679"/>
      <c r="C7" s="680"/>
      <c r="D7" s="375"/>
      <c r="E7" s="382">
        <f>'別紙(工場)(R6)'!H177</f>
        <v>-2021</v>
      </c>
      <c r="F7" s="67"/>
      <c r="G7" s="374"/>
      <c r="H7" s="373">
        <f>'別紙(工場)(R6)'!L177</f>
        <v>-2025</v>
      </c>
      <c r="I7" s="67"/>
      <c r="J7" s="374"/>
      <c r="K7" s="373">
        <f>'別紙(工場)(R6)'!P177</f>
        <v>-2025</v>
      </c>
      <c r="L7" s="67"/>
    </row>
    <row r="8" spans="1:12">
      <c r="A8" s="65" t="s">
        <v>118</v>
      </c>
      <c r="B8" s="66"/>
      <c r="C8" s="67"/>
      <c r="D8" s="708"/>
      <c r="E8" s="709"/>
      <c r="F8" s="67"/>
      <c r="G8" s="709"/>
      <c r="H8" s="709"/>
      <c r="I8" s="67"/>
      <c r="J8" s="709"/>
      <c r="K8" s="709"/>
      <c r="L8" s="67"/>
    </row>
    <row r="9" spans="1:12">
      <c r="A9" s="71" t="s">
        <v>119</v>
      </c>
      <c r="B9" s="72"/>
      <c r="C9" s="74"/>
      <c r="D9" s="79" t="s">
        <v>119</v>
      </c>
      <c r="E9" s="80"/>
      <c r="F9" s="74"/>
      <c r="G9" s="81" t="s">
        <v>119</v>
      </c>
      <c r="H9" s="82" t="str">
        <f>IF($E$9="","",$E$9)</f>
        <v/>
      </c>
      <c r="I9" s="70"/>
      <c r="J9" s="81" t="s">
        <v>119</v>
      </c>
      <c r="K9" s="82" t="str">
        <f>IF($E$9="","",$E$9)</f>
        <v/>
      </c>
      <c r="L9" s="70"/>
    </row>
    <row r="10" spans="1:12">
      <c r="A10" s="453" t="s">
        <v>120</v>
      </c>
      <c r="B10" s="454"/>
      <c r="C10" s="692"/>
      <c r="D10" s="706" t="e">
        <f>ROUND('別紙(工場)(R6)'!G5/D8,3)</f>
        <v>#DIV/0!</v>
      </c>
      <c r="E10" s="707"/>
      <c r="F10" s="67"/>
      <c r="G10" s="706" t="e">
        <f>ROUND('別紙(工場)(R6)'!K5/G8,3)</f>
        <v>#DIV/0!</v>
      </c>
      <c r="H10" s="707"/>
      <c r="I10" s="67"/>
      <c r="J10" s="706" t="e">
        <f>ROUND('別紙(工場)(R6)'!O5/J8,3)</f>
        <v>#DIV/0!</v>
      </c>
      <c r="K10" s="707"/>
      <c r="L10" s="67"/>
    </row>
    <row r="11" spans="1:12">
      <c r="A11" s="455"/>
      <c r="B11" s="456"/>
      <c r="C11" s="696"/>
      <c r="D11" s="83" t="s">
        <v>110</v>
      </c>
      <c r="E11" s="200" t="s">
        <v>121</v>
      </c>
      <c r="F11" s="82" t="str">
        <f>IF($E$9="","",$E$9)</f>
        <v/>
      </c>
      <c r="G11" s="83" t="s">
        <v>110</v>
      </c>
      <c r="H11" s="179" t="s">
        <v>121</v>
      </c>
      <c r="I11" s="82" t="str">
        <f>IF($E$9="","",$E$9)</f>
        <v/>
      </c>
      <c r="J11" s="83" t="s">
        <v>110</v>
      </c>
      <c r="K11" s="84" t="s">
        <v>121</v>
      </c>
      <c r="L11" s="82" t="str">
        <f>IF($E$9="","",$E$9)</f>
        <v/>
      </c>
    </row>
    <row r="12" spans="1:12">
      <c r="A12" s="453" t="s">
        <v>122</v>
      </c>
      <c r="B12" s="454"/>
      <c r="C12" s="692"/>
      <c r="D12" s="706" t="e">
        <f>ROUND('別紙(工場)(R6)'!G7/D8,3)</f>
        <v>#DIV/0!</v>
      </c>
      <c r="E12" s="707"/>
      <c r="G12" s="706" t="e">
        <f>ROUND('別紙(工場)(R6)'!K7/G8,3)</f>
        <v>#DIV/0!</v>
      </c>
      <c r="H12" s="707"/>
      <c r="I12" s="70"/>
      <c r="J12" s="706" t="e">
        <f>ROUND('別紙(工場)(R6)'!O7/J8,3)</f>
        <v>#DIV/0!</v>
      </c>
      <c r="K12" s="707"/>
      <c r="L12" s="70"/>
    </row>
    <row r="13" spans="1:12">
      <c r="A13" s="455"/>
      <c r="B13" s="456"/>
      <c r="C13" s="696"/>
      <c r="D13" s="83" t="s">
        <v>110</v>
      </c>
      <c r="E13" s="200" t="s">
        <v>121</v>
      </c>
      <c r="F13" s="82" t="str">
        <f>IF($E$9="","",$E$9)</f>
        <v/>
      </c>
      <c r="G13" s="83" t="s">
        <v>110</v>
      </c>
      <c r="H13" s="179" t="s">
        <v>121</v>
      </c>
      <c r="I13" s="82" t="str">
        <f>IF($E$9="","",$E$9)</f>
        <v/>
      </c>
      <c r="J13" s="83" t="s">
        <v>110</v>
      </c>
      <c r="K13" s="84" t="s">
        <v>121</v>
      </c>
      <c r="L13" s="82" t="str">
        <f>IF($E$9="","",$E$9)</f>
        <v/>
      </c>
    </row>
    <row r="14" spans="1:12">
      <c r="A14" s="453" t="s">
        <v>123</v>
      </c>
      <c r="B14" s="454"/>
      <c r="C14" s="692"/>
      <c r="D14" s="697"/>
      <c r="E14" s="698"/>
      <c r="F14" s="698"/>
      <c r="G14" s="698"/>
      <c r="H14" s="698"/>
      <c r="I14" s="698"/>
      <c r="J14" s="698"/>
      <c r="K14" s="698"/>
      <c r="L14" s="699"/>
    </row>
    <row r="15" spans="1:12">
      <c r="A15" s="693"/>
      <c r="B15" s="694"/>
      <c r="C15" s="695"/>
      <c r="D15" s="700"/>
      <c r="E15" s="701"/>
      <c r="F15" s="701"/>
      <c r="G15" s="701"/>
      <c r="H15" s="701"/>
      <c r="I15" s="701"/>
      <c r="J15" s="701"/>
      <c r="K15" s="701"/>
      <c r="L15" s="702"/>
    </row>
    <row r="16" spans="1:12">
      <c r="A16" s="455"/>
      <c r="B16" s="456"/>
      <c r="C16" s="696"/>
      <c r="D16" s="703"/>
      <c r="E16" s="704"/>
      <c r="F16" s="704"/>
      <c r="G16" s="704"/>
      <c r="H16" s="704"/>
      <c r="I16" s="704"/>
      <c r="J16" s="704"/>
      <c r="K16" s="704"/>
      <c r="L16" s="705"/>
    </row>
    <row r="17" spans="1:12">
      <c r="A17" s="59" t="s">
        <v>589</v>
      </c>
    </row>
    <row r="18" spans="1:12">
      <c r="A18" s="59" t="s">
        <v>611</v>
      </c>
    </row>
    <row r="19" spans="1:12" s="181" customFormat="1">
      <c r="A19" s="59" t="s">
        <v>590</v>
      </c>
      <c r="B19" s="59"/>
      <c r="C19" s="59"/>
      <c r="D19" s="59"/>
      <c r="E19" s="59"/>
      <c r="F19" s="59"/>
      <c r="G19" s="59"/>
      <c r="H19" s="59"/>
      <c r="I19" s="59"/>
      <c r="J19" s="59"/>
      <c r="K19" s="59"/>
      <c r="L19" s="59"/>
    </row>
    <row r="20" spans="1:12" s="181" customFormat="1">
      <c r="A20" s="59"/>
      <c r="B20" s="59"/>
      <c r="C20" s="59"/>
      <c r="D20" s="59"/>
      <c r="E20" s="59"/>
      <c r="F20" s="59"/>
      <c r="G20" s="59"/>
      <c r="H20" s="59"/>
      <c r="I20" s="59"/>
      <c r="J20" s="59"/>
      <c r="K20" s="59"/>
      <c r="L20" s="59"/>
    </row>
    <row r="21" spans="1:12">
      <c r="A21" s="59" t="s">
        <v>578</v>
      </c>
    </row>
    <row r="23" spans="1:12">
      <c r="A23" s="85" t="s">
        <v>124</v>
      </c>
      <c r="B23" s="66"/>
      <c r="C23" s="66"/>
      <c r="D23" s="67"/>
      <c r="E23" s="65" t="s">
        <v>125</v>
      </c>
      <c r="F23" s="66"/>
      <c r="G23" s="66"/>
      <c r="H23" s="66"/>
      <c r="I23" s="67"/>
      <c r="J23"/>
      <c r="K23"/>
      <c r="L23"/>
    </row>
    <row r="24" spans="1:12">
      <c r="A24" s="86" t="s">
        <v>126</v>
      </c>
      <c r="B24" s="72"/>
      <c r="C24" s="72"/>
      <c r="D24" s="74"/>
      <c r="E24" s="87"/>
      <c r="F24" s="88" t="s">
        <v>127</v>
      </c>
      <c r="G24" s="179" t="s">
        <v>121</v>
      </c>
      <c r="H24" s="89"/>
      <c r="I24" s="74" t="s">
        <v>127</v>
      </c>
      <c r="J24"/>
      <c r="K24"/>
      <c r="L24"/>
    </row>
    <row r="25" spans="1:12">
      <c r="A25" s="85" t="s">
        <v>124</v>
      </c>
      <c r="B25" s="66"/>
      <c r="C25" s="66"/>
      <c r="D25" s="67"/>
      <c r="E25" s="65" t="s">
        <v>125</v>
      </c>
      <c r="F25" s="66"/>
      <c r="G25" s="66"/>
      <c r="H25" s="66"/>
      <c r="I25" s="67"/>
      <c r="J25"/>
      <c r="K25"/>
      <c r="L25"/>
    </row>
    <row r="26" spans="1:12">
      <c r="A26" s="86" t="s">
        <v>128</v>
      </c>
      <c r="B26" s="72"/>
      <c r="C26" s="72"/>
      <c r="D26" s="74"/>
      <c r="E26" s="87"/>
      <c r="F26" s="88" t="s">
        <v>127</v>
      </c>
      <c r="G26" s="179" t="s">
        <v>121</v>
      </c>
      <c r="H26" s="89"/>
      <c r="I26" s="74" t="s">
        <v>127</v>
      </c>
      <c r="J26"/>
      <c r="K26"/>
      <c r="L26"/>
    </row>
    <row r="27" spans="1:12">
      <c r="A27" s="85" t="s">
        <v>124</v>
      </c>
      <c r="B27" s="66"/>
      <c r="C27" s="66"/>
      <c r="D27" s="67"/>
      <c r="E27" s="65" t="s">
        <v>129</v>
      </c>
      <c r="F27" s="66"/>
      <c r="G27" s="66"/>
      <c r="H27" s="66"/>
      <c r="I27" s="67"/>
      <c r="J27"/>
      <c r="K27"/>
      <c r="L27"/>
    </row>
    <row r="28" spans="1:12">
      <c r="A28" s="86" t="s">
        <v>130</v>
      </c>
      <c r="B28" s="72"/>
      <c r="C28" s="72"/>
      <c r="D28" s="74"/>
      <c r="E28" s="87"/>
      <c r="F28" s="72" t="s">
        <v>131</v>
      </c>
      <c r="G28" s="72"/>
      <c r="H28" s="72"/>
      <c r="I28" s="74"/>
      <c r="J28"/>
      <c r="K28"/>
      <c r="L28"/>
    </row>
    <row r="29" spans="1:12">
      <c r="A29" s="85" t="s">
        <v>124</v>
      </c>
      <c r="B29" s="66"/>
      <c r="C29" s="66"/>
      <c r="D29" s="67"/>
      <c r="E29" s="65" t="s">
        <v>132</v>
      </c>
      <c r="F29" s="66"/>
      <c r="G29" s="66"/>
      <c r="H29" s="66"/>
      <c r="I29" s="67"/>
      <c r="J29"/>
      <c r="K29"/>
      <c r="L29"/>
    </row>
    <row r="30" spans="1:12">
      <c r="A30" s="86" t="s">
        <v>133</v>
      </c>
      <c r="B30" s="72"/>
      <c r="C30" s="72"/>
      <c r="D30" s="74"/>
      <c r="E30" s="87"/>
      <c r="F30" s="72" t="s">
        <v>131</v>
      </c>
      <c r="G30" s="72"/>
      <c r="H30" s="72"/>
      <c r="I30" s="74"/>
      <c r="J30"/>
      <c r="K30"/>
      <c r="L30"/>
    </row>
    <row r="31" spans="1:12">
      <c r="A31" s="85" t="s">
        <v>124</v>
      </c>
      <c r="B31" s="66"/>
      <c r="C31" s="66"/>
      <c r="D31" s="67"/>
      <c r="E31" s="65" t="s">
        <v>591</v>
      </c>
      <c r="F31" s="66"/>
      <c r="G31" s="66"/>
      <c r="H31" s="66"/>
      <c r="I31" s="67"/>
      <c r="J31"/>
      <c r="K31"/>
      <c r="L31"/>
    </row>
    <row r="32" spans="1:12">
      <c r="A32" s="86" t="s">
        <v>134</v>
      </c>
      <c r="B32" s="72"/>
      <c r="C32" s="72"/>
      <c r="D32" s="74"/>
      <c r="E32" s="87"/>
      <c r="F32" s="72" t="s">
        <v>131</v>
      </c>
      <c r="G32" s="72"/>
      <c r="H32" s="72"/>
      <c r="I32" s="74"/>
      <c r="J32"/>
      <c r="K32"/>
      <c r="L32"/>
    </row>
  </sheetData>
  <mergeCells count="19">
    <mergeCell ref="D8:E8"/>
    <mergeCell ref="J8:K8"/>
    <mergeCell ref="A3:C4"/>
    <mergeCell ref="D3:L4"/>
    <mergeCell ref="D5:F5"/>
    <mergeCell ref="J5:L5"/>
    <mergeCell ref="G5:I5"/>
    <mergeCell ref="G8:H8"/>
    <mergeCell ref="A5:C7"/>
    <mergeCell ref="A14:C16"/>
    <mergeCell ref="D14:L16"/>
    <mergeCell ref="A10:C11"/>
    <mergeCell ref="D10:E10"/>
    <mergeCell ref="J10:K10"/>
    <mergeCell ref="A12:C13"/>
    <mergeCell ref="D12:E12"/>
    <mergeCell ref="J12:K12"/>
    <mergeCell ref="G10:H10"/>
    <mergeCell ref="G12:H12"/>
  </mergeCells>
  <phoneticPr fontId="3"/>
  <pageMargins left="0.7" right="0.7" top="0.75" bottom="0.75" header="0.3" footer="0.3"/>
  <pageSetup paperSize="9" scale="83"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
  <sheetViews>
    <sheetView workbookViewId="0">
      <selection activeCell="N32" sqref="N32:O32"/>
    </sheetView>
  </sheetViews>
  <sheetFormatPr defaultColWidth="8.77734375" defaultRowHeight="13.2"/>
  <cols>
    <col min="1" max="16384" width="8.77734375" style="165"/>
  </cols>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2:NG16"/>
  <sheetViews>
    <sheetView workbookViewId="0">
      <selection activeCell="A5" sqref="A5"/>
    </sheetView>
  </sheetViews>
  <sheetFormatPr defaultColWidth="8.77734375" defaultRowHeight="9.6"/>
  <cols>
    <col min="1" max="27" width="8.77734375" style="388"/>
    <col min="28" max="36" width="8.88671875" style="388" customWidth="1"/>
    <col min="37" max="243" width="2.77734375" style="388" customWidth="1"/>
    <col min="244" max="262" width="9.33203125" style="388" customWidth="1"/>
    <col min="263" max="316" width="8.88671875" style="388" customWidth="1"/>
    <col min="317" max="320" width="9.33203125" style="388" customWidth="1"/>
    <col min="321" max="321" width="10.5546875" style="388" bestFit="1" customWidth="1"/>
    <col min="322" max="322" width="10.5546875" style="388" customWidth="1"/>
    <col min="323" max="328" width="8.77734375" style="388"/>
    <col min="329" max="329" width="10.5546875" style="388" bestFit="1" customWidth="1"/>
    <col min="330" max="368" width="8.77734375" style="388"/>
    <col min="369" max="369" width="10.5546875" style="389" bestFit="1" customWidth="1"/>
    <col min="370" max="370" width="8.77734375" style="389"/>
    <col min="371" max="16384" width="8.77734375" style="388"/>
  </cols>
  <sheetData>
    <row r="2" spans="1:371" s="403" customFormat="1" ht="13.2">
      <c r="A2" s="397" t="s">
        <v>466</v>
      </c>
      <c r="B2" s="397"/>
      <c r="C2" s="397"/>
      <c r="D2" s="397"/>
      <c r="E2" s="397"/>
      <c r="F2" s="397"/>
      <c r="G2" s="397"/>
      <c r="H2" s="397"/>
      <c r="I2" s="397"/>
      <c r="J2" s="397"/>
      <c r="K2" s="397"/>
      <c r="L2" s="397"/>
      <c r="M2" s="397"/>
      <c r="N2" s="397"/>
      <c r="O2" s="397"/>
      <c r="P2" s="397"/>
      <c r="Q2" s="397"/>
      <c r="R2" s="397"/>
      <c r="S2" s="397"/>
      <c r="T2" s="397"/>
      <c r="U2" s="397"/>
      <c r="V2" s="397"/>
      <c r="W2" s="397"/>
      <c r="X2" s="398" t="s">
        <v>513</v>
      </c>
      <c r="Y2" s="398"/>
      <c r="Z2" s="398"/>
      <c r="AA2" s="398"/>
      <c r="AB2" s="398"/>
      <c r="AC2" s="398"/>
      <c r="AD2" s="398"/>
      <c r="AE2" s="398"/>
      <c r="AF2" s="398"/>
      <c r="AG2" s="398"/>
      <c r="AH2" s="398"/>
      <c r="AI2" s="398"/>
      <c r="AJ2" s="398"/>
      <c r="AK2" s="398"/>
      <c r="AL2" s="398"/>
      <c r="AM2" s="398"/>
      <c r="AN2" s="398"/>
      <c r="AO2" s="398"/>
      <c r="AP2" s="398"/>
      <c r="AQ2" s="398"/>
      <c r="AR2" s="398"/>
      <c r="AS2" s="398"/>
      <c r="AT2" s="398"/>
      <c r="AU2" s="398"/>
      <c r="AV2" s="398"/>
      <c r="AW2" s="398"/>
      <c r="AX2" s="398"/>
      <c r="AY2" s="398"/>
      <c r="AZ2" s="398"/>
      <c r="BA2" s="398"/>
      <c r="BB2" s="398"/>
      <c r="BC2" s="398"/>
      <c r="BD2" s="398"/>
      <c r="BE2" s="398"/>
      <c r="BF2" s="398"/>
      <c r="BG2" s="398"/>
      <c r="BH2" s="398"/>
      <c r="BI2" s="398"/>
      <c r="BJ2" s="398"/>
      <c r="BK2" s="398"/>
      <c r="BL2" s="398"/>
      <c r="BM2" s="398"/>
      <c r="BN2" s="398"/>
      <c r="BO2" s="398"/>
      <c r="BP2" s="398"/>
      <c r="BQ2" s="398"/>
      <c r="BR2" s="398"/>
      <c r="BS2" s="398"/>
      <c r="BT2" s="398"/>
      <c r="BU2" s="398"/>
      <c r="BV2" s="398"/>
      <c r="BW2" s="398"/>
      <c r="BX2" s="398"/>
      <c r="BY2" s="398"/>
      <c r="BZ2" s="398"/>
      <c r="CA2" s="398"/>
      <c r="CB2" s="398"/>
      <c r="CC2" s="398"/>
      <c r="CD2" s="398"/>
      <c r="CE2" s="398"/>
      <c r="CF2" s="398"/>
      <c r="CG2" s="398"/>
      <c r="CH2" s="398"/>
      <c r="CI2" s="398"/>
      <c r="CJ2" s="398"/>
      <c r="CK2" s="398"/>
      <c r="CL2" s="398"/>
      <c r="CM2" s="398"/>
      <c r="CN2" s="398"/>
      <c r="CO2" s="398"/>
      <c r="CP2" s="398"/>
      <c r="CQ2" s="398"/>
      <c r="CR2" s="398"/>
      <c r="CS2" s="398"/>
      <c r="CT2" s="398"/>
      <c r="CU2" s="398"/>
      <c r="CV2" s="398"/>
      <c r="CW2" s="398"/>
      <c r="CX2" s="398"/>
      <c r="CY2" s="398"/>
      <c r="CZ2" s="398"/>
      <c r="DA2" s="398"/>
      <c r="DB2" s="398"/>
      <c r="DC2" s="398"/>
      <c r="DD2" s="398"/>
      <c r="DE2" s="398"/>
      <c r="DF2" s="398"/>
      <c r="DG2" s="398"/>
      <c r="DH2" s="398"/>
      <c r="DI2" s="398"/>
      <c r="DJ2" s="398"/>
      <c r="DK2" s="398"/>
      <c r="DL2" s="398"/>
      <c r="DM2" s="398"/>
      <c r="DN2" s="398"/>
      <c r="DO2" s="398"/>
      <c r="DP2" s="398"/>
      <c r="DQ2" s="398"/>
      <c r="DR2" s="398"/>
      <c r="DS2" s="398"/>
      <c r="DT2" s="398"/>
      <c r="DU2" s="398"/>
      <c r="DV2" s="398"/>
      <c r="DW2" s="398"/>
      <c r="DX2" s="398"/>
      <c r="DY2" s="398"/>
      <c r="DZ2" s="398"/>
      <c r="EA2" s="398"/>
      <c r="EB2" s="398"/>
      <c r="EC2" s="398"/>
      <c r="ED2" s="398"/>
      <c r="EE2" s="398"/>
      <c r="EF2" s="398"/>
      <c r="EG2" s="398"/>
      <c r="EH2" s="398"/>
      <c r="EI2" s="398"/>
      <c r="EJ2" s="398"/>
      <c r="EK2" s="398"/>
      <c r="EL2" s="398"/>
      <c r="EM2" s="398"/>
      <c r="EN2" s="398"/>
      <c r="EO2" s="398"/>
      <c r="EP2" s="398"/>
      <c r="EQ2" s="398"/>
      <c r="ER2" s="398"/>
      <c r="ES2" s="398"/>
      <c r="ET2" s="398"/>
      <c r="EU2" s="398"/>
      <c r="EV2" s="398"/>
      <c r="EW2" s="398"/>
      <c r="EX2" s="398"/>
      <c r="EY2" s="398"/>
      <c r="EZ2" s="398"/>
      <c r="FA2" s="398"/>
      <c r="FB2" s="398"/>
      <c r="FC2" s="398"/>
      <c r="FD2" s="398"/>
      <c r="FE2" s="398"/>
      <c r="FF2" s="398"/>
      <c r="FG2" s="398"/>
      <c r="FH2" s="398"/>
      <c r="FI2" s="398"/>
      <c r="FJ2" s="398"/>
      <c r="FK2" s="398"/>
      <c r="FL2" s="398"/>
      <c r="FM2" s="398"/>
      <c r="FN2" s="398"/>
      <c r="FO2" s="398"/>
      <c r="FP2" s="398"/>
      <c r="FQ2" s="398"/>
      <c r="FR2" s="398"/>
      <c r="FS2" s="398"/>
      <c r="FT2" s="398"/>
      <c r="FU2" s="398"/>
      <c r="FV2" s="398"/>
      <c r="FW2" s="398"/>
      <c r="FX2" s="398"/>
      <c r="FY2" s="398"/>
      <c r="FZ2" s="398"/>
      <c r="GA2" s="398"/>
      <c r="GB2" s="398"/>
      <c r="GC2" s="398"/>
      <c r="GD2" s="398"/>
      <c r="GE2" s="398"/>
      <c r="GF2" s="398"/>
      <c r="GG2" s="398"/>
      <c r="GH2" s="398"/>
      <c r="GI2" s="398"/>
      <c r="GJ2" s="398"/>
      <c r="GK2" s="398"/>
      <c r="GL2" s="398"/>
      <c r="GM2" s="398"/>
      <c r="GN2" s="398"/>
      <c r="GO2" s="398"/>
      <c r="GP2" s="398"/>
      <c r="GQ2" s="398"/>
      <c r="GR2" s="398"/>
      <c r="GS2" s="398"/>
      <c r="GT2" s="398"/>
      <c r="GU2" s="398"/>
      <c r="GV2" s="398"/>
      <c r="GW2" s="398"/>
      <c r="GX2" s="398"/>
      <c r="GY2" s="398"/>
      <c r="GZ2" s="398"/>
      <c r="HA2" s="398"/>
      <c r="HB2" s="398"/>
      <c r="HC2" s="398"/>
      <c r="HD2" s="398"/>
      <c r="HE2" s="398"/>
      <c r="HF2" s="398"/>
      <c r="HG2" s="398"/>
      <c r="HH2" s="398"/>
      <c r="HI2" s="398"/>
      <c r="HJ2" s="398"/>
      <c r="HK2" s="398"/>
      <c r="HL2" s="398"/>
      <c r="HM2" s="398"/>
      <c r="HN2" s="398"/>
      <c r="HO2" s="398"/>
      <c r="HP2" s="398"/>
      <c r="HQ2" s="398"/>
      <c r="HR2" s="398"/>
      <c r="HS2" s="398"/>
      <c r="HT2" s="398"/>
      <c r="HU2" s="398"/>
      <c r="HV2" s="398"/>
      <c r="HW2" s="398"/>
      <c r="HX2" s="398"/>
      <c r="HY2" s="398"/>
      <c r="HZ2" s="398"/>
      <c r="IA2" s="398"/>
      <c r="IB2" s="398"/>
      <c r="IC2" s="398"/>
      <c r="ID2" s="398"/>
      <c r="IE2" s="398"/>
      <c r="IF2" s="398"/>
      <c r="IG2" s="398"/>
      <c r="IH2" s="398"/>
      <c r="II2" s="398"/>
      <c r="IJ2" s="398"/>
      <c r="IK2" s="398"/>
      <c r="IL2" s="398"/>
      <c r="IM2" s="398"/>
      <c r="IN2" s="398"/>
      <c r="IO2" s="398"/>
      <c r="IP2" s="398"/>
      <c r="IQ2" s="398"/>
      <c r="IR2" s="398"/>
      <c r="IS2" s="398"/>
      <c r="IT2" s="398"/>
      <c r="IU2" s="398"/>
      <c r="IV2" s="398"/>
      <c r="IW2" s="398"/>
      <c r="IX2" s="398"/>
      <c r="IY2" s="398"/>
      <c r="IZ2" s="398"/>
      <c r="JA2" s="398"/>
      <c r="JB2" s="398"/>
      <c r="JC2" s="398"/>
      <c r="JD2" s="398"/>
      <c r="JE2" s="398"/>
      <c r="JF2" s="398"/>
      <c r="JG2" s="398"/>
      <c r="JH2" s="398"/>
      <c r="JI2" s="398"/>
      <c r="JJ2" s="398"/>
      <c r="JK2" s="398"/>
      <c r="JL2" s="398"/>
      <c r="JM2" s="398"/>
      <c r="JN2" s="398"/>
      <c r="JO2" s="398"/>
      <c r="JP2" s="398"/>
      <c r="JQ2" s="398"/>
      <c r="JR2" s="398"/>
      <c r="JS2" s="398"/>
      <c r="JT2" s="398"/>
      <c r="JU2" s="398"/>
      <c r="JV2" s="398"/>
      <c r="JW2" s="398"/>
      <c r="JX2" s="398"/>
      <c r="JY2" s="398"/>
      <c r="JZ2" s="398"/>
      <c r="KA2" s="398"/>
      <c r="KB2" s="398"/>
      <c r="KC2" s="398"/>
      <c r="KD2" s="398"/>
      <c r="KE2" s="398"/>
      <c r="KF2" s="398"/>
      <c r="KG2" s="398"/>
      <c r="KH2" s="398"/>
      <c r="KI2" s="398"/>
      <c r="KJ2" s="398"/>
      <c r="KK2" s="398"/>
      <c r="KL2" s="398"/>
      <c r="KM2" s="398"/>
      <c r="KN2" s="398"/>
      <c r="KO2" s="398"/>
      <c r="KP2" s="398"/>
      <c r="KQ2" s="398"/>
      <c r="KR2" s="398"/>
      <c r="KS2" s="398"/>
      <c r="KT2" s="398"/>
      <c r="KU2" s="398"/>
      <c r="KV2" s="398"/>
      <c r="KW2" s="398"/>
      <c r="KX2" s="398"/>
      <c r="KY2" s="398"/>
      <c r="KZ2" s="398"/>
      <c r="LA2" s="398"/>
      <c r="LB2" s="398"/>
      <c r="LC2" s="398"/>
      <c r="LD2" s="398"/>
      <c r="LE2" s="398"/>
      <c r="LF2" s="398"/>
      <c r="LG2" s="398"/>
      <c r="LH2" s="398"/>
      <c r="LI2" s="399" t="s">
        <v>520</v>
      </c>
      <c r="LJ2" s="399"/>
      <c r="LK2" s="399"/>
      <c r="LL2" s="399"/>
      <c r="LM2" s="399"/>
      <c r="LN2" s="399"/>
      <c r="LO2" s="399"/>
      <c r="LP2" s="399"/>
      <c r="LQ2" s="399"/>
      <c r="LR2" s="399"/>
      <c r="LS2" s="399"/>
      <c r="LT2" s="399"/>
      <c r="LU2" s="399"/>
      <c r="LV2" s="399"/>
      <c r="LW2" s="399"/>
      <c r="LX2" s="399"/>
      <c r="LY2" s="399"/>
      <c r="LZ2" s="399"/>
      <c r="MA2" s="399"/>
      <c r="MB2" s="400" t="s">
        <v>529</v>
      </c>
      <c r="MC2" s="400"/>
      <c r="MD2" s="400"/>
      <c r="ME2" s="400"/>
      <c r="MF2" s="400"/>
      <c r="MG2" s="400"/>
      <c r="MH2" s="400"/>
      <c r="MI2" s="400"/>
      <c r="MJ2" s="401" t="s">
        <v>530</v>
      </c>
      <c r="MK2" s="401"/>
      <c r="ML2" s="401"/>
      <c r="MM2" s="401"/>
      <c r="MN2" s="401"/>
      <c r="MO2" s="401"/>
      <c r="MP2" s="401"/>
      <c r="MQ2" s="401"/>
      <c r="MR2" s="401"/>
      <c r="MS2" s="401"/>
      <c r="MT2" s="401"/>
      <c r="MU2" s="401"/>
      <c r="MV2" s="401"/>
      <c r="MW2" s="401"/>
      <c r="MX2" s="402" t="s">
        <v>744</v>
      </c>
      <c r="MY2" s="402"/>
      <c r="MZ2" s="402"/>
      <c r="NA2" s="402"/>
      <c r="NB2" s="402"/>
      <c r="NC2" s="402"/>
      <c r="ND2" s="402"/>
      <c r="NE2" s="728" t="s">
        <v>7</v>
      </c>
      <c r="NF2" s="729"/>
      <c r="NG2" s="730"/>
    </row>
    <row r="3" spans="1:371">
      <c r="X3" s="388" t="s">
        <v>467</v>
      </c>
      <c r="AJ3" s="388" t="s">
        <v>469</v>
      </c>
      <c r="IN3" s="388" t="s">
        <v>593</v>
      </c>
      <c r="JC3" s="388" t="s">
        <v>468</v>
      </c>
      <c r="LM3" s="388" t="s">
        <v>781</v>
      </c>
      <c r="LO3" s="388" t="s">
        <v>782</v>
      </c>
      <c r="MB3" s="388" t="s">
        <v>603</v>
      </c>
      <c r="MJ3" s="388" t="s">
        <v>537</v>
      </c>
      <c r="MK3" s="388" t="s">
        <v>539</v>
      </c>
      <c r="MO3" s="388" t="s">
        <v>592</v>
      </c>
      <c r="MS3" s="388" t="s">
        <v>540</v>
      </c>
      <c r="MX3" s="388" t="s">
        <v>471</v>
      </c>
      <c r="MZ3" s="388" t="s">
        <v>472</v>
      </c>
      <c r="NB3" s="388" t="s">
        <v>473</v>
      </c>
      <c r="NC3" s="388" t="s">
        <v>474</v>
      </c>
      <c r="ND3" s="388" t="s">
        <v>475</v>
      </c>
      <c r="NE3" s="391"/>
      <c r="NF3" s="392"/>
      <c r="NG3" s="407"/>
    </row>
    <row r="4" spans="1:371" s="390" customFormat="1" ht="16.2" customHeight="1" thickBot="1">
      <c r="A4" s="404" t="s">
        <v>758</v>
      </c>
      <c r="B4" s="404"/>
      <c r="C4" s="404"/>
      <c r="D4" s="404"/>
      <c r="E4" s="404"/>
      <c r="F4" s="404"/>
      <c r="G4" s="404"/>
      <c r="H4" s="404" t="s">
        <v>476</v>
      </c>
      <c r="I4" s="404"/>
      <c r="J4" s="404"/>
      <c r="K4" s="404"/>
      <c r="L4" s="404"/>
      <c r="M4" s="404"/>
      <c r="N4" s="404"/>
      <c r="O4" s="404" t="s">
        <v>477</v>
      </c>
      <c r="P4" s="404"/>
      <c r="Q4" s="404"/>
      <c r="R4" s="404" t="s">
        <v>478</v>
      </c>
      <c r="S4" s="404"/>
      <c r="T4" s="404"/>
      <c r="U4" s="404"/>
      <c r="V4" s="404"/>
      <c r="W4" s="404"/>
      <c r="X4" s="408" t="s">
        <v>479</v>
      </c>
      <c r="Y4" s="408"/>
      <c r="Z4" s="408"/>
      <c r="AA4" s="408"/>
      <c r="AB4" s="408" t="s">
        <v>592</v>
      </c>
      <c r="AC4" s="408"/>
      <c r="AD4" s="408"/>
      <c r="AE4" s="408"/>
      <c r="AF4" s="408" t="s">
        <v>480</v>
      </c>
      <c r="AG4" s="408"/>
      <c r="AH4" s="408"/>
      <c r="AI4" s="408"/>
      <c r="AJ4" s="408"/>
      <c r="AK4" s="408">
        <v>1</v>
      </c>
      <c r="AL4" s="408"/>
      <c r="AM4" s="408"/>
      <c r="AN4" s="408"/>
      <c r="AO4" s="408">
        <v>2</v>
      </c>
      <c r="AP4" s="408"/>
      <c r="AQ4" s="408"/>
      <c r="AR4" s="408"/>
      <c r="AS4" s="408">
        <v>3</v>
      </c>
      <c r="AT4" s="408"/>
      <c r="AU4" s="408"/>
      <c r="AV4" s="408"/>
      <c r="AW4" s="408">
        <v>4</v>
      </c>
      <c r="AX4" s="408"/>
      <c r="AY4" s="408"/>
      <c r="AZ4" s="408"/>
      <c r="BA4" s="408">
        <v>5</v>
      </c>
      <c r="BB4" s="408"/>
      <c r="BC4" s="408"/>
      <c r="BD4" s="408"/>
      <c r="BE4" s="408">
        <v>6</v>
      </c>
      <c r="BF4" s="408"/>
      <c r="BG4" s="408"/>
      <c r="BH4" s="408"/>
      <c r="BI4" s="408">
        <v>7</v>
      </c>
      <c r="BJ4" s="408"/>
      <c r="BK4" s="408"/>
      <c r="BL4" s="408"/>
      <c r="BM4" s="408">
        <v>8</v>
      </c>
      <c r="BN4" s="408"/>
      <c r="BO4" s="408"/>
      <c r="BP4" s="408"/>
      <c r="BQ4" s="408">
        <v>9</v>
      </c>
      <c r="BR4" s="408"/>
      <c r="BS4" s="408"/>
      <c r="BT4" s="408"/>
      <c r="BU4" s="408">
        <v>10</v>
      </c>
      <c r="BV4" s="408"/>
      <c r="BW4" s="408"/>
      <c r="BX4" s="408"/>
      <c r="BY4" s="408">
        <v>11</v>
      </c>
      <c r="BZ4" s="408"/>
      <c r="CA4" s="408"/>
      <c r="CB4" s="408"/>
      <c r="CC4" s="408">
        <v>12</v>
      </c>
      <c r="CD4" s="408"/>
      <c r="CE4" s="408"/>
      <c r="CF4" s="408"/>
      <c r="CG4" s="408">
        <v>13</v>
      </c>
      <c r="CH4" s="408"/>
      <c r="CI4" s="408"/>
      <c r="CJ4" s="408"/>
      <c r="CK4" s="408">
        <v>14</v>
      </c>
      <c r="CL4" s="408"/>
      <c r="CM4" s="408"/>
      <c r="CN4" s="408"/>
      <c r="CO4" s="408">
        <v>15</v>
      </c>
      <c r="CP4" s="408"/>
      <c r="CQ4" s="408"/>
      <c r="CR4" s="408"/>
      <c r="CS4" s="408">
        <v>16</v>
      </c>
      <c r="CT4" s="408"/>
      <c r="CU4" s="408"/>
      <c r="CV4" s="408"/>
      <c r="CW4" s="408">
        <v>17</v>
      </c>
      <c r="CX4" s="408"/>
      <c r="CY4" s="408"/>
      <c r="CZ4" s="408"/>
      <c r="DA4" s="408">
        <v>18</v>
      </c>
      <c r="DB4" s="408"/>
      <c r="DC4" s="408"/>
      <c r="DD4" s="408"/>
      <c r="DE4" s="408">
        <v>19</v>
      </c>
      <c r="DF4" s="408"/>
      <c r="DG4" s="408"/>
      <c r="DH4" s="408"/>
      <c r="DI4" s="408">
        <v>20</v>
      </c>
      <c r="DJ4" s="408"/>
      <c r="DK4" s="408"/>
      <c r="DL4" s="408"/>
      <c r="DM4" s="408">
        <v>21</v>
      </c>
      <c r="DN4" s="408"/>
      <c r="DO4" s="408"/>
      <c r="DP4" s="408"/>
      <c r="DQ4" s="408">
        <v>22</v>
      </c>
      <c r="DR4" s="408"/>
      <c r="DS4" s="408"/>
      <c r="DT4" s="408"/>
      <c r="DU4" s="408">
        <v>23</v>
      </c>
      <c r="DV4" s="408"/>
      <c r="DW4" s="408"/>
      <c r="DX4" s="408"/>
      <c r="DY4" s="408">
        <v>24</v>
      </c>
      <c r="DZ4" s="408"/>
      <c r="EA4" s="408"/>
      <c r="EB4" s="408"/>
      <c r="EC4" s="408">
        <v>25</v>
      </c>
      <c r="ED4" s="408"/>
      <c r="EE4" s="408"/>
      <c r="EF4" s="408"/>
      <c r="EG4" s="408">
        <v>26</v>
      </c>
      <c r="EH4" s="408"/>
      <c r="EI4" s="408"/>
      <c r="EJ4" s="408"/>
      <c r="EK4" s="408">
        <v>27</v>
      </c>
      <c r="EL4" s="408"/>
      <c r="EM4" s="408"/>
      <c r="EN4" s="408"/>
      <c r="EO4" s="408">
        <v>28</v>
      </c>
      <c r="EP4" s="408"/>
      <c r="EQ4" s="408"/>
      <c r="ER4" s="408"/>
      <c r="ES4" s="408">
        <v>29</v>
      </c>
      <c r="ET4" s="408"/>
      <c r="EU4" s="408"/>
      <c r="EV4" s="408"/>
      <c r="EW4" s="408">
        <v>30</v>
      </c>
      <c r="EX4" s="408"/>
      <c r="EY4" s="408"/>
      <c r="EZ4" s="408"/>
      <c r="FA4" s="408">
        <v>31</v>
      </c>
      <c r="FB4" s="408"/>
      <c r="FC4" s="408"/>
      <c r="FD4" s="408"/>
      <c r="FE4" s="408">
        <v>32</v>
      </c>
      <c r="FF4" s="408"/>
      <c r="FG4" s="408"/>
      <c r="FH4" s="408"/>
      <c r="FI4" s="408">
        <v>33</v>
      </c>
      <c r="FJ4" s="408"/>
      <c r="FK4" s="408"/>
      <c r="FL4" s="408"/>
      <c r="FM4" s="408">
        <v>34</v>
      </c>
      <c r="FN4" s="408"/>
      <c r="FO4" s="408"/>
      <c r="FP4" s="408"/>
      <c r="FQ4" s="408">
        <v>35</v>
      </c>
      <c r="FR4" s="408"/>
      <c r="FS4" s="408"/>
      <c r="FT4" s="408"/>
      <c r="FU4" s="408">
        <v>36</v>
      </c>
      <c r="FV4" s="408"/>
      <c r="FW4" s="408"/>
      <c r="FX4" s="408"/>
      <c r="FY4" s="408">
        <v>37</v>
      </c>
      <c r="FZ4" s="408"/>
      <c r="GA4" s="408"/>
      <c r="GB4" s="408"/>
      <c r="GC4" s="408">
        <v>38</v>
      </c>
      <c r="GD4" s="408"/>
      <c r="GE4" s="408"/>
      <c r="GF4" s="408"/>
      <c r="GG4" s="408">
        <v>39</v>
      </c>
      <c r="GH4" s="408"/>
      <c r="GI4" s="408"/>
      <c r="GJ4" s="408"/>
      <c r="GK4" s="408">
        <v>40</v>
      </c>
      <c r="GL4" s="408"/>
      <c r="GM4" s="408"/>
      <c r="GN4" s="408"/>
      <c r="GO4" s="408">
        <v>41</v>
      </c>
      <c r="GP4" s="408"/>
      <c r="GQ4" s="408"/>
      <c r="GR4" s="408"/>
      <c r="GS4" s="408">
        <v>42</v>
      </c>
      <c r="GT4" s="408"/>
      <c r="GU4" s="408"/>
      <c r="GV4" s="408"/>
      <c r="GW4" s="408">
        <v>43</v>
      </c>
      <c r="GX4" s="408"/>
      <c r="GY4" s="408"/>
      <c r="GZ4" s="408"/>
      <c r="HA4" s="408">
        <v>44</v>
      </c>
      <c r="HB4" s="408"/>
      <c r="HC4" s="408"/>
      <c r="HD4" s="408"/>
      <c r="HE4" s="408">
        <v>45</v>
      </c>
      <c r="HF4" s="408"/>
      <c r="HG4" s="408"/>
      <c r="HH4" s="408"/>
      <c r="HI4" s="408">
        <v>46</v>
      </c>
      <c r="HJ4" s="408"/>
      <c r="HK4" s="408"/>
      <c r="HL4" s="408"/>
      <c r="HM4" s="408">
        <v>47</v>
      </c>
      <c r="HN4" s="408"/>
      <c r="HO4" s="408"/>
      <c r="HP4" s="408"/>
      <c r="HQ4" s="408">
        <v>48</v>
      </c>
      <c r="HR4" s="408"/>
      <c r="HS4" s="408"/>
      <c r="HT4" s="408"/>
      <c r="HU4" s="408">
        <v>49</v>
      </c>
      <c r="HV4" s="408"/>
      <c r="HW4" s="408"/>
      <c r="HX4" s="408"/>
      <c r="HY4" s="408">
        <v>50</v>
      </c>
      <c r="HZ4" s="408"/>
      <c r="IA4" s="408"/>
      <c r="IB4" s="408"/>
      <c r="IC4" s="408">
        <v>51</v>
      </c>
      <c r="ID4" s="408"/>
      <c r="IE4" s="408"/>
      <c r="IF4" s="408"/>
      <c r="IG4" s="408" t="s">
        <v>333</v>
      </c>
      <c r="IH4" s="408"/>
      <c r="II4" s="408"/>
      <c r="IJ4" s="408" t="s">
        <v>481</v>
      </c>
      <c r="IK4" s="408"/>
      <c r="IL4" s="408" t="s">
        <v>482</v>
      </c>
      <c r="IM4" s="408"/>
      <c r="IN4" s="408" t="s">
        <v>594</v>
      </c>
      <c r="IO4" s="408"/>
      <c r="IP4" s="408"/>
      <c r="IQ4" s="408" t="s">
        <v>598</v>
      </c>
      <c r="IR4" s="408"/>
      <c r="IS4" s="408"/>
      <c r="IT4" s="408"/>
      <c r="IU4" s="408"/>
      <c r="IV4" s="408"/>
      <c r="IW4" s="408"/>
      <c r="IX4" s="408" t="s">
        <v>601</v>
      </c>
      <c r="IY4" s="408"/>
      <c r="IZ4" s="408"/>
      <c r="JA4" s="408"/>
      <c r="JB4" s="408"/>
      <c r="JC4" s="408" t="s">
        <v>479</v>
      </c>
      <c r="JD4" s="408"/>
      <c r="JE4" s="408"/>
      <c r="JF4" s="408"/>
      <c r="JG4" s="408"/>
      <c r="JH4" s="408"/>
      <c r="JI4" s="408"/>
      <c r="JJ4" s="408"/>
      <c r="JK4" s="408"/>
      <c r="JL4" s="408"/>
      <c r="JM4" s="408"/>
      <c r="JN4" s="408"/>
      <c r="JO4" s="408"/>
      <c r="JP4" s="408"/>
      <c r="JQ4" s="408"/>
      <c r="JR4" s="408"/>
      <c r="JS4" s="408"/>
      <c r="JT4" s="408"/>
      <c r="JU4" s="408" t="s">
        <v>592</v>
      </c>
      <c r="JV4" s="408"/>
      <c r="JW4" s="408"/>
      <c r="JX4" s="408"/>
      <c r="JY4" s="408"/>
      <c r="JZ4" s="408"/>
      <c r="KA4" s="408"/>
      <c r="KB4" s="408"/>
      <c r="KC4" s="408"/>
      <c r="KD4" s="408"/>
      <c r="KE4" s="408"/>
      <c r="KF4" s="408"/>
      <c r="KG4" s="408"/>
      <c r="KH4" s="408"/>
      <c r="KI4" s="408"/>
      <c r="KJ4" s="408"/>
      <c r="KK4" s="408"/>
      <c r="KL4" s="408"/>
      <c r="KM4" s="408" t="s">
        <v>480</v>
      </c>
      <c r="KN4" s="408"/>
      <c r="KO4" s="408"/>
      <c r="KP4" s="408"/>
      <c r="KQ4" s="408"/>
      <c r="KR4" s="408"/>
      <c r="KS4" s="408"/>
      <c r="KT4" s="408"/>
      <c r="KU4" s="408"/>
      <c r="KV4" s="408"/>
      <c r="KW4" s="408"/>
      <c r="KX4" s="408"/>
      <c r="KY4" s="408"/>
      <c r="KZ4" s="408"/>
      <c r="LA4" s="408"/>
      <c r="LB4" s="408"/>
      <c r="LC4" s="408"/>
      <c r="LD4" s="408"/>
      <c r="LE4" s="408" t="s">
        <v>483</v>
      </c>
      <c r="LF4" s="407" t="s">
        <v>470</v>
      </c>
      <c r="LG4" s="407"/>
      <c r="LH4" s="407"/>
      <c r="LI4" s="408" t="s">
        <v>521</v>
      </c>
      <c r="LJ4" s="413" t="s">
        <v>784</v>
      </c>
      <c r="LK4" s="408" t="s">
        <v>523</v>
      </c>
      <c r="LL4" s="408" t="s">
        <v>525</v>
      </c>
      <c r="LM4" s="413" t="s">
        <v>455</v>
      </c>
      <c r="LN4" s="413" t="s">
        <v>780</v>
      </c>
      <c r="LO4" s="413" t="s">
        <v>455</v>
      </c>
      <c r="LP4" s="413" t="s">
        <v>780</v>
      </c>
      <c r="LQ4" s="408" t="s">
        <v>527</v>
      </c>
      <c r="LR4" s="410" t="s">
        <v>528</v>
      </c>
      <c r="LS4" s="410" t="s">
        <v>776</v>
      </c>
      <c r="LT4" s="411" t="s">
        <v>320</v>
      </c>
      <c r="LU4" s="411" t="s">
        <v>321</v>
      </c>
      <c r="LV4" s="411" t="s">
        <v>322</v>
      </c>
      <c r="LW4" s="411" t="s">
        <v>323</v>
      </c>
      <c r="LX4" s="411" t="s">
        <v>324</v>
      </c>
      <c r="LY4" s="411" t="s">
        <v>325</v>
      </c>
      <c r="LZ4" s="410" t="s">
        <v>777</v>
      </c>
      <c r="MA4" s="410" t="s">
        <v>785</v>
      </c>
      <c r="MB4" s="408" t="s">
        <v>531</v>
      </c>
      <c r="MC4" s="408" t="s">
        <v>532</v>
      </c>
      <c r="MD4" s="408" t="s">
        <v>533</v>
      </c>
      <c r="ME4" s="408" t="s">
        <v>643</v>
      </c>
      <c r="MF4" s="408" t="s">
        <v>536</v>
      </c>
      <c r="MG4" s="408" t="s">
        <v>534</v>
      </c>
      <c r="MH4" s="408" t="s">
        <v>535</v>
      </c>
      <c r="MI4" s="408" t="s">
        <v>604</v>
      </c>
      <c r="MJ4" s="408" t="s">
        <v>538</v>
      </c>
      <c r="MK4" s="408" t="s">
        <v>538</v>
      </c>
      <c r="ML4" s="408" t="s">
        <v>505</v>
      </c>
      <c r="MM4" s="408" t="s">
        <v>541</v>
      </c>
      <c r="MN4" s="408" t="s">
        <v>542</v>
      </c>
      <c r="MO4" s="408" t="s">
        <v>538</v>
      </c>
      <c r="MP4" s="408" t="s">
        <v>505</v>
      </c>
      <c r="MQ4" s="408" t="s">
        <v>541</v>
      </c>
      <c r="MR4" s="408" t="s">
        <v>542</v>
      </c>
      <c r="MS4" s="408" t="s">
        <v>538</v>
      </c>
      <c r="MT4" s="408" t="s">
        <v>505</v>
      </c>
      <c r="MU4" s="408" t="s">
        <v>541</v>
      </c>
      <c r="MV4" s="408" t="s">
        <v>542</v>
      </c>
      <c r="MW4" s="408" t="s">
        <v>543</v>
      </c>
      <c r="MX4" s="408" t="s">
        <v>486</v>
      </c>
      <c r="MY4" s="408" t="s">
        <v>487</v>
      </c>
      <c r="MZ4" s="408" t="s">
        <v>486</v>
      </c>
      <c r="NA4" s="408" t="s">
        <v>487</v>
      </c>
      <c r="NB4" s="408" t="s">
        <v>488</v>
      </c>
      <c r="NC4" s="408" t="s">
        <v>489</v>
      </c>
      <c r="ND4" s="408" t="s">
        <v>490</v>
      </c>
      <c r="NE4" s="408" t="s">
        <v>525</v>
      </c>
      <c r="NF4" s="408" t="s">
        <v>527</v>
      </c>
      <c r="NG4" s="408" t="s">
        <v>528</v>
      </c>
    </row>
    <row r="5" spans="1:371" s="390" customFormat="1" ht="40.200000000000003" customHeight="1" thickTop="1">
      <c r="A5" s="404" t="s">
        <v>491</v>
      </c>
      <c r="B5" s="404" t="s">
        <v>492</v>
      </c>
      <c r="C5" s="404" t="s">
        <v>493</v>
      </c>
      <c r="D5" s="404" t="s">
        <v>494</v>
      </c>
      <c r="E5" s="404" t="s">
        <v>759</v>
      </c>
      <c r="F5" s="404" t="s">
        <v>746</v>
      </c>
      <c r="G5" s="404" t="s">
        <v>519</v>
      </c>
      <c r="H5" s="404">
        <v>1</v>
      </c>
      <c r="I5" s="404" t="s">
        <v>495</v>
      </c>
      <c r="J5" s="404" t="s">
        <v>496</v>
      </c>
      <c r="K5" s="404" t="s">
        <v>497</v>
      </c>
      <c r="L5" s="404" t="s">
        <v>498</v>
      </c>
      <c r="M5" s="404" t="s">
        <v>499</v>
      </c>
      <c r="N5" s="404">
        <v>4</v>
      </c>
      <c r="O5" s="405" t="s">
        <v>760</v>
      </c>
      <c r="P5" s="404" t="s">
        <v>761</v>
      </c>
      <c r="Q5" s="404" t="s">
        <v>762</v>
      </c>
      <c r="R5" s="406" t="s">
        <v>753</v>
      </c>
      <c r="S5" s="406" t="s">
        <v>754</v>
      </c>
      <c r="T5" s="406" t="s">
        <v>763</v>
      </c>
      <c r="U5" s="406" t="s">
        <v>764</v>
      </c>
      <c r="V5" s="406" t="s">
        <v>756</v>
      </c>
      <c r="W5" s="406" t="s">
        <v>757</v>
      </c>
      <c r="X5" s="408" t="s">
        <v>500</v>
      </c>
      <c r="Y5" s="408" t="s">
        <v>501</v>
      </c>
      <c r="Z5" s="408" t="s">
        <v>502</v>
      </c>
      <c r="AA5" s="408" t="s">
        <v>503</v>
      </c>
      <c r="AB5" s="408" t="s">
        <v>500</v>
      </c>
      <c r="AC5" s="408" t="s">
        <v>501</v>
      </c>
      <c r="AD5" s="408" t="s">
        <v>502</v>
      </c>
      <c r="AE5" s="408" t="s">
        <v>503</v>
      </c>
      <c r="AF5" s="408" t="s">
        <v>480</v>
      </c>
      <c r="AG5" s="408" t="s">
        <v>501</v>
      </c>
      <c r="AH5" s="408" t="s">
        <v>502</v>
      </c>
      <c r="AI5" s="408" t="s">
        <v>503</v>
      </c>
      <c r="AJ5" s="408" t="s">
        <v>446</v>
      </c>
      <c r="AK5" s="408" t="s">
        <v>508</v>
      </c>
      <c r="AL5" s="408" t="s">
        <v>509</v>
      </c>
      <c r="AM5" s="408" t="s">
        <v>510</v>
      </c>
      <c r="AN5" s="408" t="s">
        <v>511</v>
      </c>
      <c r="AO5" s="408" t="s">
        <v>508</v>
      </c>
      <c r="AP5" s="408" t="s">
        <v>509</v>
      </c>
      <c r="AQ5" s="408" t="s">
        <v>510</v>
      </c>
      <c r="AR5" s="408" t="s">
        <v>511</v>
      </c>
      <c r="AS5" s="408" t="s">
        <v>508</v>
      </c>
      <c r="AT5" s="408" t="s">
        <v>509</v>
      </c>
      <c r="AU5" s="408" t="s">
        <v>510</v>
      </c>
      <c r="AV5" s="408" t="s">
        <v>511</v>
      </c>
      <c r="AW5" s="408" t="s">
        <v>508</v>
      </c>
      <c r="AX5" s="408" t="s">
        <v>509</v>
      </c>
      <c r="AY5" s="408" t="s">
        <v>510</v>
      </c>
      <c r="AZ5" s="408" t="s">
        <v>511</v>
      </c>
      <c r="BA5" s="408" t="s">
        <v>508</v>
      </c>
      <c r="BB5" s="408" t="s">
        <v>509</v>
      </c>
      <c r="BC5" s="408" t="s">
        <v>510</v>
      </c>
      <c r="BD5" s="408" t="s">
        <v>511</v>
      </c>
      <c r="BE5" s="408" t="s">
        <v>508</v>
      </c>
      <c r="BF5" s="408" t="s">
        <v>509</v>
      </c>
      <c r="BG5" s="408" t="s">
        <v>510</v>
      </c>
      <c r="BH5" s="408" t="s">
        <v>511</v>
      </c>
      <c r="BI5" s="408" t="s">
        <v>508</v>
      </c>
      <c r="BJ5" s="408" t="s">
        <v>509</v>
      </c>
      <c r="BK5" s="408" t="s">
        <v>510</v>
      </c>
      <c r="BL5" s="408" t="s">
        <v>511</v>
      </c>
      <c r="BM5" s="408" t="s">
        <v>508</v>
      </c>
      <c r="BN5" s="408" t="s">
        <v>509</v>
      </c>
      <c r="BO5" s="408" t="s">
        <v>510</v>
      </c>
      <c r="BP5" s="408" t="s">
        <v>511</v>
      </c>
      <c r="BQ5" s="408" t="s">
        <v>508</v>
      </c>
      <c r="BR5" s="408" t="s">
        <v>509</v>
      </c>
      <c r="BS5" s="408" t="s">
        <v>510</v>
      </c>
      <c r="BT5" s="408" t="s">
        <v>511</v>
      </c>
      <c r="BU5" s="408" t="s">
        <v>508</v>
      </c>
      <c r="BV5" s="408" t="s">
        <v>509</v>
      </c>
      <c r="BW5" s="408" t="s">
        <v>510</v>
      </c>
      <c r="BX5" s="408" t="s">
        <v>511</v>
      </c>
      <c r="BY5" s="408" t="s">
        <v>508</v>
      </c>
      <c r="BZ5" s="408" t="s">
        <v>509</v>
      </c>
      <c r="CA5" s="408" t="s">
        <v>510</v>
      </c>
      <c r="CB5" s="408" t="s">
        <v>511</v>
      </c>
      <c r="CC5" s="408" t="s">
        <v>508</v>
      </c>
      <c r="CD5" s="408" t="s">
        <v>509</v>
      </c>
      <c r="CE5" s="408" t="s">
        <v>510</v>
      </c>
      <c r="CF5" s="408" t="s">
        <v>511</v>
      </c>
      <c r="CG5" s="408" t="s">
        <v>508</v>
      </c>
      <c r="CH5" s="408" t="s">
        <v>509</v>
      </c>
      <c r="CI5" s="408" t="s">
        <v>510</v>
      </c>
      <c r="CJ5" s="408" t="s">
        <v>511</v>
      </c>
      <c r="CK5" s="408" t="s">
        <v>508</v>
      </c>
      <c r="CL5" s="408" t="s">
        <v>509</v>
      </c>
      <c r="CM5" s="408" t="s">
        <v>510</v>
      </c>
      <c r="CN5" s="408" t="s">
        <v>511</v>
      </c>
      <c r="CO5" s="408" t="s">
        <v>508</v>
      </c>
      <c r="CP5" s="408" t="s">
        <v>509</v>
      </c>
      <c r="CQ5" s="408" t="s">
        <v>510</v>
      </c>
      <c r="CR5" s="408" t="s">
        <v>511</v>
      </c>
      <c r="CS5" s="408" t="s">
        <v>508</v>
      </c>
      <c r="CT5" s="408" t="s">
        <v>509</v>
      </c>
      <c r="CU5" s="408" t="s">
        <v>510</v>
      </c>
      <c r="CV5" s="408" t="s">
        <v>511</v>
      </c>
      <c r="CW5" s="408" t="s">
        <v>508</v>
      </c>
      <c r="CX5" s="408" t="s">
        <v>509</v>
      </c>
      <c r="CY5" s="408" t="s">
        <v>510</v>
      </c>
      <c r="CZ5" s="408" t="s">
        <v>511</v>
      </c>
      <c r="DA5" s="408" t="s">
        <v>508</v>
      </c>
      <c r="DB5" s="408" t="s">
        <v>509</v>
      </c>
      <c r="DC5" s="408" t="s">
        <v>510</v>
      </c>
      <c r="DD5" s="408" t="s">
        <v>511</v>
      </c>
      <c r="DE5" s="408" t="s">
        <v>508</v>
      </c>
      <c r="DF5" s="408" t="s">
        <v>509</v>
      </c>
      <c r="DG5" s="408" t="s">
        <v>510</v>
      </c>
      <c r="DH5" s="408" t="s">
        <v>511</v>
      </c>
      <c r="DI5" s="408" t="s">
        <v>508</v>
      </c>
      <c r="DJ5" s="408" t="s">
        <v>509</v>
      </c>
      <c r="DK5" s="408" t="s">
        <v>510</v>
      </c>
      <c r="DL5" s="408" t="s">
        <v>511</v>
      </c>
      <c r="DM5" s="408" t="s">
        <v>508</v>
      </c>
      <c r="DN5" s="408" t="s">
        <v>509</v>
      </c>
      <c r="DO5" s="408" t="s">
        <v>510</v>
      </c>
      <c r="DP5" s="408" t="s">
        <v>511</v>
      </c>
      <c r="DQ5" s="408" t="s">
        <v>508</v>
      </c>
      <c r="DR5" s="408" t="s">
        <v>509</v>
      </c>
      <c r="DS5" s="408" t="s">
        <v>510</v>
      </c>
      <c r="DT5" s="408" t="s">
        <v>511</v>
      </c>
      <c r="DU5" s="408" t="s">
        <v>508</v>
      </c>
      <c r="DV5" s="408" t="s">
        <v>509</v>
      </c>
      <c r="DW5" s="408" t="s">
        <v>510</v>
      </c>
      <c r="DX5" s="408" t="s">
        <v>511</v>
      </c>
      <c r="DY5" s="408" t="s">
        <v>508</v>
      </c>
      <c r="DZ5" s="408" t="s">
        <v>509</v>
      </c>
      <c r="EA5" s="408" t="s">
        <v>510</v>
      </c>
      <c r="EB5" s="408" t="s">
        <v>511</v>
      </c>
      <c r="EC5" s="408" t="s">
        <v>508</v>
      </c>
      <c r="ED5" s="408" t="s">
        <v>509</v>
      </c>
      <c r="EE5" s="408" t="s">
        <v>510</v>
      </c>
      <c r="EF5" s="408" t="s">
        <v>511</v>
      </c>
      <c r="EG5" s="408" t="s">
        <v>508</v>
      </c>
      <c r="EH5" s="408" t="s">
        <v>509</v>
      </c>
      <c r="EI5" s="408" t="s">
        <v>510</v>
      </c>
      <c r="EJ5" s="408" t="s">
        <v>511</v>
      </c>
      <c r="EK5" s="408" t="s">
        <v>508</v>
      </c>
      <c r="EL5" s="408" t="s">
        <v>509</v>
      </c>
      <c r="EM5" s="408" t="s">
        <v>510</v>
      </c>
      <c r="EN5" s="408" t="s">
        <v>511</v>
      </c>
      <c r="EO5" s="408" t="s">
        <v>508</v>
      </c>
      <c r="EP5" s="408" t="s">
        <v>509</v>
      </c>
      <c r="EQ5" s="408" t="s">
        <v>510</v>
      </c>
      <c r="ER5" s="408" t="s">
        <v>511</v>
      </c>
      <c r="ES5" s="408" t="s">
        <v>508</v>
      </c>
      <c r="ET5" s="408" t="s">
        <v>509</v>
      </c>
      <c r="EU5" s="408" t="s">
        <v>510</v>
      </c>
      <c r="EV5" s="408" t="s">
        <v>511</v>
      </c>
      <c r="EW5" s="408" t="s">
        <v>508</v>
      </c>
      <c r="EX5" s="408" t="s">
        <v>509</v>
      </c>
      <c r="EY5" s="408" t="s">
        <v>510</v>
      </c>
      <c r="EZ5" s="408" t="s">
        <v>511</v>
      </c>
      <c r="FA5" s="408" t="s">
        <v>508</v>
      </c>
      <c r="FB5" s="408" t="s">
        <v>509</v>
      </c>
      <c r="FC5" s="408" t="s">
        <v>510</v>
      </c>
      <c r="FD5" s="408" t="s">
        <v>511</v>
      </c>
      <c r="FE5" s="408" t="s">
        <v>508</v>
      </c>
      <c r="FF5" s="408" t="s">
        <v>509</v>
      </c>
      <c r="FG5" s="408" t="s">
        <v>510</v>
      </c>
      <c r="FH5" s="408" t="s">
        <v>511</v>
      </c>
      <c r="FI5" s="408" t="s">
        <v>508</v>
      </c>
      <c r="FJ5" s="408" t="s">
        <v>509</v>
      </c>
      <c r="FK5" s="408" t="s">
        <v>510</v>
      </c>
      <c r="FL5" s="408" t="s">
        <v>511</v>
      </c>
      <c r="FM5" s="408" t="s">
        <v>508</v>
      </c>
      <c r="FN5" s="408" t="s">
        <v>509</v>
      </c>
      <c r="FO5" s="408" t="s">
        <v>510</v>
      </c>
      <c r="FP5" s="408" t="s">
        <v>511</v>
      </c>
      <c r="FQ5" s="408" t="s">
        <v>508</v>
      </c>
      <c r="FR5" s="408" t="s">
        <v>509</v>
      </c>
      <c r="FS5" s="408" t="s">
        <v>510</v>
      </c>
      <c r="FT5" s="408" t="s">
        <v>511</v>
      </c>
      <c r="FU5" s="408" t="s">
        <v>508</v>
      </c>
      <c r="FV5" s="408" t="s">
        <v>509</v>
      </c>
      <c r="FW5" s="408" t="s">
        <v>510</v>
      </c>
      <c r="FX5" s="408" t="s">
        <v>511</v>
      </c>
      <c r="FY5" s="408" t="s">
        <v>508</v>
      </c>
      <c r="FZ5" s="408" t="s">
        <v>509</v>
      </c>
      <c r="GA5" s="408" t="s">
        <v>510</v>
      </c>
      <c r="GB5" s="408" t="s">
        <v>511</v>
      </c>
      <c r="GC5" s="408" t="s">
        <v>508</v>
      </c>
      <c r="GD5" s="408" t="s">
        <v>509</v>
      </c>
      <c r="GE5" s="408" t="s">
        <v>510</v>
      </c>
      <c r="GF5" s="408" t="s">
        <v>511</v>
      </c>
      <c r="GG5" s="408" t="s">
        <v>508</v>
      </c>
      <c r="GH5" s="408" t="s">
        <v>509</v>
      </c>
      <c r="GI5" s="408" t="s">
        <v>510</v>
      </c>
      <c r="GJ5" s="408" t="s">
        <v>511</v>
      </c>
      <c r="GK5" s="408" t="s">
        <v>508</v>
      </c>
      <c r="GL5" s="408" t="s">
        <v>509</v>
      </c>
      <c r="GM5" s="408" t="s">
        <v>510</v>
      </c>
      <c r="GN5" s="408" t="s">
        <v>511</v>
      </c>
      <c r="GO5" s="408" t="s">
        <v>508</v>
      </c>
      <c r="GP5" s="408" t="s">
        <v>509</v>
      </c>
      <c r="GQ5" s="408" t="s">
        <v>510</v>
      </c>
      <c r="GR5" s="408" t="s">
        <v>511</v>
      </c>
      <c r="GS5" s="408" t="s">
        <v>508</v>
      </c>
      <c r="GT5" s="408" t="s">
        <v>509</v>
      </c>
      <c r="GU5" s="408" t="s">
        <v>510</v>
      </c>
      <c r="GV5" s="408" t="s">
        <v>511</v>
      </c>
      <c r="GW5" s="408" t="s">
        <v>508</v>
      </c>
      <c r="GX5" s="408" t="s">
        <v>509</v>
      </c>
      <c r="GY5" s="408" t="s">
        <v>510</v>
      </c>
      <c r="GZ5" s="408" t="s">
        <v>511</v>
      </c>
      <c r="HA5" s="408" t="s">
        <v>508</v>
      </c>
      <c r="HB5" s="408" t="s">
        <v>509</v>
      </c>
      <c r="HC5" s="408" t="s">
        <v>510</v>
      </c>
      <c r="HD5" s="408" t="s">
        <v>511</v>
      </c>
      <c r="HE5" s="408" t="s">
        <v>508</v>
      </c>
      <c r="HF5" s="408" t="s">
        <v>509</v>
      </c>
      <c r="HG5" s="408" t="s">
        <v>510</v>
      </c>
      <c r="HH5" s="408" t="s">
        <v>511</v>
      </c>
      <c r="HI5" s="408" t="s">
        <v>508</v>
      </c>
      <c r="HJ5" s="408" t="s">
        <v>509</v>
      </c>
      <c r="HK5" s="408" t="s">
        <v>510</v>
      </c>
      <c r="HL5" s="408" t="s">
        <v>511</v>
      </c>
      <c r="HM5" s="408" t="s">
        <v>508</v>
      </c>
      <c r="HN5" s="408" t="s">
        <v>509</v>
      </c>
      <c r="HO5" s="408" t="s">
        <v>510</v>
      </c>
      <c r="HP5" s="408" t="s">
        <v>511</v>
      </c>
      <c r="HQ5" s="408" t="s">
        <v>508</v>
      </c>
      <c r="HR5" s="408" t="s">
        <v>509</v>
      </c>
      <c r="HS5" s="408" t="s">
        <v>510</v>
      </c>
      <c r="HT5" s="408" t="s">
        <v>511</v>
      </c>
      <c r="HU5" s="408" t="s">
        <v>508</v>
      </c>
      <c r="HV5" s="408" t="s">
        <v>509</v>
      </c>
      <c r="HW5" s="408" t="s">
        <v>510</v>
      </c>
      <c r="HX5" s="408" t="s">
        <v>511</v>
      </c>
      <c r="HY5" s="408" t="s">
        <v>508</v>
      </c>
      <c r="HZ5" s="408" t="s">
        <v>509</v>
      </c>
      <c r="IA5" s="408" t="s">
        <v>510</v>
      </c>
      <c r="IB5" s="408" t="s">
        <v>511</v>
      </c>
      <c r="IC5" s="408" t="s">
        <v>508</v>
      </c>
      <c r="ID5" s="408" t="s">
        <v>509</v>
      </c>
      <c r="IE5" s="408" t="s">
        <v>510</v>
      </c>
      <c r="IF5" s="408" t="s">
        <v>511</v>
      </c>
      <c r="IG5" s="408" t="s">
        <v>508</v>
      </c>
      <c r="IH5" s="408" t="s">
        <v>509</v>
      </c>
      <c r="II5" s="408" t="s">
        <v>510</v>
      </c>
      <c r="IJ5" s="407">
        <v>1</v>
      </c>
      <c r="IK5" s="407">
        <v>2</v>
      </c>
      <c r="IL5" s="408">
        <v>1</v>
      </c>
      <c r="IM5" s="408">
        <v>2</v>
      </c>
      <c r="IN5" s="408" t="s">
        <v>595</v>
      </c>
      <c r="IO5" s="408" t="s">
        <v>596</v>
      </c>
      <c r="IP5" s="408" t="s">
        <v>597</v>
      </c>
      <c r="IQ5" s="408" t="s">
        <v>595</v>
      </c>
      <c r="IR5" s="408" t="s">
        <v>596</v>
      </c>
      <c r="IS5" s="408" t="s">
        <v>599</v>
      </c>
      <c r="IT5" s="408" t="s">
        <v>600</v>
      </c>
      <c r="IU5" s="408" t="s">
        <v>597</v>
      </c>
      <c r="IV5" s="408" t="s">
        <v>599</v>
      </c>
      <c r="IW5" s="408" t="s">
        <v>600</v>
      </c>
      <c r="IX5" s="408" t="s">
        <v>595</v>
      </c>
      <c r="IY5" s="408" t="s">
        <v>602</v>
      </c>
      <c r="IZ5" s="408" t="s">
        <v>599</v>
      </c>
      <c r="JA5" s="408" t="s">
        <v>597</v>
      </c>
      <c r="JB5" s="408" t="s">
        <v>599</v>
      </c>
      <c r="JC5" s="409" t="s">
        <v>500</v>
      </c>
      <c r="JD5" s="409" t="s">
        <v>504</v>
      </c>
      <c r="JE5" s="409" t="s">
        <v>773</v>
      </c>
      <c r="JF5" s="409" t="s">
        <v>774</v>
      </c>
      <c r="JG5" s="409" t="s">
        <v>505</v>
      </c>
      <c r="JH5" s="409" t="s">
        <v>765</v>
      </c>
      <c r="JI5" s="409" t="s">
        <v>766</v>
      </c>
      <c r="JJ5" s="409" t="s">
        <v>767</v>
      </c>
      <c r="JK5" s="409" t="s">
        <v>741</v>
      </c>
      <c r="JL5" s="409" t="s">
        <v>768</v>
      </c>
      <c r="JM5" s="409" t="s">
        <v>506</v>
      </c>
      <c r="JN5" s="409" t="s">
        <v>505</v>
      </c>
      <c r="JO5" s="409" t="s">
        <v>769</v>
      </c>
      <c r="JP5" s="409" t="s">
        <v>742</v>
      </c>
      <c r="JQ5" s="409" t="s">
        <v>770</v>
      </c>
      <c r="JR5" s="409" t="s">
        <v>743</v>
      </c>
      <c r="JS5" s="409" t="s">
        <v>450</v>
      </c>
      <c r="JT5" s="409" t="s">
        <v>507</v>
      </c>
      <c r="JU5" s="409" t="s">
        <v>500</v>
      </c>
      <c r="JV5" s="409" t="s">
        <v>504</v>
      </c>
      <c r="JW5" s="409" t="s">
        <v>773</v>
      </c>
      <c r="JX5" s="409" t="s">
        <v>774</v>
      </c>
      <c r="JY5" s="409" t="s">
        <v>505</v>
      </c>
      <c r="JZ5" s="409" t="s">
        <v>765</v>
      </c>
      <c r="KA5" s="409" t="s">
        <v>766</v>
      </c>
      <c r="KB5" s="409" t="s">
        <v>767</v>
      </c>
      <c r="KC5" s="409" t="s">
        <v>741</v>
      </c>
      <c r="KD5" s="409" t="s">
        <v>768</v>
      </c>
      <c r="KE5" s="409" t="s">
        <v>506</v>
      </c>
      <c r="KF5" s="409" t="s">
        <v>505</v>
      </c>
      <c r="KG5" s="409" t="s">
        <v>769</v>
      </c>
      <c r="KH5" s="409" t="s">
        <v>742</v>
      </c>
      <c r="KI5" s="409" t="s">
        <v>770</v>
      </c>
      <c r="KJ5" s="409" t="s">
        <v>743</v>
      </c>
      <c r="KK5" s="409" t="s">
        <v>450</v>
      </c>
      <c r="KL5" s="409" t="s">
        <v>507</v>
      </c>
      <c r="KM5" s="409" t="s">
        <v>500</v>
      </c>
      <c r="KN5" s="409" t="s">
        <v>504</v>
      </c>
      <c r="KO5" s="409" t="s">
        <v>773</v>
      </c>
      <c r="KP5" s="409" t="s">
        <v>774</v>
      </c>
      <c r="KQ5" s="409" t="s">
        <v>505</v>
      </c>
      <c r="KR5" s="409" t="s">
        <v>765</v>
      </c>
      <c r="KS5" s="409" t="s">
        <v>766</v>
      </c>
      <c r="KT5" s="409" t="s">
        <v>767</v>
      </c>
      <c r="KU5" s="409" t="s">
        <v>741</v>
      </c>
      <c r="KV5" s="409" t="s">
        <v>768</v>
      </c>
      <c r="KW5" s="409" t="s">
        <v>506</v>
      </c>
      <c r="KX5" s="409" t="s">
        <v>505</v>
      </c>
      <c r="KY5" s="409" t="s">
        <v>769</v>
      </c>
      <c r="KZ5" s="409" t="s">
        <v>742</v>
      </c>
      <c r="LA5" s="409" t="s">
        <v>770</v>
      </c>
      <c r="LB5" s="409" t="s">
        <v>743</v>
      </c>
      <c r="LC5" s="409" t="s">
        <v>450</v>
      </c>
      <c r="LD5" s="409" t="s">
        <v>507</v>
      </c>
      <c r="LE5" s="408"/>
      <c r="LF5" s="408" t="s">
        <v>484</v>
      </c>
      <c r="LG5" s="408" t="s">
        <v>485</v>
      </c>
      <c r="LH5" s="408" t="s">
        <v>308</v>
      </c>
      <c r="LI5" s="408" t="s">
        <v>522</v>
      </c>
      <c r="LJ5" s="412" t="s">
        <v>522</v>
      </c>
      <c r="LK5" s="408" t="s">
        <v>524</v>
      </c>
      <c r="LL5" s="408" t="s">
        <v>778</v>
      </c>
      <c r="LM5" s="412" t="s">
        <v>170</v>
      </c>
      <c r="LN5" s="412" t="s">
        <v>175</v>
      </c>
      <c r="LO5" s="412" t="s">
        <v>783</v>
      </c>
      <c r="LP5" s="412" t="s">
        <v>175</v>
      </c>
      <c r="LQ5" s="408" t="s">
        <v>526</v>
      </c>
      <c r="LR5" s="408" t="s">
        <v>526</v>
      </c>
      <c r="LS5" s="408" t="s">
        <v>526</v>
      </c>
      <c r="LT5" s="408" t="s">
        <v>526</v>
      </c>
      <c r="LU5" s="408" t="s">
        <v>526</v>
      </c>
      <c r="LV5" s="408" t="s">
        <v>526</v>
      </c>
      <c r="LW5" s="408" t="s">
        <v>526</v>
      </c>
      <c r="LX5" s="408" t="s">
        <v>526</v>
      </c>
      <c r="LY5" s="408" t="s">
        <v>526</v>
      </c>
      <c r="LZ5" s="408" t="s">
        <v>779</v>
      </c>
      <c r="MA5" s="408" t="s">
        <v>526</v>
      </c>
      <c r="MB5" s="408" t="s">
        <v>778</v>
      </c>
      <c r="MC5" s="408" t="s">
        <v>778</v>
      </c>
      <c r="MD5" s="408" t="s">
        <v>778</v>
      </c>
      <c r="ME5" s="408" t="s">
        <v>778</v>
      </c>
      <c r="MF5" s="408" t="s">
        <v>778</v>
      </c>
      <c r="MG5" s="408" t="s">
        <v>778</v>
      </c>
      <c r="MH5" s="408" t="s">
        <v>778</v>
      </c>
      <c r="MI5" s="408" t="s">
        <v>771</v>
      </c>
      <c r="MJ5" s="408"/>
      <c r="MK5" s="408"/>
      <c r="ML5" s="408"/>
      <c r="MM5" s="408"/>
      <c r="MN5" s="408"/>
      <c r="MO5" s="408"/>
      <c r="MP5" s="408"/>
      <c r="MQ5" s="408"/>
      <c r="MR5" s="408"/>
      <c r="MS5" s="408"/>
      <c r="MT5" s="408"/>
      <c r="MU5" s="408"/>
      <c r="MV5" s="408"/>
      <c r="MW5" s="408"/>
      <c r="MX5" s="408"/>
      <c r="MY5" s="408"/>
      <c r="MZ5" s="408"/>
      <c r="NA5" s="408"/>
      <c r="NB5" s="408"/>
      <c r="NC5" s="408"/>
      <c r="ND5" s="408"/>
      <c r="NE5" s="408" t="s">
        <v>526</v>
      </c>
      <c r="NF5" s="408" t="s">
        <v>526</v>
      </c>
      <c r="NG5" s="408" t="s">
        <v>526</v>
      </c>
    </row>
    <row r="6" spans="1:371">
      <c r="A6" s="393">
        <f>'表紙（GHG計画）'!J3</f>
        <v>7</v>
      </c>
      <c r="B6" s="393">
        <f>'表紙（GHG計画）'!L3</f>
        <v>0</v>
      </c>
      <c r="C6" s="393">
        <f>'表紙（GHG計画）'!N3</f>
        <v>0</v>
      </c>
      <c r="D6" s="393" t="str">
        <f>'表紙（GHG計画）'!I5</f>
        <v>○○県</v>
      </c>
      <c r="E6" s="393">
        <f>'表紙（GHG計画）'!J8</f>
        <v>0</v>
      </c>
      <c r="F6" s="393">
        <f>'表紙（GHG計画）'!J9</f>
        <v>0</v>
      </c>
      <c r="G6" s="393">
        <f>'表紙（GHG計画）'!J10</f>
        <v>0</v>
      </c>
      <c r="H6" s="393">
        <f>'表紙（GHG計画）'!F15</f>
        <v>0</v>
      </c>
      <c r="I6" s="393">
        <f>'表紙（GHG計画）'!K15</f>
        <v>0</v>
      </c>
      <c r="J6" s="393">
        <f>'表紙（GHG計画）'!F16</f>
        <v>0</v>
      </c>
      <c r="K6" s="393">
        <f>'表紙（GHG計画）'!K16</f>
        <v>0</v>
      </c>
      <c r="L6" s="393">
        <f>'表紙（GHG計画）'!F17</f>
        <v>0</v>
      </c>
      <c r="M6" s="393">
        <f>'表紙（GHG計画）'!K17</f>
        <v>0</v>
      </c>
      <c r="N6" s="393">
        <f>'表紙（GHG計画）'!F18</f>
        <v>0</v>
      </c>
      <c r="O6" s="393">
        <f>'表紙（GHG計画）'!F19</f>
        <v>0</v>
      </c>
      <c r="P6" s="393">
        <f>'表紙（GHG計画）'!F20</f>
        <v>0</v>
      </c>
      <c r="Q6" s="393">
        <f>'表紙（GHG計画）'!F21</f>
        <v>0</v>
      </c>
      <c r="R6" s="393" t="str">
        <f>'表紙（GHG計画）'!F37</f>
        <v>　-</v>
      </c>
      <c r="S6" s="393">
        <f>'表紙（GHG計画）'!F38</f>
        <v>0</v>
      </c>
      <c r="T6" s="393">
        <f>'表紙（GHG計画）'!F39</f>
        <v>0</v>
      </c>
      <c r="U6" s="393">
        <f>'表紙（GHG計画）'!K39</f>
        <v>0</v>
      </c>
      <c r="V6" s="393" t="str">
        <f>'表紙（GHG計画）'!F40</f>
        <v xml:space="preserve"> - -</v>
      </c>
      <c r="W6" s="393">
        <f>'表紙（GHG計画）'!F41</f>
        <v>0</v>
      </c>
      <c r="X6" s="393">
        <f>'別紙(工場)(R6)'!G4</f>
        <v>3</v>
      </c>
      <c r="Y6" s="393">
        <f>'別紙(工場)(R6)'!G5</f>
        <v>0</v>
      </c>
      <c r="Z6" s="393">
        <f>'別紙(工場)(R6)'!G6</f>
        <v>0</v>
      </c>
      <c r="AA6" s="393">
        <f>'別紙(工場)(R6)'!G7</f>
        <v>0</v>
      </c>
      <c r="AB6" s="393">
        <f>'別紙(工場)(R6)'!K4</f>
        <v>6</v>
      </c>
      <c r="AC6" s="393">
        <f>'別紙(工場)(R6)'!K5</f>
        <v>0</v>
      </c>
      <c r="AD6" s="393">
        <f>'別紙(工場)(R6)'!K6</f>
        <v>0</v>
      </c>
      <c r="AE6" s="393">
        <f>'別紙(工場)(R6)'!K7</f>
        <v>0</v>
      </c>
      <c r="AF6" s="393">
        <f>'別紙(工場)(R6)'!O4</f>
        <v>6</v>
      </c>
      <c r="AG6" s="393">
        <f>'別紙(工場)(R6)'!O5</f>
        <v>0</v>
      </c>
      <c r="AH6" s="393">
        <f>'別紙(工場)(R6)'!O6</f>
        <v>0</v>
      </c>
      <c r="AI6" s="393">
        <f>'別紙(工場)(R6)'!O7</f>
        <v>0</v>
      </c>
      <c r="AJ6" s="394" t="str">
        <f>'別紙(工場)(R6)'!I11</f>
        <v>C</v>
      </c>
      <c r="AK6" s="393">
        <f>'別紙(工場)(R6)'!D14</f>
        <v>0</v>
      </c>
      <c r="AL6" s="393">
        <f>'別紙(工場)(R6)'!E14</f>
        <v>0</v>
      </c>
      <c r="AM6" s="393">
        <f>'別紙(工場)(R6)'!F14</f>
        <v>0</v>
      </c>
      <c r="AN6" s="393">
        <f>'別紙(工場)(R6)'!G15</f>
        <v>0</v>
      </c>
      <c r="AO6" s="393">
        <f>'別紙(工場)(R6)'!D16</f>
        <v>0</v>
      </c>
      <c r="AP6" s="393">
        <f>'別紙(工場)(R6)'!E16</f>
        <v>0</v>
      </c>
      <c r="AQ6" s="393">
        <f>'別紙(工場)(R6)'!F16</f>
        <v>0</v>
      </c>
      <c r="AR6" s="393">
        <f>'別紙(工場)(R6)'!G17</f>
        <v>0</v>
      </c>
      <c r="AS6" s="393">
        <f>'別紙(工場)(R6)'!D18</f>
        <v>0</v>
      </c>
      <c r="AT6" s="393">
        <f>'別紙(工場)(R6)'!E18</f>
        <v>0</v>
      </c>
      <c r="AU6" s="393">
        <f>'別紙(工場)(R6)'!F18</f>
        <v>0</v>
      </c>
      <c r="AV6" s="393">
        <f>'別紙(工場)(R6)'!G19</f>
        <v>0</v>
      </c>
      <c r="AW6" s="393">
        <f>'別紙(工場)(R6)'!D20</f>
        <v>0</v>
      </c>
      <c r="AX6" s="393">
        <f>'別紙(工場)(R6)'!E20</f>
        <v>0</v>
      </c>
      <c r="AY6" s="393">
        <f>'別紙(工場)(R6)'!F20</f>
        <v>0</v>
      </c>
      <c r="AZ6" s="393">
        <f>'別紙(工場)(R6)'!G21</f>
        <v>0</v>
      </c>
      <c r="BA6" s="393">
        <f>'別紙(工場)(R6)'!D22</f>
        <v>0</v>
      </c>
      <c r="BB6" s="393">
        <f>'別紙(工場)(R6)'!E22</f>
        <v>0</v>
      </c>
      <c r="BC6" s="393">
        <f>'別紙(工場)(R6)'!F22</f>
        <v>0</v>
      </c>
      <c r="BD6" s="393">
        <f>'別紙(工場)(R6)'!G23</f>
        <v>0</v>
      </c>
      <c r="BE6" s="393">
        <f>'別紙(工場)(R6)'!D24</f>
        <v>0</v>
      </c>
      <c r="BF6" s="393">
        <f>'別紙(工場)(R6)'!E24</f>
        <v>0</v>
      </c>
      <c r="BG6" s="393">
        <f>'別紙(工場)(R6)'!F24</f>
        <v>0</v>
      </c>
      <c r="BH6" s="393">
        <f>'別紙(工場)(R6)'!G26</f>
        <v>0</v>
      </c>
      <c r="BI6" s="393">
        <f>'別紙(工場)(R6)'!D27</f>
        <v>0</v>
      </c>
      <c r="BJ6" s="393">
        <f>'別紙(工場)(R6)'!E27</f>
        <v>0</v>
      </c>
      <c r="BK6" s="393">
        <f>'別紙(工場)(R6)'!F27</f>
        <v>0</v>
      </c>
      <c r="BL6" s="393">
        <f>'別紙(工場)(R6)'!G29</f>
        <v>0</v>
      </c>
      <c r="BM6" s="393">
        <f>'別紙(工場)(R6)'!D30</f>
        <v>0</v>
      </c>
      <c r="BN6" s="393">
        <f>'別紙(工場)(R6)'!E30</f>
        <v>0</v>
      </c>
      <c r="BO6" s="393">
        <f>'別紙(工場)(R6)'!F30</f>
        <v>0</v>
      </c>
      <c r="BP6" s="393">
        <f>'別紙(工場)(R6)'!G31</f>
        <v>0</v>
      </c>
      <c r="BQ6" s="393">
        <f>'別紙(工場)(R6)'!D32</f>
        <v>0</v>
      </c>
      <c r="BR6" s="393">
        <f>'別紙(工場)(R6)'!E32</f>
        <v>0</v>
      </c>
      <c r="BS6" s="393">
        <f>'別紙(工場)(R6)'!F32</f>
        <v>0</v>
      </c>
      <c r="BT6" s="393">
        <f>'別紙(工場)(R6)'!G33</f>
        <v>0</v>
      </c>
      <c r="BU6" s="393">
        <f>'別紙(工場)(R6)'!D34</f>
        <v>0</v>
      </c>
      <c r="BV6" s="393">
        <f>'別紙(工場)(R6)'!E34</f>
        <v>0</v>
      </c>
      <c r="BW6" s="393">
        <f>'別紙(工場)(R6)'!F34</f>
        <v>0</v>
      </c>
      <c r="BX6" s="393">
        <f>'別紙(工場)(R6)'!G35</f>
        <v>0</v>
      </c>
      <c r="BY6" s="393">
        <f>'別紙(工場)(R6)'!D36</f>
        <v>0</v>
      </c>
      <c r="BZ6" s="393">
        <f>'別紙(工場)(R6)'!E36</f>
        <v>0</v>
      </c>
      <c r="CA6" s="393">
        <f>'別紙(工場)(R6)'!F36</f>
        <v>0</v>
      </c>
      <c r="CB6" s="393">
        <f>'別紙(工場)(R6)'!G37</f>
        <v>0</v>
      </c>
      <c r="CC6" s="393">
        <f>'別紙(工場)(R6)'!D38</f>
        <v>0</v>
      </c>
      <c r="CD6" s="393">
        <f>'別紙(工場)(R6)'!E38</f>
        <v>0</v>
      </c>
      <c r="CE6" s="393">
        <f>'別紙(工場)(R6)'!F38</f>
        <v>0</v>
      </c>
      <c r="CF6" s="393">
        <f>'別紙(工場)(R6)'!G39</f>
        <v>0</v>
      </c>
      <c r="CG6" s="393">
        <f>'別紙(工場)(R6)'!D40</f>
        <v>0</v>
      </c>
      <c r="CH6" s="393">
        <f>'別紙(工場)(R6)'!E40</f>
        <v>0</v>
      </c>
      <c r="CI6" s="393">
        <f>'別紙(工場)(R6)'!F40</f>
        <v>0</v>
      </c>
      <c r="CJ6" s="393">
        <f>'別紙(工場)(R6)'!G41</f>
        <v>0</v>
      </c>
      <c r="CK6" s="393">
        <f>'別紙(工場)(R6)'!D42</f>
        <v>0</v>
      </c>
      <c r="CL6" s="393">
        <f>'別紙(工場)(R6)'!E42</f>
        <v>0</v>
      </c>
      <c r="CM6" s="393">
        <f>'別紙(工場)(R6)'!F42</f>
        <v>0</v>
      </c>
      <c r="CN6" s="393">
        <f>'別紙(工場)(R6)'!G44</f>
        <v>0</v>
      </c>
      <c r="CO6" s="393">
        <f>'別紙(工場)(R6)'!D45</f>
        <v>0</v>
      </c>
      <c r="CP6" s="393">
        <f>'別紙(工場)(R6)'!E45</f>
        <v>0</v>
      </c>
      <c r="CQ6" s="393">
        <f>'別紙(工場)(R6)'!F45</f>
        <v>0</v>
      </c>
      <c r="CR6" s="393">
        <f>'別紙(工場)(R6)'!G47</f>
        <v>0</v>
      </c>
      <c r="CS6" s="393">
        <f>'別紙(工場)(R6)'!D48</f>
        <v>0</v>
      </c>
      <c r="CT6" s="393">
        <f>'別紙(工場)(R6)'!E48</f>
        <v>0</v>
      </c>
      <c r="CU6" s="393">
        <f>'別紙(工場)(R6)'!F48</f>
        <v>0</v>
      </c>
      <c r="CV6" s="393">
        <f>'別紙(工場)(R6)'!G49</f>
        <v>0</v>
      </c>
      <c r="CW6" s="393">
        <f>'別紙(工場)(R6)'!D52</f>
        <v>0</v>
      </c>
      <c r="CX6" s="393">
        <f>'別紙(工場)(R6)'!E52</f>
        <v>0</v>
      </c>
      <c r="CY6" s="393">
        <f>'別紙(工場)(R6)'!F52</f>
        <v>0</v>
      </c>
      <c r="CZ6" s="393">
        <f>'別紙(工場)(R6)'!G53</f>
        <v>0</v>
      </c>
      <c r="DA6" s="393">
        <f>'別紙(工場)(R6)'!D54</f>
        <v>0</v>
      </c>
      <c r="DB6" s="393">
        <f>'別紙(工場)(R6)'!E54</f>
        <v>0</v>
      </c>
      <c r="DC6" s="393">
        <f>'別紙(工場)(R6)'!F54</f>
        <v>0</v>
      </c>
      <c r="DD6" s="393">
        <f>'別紙(工場)(R6)'!G55</f>
        <v>0</v>
      </c>
      <c r="DE6" s="393">
        <f>'別紙(工場)(R6)'!D56</f>
        <v>0</v>
      </c>
      <c r="DF6" s="393">
        <f>'別紙(工場)(R6)'!E56</f>
        <v>0</v>
      </c>
      <c r="DG6" s="393">
        <f>'別紙(工場)(R6)'!F56</f>
        <v>0</v>
      </c>
      <c r="DH6" s="393">
        <f>'別紙(工場)(R6)'!G57</f>
        <v>0</v>
      </c>
      <c r="DI6" s="393">
        <f>'別紙(工場)(R6)'!D58</f>
        <v>0</v>
      </c>
      <c r="DJ6" s="393">
        <f>'別紙(工場)(R6)'!E58</f>
        <v>0</v>
      </c>
      <c r="DK6" s="393">
        <f>'別紙(工場)(R6)'!F58</f>
        <v>0</v>
      </c>
      <c r="DL6" s="393">
        <f>'別紙(工場)(R6)'!G60</f>
        <v>0</v>
      </c>
      <c r="DM6" s="393">
        <f>'別紙(工場)(R6)'!D61</f>
        <v>0</v>
      </c>
      <c r="DN6" s="393">
        <f>'別紙(工場)(R6)'!E61</f>
        <v>0</v>
      </c>
      <c r="DO6" s="393">
        <f>'別紙(工場)(R6)'!F61</f>
        <v>0</v>
      </c>
      <c r="DP6" s="393">
        <f>'別紙(工場)(R6)'!G63</f>
        <v>0</v>
      </c>
      <c r="DQ6" s="393">
        <f>'別紙(工場)(R6)'!D64</f>
        <v>0</v>
      </c>
      <c r="DR6" s="393">
        <f>'別紙(工場)(R6)'!E64</f>
        <v>0</v>
      </c>
      <c r="DS6" s="393">
        <f>'別紙(工場)(R6)'!F64</f>
        <v>0</v>
      </c>
      <c r="DT6" s="393">
        <f>'別紙(工場)(R6)'!G65</f>
        <v>0</v>
      </c>
      <c r="DU6" s="393">
        <f>'別紙(工場)(R6)'!D66</f>
        <v>0</v>
      </c>
      <c r="DV6" s="393">
        <f>'別紙(工場)(R6)'!E66</f>
        <v>0</v>
      </c>
      <c r="DW6" s="393">
        <f>'別紙(工場)(R6)'!F66</f>
        <v>0</v>
      </c>
      <c r="DX6" s="393">
        <f>'別紙(工場)(R6)'!G67</f>
        <v>0</v>
      </c>
      <c r="DY6" s="393">
        <f>'別紙(工場)(R6)'!D68</f>
        <v>0</v>
      </c>
      <c r="DZ6" s="393">
        <f>'別紙(工場)(R6)'!E68</f>
        <v>0</v>
      </c>
      <c r="EA6" s="393">
        <f>'別紙(工場)(R6)'!F68</f>
        <v>0</v>
      </c>
      <c r="EB6" s="393">
        <f>'別紙(工場)(R6)'!G69</f>
        <v>0</v>
      </c>
      <c r="EC6" s="393">
        <f>'別紙(工場)(R6)'!D70</f>
        <v>0</v>
      </c>
      <c r="ED6" s="393">
        <f>'別紙(工場)(R6)'!E70</f>
        <v>0</v>
      </c>
      <c r="EE6" s="393">
        <f>'別紙(工場)(R6)'!F70</f>
        <v>0</v>
      </c>
      <c r="EF6" s="393">
        <f>'別紙(工場)(R6)'!G71</f>
        <v>0</v>
      </c>
      <c r="EG6" s="393">
        <f>'別紙(工場)(R6)'!D72</f>
        <v>0</v>
      </c>
      <c r="EH6" s="393">
        <f>'別紙(工場)(R6)'!E72</f>
        <v>0</v>
      </c>
      <c r="EI6" s="393">
        <f>'別紙(工場)(R6)'!F72</f>
        <v>0</v>
      </c>
      <c r="EJ6" s="393">
        <f>'別紙(工場)(R6)'!G73</f>
        <v>0</v>
      </c>
      <c r="EK6" s="393">
        <f>'別紙(工場)(R6)'!D74</f>
        <v>0</v>
      </c>
      <c r="EL6" s="393">
        <f>'別紙(工場)(R6)'!E74</f>
        <v>0</v>
      </c>
      <c r="EM6" s="393">
        <f>'別紙(工場)(R6)'!F74</f>
        <v>0</v>
      </c>
      <c r="EN6" s="393">
        <f>'別紙(工場)(R6)'!G75</f>
        <v>0</v>
      </c>
      <c r="EO6" s="393">
        <f>'別紙(工場)(R6)'!D76</f>
        <v>0</v>
      </c>
      <c r="EP6" s="393">
        <f>'別紙(工場)(R6)'!E76</f>
        <v>0</v>
      </c>
      <c r="EQ6" s="393">
        <f>'別紙(工場)(R6)'!F76</f>
        <v>0</v>
      </c>
      <c r="ER6" s="393">
        <f>'別紙(工場)(R6)'!G77</f>
        <v>0</v>
      </c>
      <c r="ES6" s="393">
        <f>'別紙(工場)(R6)'!D78</f>
        <v>0</v>
      </c>
      <c r="ET6" s="393">
        <f>'別紙(工場)(R6)'!E78</f>
        <v>0</v>
      </c>
      <c r="EU6" s="393">
        <f>'別紙(工場)(R6)'!F78</f>
        <v>0</v>
      </c>
      <c r="EV6" s="393">
        <f>'別紙(工場)(R6)'!G79</f>
        <v>0</v>
      </c>
      <c r="EW6" s="393">
        <f>'別紙(工場)(R6)'!D80</f>
        <v>0</v>
      </c>
      <c r="EX6" s="393">
        <f>'別紙(工場)(R6)'!E80</f>
        <v>0</v>
      </c>
      <c r="EY6" s="393">
        <f>'別紙(工場)(R6)'!F80</f>
        <v>0</v>
      </c>
      <c r="EZ6" s="393">
        <f>'別紙(工場)(R6)'!G81</f>
        <v>0</v>
      </c>
      <c r="FA6" s="393">
        <f>'別紙(工場)(R6)'!D82</f>
        <v>0</v>
      </c>
      <c r="FB6" s="393">
        <f>'別紙(工場)(R6)'!E82</f>
        <v>0</v>
      </c>
      <c r="FC6" s="393">
        <f>'別紙(工場)(R6)'!F82</f>
        <v>0</v>
      </c>
      <c r="FD6" s="393">
        <f>'別紙(工場)(R6)'!G83</f>
        <v>0</v>
      </c>
      <c r="FE6" s="393">
        <f>'別紙(工場)(R6)'!D84</f>
        <v>0</v>
      </c>
      <c r="FF6" s="393">
        <f>'別紙(工場)(R6)'!E84</f>
        <v>0</v>
      </c>
      <c r="FG6" s="393">
        <f>'別紙(工場)(R6)'!F84</f>
        <v>0</v>
      </c>
      <c r="FH6" s="393">
        <f>'別紙(工場)(R6)'!G85</f>
        <v>0</v>
      </c>
      <c r="FI6" s="393">
        <f>'別紙(工場)(R6)'!D88</f>
        <v>0</v>
      </c>
      <c r="FJ6" s="393">
        <f>'別紙(工場)(R6)'!E88</f>
        <v>0</v>
      </c>
      <c r="FK6" s="393">
        <f>'別紙(工場)(R6)'!F88</f>
        <v>0</v>
      </c>
      <c r="FL6" s="393">
        <f>'別紙(工場)(R6)'!G90</f>
        <v>0</v>
      </c>
      <c r="FM6" s="393">
        <f>'別紙(工場)(R6)'!D91</f>
        <v>0</v>
      </c>
      <c r="FN6" s="393">
        <f>'別紙(工場)(R6)'!E91</f>
        <v>0</v>
      </c>
      <c r="FO6" s="393">
        <f>'別紙(工場)(R6)'!F91</f>
        <v>0</v>
      </c>
      <c r="FP6" s="393">
        <f>'別紙(工場)(R6)'!G93</f>
        <v>0</v>
      </c>
      <c r="FQ6" s="393">
        <f>'別紙(工場)(R6)'!D94</f>
        <v>0</v>
      </c>
      <c r="FR6" s="393">
        <f>'別紙(工場)(R6)'!E94</f>
        <v>0</v>
      </c>
      <c r="FS6" s="393">
        <f>'別紙(工場)(R6)'!F94</f>
        <v>0</v>
      </c>
      <c r="FT6" s="393">
        <f>'別紙(工場)(R6)'!G95</f>
        <v>0</v>
      </c>
      <c r="FU6" s="393">
        <f>'別紙(工場)(R6)'!D96</f>
        <v>0</v>
      </c>
      <c r="FV6" s="393">
        <f>'別紙(工場)(R6)'!E96</f>
        <v>0</v>
      </c>
      <c r="FW6" s="393">
        <f>'別紙(工場)(R6)'!F96</f>
        <v>0</v>
      </c>
      <c r="FX6" s="393">
        <f>'別紙(工場)(R6)'!G97</f>
        <v>0</v>
      </c>
      <c r="FY6" s="393">
        <f>'別紙(工場)(R6)'!D98</f>
        <v>0</v>
      </c>
      <c r="FZ6" s="393">
        <f>'別紙(工場)(R6)'!E98</f>
        <v>0</v>
      </c>
      <c r="GA6" s="393">
        <f>'別紙(工場)(R6)'!F98</f>
        <v>0</v>
      </c>
      <c r="GB6" s="393">
        <f>'別紙(工場)(R6)'!G99</f>
        <v>0</v>
      </c>
      <c r="GC6" s="393">
        <f>'別紙(工場)(R6)'!D100</f>
        <v>0</v>
      </c>
      <c r="GD6" s="393">
        <f>'別紙(工場)(R6)'!E100</f>
        <v>0</v>
      </c>
      <c r="GE6" s="393">
        <f>'別紙(工場)(R6)'!F100</f>
        <v>0</v>
      </c>
      <c r="GF6" s="393">
        <f>'別紙(工場)(R6)'!G101</f>
        <v>0</v>
      </c>
      <c r="GG6" s="393">
        <f>'別紙(工場)(R6)'!D102</f>
        <v>0</v>
      </c>
      <c r="GH6" s="393">
        <f>'別紙(工場)(R6)'!E102</f>
        <v>0</v>
      </c>
      <c r="GI6" s="393">
        <f>'別紙(工場)(R6)'!F102</f>
        <v>0</v>
      </c>
      <c r="GJ6" s="393">
        <f>'別紙(工場)(R6)'!G103</f>
        <v>0</v>
      </c>
      <c r="GK6" s="393">
        <f>'別紙(工場)(R6)'!D104</f>
        <v>0</v>
      </c>
      <c r="GL6" s="393">
        <f>'別紙(工場)(R6)'!E104</f>
        <v>0</v>
      </c>
      <c r="GM6" s="393">
        <f>'別紙(工場)(R6)'!F104</f>
        <v>0</v>
      </c>
      <c r="GN6" s="393">
        <f>'別紙(工場)(R6)'!G105</f>
        <v>0</v>
      </c>
      <c r="GO6" s="393">
        <f>'別紙(工場)(R6)'!D106</f>
        <v>0</v>
      </c>
      <c r="GP6" s="393">
        <f>'別紙(工場)(R6)'!E106</f>
        <v>0</v>
      </c>
      <c r="GQ6" s="393">
        <f>'別紙(工場)(R6)'!F106</f>
        <v>0</v>
      </c>
      <c r="GR6" s="393">
        <f>'別紙(工場)(R6)'!G107</f>
        <v>0</v>
      </c>
      <c r="GS6" s="393">
        <f>'別紙(工場)(R6)'!D108</f>
        <v>0</v>
      </c>
      <c r="GT6" s="393">
        <f>'別紙(工場)(R6)'!E108</f>
        <v>0</v>
      </c>
      <c r="GU6" s="393">
        <f>'別紙(工場)(R6)'!F108</f>
        <v>0</v>
      </c>
      <c r="GV6" s="393">
        <f>'別紙(工場)(R6)'!G109</f>
        <v>0</v>
      </c>
      <c r="GW6" s="393">
        <f>'別紙(工場)(R6)'!D110</f>
        <v>0</v>
      </c>
      <c r="GX6" s="393">
        <f>'別紙(工場)(R6)'!E110</f>
        <v>0</v>
      </c>
      <c r="GY6" s="393">
        <f>'別紙(工場)(R6)'!F110</f>
        <v>0</v>
      </c>
      <c r="GZ6" s="393">
        <f>'別紙(工場)(R6)'!G111</f>
        <v>0</v>
      </c>
      <c r="HA6" s="393">
        <f>'別紙(工場)(R6)'!D112</f>
        <v>0</v>
      </c>
      <c r="HB6" s="393">
        <f>'別紙(工場)(R6)'!E112</f>
        <v>0</v>
      </c>
      <c r="HC6" s="393">
        <f>'別紙(工場)(R6)'!F112</f>
        <v>0</v>
      </c>
      <c r="HD6" s="393">
        <f>'別紙(工場)(R6)'!G113</f>
        <v>0</v>
      </c>
      <c r="HE6" s="393">
        <f>'別紙(工場)(R6)'!D114</f>
        <v>0</v>
      </c>
      <c r="HF6" s="393">
        <f>'別紙(工場)(R6)'!E114</f>
        <v>0</v>
      </c>
      <c r="HG6" s="393">
        <f>'別紙(工場)(R6)'!F114</f>
        <v>0</v>
      </c>
      <c r="HH6" s="393">
        <f>'別紙(工場)(R6)'!G115</f>
        <v>0</v>
      </c>
      <c r="HI6" s="393">
        <f>'別紙(工場)(R6)'!D116</f>
        <v>0</v>
      </c>
      <c r="HJ6" s="393">
        <f>'別紙(工場)(R6)'!E116</f>
        <v>0</v>
      </c>
      <c r="HK6" s="393">
        <f>'別紙(工場)(R6)'!F116</f>
        <v>0</v>
      </c>
      <c r="HL6" s="393">
        <f>'別紙(工場)(R6)'!G117</f>
        <v>0</v>
      </c>
      <c r="HM6" s="393">
        <f>'別紙(工場)(R6)'!D118</f>
        <v>0</v>
      </c>
      <c r="HN6" s="393">
        <f>'別紙(工場)(R6)'!E118</f>
        <v>0</v>
      </c>
      <c r="HO6" s="393">
        <f>'別紙(工場)(R6)'!F118</f>
        <v>0</v>
      </c>
      <c r="HP6" s="393">
        <f>'別紙(工場)(R6)'!G119</f>
        <v>0</v>
      </c>
      <c r="HQ6" s="393">
        <f>'別紙(工場)(R6)'!D120</f>
        <v>0</v>
      </c>
      <c r="HR6" s="393">
        <f>'別紙(工場)(R6)'!E120</f>
        <v>0</v>
      </c>
      <c r="HS6" s="393">
        <f>'別紙(工場)(R6)'!F120</f>
        <v>0</v>
      </c>
      <c r="HT6" s="393">
        <f>'別紙(工場)(R6)'!G121</f>
        <v>0</v>
      </c>
      <c r="HU6" s="393">
        <f>'別紙(工場)(R6)'!D122</f>
        <v>0</v>
      </c>
      <c r="HV6" s="393">
        <f>'別紙(工場)(R6)'!E122</f>
        <v>0</v>
      </c>
      <c r="HW6" s="393">
        <f>'別紙(工場)(R6)'!F122</f>
        <v>0</v>
      </c>
      <c r="HX6" s="393">
        <f>'別紙(工場)(R6)'!G124</f>
        <v>0</v>
      </c>
      <c r="HY6" s="393">
        <f>'別紙(工場)(R6)'!D127</f>
        <v>0</v>
      </c>
      <c r="HZ6" s="393">
        <f>'別紙(工場)(R6)'!E127</f>
        <v>0</v>
      </c>
      <c r="IA6" s="393">
        <f>'別紙(工場)(R6)'!F127</f>
        <v>0</v>
      </c>
      <c r="IB6" s="393">
        <f>'別紙(工場)(R6)'!G128</f>
        <v>0</v>
      </c>
      <c r="IC6" s="393">
        <f>'別紙(工場)(R6)'!D129</f>
        <v>0</v>
      </c>
      <c r="ID6" s="393">
        <f>'別紙(工場)(R6)'!E129</f>
        <v>0</v>
      </c>
      <c r="IE6" s="393">
        <f>'別紙(工場)(R6)'!F129</f>
        <v>0</v>
      </c>
      <c r="IF6" s="393">
        <f>'別紙(工場)(R6)'!G130</f>
        <v>0</v>
      </c>
      <c r="IG6" s="393">
        <f>'別紙(工場)(R6)'!D139</f>
        <v>0</v>
      </c>
      <c r="IH6" s="393">
        <f>'別紙(工場)(R6)'!E139</f>
        <v>0</v>
      </c>
      <c r="II6" s="393">
        <f>'別紙(工場)(R6)'!F139</f>
        <v>0</v>
      </c>
      <c r="IJ6" s="393">
        <f>'別紙(工場)(R6)'!C146</f>
        <v>0</v>
      </c>
      <c r="IK6" s="393">
        <f>'別紙(工場)(R6)'!C148</f>
        <v>0</v>
      </c>
      <c r="IL6" s="393">
        <f>'別紙(工場)(R6)'!C153</f>
        <v>0</v>
      </c>
      <c r="IM6" s="393">
        <f>'別紙(工場)(R6)'!C155</f>
        <v>0</v>
      </c>
      <c r="IN6" s="393">
        <f>'別紙(工場)(R6)'!G160</f>
        <v>3</v>
      </c>
      <c r="IO6" s="393">
        <f>'別紙(工場)(R6)'!G161</f>
        <v>0</v>
      </c>
      <c r="IP6" s="393" t="e">
        <f>'別紙(工場)(R6)'!G163</f>
        <v>#DIV/0!</v>
      </c>
      <c r="IQ6" s="393">
        <f>'別紙(工場)(R6)'!K160</f>
        <v>6</v>
      </c>
      <c r="IR6" s="393">
        <f>'別紙(工場)(R6)'!K161</f>
        <v>0</v>
      </c>
      <c r="IS6" s="393" t="e">
        <f>'別紙(工場)(R6)'!J162</f>
        <v>#DIV/0!</v>
      </c>
      <c r="IT6" s="393" t="e">
        <f>'別紙(工場)(R6)'!M162</f>
        <v>#DIV/0!</v>
      </c>
      <c r="IU6" s="393" t="e">
        <f>'別紙(工場)(R6)'!K163</f>
        <v>#DIV/0!</v>
      </c>
      <c r="IV6" s="393" t="e">
        <f>'別紙(工場)(R6)'!J165</f>
        <v>#DIV/0!</v>
      </c>
      <c r="IW6" s="393" t="e">
        <f>'別紙(工場)(R6)'!M165</f>
        <v>#DIV/0!</v>
      </c>
      <c r="IX6" s="393">
        <f>'別紙(工場)(R6)'!O160</f>
        <v>6</v>
      </c>
      <c r="IY6" s="393">
        <f>'別紙(工場)(R6)'!O161</f>
        <v>0</v>
      </c>
      <c r="IZ6" s="393">
        <f>'別紙(工場)(R6)'!O162</f>
        <v>0</v>
      </c>
      <c r="JA6" s="393" t="e">
        <f>'別紙(工場)(R6)'!O163</f>
        <v>#DIV/0!</v>
      </c>
      <c r="JB6" s="393">
        <f>'別紙(工場)(R6)'!O165</f>
        <v>0</v>
      </c>
      <c r="JC6" s="393">
        <f>'別紙(工場)(R6)'!G177</f>
        <v>3</v>
      </c>
      <c r="JD6" s="393">
        <f>ROUND('別紙(工場)(R6)'!F178,0)</f>
        <v>0</v>
      </c>
      <c r="JE6" s="393">
        <f>'別紙(工場)(R6)'!F179</f>
        <v>0</v>
      </c>
      <c r="JF6" s="393">
        <f>'別紙(工場)(R6)'!G179</f>
        <v>0</v>
      </c>
      <c r="JG6" s="393">
        <f>'別紙(工場)(R6)'!I179</f>
        <v>0</v>
      </c>
      <c r="JH6" s="393">
        <f>'別紙(工場)(R6)'!F180</f>
        <v>0</v>
      </c>
      <c r="JI6" s="393">
        <f>'別紙(工場)(R6)'!G180</f>
        <v>0</v>
      </c>
      <c r="JJ6" s="393">
        <f>'別紙(工場)(R6)'!F181</f>
        <v>0</v>
      </c>
      <c r="JK6" s="393">
        <f>ROUND('別紙(工場)(R6)'!G181,0)</f>
        <v>0</v>
      </c>
      <c r="JL6" s="393">
        <f>'別紙(工場)(R6)'!F182</f>
        <v>0</v>
      </c>
      <c r="JM6" s="393">
        <f>ROUND('別紙(工場)(R6)'!G182,0)</f>
        <v>0</v>
      </c>
      <c r="JN6" s="393">
        <f>'別紙(工場)(R6)'!I182</f>
        <v>0</v>
      </c>
      <c r="JO6" s="393">
        <f>'別紙(工場)(R6)'!F183</f>
        <v>0</v>
      </c>
      <c r="JP6" s="393">
        <f>ROUND('別紙(工場)(R6)'!G183,0)</f>
        <v>0</v>
      </c>
      <c r="JQ6" s="393">
        <f>'別紙(工場)(R6)'!F184</f>
        <v>0</v>
      </c>
      <c r="JR6" s="393">
        <f>ROUND('別紙(工場)(R6)'!G184,0)</f>
        <v>0</v>
      </c>
      <c r="JS6" s="393">
        <f>ROUND('別紙(工場)(R6)'!F185,0)</f>
        <v>0</v>
      </c>
      <c r="JT6" s="393" t="str">
        <f>'別紙(工場)(R6)'!I185</f>
        <v>t</v>
      </c>
      <c r="JU6" s="393">
        <f>'別紙(工場)(R6)'!K177</f>
        <v>6</v>
      </c>
      <c r="JV6" s="393">
        <f>ROUND('別紙(工場)(R6)'!J178,0)</f>
        <v>0</v>
      </c>
      <c r="JW6" s="393">
        <f>'別紙(工場)(R6)'!J179</f>
        <v>0</v>
      </c>
      <c r="JX6" s="393">
        <f>ROUND('別紙(工場)(R6)'!K179,0)</f>
        <v>0</v>
      </c>
      <c r="JY6" s="393">
        <f>'別紙(工場)(R6)'!M179</f>
        <v>0</v>
      </c>
      <c r="JZ6" s="393">
        <f>'別紙(工場)(R6)'!J180</f>
        <v>0</v>
      </c>
      <c r="KA6" s="393">
        <f>ROUND('別紙(工場)(R6)'!K180,0)</f>
        <v>0</v>
      </c>
      <c r="KB6" s="393">
        <f>'別紙(工場)(R6)'!J181</f>
        <v>0</v>
      </c>
      <c r="KC6" s="393">
        <f>ROUND('別紙(工場)(R6)'!K181,0)</f>
        <v>0</v>
      </c>
      <c r="KD6" s="393">
        <f>'別紙(工場)(R6)'!J182</f>
        <v>0</v>
      </c>
      <c r="KE6" s="393">
        <f>ROUND('別紙(工場)(R6)'!K182,0)</f>
        <v>0</v>
      </c>
      <c r="KF6" s="393" t="str">
        <f>'別紙(工場)(R6)'!M182</f>
        <v>GJ</v>
      </c>
      <c r="KG6" s="393">
        <f>'別紙(工場)(R6)'!J183</f>
        <v>0</v>
      </c>
      <c r="KH6" s="393">
        <f>ROUND('別紙(工場)(R6)'!K183,0)</f>
        <v>0</v>
      </c>
      <c r="KI6" s="393">
        <f>'別紙(工場)(R6)'!J184</f>
        <v>0</v>
      </c>
      <c r="KJ6" s="393">
        <f>ROUND('別紙(工場)(R6)'!K184,0)</f>
        <v>0</v>
      </c>
      <c r="KK6" s="393">
        <f>ROUND('別紙(工場)(R6)'!J185,0)</f>
        <v>0</v>
      </c>
      <c r="KL6" s="393" t="str">
        <f>'別紙(工場)(R6)'!M185</f>
        <v>t</v>
      </c>
      <c r="KM6" s="393">
        <f>'別紙(工場)(R6)'!O177</f>
        <v>6</v>
      </c>
      <c r="KN6" s="393">
        <f>ROUND('別紙(工場)(R6)'!N178,0)</f>
        <v>0</v>
      </c>
      <c r="KO6" s="393">
        <f>'別紙(工場)(R6)'!N179</f>
        <v>0</v>
      </c>
      <c r="KP6" s="393">
        <f>ROUND('別紙(工場)(R6)'!O179,0)</f>
        <v>0</v>
      </c>
      <c r="KQ6" s="393">
        <f>'別紙(工場)(R6)'!Q179</f>
        <v>0</v>
      </c>
      <c r="KR6" s="393">
        <f>'別紙(工場)(R6)'!N180</f>
        <v>0</v>
      </c>
      <c r="KS6" s="393">
        <f>ROUND('別紙(工場)(R6)'!O180,0)</f>
        <v>0</v>
      </c>
      <c r="KT6" s="393">
        <f>'別紙(工場)(R6)'!N181</f>
        <v>0</v>
      </c>
      <c r="KU6" s="393">
        <f>ROUND('別紙(工場)(R6)'!O181,0)</f>
        <v>0</v>
      </c>
      <c r="KV6" s="393">
        <f>'別紙(工場)(R6)'!N182</f>
        <v>0</v>
      </c>
      <c r="KW6" s="393">
        <f>ROUND('別紙(工場)(R6)'!O182,0)</f>
        <v>0</v>
      </c>
      <c r="KX6" s="393">
        <f>'別紙(工場)(R6)'!Q182</f>
        <v>0</v>
      </c>
      <c r="KY6" s="393">
        <f>'別紙(工場)(R6)'!N183</f>
        <v>0</v>
      </c>
      <c r="KZ6" s="393">
        <f>ROUND('別紙(工場)(R6)'!O183,0)</f>
        <v>0</v>
      </c>
      <c r="LA6" s="393">
        <f>'別紙(工場)(R6)'!N184</f>
        <v>0</v>
      </c>
      <c r="LB6" s="393">
        <f>ROUND('別紙(工場)(R6)'!O184,0)</f>
        <v>0</v>
      </c>
      <c r="LC6" s="393">
        <f>ROUND('別紙(工場)(R6)'!N185,0)</f>
        <v>0</v>
      </c>
      <c r="LD6" s="393" t="str">
        <f>'別紙(工場)(R6)'!Q185</f>
        <v>t</v>
      </c>
      <c r="LE6" s="393">
        <f>'別紙(工場)(R6)'!A192</f>
        <v>0</v>
      </c>
      <c r="LF6" s="393" t="e">
        <f>'別紙(工場)(R6)'!D198</f>
        <v>#DIV/0!</v>
      </c>
      <c r="LG6" s="393" t="e">
        <f>'別紙(工場)(R6)'!D199</f>
        <v>#DIV/0!</v>
      </c>
      <c r="LH6" s="394" t="str">
        <f>'別紙(工場)(R6)'!D200</f>
        <v>C</v>
      </c>
      <c r="LI6" s="395">
        <f>ROUND('シート1-1（工場その他） (R6)'!F77,0)</f>
        <v>0</v>
      </c>
      <c r="LJ6" s="395">
        <f>ROUND('シート1-1（工場その他） (R6)'!H77,0)</f>
        <v>0</v>
      </c>
      <c r="LK6" s="395">
        <f>ROUND('シート1-1（工場その他） (R6)'!F78,0)</f>
        <v>0</v>
      </c>
      <c r="LL6" s="395">
        <f>ROUND('シート1-1（工場その他） (R6)'!F79,0)</f>
        <v>0</v>
      </c>
      <c r="LM6" s="395">
        <f>ROUND('シート1-1（工場その他） (R6)'!F61,0)</f>
        <v>0</v>
      </c>
      <c r="LN6" s="395">
        <f>ROUND('シート1-1（工場その他） (R6)'!F75,0)</f>
        <v>0</v>
      </c>
      <c r="LO6" s="395">
        <f>ROUND('シート1-1（工場その他） (R6)'!H61,0)</f>
        <v>0</v>
      </c>
      <c r="LP6" s="395">
        <f>ROUND('シート1-1（工場その他） (R6)'!H75,0)</f>
        <v>0</v>
      </c>
      <c r="LQ6" s="395">
        <f>ROUND('シート1-1（工場その他） (R6)'!F89,0)+ROUND('シート1-1（工場その他） (R6)'!F97,0)</f>
        <v>0</v>
      </c>
      <c r="LR6" s="395">
        <f>ROUND(SUM('シート1-1（工場その他） (R6)'!F90:'シート1-1（工場その他） (R6)'!F95),0)</f>
        <v>0</v>
      </c>
      <c r="LS6" s="395">
        <f>ROUND('シート1-1（工場その他） (R6)'!F89,0)</f>
        <v>0</v>
      </c>
      <c r="LT6" s="395">
        <f>ROUND('シート1-1（工場その他） (R6)'!F90,0)</f>
        <v>0</v>
      </c>
      <c r="LU6" s="395">
        <f>ROUND('シート1-1（工場その他） (R6)'!F91,0)</f>
        <v>0</v>
      </c>
      <c r="LV6" s="395">
        <f>ROUND('シート1-1（工場その他） (R6)'!F92,0)</f>
        <v>0</v>
      </c>
      <c r="LW6" s="395">
        <f>ROUND('シート1-1（工場その他） (R6)'!F93,0)</f>
        <v>0</v>
      </c>
      <c r="LX6" s="395">
        <f>ROUND('シート1-1（工場その他） (R6)'!F94,0)</f>
        <v>0</v>
      </c>
      <c r="LY6" s="395">
        <f>ROUND('シート1-1（工場その他） (R6)'!F95,0)</f>
        <v>0</v>
      </c>
      <c r="LZ6" s="395">
        <f>ROUND('シート1-1（工場その他） (R6)'!G96,0)</f>
        <v>0</v>
      </c>
      <c r="MA6" s="395">
        <f>ROUND('シート1-1（工場その他） (R6)'!F97,0)</f>
        <v>0</v>
      </c>
      <c r="MB6" s="395">
        <f>ROUND('シート２ (R6)'!D7,0)</f>
        <v>0</v>
      </c>
      <c r="MC6" s="395">
        <f>ROUND('シート２ (R6)'!D10,0)</f>
        <v>0</v>
      </c>
      <c r="MD6" s="395">
        <f>ROUND('シート２ (R6)'!D13,0)</f>
        <v>0</v>
      </c>
      <c r="ME6" s="395">
        <f>ROUND('シート２ (R6)'!D16,0)</f>
        <v>0</v>
      </c>
      <c r="MF6" s="395">
        <f>ROUND('シート２ (R6)'!D19,0)</f>
        <v>0</v>
      </c>
      <c r="MG6" s="395">
        <f>ROUND('シート２ (R6)'!D22,0)</f>
        <v>0</v>
      </c>
      <c r="MH6" s="395">
        <f>ROUND('シート２ (R6)'!D25,0)</f>
        <v>0</v>
      </c>
      <c r="MI6" s="395">
        <f>ROUND('シート２ (R6)'!D28,0)</f>
        <v>0</v>
      </c>
      <c r="MJ6" s="395">
        <f>'シート３，４ (R6)'!D3</f>
        <v>0</v>
      </c>
      <c r="MK6" s="395">
        <f>ROUND('シート３，４ (R6)'!D8,0)</f>
        <v>0</v>
      </c>
      <c r="ML6" s="395">
        <f>'シート３，４ (R6)'!E9</f>
        <v>0</v>
      </c>
      <c r="MM6" s="396" t="e">
        <f>ROUND('シート３，４ (R6)'!D10,3)</f>
        <v>#DIV/0!</v>
      </c>
      <c r="MN6" s="396" t="e">
        <f>ROUND('シート３，４ (R6)'!D12,3)</f>
        <v>#DIV/0!</v>
      </c>
      <c r="MO6" s="395">
        <f>ROUND('シート３，４ (R6)'!G8,0)</f>
        <v>0</v>
      </c>
      <c r="MP6" s="395" t="str">
        <f>'シート３，４ (R6)'!H9</f>
        <v/>
      </c>
      <c r="MQ6" s="396" t="e">
        <f>ROUND('シート３，４ (R6)'!G10,3)</f>
        <v>#DIV/0!</v>
      </c>
      <c r="MR6" s="396" t="e">
        <f>ROUND('シート３，４ (R6)'!G12,3)</f>
        <v>#DIV/0!</v>
      </c>
      <c r="MS6" s="395">
        <f>ROUND('シート３，４ (R6)'!J8,0)</f>
        <v>0</v>
      </c>
      <c r="MT6" s="395" t="str">
        <f>'シート３，４ (R6)'!K9</f>
        <v/>
      </c>
      <c r="MU6" s="396" t="e">
        <f>ROUND('シート３，４ (R6)'!J10,3)</f>
        <v>#DIV/0!</v>
      </c>
      <c r="MV6" s="396" t="e">
        <f>ROUND('シート３，４ (R6)'!J12,3)</f>
        <v>#DIV/0!</v>
      </c>
      <c r="MW6" s="395">
        <f>ROUND('シート３，４ (R6)'!D14,0)</f>
        <v>0</v>
      </c>
      <c r="MX6" s="393">
        <f>'シート３，４ (R6)'!E24</f>
        <v>0</v>
      </c>
      <c r="MY6" s="393">
        <f>'シート３，４ (R6)'!H24</f>
        <v>0</v>
      </c>
      <c r="MZ6" s="393">
        <f>'シート３，４ (R6)'!E26</f>
        <v>0</v>
      </c>
      <c r="NA6" s="393">
        <f>'シート３，４ (R6)'!H26</f>
        <v>0</v>
      </c>
      <c r="NB6" s="393">
        <f>'シート３，４ (R6)'!E28</f>
        <v>0</v>
      </c>
      <c r="NC6" s="393">
        <f>'シート３，４ (R6)'!E30</f>
        <v>0</v>
      </c>
      <c r="ND6" s="393">
        <f>'シート３，４ (R6)'!E32</f>
        <v>0</v>
      </c>
      <c r="NE6" s="395">
        <f>ROUND('シート1-1（工場その他） (R6)'!F79,0)</f>
        <v>0</v>
      </c>
      <c r="NF6" s="395">
        <f>ROUND('シート1-1（工場その他） (R6)'!F89,0)+ROUND('シート1-1（工場その他） (R6)'!F97,0)</f>
        <v>0</v>
      </c>
      <c r="NG6" s="395">
        <f>ROUND(SUM('シート1-1（工場その他） (R6)'!F90:'シート1-1（工場その他） (R6)'!F95),0)</f>
        <v>0</v>
      </c>
    </row>
    <row r="16" spans="1:371" ht="12.6" customHeight="1"/>
  </sheetData>
  <mergeCells count="1">
    <mergeCell ref="NE2:NG2"/>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入力のご案内</vt:lpstr>
      <vt:lpstr>チェックシート</vt:lpstr>
      <vt:lpstr>表紙（GHG計画）</vt:lpstr>
      <vt:lpstr>別紙(工場)(R6)</vt:lpstr>
      <vt:lpstr>シート1-1（工場その他） (R6)</vt:lpstr>
      <vt:lpstr>シート２ (R6)</vt:lpstr>
      <vt:lpstr>シート３，４ (R6)</vt:lpstr>
      <vt:lpstr>右のシートは修正削除不可</vt:lpstr>
      <vt:lpstr>台帳DB入力データ (R7)（修正不可）</vt:lpstr>
      <vt:lpstr>（参考）別紙第１</vt:lpstr>
      <vt:lpstr>（参考）別紙第2</vt:lpstr>
      <vt:lpstr>（参考）業種コード</vt:lpstr>
      <vt:lpstr>（参考）再エネ種別・措置</vt:lpstr>
      <vt:lpstr>　</vt:lpstr>
      <vt:lpstr>'シート1-1（工場その他） (R6)'!Print_Area</vt:lpstr>
      <vt:lpstr>'シート２ (R6)'!Print_Area</vt:lpstr>
      <vt:lpstr>'表紙（GHG計画）'!Print_Area</vt:lpstr>
      <vt:lpstr>'別紙(工場)(R6)'!Print_Area</vt:lpstr>
      <vt:lpstr>業種コード</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塚本 貴紀</cp:lastModifiedBy>
  <cp:lastPrinted>2025-03-11T07:09:08Z</cp:lastPrinted>
  <dcterms:created xsi:type="dcterms:W3CDTF">2021-12-04T02:49:05Z</dcterms:created>
  <dcterms:modified xsi:type="dcterms:W3CDTF">2025-03-27T09:10:04Z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2024-02-22T10:17:05Z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9ed60acd-d3d9-4597-97ed-519615a9439b</vt:lpwstr>
  </property>
  <property fmtid="{D5CDD505-2E9C-101B-9397-08002B2CF9AE}" pid="8" name="MSIP_Label_defa4170-0d19-0005-0004-bc88714345d2_ContentBits">
    <vt:lpwstr>0</vt:lpwstr>
  </property>
</Properties>
</file>