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49738\Desktop\電気供給業関係\01_計算書のHP公開\02_HP公開\"/>
    </mc:Choice>
  </mc:AlternateContent>
  <xr:revisionPtr revIDLastSave="0" documentId="13_ncr:1_{13074CC6-3E92-40D9-BA36-0D1417CE55B7}" xr6:coauthVersionLast="47" xr6:coauthVersionMax="47" xr10:uidLastSave="{00000000-0000-0000-0000-000000000000}"/>
  <bookViews>
    <workbookView xWindow="-120" yWindow="-120" windowWidth="29040" windowHeight="15840" xr2:uid="{213177ED-45FC-4E08-B3C8-E345A08D822E}"/>
  </bookViews>
  <sheets>
    <sheet name="4号 電気" sheetId="4" r:id="rId1"/>
    <sheet name="記載例" sheetId="5" r:id="rId2"/>
    <sheet name="電気供給業 記載要領" sheetId="8" r:id="rId3"/>
  </sheets>
  <definedNames>
    <definedName name="_xlnm.Print_Area" localSheetId="0">'4号 電気'!$A$1:$O$49</definedName>
    <definedName name="_xlnm.Print_Area" localSheetId="1">記載例!$A$1:$S$76</definedName>
    <definedName name="均等割税率" localSheetId="0">#REF!</definedName>
    <definedName name="均等割税率" localSheetId="1">#REF!</definedName>
    <definedName name="均等割税率">#REF!</definedName>
    <definedName name="経過措置" localSheetId="0">#REF!</definedName>
    <definedName name="経過措置" localSheetId="1">#REF!</definedName>
    <definedName name="経過措置">#REF!</definedName>
    <definedName name="月数計算" localSheetId="0">#REF!</definedName>
    <definedName name="月数計算" localSheetId="1">#REF!</definedName>
    <definedName name="月数計算">#REF!</definedName>
    <definedName name="更正PRINT" localSheetId="0">#REF!</definedName>
    <definedName name="更正PRINT" localSheetId="1">#REF!</definedName>
    <definedName name="更正PRINT">#REF!</definedName>
    <definedName name="事業税率" localSheetId="0">#REF!</definedName>
    <definedName name="事業税率" localSheetId="1">#REF!</definedName>
    <definedName name="事業税率">#REF!</definedName>
    <definedName name="分割計算" localSheetId="0">#REF!</definedName>
    <definedName name="分割計算" localSheetId="1">#REF!</definedName>
    <definedName name="分割計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5" l="1"/>
  <c r="G46" i="5"/>
  <c r="G45" i="5"/>
  <c r="G44" i="5"/>
  <c r="G43" i="5"/>
  <c r="G42" i="5"/>
  <c r="G39" i="5"/>
  <c r="G38" i="5"/>
  <c r="G36" i="5"/>
  <c r="J34" i="5"/>
  <c r="I34" i="5"/>
  <c r="H34" i="5"/>
  <c r="G33" i="5"/>
  <c r="J32" i="5"/>
  <c r="I32" i="5"/>
  <c r="H32" i="5"/>
  <c r="G31" i="5"/>
  <c r="J29" i="5"/>
  <c r="I29" i="5"/>
  <c r="H29" i="5"/>
  <c r="G28" i="5"/>
  <c r="G27" i="5"/>
  <c r="J26" i="5"/>
  <c r="I26" i="5"/>
  <c r="H26" i="5"/>
  <c r="G25" i="5"/>
  <c r="G24" i="5"/>
  <c r="G22" i="5"/>
  <c r="J20" i="5"/>
  <c r="I20" i="5"/>
  <c r="H20" i="5"/>
  <c r="G19" i="5"/>
  <c r="G18" i="5"/>
  <c r="G17" i="5"/>
  <c r="J16" i="5"/>
  <c r="I16" i="5"/>
  <c r="H16" i="5"/>
  <c r="G15" i="5"/>
  <c r="G14" i="5"/>
  <c r="G13" i="5"/>
  <c r="I20" i="4"/>
  <c r="J20" i="4"/>
  <c r="H20" i="4"/>
  <c r="I16" i="4"/>
  <c r="J16" i="4"/>
  <c r="H16" i="4"/>
  <c r="G47" i="4"/>
  <c r="G46" i="4"/>
  <c r="G45" i="4"/>
  <c r="G44" i="4"/>
  <c r="G43" i="4"/>
  <c r="G42" i="4"/>
  <c r="G39" i="4"/>
  <c r="G38" i="4"/>
  <c r="G36" i="4"/>
  <c r="J34" i="4"/>
  <c r="I34" i="4"/>
  <c r="H34" i="4"/>
  <c r="G33" i="4"/>
  <c r="J32" i="4"/>
  <c r="I32" i="4"/>
  <c r="H32" i="4"/>
  <c r="G31" i="4"/>
  <c r="J29" i="4"/>
  <c r="I29" i="4"/>
  <c r="H29" i="4"/>
  <c r="G28" i="4"/>
  <c r="G27" i="4"/>
  <c r="J26" i="4"/>
  <c r="I26" i="4"/>
  <c r="H26" i="4"/>
  <c r="G25" i="4"/>
  <c r="G24" i="4"/>
  <c r="G22" i="4"/>
  <c r="G19" i="4"/>
  <c r="G18" i="4"/>
  <c r="G17" i="4"/>
  <c r="G15" i="4"/>
  <c r="G14" i="4"/>
  <c r="G13" i="4"/>
  <c r="G29" i="5" l="1"/>
  <c r="G26" i="5"/>
  <c r="G16" i="5"/>
  <c r="N2" i="5" s="1"/>
  <c r="L18" i="5" s="1"/>
  <c r="I21" i="5"/>
  <c r="I23" i="5" s="1"/>
  <c r="G20" i="5"/>
  <c r="G34" i="5"/>
  <c r="G32" i="5"/>
  <c r="J21" i="5"/>
  <c r="J23" i="5" s="1"/>
  <c r="J30" i="5" s="1"/>
  <c r="J35" i="5" s="1"/>
  <c r="J37" i="5" s="1"/>
  <c r="J40" i="5" s="1"/>
  <c r="J48" i="5" s="1"/>
  <c r="H21" i="5"/>
  <c r="G34" i="4"/>
  <c r="G32" i="4"/>
  <c r="G29" i="4"/>
  <c r="G26" i="4"/>
  <c r="J21" i="4"/>
  <c r="J23" i="4" s="1"/>
  <c r="J30" i="4" s="1"/>
  <c r="I21" i="4"/>
  <c r="I23" i="4" s="1"/>
  <c r="G16" i="4"/>
  <c r="N2" i="4" s="1"/>
  <c r="L13" i="4" s="1"/>
  <c r="H21" i="4"/>
  <c r="H23" i="4" s="1"/>
  <c r="G20" i="4"/>
  <c r="L43" i="5" l="1"/>
  <c r="L42" i="5"/>
  <c r="L31" i="5"/>
  <c r="L36" i="5"/>
  <c r="L19" i="5"/>
  <c r="L38" i="5"/>
  <c r="N38" i="5" s="1"/>
  <c r="L27" i="5"/>
  <c r="N27" i="5" s="1"/>
  <c r="L13" i="5"/>
  <c r="K13" i="5" s="1"/>
  <c r="L17" i="5"/>
  <c r="N17" i="5" s="1"/>
  <c r="L22" i="5"/>
  <c r="L28" i="5"/>
  <c r="N28" i="5" s="1"/>
  <c r="L33" i="5"/>
  <c r="K33" i="5" s="1"/>
  <c r="M33" i="5" s="1"/>
  <c r="L15" i="5"/>
  <c r="L39" i="5"/>
  <c r="L44" i="5"/>
  <c r="K44" i="5" s="1"/>
  <c r="M44" i="5" s="1"/>
  <c r="L14" i="5"/>
  <c r="L16" i="5" s="1"/>
  <c r="L45" i="5"/>
  <c r="K45" i="5" s="1"/>
  <c r="M45" i="5" s="1"/>
  <c r="L25" i="5"/>
  <c r="L47" i="5"/>
  <c r="K47" i="5" s="1"/>
  <c r="M47" i="5" s="1"/>
  <c r="L24" i="5"/>
  <c r="K24" i="5" s="1"/>
  <c r="M24" i="5" s="1"/>
  <c r="K34" i="5"/>
  <c r="M34" i="5" s="1"/>
  <c r="N47" i="5"/>
  <c r="N24" i="5"/>
  <c r="L26" i="5"/>
  <c r="N26" i="5" s="1"/>
  <c r="N18" i="5"/>
  <c r="K18" i="5"/>
  <c r="M18" i="5" s="1"/>
  <c r="N36" i="5"/>
  <c r="K36" i="5"/>
  <c r="M36" i="5" s="1"/>
  <c r="N19" i="5"/>
  <c r="K19" i="5"/>
  <c r="M19" i="5" s="1"/>
  <c r="I30" i="5"/>
  <c r="N22" i="5"/>
  <c r="K22" i="5"/>
  <c r="M22" i="5" s="1"/>
  <c r="K28" i="5"/>
  <c r="M28" i="5" s="1"/>
  <c r="N43" i="5"/>
  <c r="K43" i="5"/>
  <c r="M43" i="5" s="1"/>
  <c r="G21" i="5"/>
  <c r="H23" i="5"/>
  <c r="N31" i="5"/>
  <c r="L32" i="5"/>
  <c r="N32" i="5" s="1"/>
  <c r="K31" i="5"/>
  <c r="N13" i="5"/>
  <c r="N25" i="5"/>
  <c r="K25" i="5"/>
  <c r="K42" i="5"/>
  <c r="M42" i="5" s="1"/>
  <c r="N42" i="5"/>
  <c r="N15" i="5"/>
  <c r="K15" i="5"/>
  <c r="M15" i="5" s="1"/>
  <c r="L20" i="5"/>
  <c r="N20" i="5" s="1"/>
  <c r="N39" i="5"/>
  <c r="K39" i="5"/>
  <c r="M39" i="5" s="1"/>
  <c r="M46" i="5"/>
  <c r="N46" i="5"/>
  <c r="L46" i="4"/>
  <c r="K46" i="4" s="1"/>
  <c r="M46" i="4" s="1"/>
  <c r="K13" i="4"/>
  <c r="N13" i="4"/>
  <c r="J35" i="4"/>
  <c r="G21" i="4"/>
  <c r="L44" i="4"/>
  <c r="N44" i="4" s="1"/>
  <c r="L25" i="4"/>
  <c r="N25" i="4" s="1"/>
  <c r="L43" i="4"/>
  <c r="N43" i="4" s="1"/>
  <c r="L38" i="4"/>
  <c r="N38" i="4" s="1"/>
  <c r="L24" i="4"/>
  <c r="K24" i="4" s="1"/>
  <c r="L42" i="4"/>
  <c r="N42" i="4" s="1"/>
  <c r="L36" i="4"/>
  <c r="L22" i="4"/>
  <c r="N22" i="4" s="1"/>
  <c r="L14" i="4"/>
  <c r="K14" i="4" s="1"/>
  <c r="L27" i="4"/>
  <c r="L33" i="4"/>
  <c r="N33" i="4" s="1"/>
  <c r="L19" i="4"/>
  <c r="N19" i="4" s="1"/>
  <c r="L17" i="4"/>
  <c r="L39" i="4"/>
  <c r="N39" i="4" s="1"/>
  <c r="L15" i="4"/>
  <c r="N15" i="4" s="1"/>
  <c r="L18" i="4"/>
  <c r="N18" i="4" s="1"/>
  <c r="L47" i="4"/>
  <c r="N47" i="4" s="1"/>
  <c r="L31" i="4"/>
  <c r="L28" i="4"/>
  <c r="N28" i="4" s="1"/>
  <c r="L45" i="4"/>
  <c r="N45" i="4" s="1"/>
  <c r="I30" i="4"/>
  <c r="G23" i="4"/>
  <c r="H30" i="4"/>
  <c r="H35" i="4" s="1"/>
  <c r="H37" i="4" s="1"/>
  <c r="N44" i="5" l="1"/>
  <c r="L29" i="5"/>
  <c r="N29" i="5" s="1"/>
  <c r="K27" i="5"/>
  <c r="K29" i="5" s="1"/>
  <c r="M29" i="5" s="1"/>
  <c r="K38" i="5"/>
  <c r="M38" i="5" s="1"/>
  <c r="N45" i="5"/>
  <c r="K17" i="5"/>
  <c r="K14" i="5"/>
  <c r="M14" i="5" s="1"/>
  <c r="N14" i="5"/>
  <c r="L34" i="5"/>
  <c r="N34" i="5" s="1"/>
  <c r="N33" i="5"/>
  <c r="J37" i="4"/>
  <c r="J40" i="4" s="1"/>
  <c r="J48" i="4" s="1"/>
  <c r="I35" i="5"/>
  <c r="H30" i="5"/>
  <c r="G23" i="5"/>
  <c r="L21" i="5"/>
  <c r="N16" i="5"/>
  <c r="M27" i="5"/>
  <c r="M13" i="5"/>
  <c r="M25" i="5"/>
  <c r="K26" i="5"/>
  <c r="M26" i="5" s="1"/>
  <c r="K20" i="5"/>
  <c r="M20" i="5" s="1"/>
  <c r="M17" i="5"/>
  <c r="K32" i="5"/>
  <c r="M32" i="5" s="1"/>
  <c r="M31" i="5"/>
  <c r="N36" i="4"/>
  <c r="N46" i="4"/>
  <c r="N14" i="4"/>
  <c r="L16" i="4"/>
  <c r="L20" i="4"/>
  <c r="N20" i="4" s="1"/>
  <c r="N24" i="4"/>
  <c r="L26" i="4"/>
  <c r="N26" i="4" s="1"/>
  <c r="N27" i="4"/>
  <c r="L29" i="4"/>
  <c r="N29" i="4" s="1"/>
  <c r="N17" i="4"/>
  <c r="L32" i="4"/>
  <c r="N32" i="4" s="1"/>
  <c r="N31" i="4"/>
  <c r="K44" i="4"/>
  <c r="M44" i="4" s="1"/>
  <c r="K45" i="4"/>
  <c r="M45" i="4" s="1"/>
  <c r="K42" i="4"/>
  <c r="M42" i="4" s="1"/>
  <c r="K38" i="4"/>
  <c r="M38" i="4" s="1"/>
  <c r="K47" i="4"/>
  <c r="M47" i="4" s="1"/>
  <c r="K43" i="4"/>
  <c r="M43" i="4" s="1"/>
  <c r="K39" i="4"/>
  <c r="M39" i="4" s="1"/>
  <c r="I35" i="4"/>
  <c r="K17" i="4"/>
  <c r="K31" i="4"/>
  <c r="M31" i="4" s="1"/>
  <c r="L34" i="4"/>
  <c r="K33" i="4"/>
  <c r="M33" i="4" s="1"/>
  <c r="K27" i="4"/>
  <c r="K19" i="4"/>
  <c r="M19" i="4" s="1"/>
  <c r="K25" i="4"/>
  <c r="M25" i="4" s="1"/>
  <c r="G30" i="4"/>
  <c r="K28" i="4"/>
  <c r="M28" i="4" s="1"/>
  <c r="K36" i="4"/>
  <c r="M14" i="4"/>
  <c r="K18" i="4"/>
  <c r="M18" i="4" s="1"/>
  <c r="K15" i="4"/>
  <c r="M15" i="4" s="1"/>
  <c r="K22" i="4"/>
  <c r="M22" i="4" s="1"/>
  <c r="K26" i="4" l="1"/>
  <c r="K16" i="5"/>
  <c r="I37" i="4"/>
  <c r="G37" i="4" s="1"/>
  <c r="H35" i="5"/>
  <c r="G30" i="5"/>
  <c r="I37" i="5"/>
  <c r="L23" i="5"/>
  <c r="N21" i="5"/>
  <c r="K21" i="5"/>
  <c r="M16" i="5"/>
  <c r="M36" i="4"/>
  <c r="K20" i="4"/>
  <c r="M20" i="4" s="1"/>
  <c r="K16" i="4"/>
  <c r="M16" i="4" s="1"/>
  <c r="N34" i="4"/>
  <c r="H40" i="4"/>
  <c r="H48" i="4" s="1"/>
  <c r="N16" i="4"/>
  <c r="L21" i="4"/>
  <c r="L23" i="4" s="1"/>
  <c r="L30" i="4" s="1"/>
  <c r="L35" i="4" s="1"/>
  <c r="K29" i="4"/>
  <c r="M29" i="4" s="1"/>
  <c r="M27" i="4"/>
  <c r="M24" i="4"/>
  <c r="M26" i="4"/>
  <c r="M17" i="4"/>
  <c r="M13" i="4"/>
  <c r="K32" i="4"/>
  <c r="M32" i="4" s="1"/>
  <c r="G35" i="4"/>
  <c r="K34" i="4"/>
  <c r="L37" i="4" l="1"/>
  <c r="N37" i="4" s="1"/>
  <c r="I40" i="4"/>
  <c r="G40" i="4" s="1"/>
  <c r="L30" i="5"/>
  <c r="N23" i="5"/>
  <c r="I40" i="5"/>
  <c r="K23" i="5"/>
  <c r="M21" i="5"/>
  <c r="H37" i="5"/>
  <c r="G35" i="5"/>
  <c r="K21" i="4"/>
  <c r="K23" i="4" s="1"/>
  <c r="K30" i="4" s="1"/>
  <c r="K35" i="4" s="1"/>
  <c r="M34" i="4"/>
  <c r="N21" i="4"/>
  <c r="N23" i="4"/>
  <c r="I48" i="4" l="1"/>
  <c r="G48" i="4" s="1"/>
  <c r="K37" i="4"/>
  <c r="M37" i="4" s="1"/>
  <c r="L40" i="4"/>
  <c r="L48" i="4" s="1"/>
  <c r="G37" i="5"/>
  <c r="H40" i="5"/>
  <c r="K30" i="5"/>
  <c r="M23" i="5"/>
  <c r="I48" i="5"/>
  <c r="L35" i="5"/>
  <c r="N30" i="5"/>
  <c r="M21" i="4"/>
  <c r="N30" i="4"/>
  <c r="N40" i="4" l="1"/>
  <c r="K40" i="4"/>
  <c r="L37" i="5"/>
  <c r="N35" i="5"/>
  <c r="G40" i="5"/>
  <c r="H48" i="5"/>
  <c r="K35" i="5"/>
  <c r="M30" i="5"/>
  <c r="M23" i="4"/>
  <c r="M30" i="4"/>
  <c r="N35" i="4"/>
  <c r="M40" i="4" l="1"/>
  <c r="K48" i="4"/>
  <c r="K37" i="5"/>
  <c r="M35" i="5"/>
  <c r="G48" i="5"/>
  <c r="L40" i="5"/>
  <c r="N37" i="5"/>
  <c r="M35" i="4"/>
  <c r="L48" i="5" l="1"/>
  <c r="N48" i="5" s="1"/>
  <c r="N40" i="5"/>
  <c r="K40" i="5"/>
  <c r="M37" i="5"/>
  <c r="N48" i="4"/>
  <c r="K48" i="5" l="1"/>
  <c r="M48" i="5" s="1"/>
  <c r="M40" i="5"/>
  <c r="M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N2" authorId="0" shapeId="0" xr:uid="{F169DD0F-2760-4F9C-B624-388A18CE33F3}">
      <text>
        <r>
          <rPr>
            <b/>
            <sz val="9"/>
            <color indexed="81"/>
            <rFont val="MS P ゴシック"/>
            <family val="3"/>
            <charset val="128"/>
          </rPr>
          <t>売上金額によるあん分率が自動計算されます。
端数処理はされません。
表示上は小数点以下７位を四捨五入としています。
売上金額以外のあん分率を使用する場合は、このセルに直接あん分率を入力してください。またその場合、あん分率の算出方法を欄外などに明記してください。</t>
        </r>
      </text>
    </comment>
    <comment ref="L13" authorId="0" shapeId="0" xr:uid="{B50B2329-BD2D-4348-8321-F5A0526B5DDB}">
      <text>
        <r>
          <rPr>
            <b/>
            <sz val="9"/>
            <color indexed="81"/>
            <rFont val="MS P ゴシック"/>
            <family val="3"/>
            <charset val="128"/>
          </rPr>
          <t>E列～H列
端数処理はされません。
表示上は小数点以下四捨五入としています。</t>
        </r>
      </text>
    </comment>
    <comment ref="E14" authorId="0" shapeId="0" xr:uid="{A188EDA3-03B7-444E-B36C-181BDCA0688A}">
      <text>
        <r>
          <rPr>
            <b/>
            <sz val="9"/>
            <color indexed="81"/>
            <rFont val="MS P ゴシック"/>
            <family val="3"/>
            <charset val="128"/>
          </rPr>
          <t xml:space="preserve">
売上高にかかる申告調整額（法人税別表４で加算・減算した額）を計上します。
売上原価の調整欄も同様です。</t>
        </r>
      </text>
    </comment>
    <comment ref="J46" authorId="0" shapeId="0" xr:uid="{DFEAE665-A90B-42A0-AEEC-CD21FFE746A1}">
      <text>
        <r>
          <rPr>
            <b/>
            <sz val="9"/>
            <color indexed="81"/>
            <rFont val="MS P ゴシック"/>
            <family val="3"/>
            <charset val="128"/>
          </rPr>
          <t xml:space="preserve">
控除できる欠損金額は、それぞれの事業に係るものに限られます。
前期までに区分計算された欠損金額を元に記入してください。</t>
        </r>
      </text>
    </comment>
    <comment ref="N48" authorId="0" shapeId="0" xr:uid="{9E8E1D66-174F-4A3F-BA0E-15D9D63806E6}">
      <text>
        <r>
          <rPr>
            <b/>
            <sz val="9"/>
            <color indexed="81"/>
            <rFont val="MS P ゴシック"/>
            <family val="3"/>
            <charset val="128"/>
          </rPr>
          <t>Ｇ列㉑・Ｈ列㉑
１円未満を切り捨てます。
そのため、Ｇ列＋Ｈ列の値がＡ列と1円ずれる場合があります。</t>
        </r>
      </text>
    </comment>
  </commentList>
</comments>
</file>

<file path=xl/sharedStrings.xml><?xml version="1.0" encoding="utf-8"?>
<sst xmlns="http://schemas.openxmlformats.org/spreadsheetml/2006/main" count="219" uniqueCount="115">
  <si>
    <t>別記第４号様式</t>
    <rPh sb="0" eb="2">
      <t>ベッキ</t>
    </rPh>
    <rPh sb="2" eb="3">
      <t>ダイ</t>
    </rPh>
    <rPh sb="4" eb="5">
      <t>ゴウ</t>
    </rPh>
    <rPh sb="5" eb="7">
      <t>ヨウシキ</t>
    </rPh>
    <phoneticPr fontId="9"/>
  </si>
  <si>
    <t>あん分率
ウ</t>
    <phoneticPr fontId="9"/>
  </si>
  <si>
    <r>
      <rPr>
        <sz val="10"/>
        <rFont val="ＭＳ ゴシック"/>
        <family val="3"/>
        <charset val="128"/>
      </rPr>
      <t>（例）</t>
    </r>
    <r>
      <rPr>
        <sz val="11"/>
        <rFont val="ＭＳ ゴシック"/>
        <family val="3"/>
        <charset val="128"/>
      </rPr>
      <t xml:space="preserve">
イ／ア　＝</t>
    </r>
    <rPh sb="1" eb="2">
      <t>レイ</t>
    </rPh>
    <phoneticPr fontId="9"/>
  </si>
  <si>
    <t>電気供給業とその他の事業を</t>
    <rPh sb="0" eb="2">
      <t>デンキ</t>
    </rPh>
    <rPh sb="2" eb="4">
      <t>キョウキュウ</t>
    </rPh>
    <rPh sb="4" eb="5">
      <t>ギョウ</t>
    </rPh>
    <rPh sb="6" eb="9">
      <t>ソノホカ</t>
    </rPh>
    <rPh sb="10" eb="12">
      <t>ジギョウ</t>
    </rPh>
    <phoneticPr fontId="9"/>
  </si>
  <si>
    <t>　事　　業　</t>
    <rPh sb="1" eb="2">
      <t>ジ</t>
    </rPh>
    <rPh sb="2" eb="5">
      <t>ジギョウ</t>
    </rPh>
    <phoneticPr fontId="9"/>
  </si>
  <si>
    <t>法人の名称</t>
    <rPh sb="0" eb="2">
      <t>ホウジン</t>
    </rPh>
    <rPh sb="3" eb="5">
      <t>メイショウ</t>
    </rPh>
    <phoneticPr fontId="9"/>
  </si>
  <si>
    <t>併せて行う法人の区分計算書</t>
    <rPh sb="0" eb="1">
      <t>アワ</t>
    </rPh>
    <rPh sb="3" eb="4">
      <t>オコナ</t>
    </rPh>
    <rPh sb="5" eb="7">
      <t>ホウジン</t>
    </rPh>
    <rPh sb="8" eb="10">
      <t>クブン</t>
    </rPh>
    <rPh sb="10" eb="13">
      <t>ケイサンショ</t>
    </rPh>
    <phoneticPr fontId="9"/>
  </si>
  <si>
    <t>　年　　度</t>
    <rPh sb="1" eb="5">
      <t>ネンド</t>
    </rPh>
    <phoneticPr fontId="9"/>
  </si>
  <si>
    <t>損益計算書の勘定科目</t>
    <rPh sb="0" eb="2">
      <t>ソンエキ</t>
    </rPh>
    <rPh sb="2" eb="5">
      <t>ケイサンショ</t>
    </rPh>
    <rPh sb="6" eb="8">
      <t>カンジョウ</t>
    </rPh>
    <rPh sb="8" eb="10">
      <t>カモク</t>
    </rPh>
    <phoneticPr fontId="9"/>
  </si>
  <si>
    <t>総    額</t>
    <rPh sb="0" eb="6">
      <t>ソウガク</t>
    </rPh>
    <phoneticPr fontId="9"/>
  </si>
  <si>
    <t>区分可能</t>
    <rPh sb="0" eb="4">
      <t>クブンカノウ</t>
    </rPh>
    <phoneticPr fontId="9"/>
  </si>
  <si>
    <t>区分困難</t>
    <rPh sb="0" eb="2">
      <t>クブン</t>
    </rPh>
    <rPh sb="2" eb="4">
      <t>コンナン</t>
    </rPh>
    <phoneticPr fontId="9"/>
  </si>
  <si>
    <t>合計</t>
    <rPh sb="0" eb="2">
      <t>ゴウケイ</t>
    </rPh>
    <phoneticPr fontId="9"/>
  </si>
  <si>
    <t>電気供給業
部　門</t>
    <rPh sb="0" eb="2">
      <t>デンキ</t>
    </rPh>
    <rPh sb="2" eb="4">
      <t>キョウキュウ</t>
    </rPh>
    <rPh sb="4" eb="5">
      <t>ギョウ</t>
    </rPh>
    <rPh sb="6" eb="7">
      <t>ブ</t>
    </rPh>
    <rPh sb="8" eb="9">
      <t>モン</t>
    </rPh>
    <phoneticPr fontId="9"/>
  </si>
  <si>
    <t>その他の
事業部門</t>
    <rPh sb="2" eb="3">
      <t>タ</t>
    </rPh>
    <rPh sb="5" eb="7">
      <t>ジギョウ</t>
    </rPh>
    <rPh sb="7" eb="9">
      <t>ブモン</t>
    </rPh>
    <phoneticPr fontId="9"/>
  </si>
  <si>
    <t>Ｄのうち電気供給業部門に係るもの</t>
    <rPh sb="4" eb="6">
      <t>デンキ</t>
    </rPh>
    <rPh sb="6" eb="8">
      <t>キョウキュウ</t>
    </rPh>
    <rPh sb="8" eb="9">
      <t>ギョウ</t>
    </rPh>
    <rPh sb="9" eb="11">
      <t>ブモン</t>
    </rPh>
    <rPh sb="12" eb="13">
      <t>カカ</t>
    </rPh>
    <phoneticPr fontId="9"/>
  </si>
  <si>
    <t>Ｄのうちその他の
事業部門に
係るもの</t>
    <rPh sb="4" eb="7">
      <t>ソノホカ</t>
    </rPh>
    <rPh sb="9" eb="11">
      <t>ジギョウ</t>
    </rPh>
    <rPh sb="11" eb="13">
      <t>ブモン</t>
    </rPh>
    <rPh sb="15" eb="16">
      <t>カカ</t>
    </rPh>
    <phoneticPr fontId="9"/>
  </si>
  <si>
    <t>Ｂ＋Ｃ＋Ｄ　Ａ</t>
    <phoneticPr fontId="9"/>
  </si>
  <si>
    <t>Ｂ</t>
    <phoneticPr fontId="9"/>
  </si>
  <si>
    <t>Ｃ</t>
    <phoneticPr fontId="9"/>
  </si>
  <si>
    <t>Ｄ</t>
    <phoneticPr fontId="9"/>
  </si>
  <si>
    <t>Ｄ－Ｆ　　Ｅ</t>
    <phoneticPr fontId="9"/>
  </si>
  <si>
    <t>Ｄ×ウ　　Ｆ</t>
    <phoneticPr fontId="9"/>
  </si>
  <si>
    <t>Ｂ＋Ｅ　　Ｇ</t>
    <phoneticPr fontId="9"/>
  </si>
  <si>
    <t>Ｃ＋Ｆ　 Ｈ</t>
    <phoneticPr fontId="9"/>
  </si>
  <si>
    <t>経　営　損　益　の　部</t>
    <rPh sb="0" eb="1">
      <t>キョウ</t>
    </rPh>
    <rPh sb="2" eb="3">
      <t>エイ</t>
    </rPh>
    <rPh sb="4" eb="5">
      <t>ソン</t>
    </rPh>
    <rPh sb="6" eb="7">
      <t>エキ</t>
    </rPh>
    <rPh sb="10" eb="11">
      <t>ブ</t>
    </rPh>
    <phoneticPr fontId="9"/>
  </si>
  <si>
    <t>営　業　損　益</t>
    <rPh sb="0" eb="1">
      <t>エイ</t>
    </rPh>
    <rPh sb="2" eb="3">
      <t>ギョウ</t>
    </rPh>
    <rPh sb="4" eb="5">
      <t>ソン</t>
    </rPh>
    <rPh sb="6" eb="7">
      <t>エキ</t>
    </rPh>
    <phoneticPr fontId="9"/>
  </si>
  <si>
    <t>売　上　高</t>
    <rPh sb="0" eb="1">
      <t>バイ</t>
    </rPh>
    <rPh sb="2" eb="3">
      <t>ジョウ</t>
    </rPh>
    <rPh sb="4" eb="5">
      <t>コウ</t>
    </rPh>
    <phoneticPr fontId="9"/>
  </si>
  <si>
    <t>別表４の</t>
    <rPh sb="0" eb="2">
      <t>ベッピョウ</t>
    </rPh>
    <phoneticPr fontId="9"/>
  </si>
  <si>
    <t>加　算</t>
    <rPh sb="0" eb="3">
      <t>カサン</t>
    </rPh>
    <phoneticPr fontId="9"/>
  </si>
  <si>
    <t>調整</t>
    <rPh sb="0" eb="2">
      <t>チョウセイ</t>
    </rPh>
    <phoneticPr fontId="9"/>
  </si>
  <si>
    <t>減　算</t>
    <rPh sb="0" eb="3">
      <t>ゲンサン</t>
    </rPh>
    <phoneticPr fontId="9"/>
  </si>
  <si>
    <t>計</t>
    <rPh sb="0" eb="1">
      <t>ケイ</t>
    </rPh>
    <phoneticPr fontId="9"/>
  </si>
  <si>
    <t>①</t>
    <phoneticPr fontId="9"/>
  </si>
  <si>
    <t>売上原価</t>
    <rPh sb="0" eb="2">
      <t>ウリアゲ</t>
    </rPh>
    <rPh sb="2" eb="4">
      <t>ゲンカ</t>
    </rPh>
    <phoneticPr fontId="9"/>
  </si>
  <si>
    <t>②</t>
    <phoneticPr fontId="9"/>
  </si>
  <si>
    <t>売上総利益　　①</t>
    <rPh sb="0" eb="2">
      <t>ウリアゲ</t>
    </rPh>
    <rPh sb="2" eb="5">
      <t>ソウリエキ</t>
    </rPh>
    <phoneticPr fontId="9"/>
  </si>
  <si>
    <t>－②　　③</t>
    <phoneticPr fontId="9"/>
  </si>
  <si>
    <t>販売費及び一般管理費　④</t>
    <rPh sb="0" eb="3">
      <t>ハンバイヒ</t>
    </rPh>
    <rPh sb="3" eb="4">
      <t>オヨ</t>
    </rPh>
    <rPh sb="5" eb="7">
      <t>イッパン</t>
    </rPh>
    <rPh sb="7" eb="10">
      <t>カンリヒ</t>
    </rPh>
    <phoneticPr fontId="9"/>
  </si>
  <si>
    <t>営　業　利　益　③－④ 　　⑤</t>
    <rPh sb="0" eb="3">
      <t>エイギョウ</t>
    </rPh>
    <rPh sb="4" eb="7">
      <t>リエキ</t>
    </rPh>
    <phoneticPr fontId="9"/>
  </si>
  <si>
    <t>営　業　外　損　益</t>
    <rPh sb="0" eb="1">
      <t>エイ</t>
    </rPh>
    <rPh sb="2" eb="3">
      <t>ギョウ</t>
    </rPh>
    <rPh sb="4" eb="5">
      <t>ガイ</t>
    </rPh>
    <rPh sb="6" eb="7">
      <t>ソン</t>
    </rPh>
    <rPh sb="8" eb="9">
      <t>エキ</t>
    </rPh>
    <phoneticPr fontId="9"/>
  </si>
  <si>
    <t>営業外
収益</t>
    <rPh sb="0" eb="3">
      <t>エイギョウガイ</t>
    </rPh>
    <rPh sb="4" eb="6">
      <t>シュウエキ</t>
    </rPh>
    <phoneticPr fontId="9"/>
  </si>
  <si>
    <t>⑥</t>
    <phoneticPr fontId="9"/>
  </si>
  <si>
    <t>営業外
費用</t>
    <rPh sb="0" eb="3">
      <t>エイギョウガイ</t>
    </rPh>
    <rPh sb="4" eb="6">
      <t>ヒヨウ</t>
    </rPh>
    <phoneticPr fontId="9"/>
  </si>
  <si>
    <t>⑦</t>
    <phoneticPr fontId="9"/>
  </si>
  <si>
    <t>経　常　利　益　 ⑤＋⑥－⑦　　⑧</t>
    <rPh sb="0" eb="3">
      <t>ケイジョウ</t>
    </rPh>
    <rPh sb="4" eb="7">
      <t>リエキ</t>
    </rPh>
    <phoneticPr fontId="9"/>
  </si>
  <si>
    <t>特別損益
の部</t>
    <rPh sb="0" eb="2">
      <t>トクベツ</t>
    </rPh>
    <rPh sb="2" eb="4">
      <t>ソンエキ</t>
    </rPh>
    <rPh sb="6" eb="7">
      <t>ブ</t>
    </rPh>
    <phoneticPr fontId="9"/>
  </si>
  <si>
    <t>特別
利益</t>
    <rPh sb="0" eb="1">
      <t>トクベツ</t>
    </rPh>
    <rPh sb="1" eb="2">
      <t>ベツ</t>
    </rPh>
    <rPh sb="3" eb="5">
      <t>リエキ</t>
    </rPh>
    <phoneticPr fontId="9"/>
  </si>
  <si>
    <t>⑨</t>
    <phoneticPr fontId="9"/>
  </si>
  <si>
    <t>特別
損失</t>
    <rPh sb="0" eb="1">
      <t>トクベツ</t>
    </rPh>
    <rPh sb="1" eb="2">
      <t>ベツ</t>
    </rPh>
    <rPh sb="3" eb="5">
      <t>ソンシツ</t>
    </rPh>
    <phoneticPr fontId="9"/>
  </si>
  <si>
    <t>⑩</t>
    <phoneticPr fontId="9"/>
  </si>
  <si>
    <t>⑭</t>
    <phoneticPr fontId="9"/>
  </si>
  <si>
    <t>⑮</t>
    <phoneticPr fontId="9"/>
  </si>
  <si>
    <t>所　得　金　額</t>
    <rPh sb="0" eb="3">
      <t>ショトク</t>
    </rPh>
    <rPh sb="4" eb="7">
      <t>キンガク</t>
    </rPh>
    <phoneticPr fontId="9"/>
  </si>
  <si>
    <t>（法人税別表４の34の金額）</t>
    <rPh sb="1" eb="4">
      <t>ホウジンゼイ</t>
    </rPh>
    <rPh sb="4" eb="6">
      <t>ベッピョウ</t>
    </rPh>
    <rPh sb="11" eb="13">
      <t>キンガク</t>
    </rPh>
    <phoneticPr fontId="9"/>
  </si>
  <si>
    <t>⑯</t>
    <phoneticPr fontId="9"/>
  </si>
  <si>
    <t>事業税の税務</t>
    <rPh sb="0" eb="3">
      <t>ジギョウゼイ</t>
    </rPh>
    <rPh sb="4" eb="6">
      <t>ゼイム</t>
    </rPh>
    <phoneticPr fontId="9"/>
  </si>
  <si>
    <t>加  算</t>
    <rPh sb="0" eb="4">
      <t>カサン</t>
    </rPh>
    <phoneticPr fontId="9"/>
  </si>
  <si>
    <t>⑰</t>
    <phoneticPr fontId="9"/>
  </si>
  <si>
    <t>計算（法第72</t>
    <rPh sb="0" eb="2">
      <t>ケイサン</t>
    </rPh>
    <rPh sb="3" eb="4">
      <t>ホウ</t>
    </rPh>
    <rPh sb="4" eb="5">
      <t>ダイ</t>
    </rPh>
    <phoneticPr fontId="9"/>
  </si>
  <si>
    <t>条の23第２項</t>
    <rPh sb="0" eb="1">
      <t>ジョウ</t>
    </rPh>
    <rPh sb="4" eb="5">
      <t>ダイ</t>
    </rPh>
    <rPh sb="6" eb="7">
      <t>コウ</t>
    </rPh>
    <phoneticPr fontId="9"/>
  </si>
  <si>
    <t>減  算</t>
    <rPh sb="0" eb="4">
      <t>ゲンサン</t>
    </rPh>
    <phoneticPr fontId="9"/>
  </si>
  <si>
    <t>⑱</t>
    <phoneticPr fontId="9"/>
  </si>
  <si>
    <t>等)</t>
    <rPh sb="0" eb="1">
      <t>トウ</t>
    </rPh>
    <phoneticPr fontId="9"/>
  </si>
  <si>
    <t>⑲</t>
    <phoneticPr fontId="9"/>
  </si>
  <si>
    <t>⑳</t>
    <phoneticPr fontId="9"/>
  </si>
  <si>
    <t>所得金額差引計</t>
    <rPh sb="0" eb="2">
      <t>ショトク</t>
    </rPh>
    <rPh sb="2" eb="4">
      <t>キンガク</t>
    </rPh>
    <rPh sb="4" eb="6">
      <t>サシヒキ</t>
    </rPh>
    <rPh sb="6" eb="7">
      <t>ケイ</t>
    </rPh>
    <phoneticPr fontId="9"/>
  </si>
  <si>
    <t>税引前当期利益　⑧＋⑨－⑩　　⑪</t>
    <rPh sb="0" eb="3">
      <t>ゼイビキマエ</t>
    </rPh>
    <rPh sb="3" eb="5">
      <t>トウキ</t>
    </rPh>
    <rPh sb="5" eb="7">
      <t>リエキ</t>
    </rPh>
    <phoneticPr fontId="9"/>
  </si>
  <si>
    <t>法 人 税 充 当 額</t>
    <rPh sb="0" eb="5">
      <t>ホウジンゼイ</t>
    </rPh>
    <rPh sb="6" eb="9">
      <t>ジュウトウ</t>
    </rPh>
    <rPh sb="10" eb="11">
      <t>ガク</t>
    </rPh>
    <phoneticPr fontId="9"/>
  </si>
  <si>
    <t>⑫</t>
    <phoneticPr fontId="9"/>
  </si>
  <si>
    <t>当  期  利  益 　　⑪－⑫</t>
    <rPh sb="0" eb="4">
      <t>トウキ</t>
    </rPh>
    <rPh sb="6" eb="10">
      <t>リエキ</t>
    </rPh>
    <phoneticPr fontId="9"/>
  </si>
  <si>
    <t>⑬</t>
    <phoneticPr fontId="9"/>
  </si>
  <si>
    <t>　　　⑬＋⑭－⑮</t>
    <phoneticPr fontId="9"/>
  </si>
  <si>
    <t>⑯＋⑰－⑱－⑲－⑳</t>
    <phoneticPr fontId="9"/>
  </si>
  <si>
    <t>㉑</t>
    <phoneticPr fontId="8"/>
  </si>
  <si>
    <t>債務免除等があった場合の
欠損金額等の当期控除額</t>
    <rPh sb="0" eb="2">
      <t>サイム</t>
    </rPh>
    <rPh sb="2" eb="4">
      <t>メンジョ</t>
    </rPh>
    <rPh sb="4" eb="5">
      <t>トウ</t>
    </rPh>
    <rPh sb="9" eb="11">
      <t>バアイ</t>
    </rPh>
    <rPh sb="13" eb="15">
      <t>ケッソンキン</t>
    </rPh>
    <rPh sb="15" eb="17">
      <t>キンガク</t>
    </rPh>
    <rPh sb="17" eb="18">
      <t>トウ</t>
    </rPh>
    <rPh sb="19" eb="21">
      <t>トウキ</t>
    </rPh>
    <rPh sb="21" eb="24">
      <t>コウジョガク</t>
    </rPh>
    <phoneticPr fontId="9"/>
  </si>
  <si>
    <t>Ｒ５．４．１ から</t>
    <phoneticPr fontId="9"/>
  </si>
  <si>
    <t>Ｒ６．３．３１ まで</t>
    <phoneticPr fontId="9"/>
  </si>
  <si>
    <t>（株）〇〇〇〇商事</t>
    <rPh sb="0" eb="3">
      <t>カブ</t>
    </rPh>
    <rPh sb="7" eb="9">
      <t>ショウジ</t>
    </rPh>
    <phoneticPr fontId="8"/>
  </si>
  <si>
    <t>受取利息</t>
    <rPh sb="0" eb="2">
      <t>ウケトリ</t>
    </rPh>
    <rPh sb="2" eb="4">
      <t>リソク</t>
    </rPh>
    <phoneticPr fontId="8"/>
  </si>
  <si>
    <t>支払利息</t>
    <rPh sb="0" eb="2">
      <t>シハラ</t>
    </rPh>
    <rPh sb="2" eb="4">
      <t>リソク</t>
    </rPh>
    <phoneticPr fontId="8"/>
  </si>
  <si>
    <t>固定資産売却益</t>
    <rPh sb="0" eb="4">
      <t>コテイシサン</t>
    </rPh>
    <rPh sb="4" eb="6">
      <t>バイキャク</t>
    </rPh>
    <rPh sb="6" eb="7">
      <t>エキ</t>
    </rPh>
    <phoneticPr fontId="8"/>
  </si>
  <si>
    <t>土地売却損</t>
    <rPh sb="0" eb="2">
      <t>トチ</t>
    </rPh>
    <rPh sb="2" eb="4">
      <t>バイキャク</t>
    </rPh>
    <rPh sb="4" eb="5">
      <t>ゾン</t>
    </rPh>
    <phoneticPr fontId="8"/>
  </si>
  <si>
    <t>電気供給業とその他の事業を併せて行う法人の区分計算書記載要領</t>
  </si>
  <si>
    <t>　「①売上高」欄には、総売上高から売上値引、戻り高を控除した額及び別表４で申告調整した売上高の合計額を記載します。</t>
    <rPh sb="3" eb="5">
      <t>ウリアゲ</t>
    </rPh>
    <rPh sb="5" eb="6">
      <t>タカ</t>
    </rPh>
    <phoneticPr fontId="8"/>
  </si>
  <si>
    <t>「②売上原価」欄には、「①売上高」欄の金額に対応する売上原価を記載します。</t>
    <rPh sb="2" eb="4">
      <t>ウリアゲ</t>
    </rPh>
    <rPh sb="4" eb="6">
      <t>ゲンカ</t>
    </rPh>
    <rPh sb="13" eb="15">
      <t>ウリアゲ</t>
    </rPh>
    <rPh sb="15" eb="16">
      <t>タカ</t>
    </rPh>
    <phoneticPr fontId="8"/>
  </si>
  <si>
    <t>「④販売費及び一般管理費」「⑥営業外収益」「⑦営業外費用」「⑨特別利益」「⑩特別損失」及び「⑫法人税充当額」欄には、損益計算書に記載した当該勘定科目の金額をそれぞれ記載します。</t>
    <rPh sb="2" eb="5">
      <t>ハンバイヒ</t>
    </rPh>
    <rPh sb="5" eb="6">
      <t>オヨ</t>
    </rPh>
    <rPh sb="7" eb="9">
      <t>イッパン</t>
    </rPh>
    <rPh sb="9" eb="12">
      <t>カンリヒ</t>
    </rPh>
    <rPh sb="15" eb="18">
      <t>エイギョウガイ</t>
    </rPh>
    <rPh sb="18" eb="20">
      <t>シュウエキ</t>
    </rPh>
    <rPh sb="23" eb="26">
      <t>エイギョウガイ</t>
    </rPh>
    <rPh sb="26" eb="28">
      <t>ヒヨウ</t>
    </rPh>
    <rPh sb="31" eb="33">
      <t>トクベツ</t>
    </rPh>
    <rPh sb="33" eb="35">
      <t>リエキ</t>
    </rPh>
    <rPh sb="38" eb="40">
      <t>トクベツ</t>
    </rPh>
    <rPh sb="40" eb="42">
      <t>ソンシツ</t>
    </rPh>
    <rPh sb="47" eb="50">
      <t>ホウジンゼイ</t>
    </rPh>
    <rPh sb="50" eb="53">
      <t>ジュウトウガク</t>
    </rPh>
    <phoneticPr fontId="8"/>
  </si>
  <si>
    <t>⑭欄及び⑮欄には、別表４で申告調整した売上高、売上原価以外の金額を記載します。</t>
    <rPh sb="1" eb="2">
      <t>ラン</t>
    </rPh>
    <phoneticPr fontId="8"/>
  </si>
  <si>
    <t>⑰欄及び⑱欄には、「所得金額に関する計算書」で加算・減算した金額を記載します。</t>
    <rPh sb="1" eb="2">
      <t>ラン</t>
    </rPh>
    <rPh sb="10" eb="12">
      <t>ショトク</t>
    </rPh>
    <rPh sb="12" eb="14">
      <t>キンガク</t>
    </rPh>
    <rPh sb="15" eb="16">
      <t>カン</t>
    </rPh>
    <rPh sb="18" eb="21">
      <t>ケイサンショ</t>
    </rPh>
    <phoneticPr fontId="8"/>
  </si>
  <si>
    <t>「Ｂ（電気供給業部門）」欄には、電気供給業部門（２号事業又は３号事業）に専属する金額を記載します。</t>
    <rPh sb="25" eb="26">
      <t>ゴウ</t>
    </rPh>
    <rPh sb="26" eb="28">
      <t>ジギョウ</t>
    </rPh>
    <rPh sb="28" eb="29">
      <t>マタ</t>
    </rPh>
    <rPh sb="31" eb="32">
      <t>ゴウ</t>
    </rPh>
    <rPh sb="32" eb="34">
      <t>ジギョウ</t>
    </rPh>
    <phoneticPr fontId="8"/>
  </si>
  <si>
    <t>「Ｃ（その他の事業部門）」欄には、その他の事業部門（１号事業）に専属する金額を記載します。</t>
    <rPh sb="27" eb="28">
      <t>ゴウ</t>
    </rPh>
    <rPh sb="28" eb="30">
      <t>ジギョウ</t>
    </rPh>
    <phoneticPr fontId="8"/>
  </si>
  <si>
    <t>「Ｄ（区分困難）」欄には、電気供給業とその他の事業に共通する金額を記載します。</t>
    <phoneticPr fontId="8"/>
  </si>
  <si>
    <t>「Ｅ（Ｄのうち電気供給業部門に係るもの）」欄には、「Ｄ（区分困難）」欄の金額から「Ｆ（Ｄのうちその他の事業部門に係るもの）」欄の金額を控除した金額を記載します。</t>
    <phoneticPr fontId="8"/>
  </si>
  <si>
    <t>「Ｆ（Ｄのうちその他の事業部門に係るもの）」欄には、「Ｄ（区分困難）」欄の金額にウ（あん分率）の率を乗じて得た金額を記載します。</t>
    <phoneticPr fontId="8"/>
  </si>
  <si>
    <t>「Ｇ（電気供給業部門の計）」欄には、「Ｂ（電気供給業部門）」欄と「Ｅ（Ｄのうち電気供給業部門に係るもの）」欄の金額の合計を記載します。</t>
    <phoneticPr fontId="8"/>
  </si>
  <si>
    <t>「Ｈ（その他の事業部門の計）」欄には、「Ｃ（その他の事業部門）」欄と「Ｆ（Ｄのうちその他の事業部門に係るもの）」欄の金額の合計を記載します。</t>
    <phoneticPr fontId="8"/>
  </si>
  <si>
    <t>【各行のかきかた】</t>
    <rPh sb="1" eb="3">
      <t>カクギョウ</t>
    </rPh>
    <phoneticPr fontId="8"/>
  </si>
  <si>
    <t>【各列のかきかた】</t>
    <rPh sb="1" eb="2">
      <t>カク</t>
    </rPh>
    <rPh sb="2" eb="3">
      <t>レツ</t>
    </rPh>
    <phoneticPr fontId="8"/>
  </si>
  <si>
    <t>　この計算書は、地方税法（以下「法」といいます。）第７２条の２第１項第１号に掲げる事業と同項第２号又は同項第３号に掲げる事業（以下、それぞれ「１号事業」「２号事業」「３号事業」といいます。）を併せて行う法人が作成し、申告書に添付してください
　申告書には本計算書のほか、次のものを添付してください。</t>
    <rPh sb="31" eb="32">
      <t>ダイ</t>
    </rPh>
    <rPh sb="33" eb="34">
      <t>コウ</t>
    </rPh>
    <rPh sb="34" eb="35">
      <t>ダイ</t>
    </rPh>
    <rPh sb="36" eb="37">
      <t>ゴウ</t>
    </rPh>
    <rPh sb="38" eb="39">
      <t>カカ</t>
    </rPh>
    <rPh sb="41" eb="43">
      <t>ジギョウ</t>
    </rPh>
    <rPh sb="44" eb="46">
      <t>ドウコウ</t>
    </rPh>
    <rPh sb="46" eb="47">
      <t>ダイ</t>
    </rPh>
    <rPh sb="48" eb="49">
      <t>ゴウ</t>
    </rPh>
    <rPh sb="49" eb="50">
      <t>マタ</t>
    </rPh>
    <rPh sb="51" eb="53">
      <t>ドウコウ</t>
    </rPh>
    <rPh sb="53" eb="54">
      <t>ダイ</t>
    </rPh>
    <rPh sb="55" eb="56">
      <t>ゴウ</t>
    </rPh>
    <rPh sb="57" eb="58">
      <t>カカ</t>
    </rPh>
    <rPh sb="60" eb="62">
      <t>ジギョウ</t>
    </rPh>
    <rPh sb="96" eb="97">
      <t>アワ</t>
    </rPh>
    <rPh sb="99" eb="100">
      <t>オコナ</t>
    </rPh>
    <rPh sb="101" eb="103">
      <t>ホウジン</t>
    </rPh>
    <rPh sb="104" eb="106">
      <t>サクセイ</t>
    </rPh>
    <rPh sb="108" eb="111">
      <t>シンコクショ</t>
    </rPh>
    <rPh sb="112" eb="114">
      <t>テンプ</t>
    </rPh>
    <rPh sb="128" eb="130">
      <t>ケイサン</t>
    </rPh>
    <phoneticPr fontId="8"/>
  </si>
  <si>
    <t xml:space="preserve">　なお、本計算書によりがたい場合は任意の様式を使用して差支えありませんが、計算過程を明記してください。
</t>
    <rPh sb="4" eb="5">
      <t>ホン</t>
    </rPh>
    <rPh sb="5" eb="8">
      <t>ケイサンショ</t>
    </rPh>
    <rPh sb="14" eb="16">
      <t>バアイ</t>
    </rPh>
    <rPh sb="17" eb="19">
      <t>ニンイ</t>
    </rPh>
    <rPh sb="20" eb="22">
      <t>ヨウシキ</t>
    </rPh>
    <rPh sb="23" eb="25">
      <t>シヨウ</t>
    </rPh>
    <rPh sb="27" eb="29">
      <t>サシツカ</t>
    </rPh>
    <rPh sb="37" eb="41">
      <t>ケイサンカテイ</t>
    </rPh>
    <rPh sb="42" eb="44">
      <t>メイキ</t>
    </rPh>
    <phoneticPr fontId="8"/>
  </si>
  <si>
    <t>　なお、電気供給業の附帯事業である受注工事事業、器具等の販売事業の売上高についてもこの欄に記載します。（電気供給業の附帯事業の売上高は、すべてその他の事業部門の売上高になります。）</t>
    <phoneticPr fontId="8"/>
  </si>
  <si>
    <t>「Ｇ（電気供給業部門の計）」欄に記載した益金のうち、収入金額は収入割の課税標準の算定の対象となりますので、この欄に記載した収入金額に基づき、「収入金額に関する計算書」を作成してください。</t>
    <phoneticPr fontId="8"/>
  </si>
  <si>
    <t>　２号事業又は３号事業と１号事業を併せて行う法人が、いずれか一方の事業の課税方式を用いることとした場合は、本計算書の①欄～③欄まで、それぞれの事業部門ごとに該当金額を記載してください。
　なお、１号事業の課税方式（所得金額課税方式）を用いることとした場合には、「収入金額に関する計算書」の提出は不要です。</t>
    <rPh sb="2" eb="3">
      <t>ゴウ</t>
    </rPh>
    <rPh sb="3" eb="5">
      <t>ジギョウ</t>
    </rPh>
    <rPh sb="5" eb="6">
      <t>マタ</t>
    </rPh>
    <rPh sb="8" eb="9">
      <t>ゴウ</t>
    </rPh>
    <rPh sb="9" eb="11">
      <t>ジギョウ</t>
    </rPh>
    <rPh sb="13" eb="14">
      <t>ゴウ</t>
    </rPh>
    <rPh sb="14" eb="16">
      <t>ジギョウ</t>
    </rPh>
    <rPh sb="17" eb="18">
      <t>アワ</t>
    </rPh>
    <rPh sb="20" eb="21">
      <t>オコナ</t>
    </rPh>
    <rPh sb="22" eb="24">
      <t>ホウジン</t>
    </rPh>
    <rPh sb="30" eb="32">
      <t>イッポウ</t>
    </rPh>
    <rPh sb="33" eb="35">
      <t>ジギョウ</t>
    </rPh>
    <rPh sb="36" eb="40">
      <t>カゼイホウシキ</t>
    </rPh>
    <rPh sb="41" eb="42">
      <t>モチ</t>
    </rPh>
    <rPh sb="49" eb="51">
      <t>バアイ</t>
    </rPh>
    <rPh sb="53" eb="54">
      <t>ホン</t>
    </rPh>
    <rPh sb="54" eb="57">
      <t>ケイサンショ</t>
    </rPh>
    <rPh sb="59" eb="60">
      <t>ラン</t>
    </rPh>
    <rPh sb="62" eb="63">
      <t>ラン</t>
    </rPh>
    <rPh sb="71" eb="75">
      <t>ジギョウブモン</t>
    </rPh>
    <rPh sb="78" eb="80">
      <t>ガイトウ</t>
    </rPh>
    <rPh sb="80" eb="82">
      <t>キンガク</t>
    </rPh>
    <rPh sb="83" eb="85">
      <t>キサイ</t>
    </rPh>
    <rPh sb="147" eb="149">
      <t>フヨウ</t>
    </rPh>
    <phoneticPr fontId="8"/>
  </si>
  <si>
    <r>
      <t>　「(ウ)あん分率」欄には、両事業部門の売上金額の割合など、最も妥当と認められる基準により算出した数値を記載してください。（</t>
    </r>
    <r>
      <rPr>
        <sz val="11"/>
        <color theme="1"/>
        <rFont val="游ゴシック"/>
        <family val="3"/>
        <charset val="128"/>
        <scheme val="minor"/>
      </rPr>
      <t xml:space="preserve">例： (イ)その他の事業部門の売上高 / (ア)売上高総額 </t>
    </r>
    <r>
      <rPr>
        <i/>
        <sz val="11"/>
        <color theme="1"/>
        <rFont val="游ゴシック"/>
        <family val="3"/>
        <charset val="128"/>
        <scheme val="minor"/>
      </rPr>
      <t>）</t>
    </r>
    <r>
      <rPr>
        <sz val="11"/>
        <color theme="1"/>
        <rFont val="游ゴシック"/>
        <family val="2"/>
        <charset val="128"/>
        <scheme val="minor"/>
      </rPr>
      <t xml:space="preserve">
　この数値は、「Ｄ（区分困難）」欄に記載した金額をそれぞれの事業に配賦するための基準となります。
　</t>
    </r>
    <rPh sb="127" eb="129">
      <t>ハイフ</t>
    </rPh>
    <phoneticPr fontId="8"/>
  </si>
  <si>
    <t>・所得金額に関する計算書（法施行規則第６号様式別表５）
・収入金額に関する計算書（法施行規則第６号様式別表６）
・法人税申告書別表４（以下「別表４」といいます。）
・貸借対照表
・損益計算書
・雑益、雑損の内訳書</t>
    <rPh sb="1" eb="3">
      <t>ショトク</t>
    </rPh>
    <rPh sb="3" eb="5">
      <t>キンガク</t>
    </rPh>
    <rPh sb="6" eb="7">
      <t>カン</t>
    </rPh>
    <rPh sb="9" eb="12">
      <t>ケイサンショ</t>
    </rPh>
    <rPh sb="13" eb="14">
      <t>ホウ</t>
    </rPh>
    <rPh sb="14" eb="18">
      <t>セコウキソク</t>
    </rPh>
    <rPh sb="18" eb="19">
      <t>ダイ</t>
    </rPh>
    <rPh sb="20" eb="21">
      <t>ゴウ</t>
    </rPh>
    <rPh sb="21" eb="23">
      <t>ヨウシキ</t>
    </rPh>
    <rPh sb="23" eb="25">
      <t>ベッピョウ</t>
    </rPh>
    <rPh sb="29" eb="31">
      <t>シュウニュウ</t>
    </rPh>
    <rPh sb="31" eb="33">
      <t>キンガク</t>
    </rPh>
    <rPh sb="34" eb="35">
      <t>カン</t>
    </rPh>
    <rPh sb="37" eb="40">
      <t>ケイサンショ</t>
    </rPh>
    <rPh sb="41" eb="46">
      <t>ホウセコウキソク</t>
    </rPh>
    <rPh sb="46" eb="47">
      <t>ダイ</t>
    </rPh>
    <rPh sb="48" eb="49">
      <t>ゴウ</t>
    </rPh>
    <rPh sb="49" eb="51">
      <t>ヨウシキ</t>
    </rPh>
    <rPh sb="51" eb="53">
      <t>ベッピョウ</t>
    </rPh>
    <rPh sb="60" eb="63">
      <t>シンコクショ</t>
    </rPh>
    <rPh sb="97" eb="98">
      <t>ザツ</t>
    </rPh>
    <phoneticPr fontId="8"/>
  </si>
  <si>
    <t>受取手数料</t>
    <rPh sb="0" eb="2">
      <t>ウケトリ</t>
    </rPh>
    <rPh sb="2" eb="5">
      <t>テスウリョウ</t>
    </rPh>
    <phoneticPr fontId="8"/>
  </si>
  <si>
    <t>支払手数料</t>
    <rPh sb="0" eb="2">
      <t>シハラ</t>
    </rPh>
    <rPh sb="2" eb="5">
      <t>テスウリョウ</t>
    </rPh>
    <phoneticPr fontId="8"/>
  </si>
  <si>
    <t>法人税法施行
規則別表４の
税務計算
（申告調整）</t>
    <rPh sb="0" eb="3">
      <t>ホウジンゼイ</t>
    </rPh>
    <rPh sb="3" eb="4">
      <t>ホウ</t>
    </rPh>
    <rPh sb="4" eb="6">
      <t>セコウ</t>
    </rPh>
    <rPh sb="7" eb="9">
      <t>キソク</t>
    </rPh>
    <rPh sb="9" eb="11">
      <t>ベッピョウ</t>
    </rPh>
    <rPh sb="14" eb="16">
      <t>ゼイム</t>
    </rPh>
    <rPh sb="16" eb="18">
      <t>ケイサン</t>
    </rPh>
    <rPh sb="20" eb="22">
      <t>シンコク</t>
    </rPh>
    <rPh sb="22" eb="24">
      <t>チョウセイ</t>
    </rPh>
    <phoneticPr fontId="9"/>
  </si>
  <si>
    <t>繰越欠損金額等又は災害損失欠損金額の当期控除額</t>
    <rPh sb="0" eb="2">
      <t>クリコシ</t>
    </rPh>
    <rPh sb="2" eb="4">
      <t>ケッソン</t>
    </rPh>
    <rPh sb="4" eb="5">
      <t>キン</t>
    </rPh>
    <rPh sb="5" eb="6">
      <t>ガク</t>
    </rPh>
    <rPh sb="6" eb="7">
      <t>トウ</t>
    </rPh>
    <rPh sb="7" eb="8">
      <t>マタ</t>
    </rPh>
    <rPh sb="9" eb="11">
      <t>サイガイ</t>
    </rPh>
    <rPh sb="11" eb="13">
      <t>ソンシツ</t>
    </rPh>
    <rPh sb="13" eb="15">
      <t>ケッソン</t>
    </rPh>
    <rPh sb="15" eb="17">
      <t>キンガク</t>
    </rPh>
    <rPh sb="18" eb="20">
      <t>トウキ</t>
    </rPh>
    <rPh sb="20" eb="23">
      <t>コウジョガク</t>
    </rPh>
    <phoneticPr fontId="9"/>
  </si>
  <si>
    <t>★法人税別表４の加算項目、減算項目は以下を参考にしてください。</t>
    <rPh sb="1" eb="4">
      <t>ホウジンゼイ</t>
    </rPh>
    <rPh sb="4" eb="6">
      <t>ベッピョウ</t>
    </rPh>
    <rPh sb="8" eb="12">
      <t>カサンコウモク</t>
    </rPh>
    <rPh sb="13" eb="17">
      <t>ゲンサンコウモク</t>
    </rPh>
    <rPh sb="18" eb="20">
      <t>イカ</t>
    </rPh>
    <rPh sb="21" eb="23">
      <t>サンコウ</t>
    </rPh>
    <phoneticPr fontId="8"/>
  </si>
  <si>
    <r>
      <rPr>
        <b/>
        <sz val="10"/>
        <color rgb="FFFF0000"/>
        <rFont val="ＭＳ ゴシック"/>
        <family val="3"/>
        <charset val="128"/>
      </rPr>
      <t>赤枠</t>
    </r>
    <r>
      <rPr>
        <b/>
        <sz val="10"/>
        <rFont val="ＭＳ ゴシック"/>
        <family val="3"/>
        <charset val="128"/>
      </rPr>
      <t>は</t>
    </r>
    <r>
      <rPr>
        <b/>
        <sz val="10"/>
        <color rgb="FFFF0000"/>
        <rFont val="ＭＳ ゴシック"/>
        <family val="3"/>
        <charset val="128"/>
      </rPr>
      <t>３号事業にかかる別表５</t>
    </r>
    <r>
      <rPr>
        <b/>
        <sz val="10"/>
        <rFont val="ＭＳ ゴシック"/>
        <family val="3"/>
        <charset val="128"/>
      </rPr>
      <t>へ、</t>
    </r>
    <rPh sb="0" eb="2">
      <t>アカワク</t>
    </rPh>
    <rPh sb="4" eb="7">
      <t>ゴウジギョウ</t>
    </rPh>
    <rPh sb="11" eb="13">
      <t>ベッピョウ</t>
    </rPh>
    <phoneticPr fontId="8"/>
  </si>
  <si>
    <r>
      <rPr>
        <b/>
        <sz val="10"/>
        <color rgb="FF0000FF"/>
        <rFont val="ＭＳ ゴシック"/>
        <family val="3"/>
        <charset val="128"/>
      </rPr>
      <t>青枠</t>
    </r>
    <r>
      <rPr>
        <b/>
        <sz val="10"/>
        <rFont val="ＭＳ ゴシック"/>
        <family val="3"/>
        <charset val="128"/>
      </rPr>
      <t>は</t>
    </r>
    <r>
      <rPr>
        <b/>
        <sz val="10"/>
        <color rgb="FF0000FF"/>
        <rFont val="ＭＳ ゴシック"/>
        <family val="3"/>
        <charset val="128"/>
      </rPr>
      <t>１号事業にかかる別表５</t>
    </r>
    <r>
      <rPr>
        <b/>
        <sz val="10"/>
        <rFont val="ＭＳ ゴシック"/>
        <family val="3"/>
        <charset val="128"/>
      </rPr>
      <t>へそれぞれ転記します。</t>
    </r>
    <rPh sb="0" eb="1">
      <t>アオ</t>
    </rPh>
    <rPh sb="1" eb="2">
      <t>ワク</t>
    </rPh>
    <rPh sb="4" eb="5">
      <t>ゴウ</t>
    </rPh>
    <rPh sb="5" eb="7">
      <t>ジギョウ</t>
    </rPh>
    <rPh sb="11" eb="13">
      <t>ベッピョウ</t>
    </rPh>
    <rPh sb="19" eb="21">
      <t>テンキ</t>
    </rPh>
    <phoneticPr fontId="8"/>
  </si>
  <si>
    <t xml:space="preserve"> </t>
    <phoneticPr fontId="8"/>
  </si>
  <si>
    <t>Ｒ●．●．●から</t>
    <phoneticPr fontId="8"/>
  </si>
  <si>
    <t>Ｒ●．●．●まで</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</si>
</sst>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Red]\(0.000000\)"/>
  </numFmts>
  <fonts count="23">
    <font>
      <sz val="10"/>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name val="ＭＳ ゴシック"/>
      <family val="3"/>
      <charset val="128"/>
    </font>
    <font>
      <sz val="16"/>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8"/>
      <name val="ＭＳ ゴシック"/>
      <family val="3"/>
      <charset val="128"/>
    </font>
    <font>
      <i/>
      <sz val="11"/>
      <name val="ＭＳ ゴシック"/>
      <family val="3"/>
      <charset val="128"/>
    </font>
    <font>
      <sz val="10"/>
      <name val="ＭＳ 明朝"/>
      <family val="1"/>
      <charset val="128"/>
    </font>
    <font>
      <b/>
      <sz val="9"/>
      <color indexed="81"/>
      <name val="MS P ゴシック"/>
      <family val="3"/>
      <charset val="128"/>
    </font>
    <font>
      <i/>
      <sz val="11"/>
      <color theme="1"/>
      <name val="游ゴシック"/>
      <family val="3"/>
      <charset val="128"/>
      <scheme val="minor"/>
    </font>
    <font>
      <sz val="11"/>
      <color theme="1"/>
      <name val="游ゴシック"/>
      <family val="3"/>
      <charset val="128"/>
      <scheme val="minor"/>
    </font>
    <font>
      <b/>
      <sz val="10"/>
      <name val="ＭＳ ゴシック"/>
      <family val="3"/>
      <charset val="128"/>
    </font>
    <font>
      <b/>
      <sz val="10"/>
      <color rgb="FFFF0000"/>
      <name val="ＭＳ ゴシック"/>
      <family val="3"/>
      <charset val="128"/>
    </font>
    <font>
      <b/>
      <sz val="10"/>
      <color rgb="FF0000FF"/>
      <name val="ＭＳ ゴシック"/>
      <family val="3"/>
      <charset val="128"/>
    </font>
    <font>
      <i/>
      <sz val="11"/>
      <color theme="0"/>
      <name val="ＭＳ ゴシック"/>
      <family val="3"/>
      <charset val="128"/>
    </font>
    <font>
      <sz val="11"/>
      <color theme="0"/>
      <name val="ＭＳ ゴシック"/>
      <family val="3"/>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38" fontId="5" fillId="0" borderId="0" applyFont="0" applyFill="0" applyBorder="0" applyAlignment="0" applyProtection="0">
      <alignment vertical="center"/>
    </xf>
    <xf numFmtId="0" fontId="4" fillId="0" borderId="0">
      <alignment vertical="center"/>
    </xf>
  </cellStyleXfs>
  <cellXfs count="206">
    <xf numFmtId="0" fontId="0" fillId="0" borderId="0" xfId="0"/>
    <xf numFmtId="0" fontId="4" fillId="0" borderId="0" xfId="2">
      <alignment vertical="center"/>
    </xf>
    <xf numFmtId="0" fontId="4" fillId="0" borderId="0" xfId="2" applyAlignment="1">
      <alignment horizontal="center" vertical="center"/>
    </xf>
    <xf numFmtId="0" fontId="4" fillId="0" borderId="0" xfId="2" applyAlignment="1">
      <alignment horizontal="center" vertical="top"/>
    </xf>
    <xf numFmtId="0" fontId="3" fillId="0" borderId="0" xfId="2" applyFont="1">
      <alignment vertical="center"/>
    </xf>
    <xf numFmtId="0" fontId="3" fillId="0" borderId="0" xfId="2" applyFont="1" applyAlignment="1">
      <alignment horizontal="left" vertical="center"/>
    </xf>
    <xf numFmtId="0" fontId="7" fillId="0" borderId="0" xfId="0" applyFont="1" applyAlignment="1" applyProtection="1">
      <alignment vertical="center"/>
    </xf>
    <xf numFmtId="0" fontId="0" fillId="0" borderId="0" xfId="0" applyAlignment="1" applyProtection="1">
      <alignment vertical="center"/>
    </xf>
    <xf numFmtId="0" fontId="7" fillId="0" borderId="7" xfId="0" applyFont="1"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10" fillId="0" borderId="11" xfId="0" applyFont="1" applyBorder="1" applyAlignment="1" applyProtection="1">
      <alignment horizontal="left" vertical="center"/>
    </xf>
    <xf numFmtId="0" fontId="11" fillId="0" borderId="0" xfId="0" applyFont="1" applyAlignment="1" applyProtection="1">
      <alignment horizontal="left" vertical="center"/>
    </xf>
    <xf numFmtId="0" fontId="10" fillId="0" borderId="0" xfId="0" applyFont="1" applyAlignment="1" applyProtection="1">
      <alignment vertical="center"/>
    </xf>
    <xf numFmtId="0" fontId="10" fillId="0" borderId="12" xfId="0" applyFont="1" applyBorder="1" applyAlignment="1" applyProtection="1">
      <alignment vertical="center"/>
    </xf>
    <xf numFmtId="0" fontId="10" fillId="0" borderId="13" xfId="0" applyFont="1" applyBorder="1" applyAlignment="1" applyProtection="1">
      <alignment horizontal="left" vertical="center"/>
    </xf>
    <xf numFmtId="0" fontId="10" fillId="0" borderId="11" xfId="0" applyFont="1" applyBorder="1" applyAlignment="1" applyProtection="1">
      <alignment vertical="center"/>
    </xf>
    <xf numFmtId="0" fontId="11" fillId="0" borderId="0" xfId="0" applyFont="1" applyAlignment="1" applyProtection="1">
      <alignment vertical="center"/>
    </xf>
    <xf numFmtId="0" fontId="10" fillId="0" borderId="16" xfId="0" applyFont="1" applyBorder="1" applyAlignment="1" applyProtection="1">
      <alignment vertical="center"/>
    </xf>
    <xf numFmtId="0" fontId="10" fillId="0" borderId="5" xfId="0" applyFont="1" applyBorder="1" applyAlignment="1" applyProtection="1">
      <alignment vertical="center"/>
    </xf>
    <xf numFmtId="0" fontId="10" fillId="0" borderId="4" xfId="0" applyFont="1" applyBorder="1" applyAlignment="1" applyProtection="1">
      <alignment vertical="center"/>
    </xf>
    <xf numFmtId="0" fontId="10" fillId="0" borderId="17" xfId="0" applyFont="1" applyBorder="1" applyAlignment="1" applyProtection="1">
      <alignment vertical="center"/>
    </xf>
    <xf numFmtId="0" fontId="10" fillId="0" borderId="18" xfId="0" applyFont="1" applyBorder="1" applyAlignment="1" applyProtection="1">
      <alignment vertical="center"/>
    </xf>
    <xf numFmtId="0" fontId="10" fillId="0" borderId="1" xfId="0" applyFont="1" applyBorder="1" applyAlignment="1" applyProtection="1">
      <alignment horizontal="center" vertical="center"/>
    </xf>
    <xf numFmtId="0" fontId="12" fillId="0" borderId="23" xfId="0" applyFont="1" applyBorder="1" applyAlignment="1" applyProtection="1">
      <alignment vertical="center" wrapText="1"/>
    </xf>
    <xf numFmtId="0" fontId="12" fillId="0" borderId="3" xfId="0" applyFont="1" applyBorder="1" applyAlignment="1" applyProtection="1">
      <alignment vertical="center" wrapText="1"/>
    </xf>
    <xf numFmtId="0" fontId="10" fillId="0" borderId="14" xfId="0" applyFont="1" applyBorder="1" applyAlignment="1" applyProtection="1">
      <alignment vertical="center"/>
    </xf>
    <xf numFmtId="0" fontId="10" fillId="0" borderId="14" xfId="0" applyFont="1" applyBorder="1" applyAlignment="1" applyProtection="1">
      <alignment horizontal="center" vertical="center"/>
    </xf>
    <xf numFmtId="0" fontId="10" fillId="0" borderId="4" xfId="0" applyFont="1" applyBorder="1" applyAlignment="1" applyProtection="1">
      <alignment horizontal="right" vertical="center"/>
    </xf>
    <xf numFmtId="0" fontId="10" fillId="0" borderId="17" xfId="0" applyFont="1" applyBorder="1" applyAlignment="1" applyProtection="1">
      <alignment horizontal="right" vertical="center"/>
    </xf>
    <xf numFmtId="0" fontId="10" fillId="0" borderId="24" xfId="0" applyFont="1" applyBorder="1" applyAlignment="1" applyProtection="1">
      <alignment horizontal="righ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38" fontId="10" fillId="2" borderId="26" xfId="1" applyFont="1" applyFill="1" applyBorder="1" applyAlignment="1" applyProtection="1">
      <alignment vertical="center"/>
    </xf>
    <xf numFmtId="38" fontId="10" fillId="2" borderId="21" xfId="1" applyFont="1" applyFill="1" applyBorder="1" applyAlignment="1" applyProtection="1">
      <alignment vertical="center"/>
    </xf>
    <xf numFmtId="38" fontId="10" fillId="2" borderId="27" xfId="1" applyFont="1" applyFill="1" applyBorder="1" applyAlignment="1" applyProtection="1">
      <alignment vertical="center"/>
    </xf>
    <xf numFmtId="0" fontId="10" fillId="0" borderId="26" xfId="0" applyFont="1" applyBorder="1" applyAlignment="1" applyProtection="1">
      <alignment horizontal="center" vertical="center"/>
    </xf>
    <xf numFmtId="0" fontId="10" fillId="0" borderId="20" xfId="0" applyFont="1" applyBorder="1" applyAlignment="1" applyProtection="1">
      <alignment horizontal="center" vertical="center"/>
    </xf>
    <xf numFmtId="38" fontId="10" fillId="2" borderId="20" xfId="1" applyFont="1" applyFill="1" applyBorder="1" applyAlignment="1" applyProtection="1">
      <alignment vertical="center"/>
    </xf>
    <xf numFmtId="0" fontId="10" fillId="0" borderId="21" xfId="0" applyFont="1" applyBorder="1" applyAlignment="1" applyProtection="1">
      <alignment horizontal="center" vertical="center"/>
    </xf>
    <xf numFmtId="0" fontId="10" fillId="0" borderId="22" xfId="0" applyFont="1" applyBorder="1" applyAlignment="1" applyProtection="1">
      <alignment horizontal="right" vertical="center"/>
    </xf>
    <xf numFmtId="38" fontId="10" fillId="2" borderId="36" xfId="1" applyFont="1" applyFill="1" applyBorder="1" applyAlignment="1" applyProtection="1">
      <alignment horizontal="right" vertical="center"/>
    </xf>
    <xf numFmtId="38" fontId="10" fillId="2" borderId="23" xfId="1" applyFont="1" applyFill="1" applyBorder="1" applyAlignment="1" applyProtection="1">
      <alignment vertical="center"/>
    </xf>
    <xf numFmtId="38" fontId="10" fillId="2" borderId="22" xfId="1" applyFont="1" applyFill="1" applyBorder="1" applyAlignment="1" applyProtection="1">
      <alignment vertical="center"/>
    </xf>
    <xf numFmtId="0" fontId="10" fillId="0" borderId="20" xfId="0" applyFont="1" applyBorder="1" applyAlignment="1" applyProtection="1">
      <alignment vertical="center"/>
    </xf>
    <xf numFmtId="38" fontId="10" fillId="2" borderId="26" xfId="1" applyFont="1" applyFill="1" applyBorder="1" applyAlignment="1" applyProtection="1">
      <alignment horizontal="right" vertical="center"/>
    </xf>
    <xf numFmtId="0" fontId="10" fillId="0" borderId="21" xfId="0" applyFont="1" applyBorder="1" applyAlignment="1" applyProtection="1">
      <alignment vertical="center"/>
    </xf>
    <xf numFmtId="0" fontId="10" fillId="0" borderId="23" xfId="0" applyFont="1" applyBorder="1" applyAlignment="1" applyProtection="1">
      <alignment vertical="center"/>
    </xf>
    <xf numFmtId="0" fontId="10" fillId="0" borderId="0" xfId="0" quotePrefix="1" applyFont="1" applyAlignment="1" applyProtection="1">
      <alignment horizontal="right" vertical="center"/>
    </xf>
    <xf numFmtId="38" fontId="10" fillId="2" borderId="17" xfId="1" applyFont="1" applyFill="1" applyBorder="1" applyAlignment="1" applyProtection="1">
      <alignment vertical="center"/>
    </xf>
    <xf numFmtId="0" fontId="10" fillId="0" borderId="0" xfId="0" applyFont="1" applyAlignment="1" applyProtection="1">
      <alignment horizontal="right" vertical="center"/>
    </xf>
    <xf numFmtId="0" fontId="10" fillId="0" borderId="23" xfId="0" applyFont="1" applyBorder="1" applyAlignment="1" applyProtection="1">
      <alignment horizontal="center" vertical="center"/>
    </xf>
    <xf numFmtId="0" fontId="10" fillId="0" borderId="30" xfId="0" applyFont="1" applyBorder="1" applyAlignment="1" applyProtection="1">
      <alignment vertical="center"/>
    </xf>
    <xf numFmtId="0" fontId="10" fillId="0" borderId="3" xfId="0" applyFont="1" applyBorder="1" applyAlignment="1" applyProtection="1">
      <alignment horizontal="right" vertical="center"/>
    </xf>
    <xf numFmtId="0" fontId="10" fillId="0" borderId="19" xfId="0" applyFont="1" applyBorder="1" applyAlignment="1" applyProtection="1">
      <alignment vertical="center"/>
    </xf>
    <xf numFmtId="0" fontId="10" fillId="0" borderId="6" xfId="0" applyFont="1" applyBorder="1" applyAlignment="1" applyProtection="1">
      <alignment horizontal="right" vertical="center"/>
    </xf>
    <xf numFmtId="38" fontId="10" fillId="2" borderId="38" xfId="1" applyFont="1" applyFill="1" applyBorder="1" applyAlignment="1" applyProtection="1">
      <alignment vertical="center"/>
    </xf>
    <xf numFmtId="38" fontId="10" fillId="2" borderId="20" xfId="1" applyFont="1" applyFill="1" applyBorder="1" applyAlignment="1" applyProtection="1">
      <alignment horizontal="right" vertical="center"/>
    </xf>
    <xf numFmtId="38" fontId="10" fillId="2" borderId="37" xfId="1" applyFont="1" applyFill="1" applyBorder="1" applyAlignment="1" applyProtection="1">
      <alignment horizontal="right" vertical="center"/>
    </xf>
    <xf numFmtId="0" fontId="10" fillId="0" borderId="31" xfId="0" applyFont="1" applyBorder="1" applyAlignment="1" applyProtection="1">
      <alignment vertical="center"/>
    </xf>
    <xf numFmtId="0" fontId="10" fillId="0" borderId="32" xfId="0" applyFont="1" applyBorder="1" applyAlignment="1" applyProtection="1">
      <alignment vertical="center"/>
    </xf>
    <xf numFmtId="0" fontId="10" fillId="0" borderId="32" xfId="0" applyFont="1" applyBorder="1" applyAlignment="1" applyProtection="1">
      <alignment horizontal="justify" vertical="center"/>
    </xf>
    <xf numFmtId="0" fontId="14" fillId="0" borderId="33" xfId="0" quotePrefix="1" applyFont="1" applyBorder="1" applyAlignment="1" applyProtection="1">
      <alignment horizontal="right" vertical="center"/>
    </xf>
    <xf numFmtId="38" fontId="10" fillId="2" borderId="34" xfId="1" applyFont="1" applyFill="1" applyBorder="1" applyAlignment="1" applyProtection="1">
      <alignment vertical="center"/>
    </xf>
    <xf numFmtId="38" fontId="10" fillId="2" borderId="35" xfId="1" applyFont="1" applyFill="1" applyBorder="1" applyAlignment="1" applyProtection="1">
      <alignment vertical="center"/>
    </xf>
    <xf numFmtId="38" fontId="10" fillId="2" borderId="36" xfId="1" applyFont="1" applyFill="1" applyBorder="1" applyAlignment="1" applyProtection="1">
      <alignment vertical="center"/>
    </xf>
    <xf numFmtId="0" fontId="13" fillId="0" borderId="13" xfId="0" applyFont="1" applyBorder="1" applyAlignment="1" applyProtection="1">
      <alignment vertical="center"/>
    </xf>
    <xf numFmtId="38" fontId="13" fillId="0" borderId="26" xfId="1" applyFont="1" applyBorder="1" applyAlignment="1" applyProtection="1">
      <alignment vertical="center"/>
    </xf>
    <xf numFmtId="38" fontId="21" fillId="0" borderId="26" xfId="1" applyFont="1" applyBorder="1" applyAlignment="1" applyProtection="1">
      <alignment vertical="center"/>
    </xf>
    <xf numFmtId="38" fontId="13" fillId="0" borderId="20" xfId="1" applyFont="1" applyBorder="1" applyAlignment="1" applyProtection="1">
      <alignment vertical="center"/>
    </xf>
    <xf numFmtId="38" fontId="22" fillId="2" borderId="22" xfId="1" applyFont="1" applyFill="1" applyBorder="1" applyAlignment="1" applyProtection="1">
      <alignment vertical="center"/>
    </xf>
    <xf numFmtId="38" fontId="13" fillId="0" borderId="17" xfId="1" applyFont="1" applyBorder="1" applyAlignment="1" applyProtection="1">
      <alignment vertical="center"/>
    </xf>
    <xf numFmtId="38" fontId="13" fillId="0" borderId="26" xfId="1" applyFont="1" applyFill="1" applyBorder="1" applyAlignment="1" applyProtection="1">
      <alignment vertical="center"/>
    </xf>
    <xf numFmtId="38" fontId="13" fillId="0" borderId="38" xfId="1" applyFont="1" applyBorder="1" applyAlignment="1" applyProtection="1">
      <alignment vertical="center"/>
    </xf>
    <xf numFmtId="38" fontId="13" fillId="0" borderId="20" xfId="1" applyFont="1" applyFill="1" applyBorder="1" applyAlignment="1" applyProtection="1">
      <alignment horizontal="right" vertical="center"/>
    </xf>
    <xf numFmtId="0" fontId="18" fillId="0" borderId="0" xfId="0" applyFont="1" applyAlignment="1" applyProtection="1">
      <alignment vertical="center"/>
    </xf>
    <xf numFmtId="0" fontId="18" fillId="0" borderId="0" xfId="0" applyFont="1" applyAlignment="1" applyProtection="1"/>
    <xf numFmtId="0" fontId="10" fillId="0" borderId="21"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0" fillId="0" borderId="3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76" fontId="10" fillId="2" borderId="3" xfId="0" applyNumberFormat="1" applyFont="1" applyFill="1" applyBorder="1" applyAlignment="1" applyProtection="1">
      <alignment horizontal="center" vertical="center" wrapText="1"/>
      <protection locked="0"/>
    </xf>
    <xf numFmtId="176" fontId="10" fillId="2" borderId="6" xfId="0" applyNumberFormat="1" applyFont="1" applyFill="1" applyBorder="1" applyAlignment="1" applyProtection="1">
      <alignment horizontal="center" vertical="center" wrapText="1"/>
      <protection locked="0"/>
    </xf>
    <xf numFmtId="0" fontId="10" fillId="0" borderId="14"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2"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0" fillId="0" borderId="39" xfId="0" applyFont="1" applyBorder="1" applyAlignment="1" applyProtection="1">
      <alignment horizontal="distributed" indent="2"/>
      <protection locked="0"/>
    </xf>
    <xf numFmtId="0" fontId="0" fillId="0" borderId="40" xfId="0" applyFont="1" applyBorder="1" applyAlignment="1" applyProtection="1">
      <alignment horizontal="distributed" indent="2"/>
      <protection locked="0"/>
    </xf>
    <xf numFmtId="0" fontId="0" fillId="0" borderId="13" xfId="0" applyFont="1" applyBorder="1" applyAlignment="1" applyProtection="1">
      <alignment horizontal="distributed" indent="2"/>
      <protection locked="0"/>
    </xf>
    <xf numFmtId="0" fontId="0" fillId="0" borderId="12" xfId="0" applyFont="1" applyBorder="1" applyAlignment="1" applyProtection="1">
      <alignment horizontal="distributed" indent="2"/>
      <protection locked="0"/>
    </xf>
    <xf numFmtId="0" fontId="0" fillId="0" borderId="13" xfId="0" applyFont="1" applyBorder="1" applyAlignment="1" applyProtection="1">
      <alignment horizontal="distributed" vertical="center" indent="2"/>
      <protection locked="0"/>
    </xf>
    <xf numFmtId="0" fontId="0" fillId="0" borderId="12" xfId="0" applyFont="1" applyBorder="1" applyAlignment="1" applyProtection="1">
      <alignment horizontal="distributed" vertical="center" indent="2"/>
      <protection locked="0"/>
    </xf>
    <xf numFmtId="0" fontId="0" fillId="0" borderId="4" xfId="0" applyFont="1" applyBorder="1" applyAlignment="1" applyProtection="1">
      <alignment horizontal="distributed" vertical="center" indent="2"/>
      <protection locked="0"/>
    </xf>
    <xf numFmtId="0" fontId="0" fillId="0" borderId="6" xfId="0" applyFont="1" applyBorder="1" applyAlignment="1" applyProtection="1">
      <alignment horizontal="distributed" vertical="center" indent="2"/>
      <protection locked="0"/>
    </xf>
    <xf numFmtId="0" fontId="10" fillId="0" borderId="30" xfId="0" applyFont="1" applyBorder="1" applyAlignment="1" applyProtection="1">
      <alignment horizontal="right" vertical="center"/>
    </xf>
    <xf numFmtId="0" fontId="10" fillId="0" borderId="23" xfId="0" applyFont="1" applyBorder="1" applyAlignment="1" applyProtection="1">
      <alignment horizontal="right" vertical="center"/>
    </xf>
    <xf numFmtId="0" fontId="10" fillId="0" borderId="22" xfId="0" applyFont="1" applyBorder="1" applyAlignment="1" applyProtection="1">
      <alignment horizontal="right" vertical="center"/>
    </xf>
    <xf numFmtId="0" fontId="10" fillId="0" borderId="13"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1"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10" fillId="0" borderId="20" xfId="0" applyFont="1" applyBorder="1" applyAlignment="1" applyProtection="1">
      <alignment horizontal="center" vertical="center" textRotation="255"/>
    </xf>
    <xf numFmtId="0" fontId="0" fillId="0" borderId="14" xfId="0" applyFont="1" applyBorder="1" applyAlignment="1" applyProtection="1">
      <alignment horizontal="center" vertical="center" textRotation="255"/>
    </xf>
    <xf numFmtId="0" fontId="0" fillId="0" borderId="17" xfId="0" applyFont="1" applyBorder="1" applyAlignment="1" applyProtection="1">
      <alignment horizontal="center" vertical="center" textRotation="255"/>
    </xf>
    <xf numFmtId="0" fontId="10" fillId="0" borderId="21" xfId="0" applyFont="1" applyBorder="1" applyAlignment="1" applyProtection="1">
      <alignment horizontal="right" vertical="center"/>
    </xf>
    <xf numFmtId="0" fontId="10" fillId="0" borderId="20" xfId="0" applyFont="1" applyBorder="1" applyAlignment="1" applyProtection="1">
      <alignment horizontal="center" vertical="center" textRotation="255" wrapText="1"/>
    </xf>
    <xf numFmtId="0" fontId="10" fillId="0" borderId="14" xfId="0" applyFont="1" applyBorder="1" applyAlignment="1" applyProtection="1">
      <alignment horizontal="center" vertical="center" textRotation="255"/>
    </xf>
    <xf numFmtId="0" fontId="10" fillId="0" borderId="17" xfId="0" applyFont="1" applyBorder="1" applyAlignment="1" applyProtection="1">
      <alignment horizontal="center" vertical="center" textRotation="255"/>
    </xf>
    <xf numFmtId="0" fontId="10" fillId="0" borderId="14" xfId="0" applyFont="1" applyBorder="1" applyAlignment="1" applyProtection="1">
      <alignment horizontal="center" vertical="center" textRotation="255" wrapText="1"/>
    </xf>
    <xf numFmtId="0" fontId="10" fillId="0" borderId="17" xfId="0" applyFont="1" applyBorder="1" applyAlignment="1" applyProtection="1">
      <alignment horizontal="center" vertical="center" textRotation="255" wrapText="1"/>
    </xf>
    <xf numFmtId="0" fontId="10" fillId="0" borderId="25" xfId="0" applyFont="1" applyBorder="1" applyAlignment="1" applyProtection="1">
      <alignment horizontal="center" vertical="center" textRotation="255"/>
    </xf>
    <xf numFmtId="0" fontId="0" fillId="0" borderId="28" xfId="0" applyFont="1" applyBorder="1" applyAlignment="1" applyProtection="1">
      <alignment horizontal="center" vertical="center" textRotation="255"/>
    </xf>
    <xf numFmtId="0" fontId="0" fillId="0" borderId="29" xfId="0" applyFont="1" applyBorder="1" applyAlignment="1" applyProtection="1">
      <alignment horizontal="center" vertical="center" textRotation="255"/>
    </xf>
    <xf numFmtId="0" fontId="10" fillId="0" borderId="23" xfId="0" applyFont="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3" xfId="0" applyFont="1" applyBorder="1" applyAlignment="1" applyProtection="1">
      <alignment horizontal="right" vertical="center"/>
    </xf>
    <xf numFmtId="0" fontId="0" fillId="0" borderId="6" xfId="0" applyFont="1" applyBorder="1" applyAlignment="1" applyProtection="1">
      <alignment vertical="center"/>
    </xf>
    <xf numFmtId="0" fontId="10" fillId="0" borderId="25" xfId="0" applyFont="1" applyBorder="1" applyAlignment="1" applyProtection="1">
      <alignment horizontal="center" vertical="center" textRotation="255" wrapText="1"/>
    </xf>
    <xf numFmtId="0" fontId="0" fillId="0" borderId="28" xfId="0" applyFont="1" applyBorder="1" applyAlignment="1" applyProtection="1">
      <alignment horizontal="center" vertical="center" textRotation="255" wrapText="1"/>
    </xf>
    <xf numFmtId="0" fontId="0" fillId="0" borderId="29" xfId="0" applyFont="1" applyBorder="1" applyAlignment="1" applyProtection="1">
      <alignment horizontal="center" vertical="center" textRotation="255" wrapText="1"/>
    </xf>
    <xf numFmtId="0" fontId="0" fillId="0" borderId="17" xfId="0" applyFont="1" applyBorder="1" applyAlignment="1" applyProtection="1">
      <alignment horizontal="center" vertical="center" textRotation="255" wrapText="1"/>
    </xf>
    <xf numFmtId="0" fontId="10" fillId="0" borderId="19"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0" fillId="0" borderId="30" xfId="0" applyFont="1" applyBorder="1" applyAlignment="1" applyProtection="1">
      <alignment vertical="center" wrapText="1"/>
    </xf>
    <xf numFmtId="0" fontId="0" fillId="0" borderId="23" xfId="0" applyFont="1" applyBorder="1" applyAlignment="1" applyProtection="1">
      <alignment vertical="center" wrapText="1"/>
    </xf>
    <xf numFmtId="0" fontId="10" fillId="0" borderId="19" xfId="0" applyFont="1" applyBorder="1" applyAlignment="1" applyProtection="1">
      <alignment vertical="center" wrapText="1"/>
    </xf>
    <xf numFmtId="0" fontId="0" fillId="0" borderId="2" xfId="0" applyFont="1" applyBorder="1" applyAlignment="1" applyProtection="1">
      <alignment vertical="center"/>
    </xf>
    <xf numFmtId="38" fontId="10" fillId="2" borderId="20" xfId="1" applyFont="1" applyFill="1" applyBorder="1" applyAlignment="1" applyProtection="1">
      <alignment horizontal="right" vertical="center"/>
    </xf>
    <xf numFmtId="38" fontId="10" fillId="2" borderId="17" xfId="1" applyFont="1" applyFill="1" applyBorder="1" applyAlignment="1" applyProtection="1">
      <alignment horizontal="right" vertical="center"/>
    </xf>
    <xf numFmtId="38" fontId="10" fillId="2" borderId="37" xfId="1" applyFont="1" applyFill="1" applyBorder="1" applyAlignment="1" applyProtection="1">
      <alignment horizontal="right" vertical="center"/>
    </xf>
    <xf numFmtId="38" fontId="10" fillId="2" borderId="24" xfId="1" applyFont="1" applyFill="1" applyBorder="1" applyAlignment="1" applyProtection="1">
      <alignment horizontal="right" vertical="center"/>
    </xf>
    <xf numFmtId="0" fontId="0" fillId="0" borderId="6" xfId="0" applyBorder="1" applyAlignment="1" applyProtection="1">
      <alignment vertical="center"/>
    </xf>
    <xf numFmtId="0" fontId="6" fillId="0" borderId="23" xfId="0" applyFont="1" applyBorder="1" applyAlignment="1" applyProtection="1">
      <alignment vertical="center" wrapText="1"/>
    </xf>
    <xf numFmtId="0" fontId="0" fillId="0" borderId="28" xfId="0" applyBorder="1" applyAlignment="1" applyProtection="1">
      <alignment horizontal="center" vertical="center" textRotation="255" wrapText="1"/>
    </xf>
    <xf numFmtId="0" fontId="0" fillId="0" borderId="29" xfId="0" applyBorder="1" applyAlignment="1" applyProtection="1">
      <alignment horizontal="center" vertical="center" textRotation="255" wrapText="1"/>
    </xf>
    <xf numFmtId="0" fontId="0" fillId="0" borderId="17" xfId="0" applyBorder="1" applyAlignment="1" applyProtection="1">
      <alignment horizontal="center" vertical="center" textRotation="255" wrapText="1"/>
    </xf>
    <xf numFmtId="0" fontId="13" fillId="0" borderId="21" xfId="0" applyFont="1" applyBorder="1" applyAlignment="1" applyProtection="1">
      <alignment horizontal="left" vertical="center"/>
    </xf>
    <xf numFmtId="0" fontId="13" fillId="0" borderId="23" xfId="0" applyFont="1" applyBorder="1" applyAlignment="1" applyProtection="1">
      <alignment horizontal="left" vertical="center"/>
    </xf>
    <xf numFmtId="0" fontId="13" fillId="0" borderId="22" xfId="0" applyFont="1" applyBorder="1" applyAlignment="1" applyProtection="1">
      <alignment horizontal="left" vertical="center"/>
    </xf>
    <xf numFmtId="176" fontId="10" fillId="2" borderId="3" xfId="0" applyNumberFormat="1" applyFont="1" applyFill="1" applyBorder="1" applyAlignment="1" applyProtection="1">
      <alignment horizontal="center" vertical="center" wrapText="1"/>
    </xf>
    <xf numFmtId="176" fontId="10" fillId="2" borderId="6" xfId="0" applyNumberFormat="1" applyFont="1" applyFill="1" applyBorder="1" applyAlignment="1" applyProtection="1">
      <alignment horizontal="center" vertical="center" wrapText="1"/>
    </xf>
    <xf numFmtId="0" fontId="13" fillId="0" borderId="13" xfId="0" applyFont="1" applyBorder="1" applyAlignment="1" applyProtection="1">
      <alignment horizontal="left" vertical="center"/>
    </xf>
    <xf numFmtId="0" fontId="13" fillId="0" borderId="0" xfId="0" applyFont="1" applyAlignment="1" applyProtection="1">
      <alignment horizontal="left" vertical="center"/>
    </xf>
    <xf numFmtId="0" fontId="13" fillId="0" borderId="15" xfId="0" applyFont="1" applyBorder="1" applyAlignment="1" applyProtection="1">
      <alignment horizontal="left" vertical="center"/>
    </xf>
    <xf numFmtId="0" fontId="0" fillId="0" borderId="28" xfId="0" applyBorder="1" applyAlignment="1" applyProtection="1">
      <alignment horizontal="center" vertical="center" textRotation="255"/>
    </xf>
    <xf numFmtId="0" fontId="0" fillId="0" borderId="29"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0" fillId="0" borderId="17" xfId="0" applyBorder="1" applyAlignment="1" applyProtection="1">
      <alignment horizontal="center" vertical="center" textRotation="255"/>
    </xf>
    <xf numFmtId="0" fontId="13" fillId="0" borderId="12" xfId="0" applyFont="1" applyBorder="1" applyAlignment="1" applyProtection="1">
      <alignment horizontal="left" vertical="center"/>
    </xf>
    <xf numFmtId="0" fontId="4" fillId="0" borderId="0" xfId="2" applyAlignment="1">
      <alignment horizontal="left" vertical="top" wrapText="1"/>
    </xf>
    <xf numFmtId="0" fontId="2" fillId="0" borderId="0" xfId="2" applyFont="1" applyAlignment="1">
      <alignment horizontal="left" vertical="top" wrapText="1" indent="1"/>
    </xf>
    <xf numFmtId="0" fontId="4" fillId="0" borderId="0" xfId="2" applyAlignment="1">
      <alignment horizontal="left" vertical="top" wrapText="1" indent="1"/>
    </xf>
    <xf numFmtId="0" fontId="4" fillId="0" borderId="0" xfId="2" applyAlignment="1">
      <alignment horizontal="left" indent="1"/>
    </xf>
    <xf numFmtId="0" fontId="4" fillId="0" borderId="0" xfId="2" applyAlignment="1">
      <alignment horizontal="center" vertical="center"/>
    </xf>
    <xf numFmtId="0" fontId="3" fillId="0" borderId="0" xfId="2" applyFont="1" applyAlignment="1">
      <alignment horizontal="left" vertical="top" wrapText="1"/>
    </xf>
    <xf numFmtId="38" fontId="10" fillId="2" borderId="26" xfId="1" applyFont="1" applyFill="1" applyBorder="1" applyAlignment="1" applyProtection="1">
      <alignment vertical="center" shrinkToFit="1"/>
    </xf>
    <xf numFmtId="38" fontId="10" fillId="0" borderId="26" xfId="1" applyFont="1" applyBorder="1" applyAlignment="1" applyProtection="1">
      <alignment vertical="center" shrinkToFit="1"/>
      <protection locked="0"/>
    </xf>
    <xf numFmtId="38" fontId="10" fillId="2" borderId="21" xfId="1" applyFont="1" applyFill="1" applyBorder="1" applyAlignment="1" applyProtection="1">
      <alignment vertical="center" shrinkToFit="1"/>
    </xf>
    <xf numFmtId="38" fontId="10" fillId="2" borderId="27" xfId="1" applyFont="1" applyFill="1" applyBorder="1" applyAlignment="1" applyProtection="1">
      <alignment vertical="center" shrinkToFit="1"/>
    </xf>
    <xf numFmtId="38" fontId="10" fillId="2" borderId="20" xfId="1" applyFont="1" applyFill="1" applyBorder="1" applyAlignment="1" applyProtection="1">
      <alignment vertical="center" shrinkToFit="1"/>
    </xf>
    <xf numFmtId="38" fontId="10" fillId="0" borderId="20" xfId="1" applyFont="1" applyBorder="1" applyAlignment="1" applyProtection="1">
      <alignment vertical="center" shrinkToFit="1"/>
      <protection locked="0"/>
    </xf>
    <xf numFmtId="38" fontId="10" fillId="2" borderId="36" xfId="1" applyFont="1" applyFill="1" applyBorder="1" applyAlignment="1" applyProtection="1">
      <alignment horizontal="right" vertical="center" shrinkToFit="1"/>
    </xf>
    <xf numFmtId="38" fontId="10" fillId="2" borderId="23" xfId="1" applyFont="1" applyFill="1" applyBorder="1" applyAlignment="1" applyProtection="1">
      <alignment vertical="center" shrinkToFit="1"/>
    </xf>
    <xf numFmtId="38" fontId="10" fillId="2" borderId="22" xfId="1" applyFont="1" applyFill="1" applyBorder="1" applyAlignment="1" applyProtection="1">
      <alignment vertical="center" shrinkToFit="1"/>
    </xf>
    <xf numFmtId="38" fontId="10" fillId="0" borderId="17" xfId="1" applyFont="1" applyBorder="1" applyAlignment="1" applyProtection="1">
      <alignment vertical="center" shrinkToFit="1"/>
      <protection locked="0"/>
    </xf>
    <xf numFmtId="38" fontId="10" fillId="2" borderId="26" xfId="1" applyFont="1" applyFill="1" applyBorder="1" applyAlignment="1" applyProtection="1">
      <alignment horizontal="right" vertical="center" shrinkToFit="1"/>
    </xf>
    <xf numFmtId="38" fontId="10" fillId="2" borderId="17" xfId="1" applyFont="1" applyFill="1" applyBorder="1" applyAlignment="1" applyProtection="1">
      <alignment vertical="center" shrinkToFit="1"/>
    </xf>
    <xf numFmtId="38" fontId="10" fillId="0" borderId="26" xfId="1" applyFont="1" applyFill="1" applyBorder="1" applyAlignment="1" applyProtection="1">
      <alignment vertical="center" shrinkToFit="1"/>
      <protection locked="0"/>
    </xf>
    <xf numFmtId="38" fontId="10" fillId="2" borderId="20" xfId="1" applyFont="1" applyFill="1" applyBorder="1" applyAlignment="1" applyProtection="1">
      <alignment horizontal="right" vertical="center" shrinkToFit="1"/>
    </xf>
    <xf numFmtId="38" fontId="10" fillId="2" borderId="37" xfId="1" applyFont="1" applyFill="1" applyBorder="1" applyAlignment="1" applyProtection="1">
      <alignment horizontal="right" vertical="center" shrinkToFit="1"/>
    </xf>
    <xf numFmtId="38" fontId="10" fillId="2" borderId="17" xfId="1" applyFont="1" applyFill="1" applyBorder="1" applyAlignment="1" applyProtection="1">
      <alignment horizontal="right" vertical="center" shrinkToFit="1"/>
    </xf>
    <xf numFmtId="38" fontId="10" fillId="2" borderId="24" xfId="1" applyFont="1" applyFill="1" applyBorder="1" applyAlignment="1" applyProtection="1">
      <alignment horizontal="right" vertical="center" shrinkToFit="1"/>
    </xf>
    <xf numFmtId="38" fontId="10" fillId="0" borderId="38" xfId="1" applyFont="1" applyBorder="1" applyAlignment="1" applyProtection="1">
      <alignment vertical="center" shrinkToFit="1"/>
      <protection locked="0"/>
    </xf>
    <xf numFmtId="38" fontId="10" fillId="2" borderId="38" xfId="1" applyFont="1" applyFill="1" applyBorder="1" applyAlignment="1" applyProtection="1">
      <alignment vertical="center" shrinkToFit="1"/>
    </xf>
    <xf numFmtId="38" fontId="10" fillId="2" borderId="20" xfId="1" applyFont="1" applyFill="1" applyBorder="1" applyAlignment="1" applyProtection="1">
      <alignment horizontal="right" vertical="center" shrinkToFit="1"/>
    </xf>
    <xf numFmtId="38" fontId="10" fillId="0" borderId="20" xfId="1" applyFont="1" applyFill="1" applyBorder="1" applyAlignment="1" applyProtection="1">
      <alignment horizontal="right" vertical="center" shrinkToFit="1"/>
      <protection locked="0"/>
    </xf>
    <xf numFmtId="38" fontId="10" fillId="2" borderId="37" xfId="1" applyFont="1" applyFill="1" applyBorder="1" applyAlignment="1" applyProtection="1">
      <alignment horizontal="right" vertical="center" shrinkToFit="1"/>
    </xf>
    <xf numFmtId="38" fontId="10" fillId="2" borderId="34" xfId="1" applyFont="1" applyFill="1" applyBorder="1" applyAlignment="1" applyProtection="1">
      <alignment vertical="center" shrinkToFit="1"/>
    </xf>
    <xf numFmtId="38" fontId="10" fillId="2" borderId="35" xfId="1" applyFont="1" applyFill="1" applyBorder="1" applyAlignment="1" applyProtection="1">
      <alignment vertical="center" shrinkToFit="1"/>
    </xf>
    <xf numFmtId="38" fontId="10" fillId="2" borderId="36" xfId="1" applyFont="1" applyFill="1" applyBorder="1" applyAlignment="1" applyProtection="1">
      <alignment vertical="center" shrinkToFit="1"/>
    </xf>
  </cellXfs>
  <cellStyles count="3">
    <cellStyle name="桁区切り" xfId="1" builtinId="6"/>
    <cellStyle name="標準" xfId="0" builtinId="0"/>
    <cellStyle name="標準 2" xfId="2" xr:uid="{6B0D575F-A1D7-414B-A47A-A95AEF80E4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603250</xdr:colOff>
      <xdr:row>14</xdr:row>
      <xdr:rowOff>254000</xdr:rowOff>
    </xdr:from>
    <xdr:to>
      <xdr:col>6</xdr:col>
      <xdr:colOff>304800</xdr:colOff>
      <xdr:row>15</xdr:row>
      <xdr:rowOff>209550</xdr:rowOff>
    </xdr:to>
    <xdr:sp macro="" textlink="">
      <xdr:nvSpPr>
        <xdr:cNvPr id="3" name="正方形/長方形 2">
          <a:extLst>
            <a:ext uri="{FF2B5EF4-FFF2-40B4-BE49-F238E27FC236}">
              <a16:creationId xmlns:a16="http://schemas.microsoft.com/office/drawing/2014/main" id="{D35D27E8-3F40-4D71-89B2-F0CFDF106B41}"/>
            </a:ext>
          </a:extLst>
        </xdr:cNvPr>
        <xdr:cNvSpPr/>
      </xdr:nvSpPr>
      <xdr:spPr>
        <a:xfrm>
          <a:off x="2746375" y="3321050"/>
          <a:ext cx="358775" cy="2603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b="1"/>
            <a:t>ア</a:t>
          </a:r>
        </a:p>
      </xdr:txBody>
    </xdr:sp>
    <xdr:clientData/>
  </xdr:twoCellAnchor>
  <xdr:twoCellAnchor>
    <xdr:from>
      <xdr:col>7</xdr:col>
      <xdr:colOff>908050</xdr:colOff>
      <xdr:row>14</xdr:row>
      <xdr:rowOff>247650</xdr:rowOff>
    </xdr:from>
    <xdr:to>
      <xdr:col>8</xdr:col>
      <xdr:colOff>298450</xdr:colOff>
      <xdr:row>15</xdr:row>
      <xdr:rowOff>203200</xdr:rowOff>
    </xdr:to>
    <xdr:sp macro="" textlink="">
      <xdr:nvSpPr>
        <xdr:cNvPr id="4" name="正方形/長方形 3">
          <a:extLst>
            <a:ext uri="{FF2B5EF4-FFF2-40B4-BE49-F238E27FC236}">
              <a16:creationId xmlns:a16="http://schemas.microsoft.com/office/drawing/2014/main" id="{4CB974D8-8A57-4E23-8DE4-7D303913D98A}"/>
            </a:ext>
          </a:extLst>
        </xdr:cNvPr>
        <xdr:cNvSpPr/>
      </xdr:nvSpPr>
      <xdr:spPr>
        <a:xfrm>
          <a:off x="4870450" y="3314700"/>
          <a:ext cx="361950" cy="2603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b="1"/>
            <a:t>イ</a:t>
          </a:r>
        </a:p>
      </xdr:txBody>
    </xdr:sp>
    <xdr:clientData/>
  </xdr:twoCellAnchor>
  <xdr:twoCellAnchor>
    <xdr:from>
      <xdr:col>9</xdr:col>
      <xdr:colOff>9525</xdr:colOff>
      <xdr:row>12</xdr:row>
      <xdr:rowOff>0</xdr:rowOff>
    </xdr:from>
    <xdr:to>
      <xdr:col>10</xdr:col>
      <xdr:colOff>9525</xdr:colOff>
      <xdr:row>21</xdr:row>
      <xdr:rowOff>0</xdr:rowOff>
    </xdr:to>
    <xdr:cxnSp macro="">
      <xdr:nvCxnSpPr>
        <xdr:cNvPr id="2" name="直線コネクタ 1">
          <a:extLst>
            <a:ext uri="{FF2B5EF4-FFF2-40B4-BE49-F238E27FC236}">
              <a16:creationId xmlns:a16="http://schemas.microsoft.com/office/drawing/2014/main" id="{32FD154B-A6F7-404E-98D0-BFE392E742D9}"/>
            </a:ext>
          </a:extLst>
        </xdr:cNvPr>
        <xdr:cNvCxnSpPr/>
      </xdr:nvCxnSpPr>
      <xdr:spPr>
        <a:xfrm flipH="1">
          <a:off x="5915025" y="2457450"/>
          <a:ext cx="971550" cy="2743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603250</xdr:colOff>
      <xdr:row>14</xdr:row>
      <xdr:rowOff>254000</xdr:rowOff>
    </xdr:from>
    <xdr:to>
      <xdr:col>6</xdr:col>
      <xdr:colOff>304800</xdr:colOff>
      <xdr:row>15</xdr:row>
      <xdr:rowOff>209550</xdr:rowOff>
    </xdr:to>
    <xdr:sp macro="" textlink="">
      <xdr:nvSpPr>
        <xdr:cNvPr id="2" name="正方形/長方形 1">
          <a:extLst>
            <a:ext uri="{FF2B5EF4-FFF2-40B4-BE49-F238E27FC236}">
              <a16:creationId xmlns:a16="http://schemas.microsoft.com/office/drawing/2014/main" id="{1D0B1A8C-B258-4EB5-B370-F97882B5A222}"/>
            </a:ext>
          </a:extLst>
        </xdr:cNvPr>
        <xdr:cNvSpPr/>
      </xdr:nvSpPr>
      <xdr:spPr>
        <a:xfrm>
          <a:off x="2746375" y="3321050"/>
          <a:ext cx="358775" cy="2603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b="1"/>
            <a:t>ア</a:t>
          </a:r>
        </a:p>
      </xdr:txBody>
    </xdr:sp>
    <xdr:clientData/>
  </xdr:twoCellAnchor>
  <xdr:twoCellAnchor>
    <xdr:from>
      <xdr:col>7</xdr:col>
      <xdr:colOff>908050</xdr:colOff>
      <xdr:row>14</xdr:row>
      <xdr:rowOff>247650</xdr:rowOff>
    </xdr:from>
    <xdr:to>
      <xdr:col>8</xdr:col>
      <xdr:colOff>298450</xdr:colOff>
      <xdr:row>15</xdr:row>
      <xdr:rowOff>203200</xdr:rowOff>
    </xdr:to>
    <xdr:sp macro="" textlink="">
      <xdr:nvSpPr>
        <xdr:cNvPr id="3" name="正方形/長方形 2">
          <a:extLst>
            <a:ext uri="{FF2B5EF4-FFF2-40B4-BE49-F238E27FC236}">
              <a16:creationId xmlns:a16="http://schemas.microsoft.com/office/drawing/2014/main" id="{BE8AA2AE-2E9C-4FB2-A00E-826F5C8C61CB}"/>
            </a:ext>
          </a:extLst>
        </xdr:cNvPr>
        <xdr:cNvSpPr/>
      </xdr:nvSpPr>
      <xdr:spPr>
        <a:xfrm>
          <a:off x="4870450" y="3314700"/>
          <a:ext cx="361950" cy="2603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b="1"/>
            <a:t>イ</a:t>
          </a:r>
        </a:p>
      </xdr:txBody>
    </xdr:sp>
    <xdr:clientData/>
  </xdr:twoCellAnchor>
  <xdr:twoCellAnchor editAs="oneCell">
    <xdr:from>
      <xdr:col>0</xdr:col>
      <xdr:colOff>66675</xdr:colOff>
      <xdr:row>60</xdr:row>
      <xdr:rowOff>28575</xdr:rowOff>
    </xdr:from>
    <xdr:to>
      <xdr:col>8</xdr:col>
      <xdr:colOff>552450</xdr:colOff>
      <xdr:row>72</xdr:row>
      <xdr:rowOff>105174</xdr:rowOff>
    </xdr:to>
    <xdr:pic>
      <xdr:nvPicPr>
        <xdr:cNvPr id="15" name="図 14">
          <a:extLst>
            <a:ext uri="{FF2B5EF4-FFF2-40B4-BE49-F238E27FC236}">
              <a16:creationId xmlns:a16="http://schemas.microsoft.com/office/drawing/2014/main" id="{D0089A51-69E6-BAE4-784E-4E9DD5C0722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331" r="22911"/>
        <a:stretch/>
      </xdr:blipFill>
      <xdr:spPr>
        <a:xfrm>
          <a:off x="66675" y="15020925"/>
          <a:ext cx="5419725" cy="2476899"/>
        </a:xfrm>
        <a:prstGeom prst="rect">
          <a:avLst/>
        </a:prstGeom>
      </xdr:spPr>
    </xdr:pic>
    <xdr:clientData/>
  </xdr:twoCellAnchor>
  <xdr:twoCellAnchor>
    <xdr:from>
      <xdr:col>4</xdr:col>
      <xdr:colOff>809626</xdr:colOff>
      <xdr:row>58</xdr:row>
      <xdr:rowOff>0</xdr:rowOff>
    </xdr:from>
    <xdr:to>
      <xdr:col>6</xdr:col>
      <xdr:colOff>285750</xdr:colOff>
      <xdr:row>60</xdr:row>
      <xdr:rowOff>0</xdr:rowOff>
    </xdr:to>
    <xdr:sp macro="" textlink="">
      <xdr:nvSpPr>
        <xdr:cNvPr id="18" name="正方形/長方形 17">
          <a:extLst>
            <a:ext uri="{FF2B5EF4-FFF2-40B4-BE49-F238E27FC236}">
              <a16:creationId xmlns:a16="http://schemas.microsoft.com/office/drawing/2014/main" id="{D8E66AE4-6E3A-3AD5-0AD1-4D910471E593}"/>
            </a:ext>
          </a:extLst>
        </xdr:cNvPr>
        <xdr:cNvSpPr/>
      </xdr:nvSpPr>
      <xdr:spPr>
        <a:xfrm>
          <a:off x="2000251" y="15992475"/>
          <a:ext cx="1085849" cy="400050"/>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1600" b="1">
              <a:solidFill>
                <a:srgbClr val="FF0000"/>
              </a:solidFill>
            </a:rPr>
            <a:t>加　算</a:t>
          </a:r>
        </a:p>
      </xdr:txBody>
    </xdr:sp>
    <xdr:clientData/>
  </xdr:twoCellAnchor>
  <xdr:twoCellAnchor>
    <xdr:from>
      <xdr:col>11</xdr:col>
      <xdr:colOff>0</xdr:colOff>
      <xdr:row>58</xdr:row>
      <xdr:rowOff>0</xdr:rowOff>
    </xdr:from>
    <xdr:to>
      <xdr:col>12</xdr:col>
      <xdr:colOff>114299</xdr:colOff>
      <xdr:row>60</xdr:row>
      <xdr:rowOff>0</xdr:rowOff>
    </xdr:to>
    <xdr:sp macro="" textlink="">
      <xdr:nvSpPr>
        <xdr:cNvPr id="19" name="正方形/長方形 18">
          <a:extLst>
            <a:ext uri="{FF2B5EF4-FFF2-40B4-BE49-F238E27FC236}">
              <a16:creationId xmlns:a16="http://schemas.microsoft.com/office/drawing/2014/main" id="{01D4EF37-FEC4-4135-8372-C6D00250D447}"/>
            </a:ext>
          </a:extLst>
        </xdr:cNvPr>
        <xdr:cNvSpPr/>
      </xdr:nvSpPr>
      <xdr:spPr>
        <a:xfrm>
          <a:off x="7848600" y="15992475"/>
          <a:ext cx="1085849" cy="400050"/>
        </a:xfrm>
        <a:prstGeom prst="rect">
          <a:avLst/>
        </a:prstGeom>
        <a:noFill/>
        <a:ln w="38100" cap="flat" cmpd="sng" algn="ctr">
          <a:solidFill>
            <a:srgbClr val="0000FF"/>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1600" b="1">
              <a:solidFill>
                <a:srgbClr val="0000FF"/>
              </a:solidFill>
            </a:rPr>
            <a:t>減　算</a:t>
          </a:r>
        </a:p>
      </xdr:txBody>
    </xdr:sp>
    <xdr:clientData/>
  </xdr:twoCellAnchor>
  <xdr:twoCellAnchor editAs="oneCell">
    <xdr:from>
      <xdr:col>8</xdr:col>
      <xdr:colOff>866776</xdr:colOff>
      <xdr:row>60</xdr:row>
      <xdr:rowOff>0</xdr:rowOff>
    </xdr:from>
    <xdr:to>
      <xdr:col>15</xdr:col>
      <xdr:colOff>295276</xdr:colOff>
      <xdr:row>74</xdr:row>
      <xdr:rowOff>76200</xdr:rowOff>
    </xdr:to>
    <xdr:pic>
      <xdr:nvPicPr>
        <xdr:cNvPr id="21" name="図 20">
          <a:extLst>
            <a:ext uri="{FF2B5EF4-FFF2-40B4-BE49-F238E27FC236}">
              <a16:creationId xmlns:a16="http://schemas.microsoft.com/office/drawing/2014/main" id="{94A1FECC-780C-798B-A6C4-31A1658027A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28" r="23380" b="-1"/>
        <a:stretch/>
      </xdr:blipFill>
      <xdr:spPr>
        <a:xfrm>
          <a:off x="5800726" y="16392525"/>
          <a:ext cx="5372100" cy="2876550"/>
        </a:xfrm>
        <a:prstGeom prst="rect">
          <a:avLst/>
        </a:prstGeom>
      </xdr:spPr>
    </xdr:pic>
    <xdr:clientData/>
  </xdr:twoCellAnchor>
  <xdr:twoCellAnchor>
    <xdr:from>
      <xdr:col>0</xdr:col>
      <xdr:colOff>66675</xdr:colOff>
      <xdr:row>57</xdr:row>
      <xdr:rowOff>57150</xdr:rowOff>
    </xdr:from>
    <xdr:to>
      <xdr:col>15</xdr:col>
      <xdr:colOff>390525</xdr:colOff>
      <xdr:row>74</xdr:row>
      <xdr:rowOff>161925</xdr:rowOff>
    </xdr:to>
    <xdr:sp macro="" textlink="">
      <xdr:nvSpPr>
        <xdr:cNvPr id="26" name="正方形/長方形 25">
          <a:extLst>
            <a:ext uri="{FF2B5EF4-FFF2-40B4-BE49-F238E27FC236}">
              <a16:creationId xmlns:a16="http://schemas.microsoft.com/office/drawing/2014/main" id="{7B6121A4-66C0-2473-846F-1970019B970A}"/>
            </a:ext>
          </a:extLst>
        </xdr:cNvPr>
        <xdr:cNvSpPr/>
      </xdr:nvSpPr>
      <xdr:spPr>
        <a:xfrm>
          <a:off x="66675" y="15792450"/>
          <a:ext cx="11201400" cy="3562350"/>
        </a:xfrm>
        <a:prstGeom prst="rect">
          <a:avLst/>
        </a:prstGeom>
        <a:noFill/>
        <a:ln w="28575" cap="flat" cmpd="sng" algn="ctr">
          <a:solidFill>
            <a:schemeClr val="dk1"/>
          </a:solidFill>
          <a:prstDash val="dash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12</xdr:row>
      <xdr:rowOff>0</xdr:rowOff>
    </xdr:from>
    <xdr:to>
      <xdr:col>10</xdr:col>
      <xdr:colOff>0</xdr:colOff>
      <xdr:row>21</xdr:row>
      <xdr:rowOff>0</xdr:rowOff>
    </xdr:to>
    <xdr:cxnSp macro="">
      <xdr:nvCxnSpPr>
        <xdr:cNvPr id="28" name="直線コネクタ 27">
          <a:extLst>
            <a:ext uri="{FF2B5EF4-FFF2-40B4-BE49-F238E27FC236}">
              <a16:creationId xmlns:a16="http://schemas.microsoft.com/office/drawing/2014/main" id="{A5ED56AB-54CB-5FD3-A87D-4FB18374943E}"/>
            </a:ext>
          </a:extLst>
        </xdr:cNvPr>
        <xdr:cNvCxnSpPr/>
      </xdr:nvCxnSpPr>
      <xdr:spPr>
        <a:xfrm flipH="1">
          <a:off x="5905500" y="2457450"/>
          <a:ext cx="971550" cy="2743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38</xdr:row>
      <xdr:rowOff>419099</xdr:rowOff>
    </xdr:from>
    <xdr:to>
      <xdr:col>13</xdr:col>
      <xdr:colOff>12075</xdr:colOff>
      <xdr:row>47</xdr:row>
      <xdr:rowOff>390524</xdr:rowOff>
    </xdr:to>
    <xdr:sp macro="" textlink="">
      <xdr:nvSpPr>
        <xdr:cNvPr id="31" name="正方形/長方形 30">
          <a:extLst>
            <a:ext uri="{FF2B5EF4-FFF2-40B4-BE49-F238E27FC236}">
              <a16:creationId xmlns:a16="http://schemas.microsoft.com/office/drawing/2014/main" id="{7D4561D7-27DB-16D0-9478-C4935263604D}"/>
            </a:ext>
          </a:extLst>
        </xdr:cNvPr>
        <xdr:cNvSpPr/>
      </xdr:nvSpPr>
      <xdr:spPr>
        <a:xfrm>
          <a:off x="8820150" y="10915649"/>
          <a:ext cx="983625" cy="3133725"/>
        </a:xfrm>
        <a:prstGeom prst="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13</xdr:col>
      <xdr:colOff>64193</xdr:colOff>
      <xdr:row>38</xdr:row>
      <xdr:rowOff>419099</xdr:rowOff>
    </xdr:from>
    <xdr:to>
      <xdr:col>13</xdr:col>
      <xdr:colOff>967057</xdr:colOff>
      <xdr:row>47</xdr:row>
      <xdr:rowOff>390524</xdr:rowOff>
    </xdr:to>
    <xdr:sp macro="" textlink="">
      <xdr:nvSpPr>
        <xdr:cNvPr id="2048" name="正方形/長方形 2047">
          <a:extLst>
            <a:ext uri="{FF2B5EF4-FFF2-40B4-BE49-F238E27FC236}">
              <a16:creationId xmlns:a16="http://schemas.microsoft.com/office/drawing/2014/main" id="{9892DAB5-4FA1-4365-AADE-B9EB93F62465}"/>
            </a:ext>
          </a:extLst>
        </xdr:cNvPr>
        <xdr:cNvSpPr/>
      </xdr:nvSpPr>
      <xdr:spPr>
        <a:xfrm>
          <a:off x="9855893" y="10915649"/>
          <a:ext cx="902864" cy="3133725"/>
        </a:xfrm>
        <a:prstGeom prst="rect">
          <a:avLst/>
        </a:prstGeom>
        <a:noFill/>
        <a:ln w="38100" cap="flat" cmpd="sng" algn="ctr">
          <a:solidFill>
            <a:srgbClr val="0000FF"/>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0</xdr:colOff>
      <xdr:row>52</xdr:row>
      <xdr:rowOff>0</xdr:rowOff>
    </xdr:from>
    <xdr:to>
      <xdr:col>15</xdr:col>
      <xdr:colOff>0</xdr:colOff>
      <xdr:row>56</xdr:row>
      <xdr:rowOff>200025</xdr:rowOff>
    </xdr:to>
    <xdr:grpSp>
      <xdr:nvGrpSpPr>
        <xdr:cNvPr id="2053" name="グループ化 2052">
          <a:extLst>
            <a:ext uri="{FF2B5EF4-FFF2-40B4-BE49-F238E27FC236}">
              <a16:creationId xmlns:a16="http://schemas.microsoft.com/office/drawing/2014/main" id="{6952C391-EE5D-B6FC-C10C-C202FB34444D}"/>
            </a:ext>
          </a:extLst>
        </xdr:cNvPr>
        <xdr:cNvGrpSpPr/>
      </xdr:nvGrpSpPr>
      <xdr:grpSpPr>
        <a:xfrm>
          <a:off x="5905500" y="14735175"/>
          <a:ext cx="4972050" cy="1000125"/>
          <a:chOff x="5905500" y="14535150"/>
          <a:chExt cx="4972050" cy="800100"/>
        </a:xfrm>
      </xdr:grpSpPr>
      <xdr:sp macro="" textlink="">
        <xdr:nvSpPr>
          <xdr:cNvPr id="2051" name="正方形/長方形 2050">
            <a:extLst>
              <a:ext uri="{FF2B5EF4-FFF2-40B4-BE49-F238E27FC236}">
                <a16:creationId xmlns:a16="http://schemas.microsoft.com/office/drawing/2014/main" id="{71495D0E-E48A-4B13-BB2E-19F66917BD86}"/>
              </a:ext>
            </a:extLst>
          </xdr:cNvPr>
          <xdr:cNvSpPr/>
        </xdr:nvSpPr>
        <xdr:spPr>
          <a:xfrm>
            <a:off x="5905500" y="14535150"/>
            <a:ext cx="2914650" cy="8001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a:latin typeface="+mn-ea"/>
                <a:ea typeface="+mn-ea"/>
              </a:rPr>
              <a:t>⑯＝別表５①欄</a:t>
            </a:r>
            <a:endParaRPr kumimoji="1" lang="en-US" altLang="ja-JP" sz="1100">
              <a:latin typeface="+mn-ea"/>
              <a:ea typeface="+mn-ea"/>
            </a:endParaRPr>
          </a:p>
          <a:p>
            <a:pPr algn="l"/>
            <a:r>
              <a:rPr kumimoji="1" lang="ja-JP" altLang="en-US" sz="1100">
                <a:latin typeface="+mn-ea"/>
                <a:ea typeface="+mn-ea"/>
              </a:rPr>
              <a:t>⑰＝別表５②～⑥のうち該当する欄</a:t>
            </a:r>
            <a:endParaRPr kumimoji="1" lang="en-US" altLang="ja-JP" sz="1100">
              <a:latin typeface="+mn-ea"/>
              <a:ea typeface="+mn-ea"/>
            </a:endParaRPr>
          </a:p>
          <a:p>
            <a:pPr algn="l"/>
            <a:r>
              <a:rPr kumimoji="1" lang="ja-JP" altLang="en-US" sz="1100">
                <a:latin typeface="+mn-ea"/>
                <a:ea typeface="+mn-ea"/>
              </a:rPr>
              <a:t>⑱＝</a:t>
            </a:r>
            <a:r>
              <a:rPr kumimoji="1" lang="ja-JP" altLang="ja-JP" sz="1100">
                <a:solidFill>
                  <a:schemeClr val="dk1"/>
                </a:solidFill>
                <a:effectLst/>
                <a:latin typeface="+mn-ea"/>
                <a:ea typeface="+mn-ea"/>
                <a:cs typeface="+mn-cs"/>
              </a:rPr>
              <a:t>別表５</a:t>
            </a:r>
            <a:r>
              <a:rPr kumimoji="1" lang="ja-JP" altLang="en-US" sz="1100">
                <a:solidFill>
                  <a:schemeClr val="dk1"/>
                </a:solidFill>
                <a:effectLst/>
                <a:latin typeface="+mn-ea"/>
                <a:ea typeface="+mn-ea"/>
                <a:cs typeface="+mn-cs"/>
              </a:rPr>
              <a:t>⑧</a:t>
            </a:r>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⑬</a:t>
            </a:r>
            <a:r>
              <a:rPr kumimoji="1" lang="ja-JP" altLang="ja-JP" sz="1100">
                <a:solidFill>
                  <a:schemeClr val="dk1"/>
                </a:solidFill>
                <a:effectLst/>
                <a:latin typeface="+mn-ea"/>
                <a:ea typeface="+mn-ea"/>
                <a:cs typeface="+mn-cs"/>
              </a:rPr>
              <a:t>のうち該当する欄</a:t>
            </a:r>
            <a:br>
              <a:rPr kumimoji="1" lang="en-US" altLang="ja-JP" sz="1100">
                <a:solidFill>
                  <a:schemeClr val="dk1"/>
                </a:solidFill>
                <a:effectLst/>
                <a:latin typeface="+mn-ea"/>
                <a:ea typeface="+mn-ea"/>
                <a:cs typeface="+mn-cs"/>
              </a:rPr>
            </a:br>
            <a:endParaRPr kumimoji="1" lang="en-US" altLang="ja-JP" sz="1100">
              <a:solidFill>
                <a:schemeClr val="dk1"/>
              </a:solidFill>
              <a:effectLst/>
              <a:latin typeface="+mn-ea"/>
              <a:ea typeface="+mn-ea"/>
              <a:cs typeface="+mn-cs"/>
            </a:endParaRPr>
          </a:p>
        </xdr:txBody>
      </xdr:sp>
      <xdr:sp macro="" textlink="">
        <xdr:nvSpPr>
          <xdr:cNvPr id="2052" name="正方形/長方形 2051">
            <a:extLst>
              <a:ext uri="{FF2B5EF4-FFF2-40B4-BE49-F238E27FC236}">
                <a16:creationId xmlns:a16="http://schemas.microsoft.com/office/drawing/2014/main" id="{D56FE426-3153-45F9-BDCB-A6A7181CB52D}"/>
              </a:ext>
            </a:extLst>
          </xdr:cNvPr>
          <xdr:cNvSpPr/>
        </xdr:nvSpPr>
        <xdr:spPr>
          <a:xfrm>
            <a:off x="8820150" y="14535150"/>
            <a:ext cx="2057400" cy="8001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1100">
                <a:solidFill>
                  <a:schemeClr val="dk1"/>
                </a:solidFill>
                <a:effectLst/>
                <a:latin typeface="+mn-ea"/>
                <a:ea typeface="+mn-ea"/>
                <a:cs typeface="+mn-cs"/>
              </a:rPr>
              <a:t>⑲＝別表５㉔欄</a:t>
            </a:r>
            <a:endParaRPr kumimoji="1" lang="en-US" altLang="ja-JP" sz="1100">
              <a:solidFill>
                <a:schemeClr val="dk1"/>
              </a:solidFill>
              <a:effectLst/>
              <a:latin typeface="+mn-ea"/>
              <a:ea typeface="+mn-ea"/>
              <a:cs typeface="+mn-cs"/>
            </a:endParaRPr>
          </a:p>
          <a:p>
            <a:pPr algn="l"/>
            <a:r>
              <a:rPr kumimoji="1" lang="ja-JP" altLang="en-US" sz="1100">
                <a:latin typeface="+mn-ea"/>
                <a:ea typeface="+mn-ea"/>
              </a:rPr>
              <a:t>⑳＝</a:t>
            </a:r>
            <a:r>
              <a:rPr kumimoji="1" lang="ja-JP" altLang="ja-JP" sz="1100">
                <a:solidFill>
                  <a:schemeClr val="dk1"/>
                </a:solidFill>
                <a:effectLst/>
                <a:latin typeface="+mn-ea"/>
                <a:ea typeface="+mn-ea"/>
                <a:cs typeface="+mn-cs"/>
              </a:rPr>
              <a:t>別表５</a:t>
            </a:r>
            <a:r>
              <a:rPr kumimoji="1" lang="ja-JP" altLang="en-US" sz="1100">
                <a:solidFill>
                  <a:schemeClr val="dk1"/>
                </a:solidFill>
                <a:effectLst/>
                <a:latin typeface="+mn-ea"/>
                <a:ea typeface="+mn-ea"/>
                <a:cs typeface="+mn-cs"/>
              </a:rPr>
              <a:t>㉕欄</a:t>
            </a:r>
            <a:endParaRPr kumimoji="1" lang="en-US" altLang="ja-JP" sz="1100">
              <a:solidFill>
                <a:schemeClr val="dk1"/>
              </a:solidFill>
              <a:effectLst/>
              <a:latin typeface="+mn-ea"/>
              <a:ea typeface="+mn-ea"/>
              <a:cs typeface="+mn-cs"/>
            </a:endParaRPr>
          </a:p>
          <a:p>
            <a:pPr algn="l"/>
            <a:r>
              <a:rPr kumimoji="1" lang="ja-JP" altLang="en-US" sz="1100">
                <a:solidFill>
                  <a:schemeClr val="dk1"/>
                </a:solidFill>
                <a:effectLst/>
                <a:latin typeface="+mn-ea"/>
                <a:ea typeface="+mn-ea"/>
                <a:cs typeface="+mn-cs"/>
              </a:rPr>
              <a:t>㉑＝別表５㉟欄</a:t>
            </a:r>
            <a:endParaRPr kumimoji="1" lang="ja-JP" altLang="en-US" sz="1100">
              <a:latin typeface="+mn-ea"/>
              <a:ea typeface="+mn-ea"/>
            </a:endParaRPr>
          </a:p>
        </xdr:txBody>
      </xdr:sp>
    </xdr:grpSp>
    <xdr:clientData/>
  </xdr:twoCellAnchor>
  <xdr:twoCellAnchor>
    <xdr:from>
      <xdr:col>12</xdr:col>
      <xdr:colOff>533400</xdr:colOff>
      <xdr:row>48</xdr:row>
      <xdr:rowOff>85724</xdr:rowOff>
    </xdr:from>
    <xdr:to>
      <xdr:col>13</xdr:col>
      <xdr:colOff>533400</xdr:colOff>
      <xdr:row>52</xdr:row>
      <xdr:rowOff>0</xdr:rowOff>
    </xdr:to>
    <xdr:sp macro="" textlink="">
      <xdr:nvSpPr>
        <xdr:cNvPr id="2054" name="矢印: 上 2053">
          <a:extLst>
            <a:ext uri="{FF2B5EF4-FFF2-40B4-BE49-F238E27FC236}">
              <a16:creationId xmlns:a16="http://schemas.microsoft.com/office/drawing/2014/main" id="{14F08C90-E94A-0763-58E6-308F8AE9D78C}"/>
            </a:ext>
          </a:extLst>
        </xdr:cNvPr>
        <xdr:cNvSpPr/>
      </xdr:nvSpPr>
      <xdr:spPr>
        <a:xfrm>
          <a:off x="9353550" y="14135099"/>
          <a:ext cx="971550" cy="600076"/>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52</xdr:row>
      <xdr:rowOff>0</xdr:rowOff>
    </xdr:from>
    <xdr:to>
      <xdr:col>14</xdr:col>
      <xdr:colOff>0</xdr:colOff>
      <xdr:row>56</xdr:row>
      <xdr:rowOff>0</xdr:rowOff>
    </xdr:to>
    <xdr:sp macro="" textlink="">
      <xdr:nvSpPr>
        <xdr:cNvPr id="2056" name="正方形/長方形 2055">
          <a:extLst>
            <a:ext uri="{FF2B5EF4-FFF2-40B4-BE49-F238E27FC236}">
              <a16:creationId xmlns:a16="http://schemas.microsoft.com/office/drawing/2014/main" id="{2FD852C6-D08E-F5CF-F8B8-BAE1CAD6BB90}"/>
            </a:ext>
          </a:extLst>
        </xdr:cNvPr>
        <xdr:cNvSpPr/>
      </xdr:nvSpPr>
      <xdr:spPr>
        <a:xfrm>
          <a:off x="5905500" y="14735175"/>
          <a:ext cx="4857750" cy="80010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121358</xdr:colOff>
      <xdr:row>3</xdr:row>
      <xdr:rowOff>28575</xdr:rowOff>
    </xdr:from>
    <xdr:to>
      <xdr:col>1</xdr:col>
      <xdr:colOff>238125</xdr:colOff>
      <xdr:row>3</xdr:row>
      <xdr:rowOff>1476375</xdr:rowOff>
    </xdr:to>
    <xdr:sp macro="" textlink="">
      <xdr:nvSpPr>
        <xdr:cNvPr id="2" name="左大かっこ 1">
          <a:extLst>
            <a:ext uri="{FF2B5EF4-FFF2-40B4-BE49-F238E27FC236}">
              <a16:creationId xmlns:a16="http://schemas.microsoft.com/office/drawing/2014/main" id="{4EE447BC-24EB-5626-DE66-D3A1875E443A}"/>
            </a:ext>
          </a:extLst>
        </xdr:cNvPr>
        <xdr:cNvSpPr/>
      </xdr:nvSpPr>
      <xdr:spPr>
        <a:xfrm>
          <a:off x="486483" y="1520825"/>
          <a:ext cx="116767" cy="1447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41D9-C787-4E7E-A8E4-FC6355F321CF}">
  <sheetPr>
    <pageSetUpPr fitToPage="1"/>
  </sheetPr>
  <dimension ref="B1:AH165"/>
  <sheetViews>
    <sheetView showGridLines="0" tabSelected="1" zoomScaleNormal="100" zoomScaleSheetLayoutView="120" workbookViewId="0">
      <selection activeCell="I13" sqref="I13"/>
    </sheetView>
  </sheetViews>
  <sheetFormatPr defaultRowHeight="12"/>
  <cols>
    <col min="1" max="1" width="1.5703125" style="7" customWidth="1"/>
    <col min="2" max="2" width="5.28515625" style="7" customWidth="1"/>
    <col min="3" max="3" width="5.42578125" style="7" customWidth="1"/>
    <col min="4" max="4" width="5.5703125" style="7" customWidth="1"/>
    <col min="5" max="5" width="14.28515625" style="7" customWidth="1"/>
    <col min="6" max="6" width="9.85546875" style="7" customWidth="1"/>
    <col min="7" max="7" width="17.42578125" style="7" customWidth="1"/>
    <col min="8" max="14" width="14.5703125" style="7" customWidth="1"/>
    <col min="15" max="15" width="1.7109375" style="7" customWidth="1"/>
    <col min="16" max="16384" width="9.140625" style="7"/>
  </cols>
  <sheetData>
    <row r="1" spans="2:15" ht="21.75" customHeight="1">
      <c r="B1" s="6" t="s">
        <v>0</v>
      </c>
    </row>
    <row r="2" spans="2:15" ht="24.75" customHeight="1">
      <c r="B2" s="6"/>
      <c r="L2" s="121" t="s">
        <v>1</v>
      </c>
      <c r="M2" s="123" t="s">
        <v>2</v>
      </c>
      <c r="N2" s="89" t="str">
        <f>IFERROR(I16/G16,"")</f>
        <v/>
      </c>
    </row>
    <row r="3" spans="2:15" ht="24.75" customHeight="1">
      <c r="B3" s="6"/>
      <c r="L3" s="122"/>
      <c r="M3" s="99"/>
      <c r="N3" s="90"/>
    </row>
    <row r="4" spans="2:15" ht="12" customHeight="1" thickBot="1">
      <c r="B4" s="6"/>
    </row>
    <row r="5" spans="2:15" ht="7.5" customHeight="1">
      <c r="B5" s="8"/>
      <c r="C5" s="9"/>
      <c r="D5" s="9"/>
      <c r="E5" s="9"/>
      <c r="F5" s="9"/>
      <c r="G5" s="9"/>
      <c r="H5" s="10"/>
      <c r="I5" s="108" t="s">
        <v>113</v>
      </c>
      <c r="J5" s="109"/>
      <c r="K5" s="10" t="s">
        <v>112</v>
      </c>
      <c r="L5" s="80"/>
      <c r="M5" s="81"/>
      <c r="N5" s="82"/>
    </row>
    <row r="6" spans="2:15" ht="15.95" customHeight="1">
      <c r="B6" s="12"/>
      <c r="C6" s="13" t="s">
        <v>3</v>
      </c>
      <c r="D6" s="14"/>
      <c r="E6" s="14"/>
      <c r="F6" s="14"/>
      <c r="G6" s="15"/>
      <c r="H6" s="16" t="s">
        <v>4</v>
      </c>
      <c r="I6" s="110"/>
      <c r="J6" s="111"/>
      <c r="K6" s="91" t="s">
        <v>5</v>
      </c>
      <c r="L6" s="83"/>
      <c r="M6" s="84"/>
      <c r="N6" s="85"/>
      <c r="O6" s="17"/>
    </row>
    <row r="7" spans="2:15" ht="15.95" customHeight="1">
      <c r="B7" s="17"/>
      <c r="C7" s="18" t="s">
        <v>6</v>
      </c>
      <c r="D7" s="14"/>
      <c r="E7" s="14"/>
      <c r="F7" s="14"/>
      <c r="G7" s="15"/>
      <c r="H7" s="16" t="s">
        <v>7</v>
      </c>
      <c r="I7" s="112" t="s">
        <v>114</v>
      </c>
      <c r="J7" s="113"/>
      <c r="K7" s="91"/>
      <c r="L7" s="83"/>
      <c r="M7" s="84"/>
      <c r="N7" s="85"/>
      <c r="O7" s="17"/>
    </row>
    <row r="8" spans="2:15" ht="8.25" customHeight="1">
      <c r="B8" s="19"/>
      <c r="C8" s="20"/>
      <c r="D8" s="20"/>
      <c r="E8" s="20"/>
      <c r="F8" s="20"/>
      <c r="G8" s="20"/>
      <c r="H8" s="21"/>
      <c r="I8" s="114"/>
      <c r="J8" s="115"/>
      <c r="K8" s="22"/>
      <c r="L8" s="86"/>
      <c r="M8" s="87"/>
      <c r="N8" s="88"/>
      <c r="O8" s="17"/>
    </row>
    <row r="9" spans="2:15" ht="15.95" customHeight="1">
      <c r="B9" s="92" t="s">
        <v>8</v>
      </c>
      <c r="C9" s="93"/>
      <c r="D9" s="93"/>
      <c r="E9" s="93"/>
      <c r="F9" s="94"/>
      <c r="G9" s="101" t="s">
        <v>9</v>
      </c>
      <c r="H9" s="102" t="s">
        <v>10</v>
      </c>
      <c r="I9" s="103"/>
      <c r="J9" s="24" t="s">
        <v>11</v>
      </c>
      <c r="K9" s="25"/>
      <c r="L9" s="26"/>
      <c r="M9" s="102" t="s">
        <v>12</v>
      </c>
      <c r="N9" s="103"/>
      <c r="O9" s="17"/>
    </row>
    <row r="10" spans="2:15" ht="15.95" customHeight="1">
      <c r="B10" s="95"/>
      <c r="C10" s="96"/>
      <c r="D10" s="96"/>
      <c r="E10" s="96"/>
      <c r="F10" s="97"/>
      <c r="G10" s="91"/>
      <c r="H10" s="104" t="s">
        <v>13</v>
      </c>
      <c r="I10" s="104" t="s">
        <v>14</v>
      </c>
      <c r="J10" s="27"/>
      <c r="K10" s="106" t="s">
        <v>15</v>
      </c>
      <c r="L10" s="106" t="s">
        <v>16</v>
      </c>
      <c r="M10" s="104" t="s">
        <v>13</v>
      </c>
      <c r="N10" s="104" t="s">
        <v>14</v>
      </c>
      <c r="O10" s="17"/>
    </row>
    <row r="11" spans="2:15" ht="15.95" customHeight="1">
      <c r="B11" s="95"/>
      <c r="C11" s="96"/>
      <c r="D11" s="96"/>
      <c r="E11" s="96"/>
      <c r="F11" s="97"/>
      <c r="G11" s="91"/>
      <c r="H11" s="105"/>
      <c r="I11" s="105"/>
      <c r="J11" s="28"/>
      <c r="K11" s="107"/>
      <c r="L11" s="107"/>
      <c r="M11" s="105"/>
      <c r="N11" s="105"/>
      <c r="O11" s="17"/>
    </row>
    <row r="12" spans="2:15" ht="15.95" customHeight="1">
      <c r="B12" s="98"/>
      <c r="C12" s="99"/>
      <c r="D12" s="99"/>
      <c r="E12" s="99"/>
      <c r="F12" s="100"/>
      <c r="G12" s="29" t="s">
        <v>17</v>
      </c>
      <c r="H12" s="30" t="s">
        <v>18</v>
      </c>
      <c r="I12" s="30" t="s">
        <v>19</v>
      </c>
      <c r="J12" s="30" t="s">
        <v>20</v>
      </c>
      <c r="K12" s="30" t="s">
        <v>21</v>
      </c>
      <c r="L12" s="30" t="s">
        <v>22</v>
      </c>
      <c r="M12" s="29" t="s">
        <v>23</v>
      </c>
      <c r="N12" s="31" t="s">
        <v>24</v>
      </c>
      <c r="O12" s="17"/>
    </row>
    <row r="13" spans="2:15" ht="24" customHeight="1">
      <c r="B13" s="133" t="s">
        <v>25</v>
      </c>
      <c r="C13" s="124" t="s">
        <v>26</v>
      </c>
      <c r="D13" s="124" t="s">
        <v>27</v>
      </c>
      <c r="E13" s="78"/>
      <c r="F13" s="79"/>
      <c r="G13" s="181">
        <f>SUM(H13:J13)</f>
        <v>0</v>
      </c>
      <c r="H13" s="182"/>
      <c r="I13" s="182"/>
      <c r="J13" s="182"/>
      <c r="K13" s="181" t="str">
        <f>IFERROR(J13-L13,"")</f>
        <v/>
      </c>
      <c r="L13" s="181" t="str">
        <f>IFERROR(J13*$N$2,"")</f>
        <v/>
      </c>
      <c r="M13" s="183" t="str">
        <f>IFERROR(H13+K13,"")</f>
        <v/>
      </c>
      <c r="N13" s="184" t="str">
        <f>IFERROR(I13+L13,"")</f>
        <v/>
      </c>
      <c r="O13" s="17"/>
    </row>
    <row r="14" spans="2:15" ht="24" customHeight="1">
      <c r="B14" s="134"/>
      <c r="C14" s="125"/>
      <c r="D14" s="125"/>
      <c r="E14" s="32" t="s">
        <v>28</v>
      </c>
      <c r="F14" s="37" t="s">
        <v>29</v>
      </c>
      <c r="G14" s="181">
        <f t="shared" ref="G14:G15" si="0">SUM(H14:J14)</f>
        <v>0</v>
      </c>
      <c r="H14" s="182"/>
      <c r="I14" s="182"/>
      <c r="J14" s="182"/>
      <c r="K14" s="181" t="str">
        <f>IFERROR(J14-L14,"")</f>
        <v/>
      </c>
      <c r="L14" s="181" t="str">
        <f t="shared" ref="L14:L19" si="1">IFERROR(J14*$N$2,"")</f>
        <v/>
      </c>
      <c r="M14" s="183" t="str">
        <f t="shared" ref="M14:M39" si="2">IFERROR(H14+K14,"")</f>
        <v/>
      </c>
      <c r="N14" s="184" t="str">
        <f t="shared" ref="N14:N39" si="3">IFERROR(I14+L14,"")</f>
        <v/>
      </c>
      <c r="O14" s="17"/>
    </row>
    <row r="15" spans="2:15" ht="24" customHeight="1" thickBot="1">
      <c r="B15" s="134"/>
      <c r="C15" s="125"/>
      <c r="D15" s="125"/>
      <c r="E15" s="14" t="s">
        <v>30</v>
      </c>
      <c r="F15" s="38" t="s">
        <v>31</v>
      </c>
      <c r="G15" s="185">
        <f t="shared" si="0"/>
        <v>0</v>
      </c>
      <c r="H15" s="182"/>
      <c r="I15" s="186"/>
      <c r="J15" s="182"/>
      <c r="K15" s="181" t="str">
        <f t="shared" ref="K15" si="4">IFERROR(J15-L15,"")</f>
        <v/>
      </c>
      <c r="L15" s="181" t="str">
        <f t="shared" si="1"/>
        <v/>
      </c>
      <c r="M15" s="183" t="str">
        <f t="shared" si="2"/>
        <v/>
      </c>
      <c r="N15" s="184" t="str">
        <f t="shared" si="3"/>
        <v/>
      </c>
      <c r="O15" s="17"/>
    </row>
    <row r="16" spans="2:15" ht="24" customHeight="1" thickBot="1">
      <c r="B16" s="134"/>
      <c r="C16" s="125"/>
      <c r="D16" s="126"/>
      <c r="E16" s="40" t="s">
        <v>32</v>
      </c>
      <c r="F16" s="41" t="s">
        <v>33</v>
      </c>
      <c r="G16" s="187">
        <f>SUM(H16:J16)</f>
        <v>0</v>
      </c>
      <c r="H16" s="188">
        <f>H13+H14-H15</f>
        <v>0</v>
      </c>
      <c r="I16" s="187">
        <f t="shared" ref="I16:J16" si="5">I13+I14-I15</f>
        <v>0</v>
      </c>
      <c r="J16" s="189">
        <f t="shared" si="5"/>
        <v>0</v>
      </c>
      <c r="K16" s="181" t="str">
        <f>IFERROR(K13+K14-K15,"")</f>
        <v/>
      </c>
      <c r="L16" s="181" t="str">
        <f>IFERROR(L13+L14-L15,"")</f>
        <v/>
      </c>
      <c r="M16" s="183" t="str">
        <f>IFERROR(H16+K16,"")</f>
        <v/>
      </c>
      <c r="N16" s="184" t="str">
        <f>IFERROR(I16+L16,"")</f>
        <v/>
      </c>
      <c r="O16" s="17"/>
    </row>
    <row r="17" spans="2:34" ht="24" customHeight="1">
      <c r="B17" s="134"/>
      <c r="C17" s="125"/>
      <c r="D17" s="124" t="s">
        <v>34</v>
      </c>
      <c r="E17" s="78"/>
      <c r="F17" s="79"/>
      <c r="G17" s="181">
        <f>SUM(H17:J17)</f>
        <v>0</v>
      </c>
      <c r="H17" s="182"/>
      <c r="I17" s="190"/>
      <c r="J17" s="182"/>
      <c r="K17" s="181" t="str">
        <f>IFERROR(J17-L17,"")</f>
        <v/>
      </c>
      <c r="L17" s="181" t="str">
        <f t="shared" si="1"/>
        <v/>
      </c>
      <c r="M17" s="183" t="str">
        <f t="shared" si="2"/>
        <v/>
      </c>
      <c r="N17" s="184" t="str">
        <f t="shared" si="3"/>
        <v/>
      </c>
      <c r="O17" s="17"/>
    </row>
    <row r="18" spans="2:34" ht="24" customHeight="1">
      <c r="B18" s="134"/>
      <c r="C18" s="125"/>
      <c r="D18" s="125"/>
      <c r="E18" s="45" t="s">
        <v>28</v>
      </c>
      <c r="F18" s="37" t="s">
        <v>29</v>
      </c>
      <c r="G18" s="181">
        <f t="shared" ref="G18:G19" si="6">SUM(H18:J18)</f>
        <v>0</v>
      </c>
      <c r="H18" s="182"/>
      <c r="I18" s="182"/>
      <c r="J18" s="182"/>
      <c r="K18" s="181" t="str">
        <f t="shared" ref="K18:K19" si="7">IFERROR(J18-L18,"")</f>
        <v/>
      </c>
      <c r="L18" s="181" t="str">
        <f t="shared" si="1"/>
        <v/>
      </c>
      <c r="M18" s="183" t="str">
        <f t="shared" si="2"/>
        <v/>
      </c>
      <c r="N18" s="184" t="str">
        <f t="shared" si="3"/>
        <v/>
      </c>
      <c r="O18" s="17"/>
    </row>
    <row r="19" spans="2:34" ht="24" customHeight="1">
      <c r="B19" s="134"/>
      <c r="C19" s="125"/>
      <c r="D19" s="125"/>
      <c r="E19" s="22" t="s">
        <v>30</v>
      </c>
      <c r="F19" s="38" t="s">
        <v>31</v>
      </c>
      <c r="G19" s="185">
        <f t="shared" si="6"/>
        <v>0</v>
      </c>
      <c r="H19" s="186"/>
      <c r="I19" s="186"/>
      <c r="J19" s="182"/>
      <c r="K19" s="181" t="str">
        <f t="shared" si="7"/>
        <v/>
      </c>
      <c r="L19" s="181" t="str">
        <f t="shared" si="1"/>
        <v/>
      </c>
      <c r="M19" s="183" t="str">
        <f t="shared" si="2"/>
        <v/>
      </c>
      <c r="N19" s="184" t="str">
        <f t="shared" si="3"/>
        <v/>
      </c>
      <c r="O19" s="17"/>
    </row>
    <row r="20" spans="2:34" ht="24" customHeight="1">
      <c r="B20" s="134"/>
      <c r="C20" s="125"/>
      <c r="D20" s="126"/>
      <c r="E20" s="40" t="s">
        <v>32</v>
      </c>
      <c r="F20" s="41" t="s">
        <v>35</v>
      </c>
      <c r="G20" s="191">
        <f>SUM(H20:J20)</f>
        <v>0</v>
      </c>
      <c r="H20" s="181">
        <f>H17+H18-H19</f>
        <v>0</v>
      </c>
      <c r="I20" s="181">
        <f t="shared" ref="I20:J20" si="8">I17+I18-I19</f>
        <v>0</v>
      </c>
      <c r="J20" s="181">
        <f t="shared" si="8"/>
        <v>0</v>
      </c>
      <c r="K20" s="181" t="str">
        <f>IFERROR(K17+K18-K19,"")</f>
        <v/>
      </c>
      <c r="L20" s="181" t="str">
        <f>IFERROR(L17+L18-L19,"")</f>
        <v/>
      </c>
      <c r="M20" s="183" t="str">
        <f>IFERROR(H20+K20,"")</f>
        <v/>
      </c>
      <c r="N20" s="184" t="str">
        <f>IFERROR(I20+L20,"")</f>
        <v/>
      </c>
      <c r="O20" s="17"/>
    </row>
    <row r="21" spans="2:34" ht="24" customHeight="1">
      <c r="B21" s="134"/>
      <c r="C21" s="125"/>
      <c r="D21" s="47" t="s">
        <v>36</v>
      </c>
      <c r="E21" s="48"/>
      <c r="F21" s="49" t="s">
        <v>37</v>
      </c>
      <c r="G21" s="192">
        <f t="shared" ref="G21:G45" si="9">SUM(H21:J21)</f>
        <v>0</v>
      </c>
      <c r="H21" s="192">
        <f>H16-H20</f>
        <v>0</v>
      </c>
      <c r="I21" s="192">
        <f>I16-I20</f>
        <v>0</v>
      </c>
      <c r="J21" s="181">
        <f>J16-J20</f>
        <v>0</v>
      </c>
      <c r="K21" s="181" t="str">
        <f>IFERROR(K16-K20,"")</f>
        <v/>
      </c>
      <c r="L21" s="181" t="str">
        <f>IFERROR(L16-L20,"")</f>
        <v/>
      </c>
      <c r="M21" s="183" t="str">
        <f t="shared" si="2"/>
        <v/>
      </c>
      <c r="N21" s="184" t="str">
        <f t="shared" si="3"/>
        <v/>
      </c>
      <c r="O21" s="17"/>
      <c r="R21" s="51"/>
      <c r="AH21" s="51"/>
    </row>
    <row r="22" spans="2:34" ht="24" customHeight="1">
      <c r="B22" s="134"/>
      <c r="C22" s="126"/>
      <c r="D22" s="127" t="s">
        <v>38</v>
      </c>
      <c r="E22" s="117"/>
      <c r="F22" s="118"/>
      <c r="G22" s="181">
        <f t="shared" si="9"/>
        <v>0</v>
      </c>
      <c r="H22" s="182"/>
      <c r="I22" s="190"/>
      <c r="J22" s="182"/>
      <c r="K22" s="181" t="str">
        <f>IFERROR(J22-L22,"")</f>
        <v/>
      </c>
      <c r="L22" s="181" t="str">
        <f t="shared" ref="L22" si="10">IFERROR(J22*$N$2,"")</f>
        <v/>
      </c>
      <c r="M22" s="183" t="str">
        <f t="shared" si="2"/>
        <v/>
      </c>
      <c r="N22" s="184" t="str">
        <f t="shared" si="3"/>
        <v/>
      </c>
      <c r="O22" s="17"/>
    </row>
    <row r="23" spans="2:34" ht="24" customHeight="1">
      <c r="B23" s="134"/>
      <c r="C23" s="127" t="s">
        <v>39</v>
      </c>
      <c r="D23" s="117"/>
      <c r="E23" s="117"/>
      <c r="F23" s="118"/>
      <c r="G23" s="181">
        <f t="shared" si="9"/>
        <v>0</v>
      </c>
      <c r="H23" s="181">
        <f>H21-H22</f>
        <v>0</v>
      </c>
      <c r="I23" s="181">
        <f t="shared" ref="I23:J23" si="11">I21-I22</f>
        <v>0</v>
      </c>
      <c r="J23" s="181">
        <f t="shared" si="11"/>
        <v>0</v>
      </c>
      <c r="K23" s="181" t="str">
        <f>IFERROR(K21-K22,"")</f>
        <v/>
      </c>
      <c r="L23" s="181" t="str">
        <f>IFERROR(L21-L22,"")</f>
        <v/>
      </c>
      <c r="M23" s="183" t="str">
        <f t="shared" si="2"/>
        <v/>
      </c>
      <c r="N23" s="184" t="str">
        <f t="shared" si="3"/>
        <v/>
      </c>
      <c r="O23" s="17"/>
    </row>
    <row r="24" spans="2:34" ht="24" customHeight="1">
      <c r="B24" s="134"/>
      <c r="C24" s="124" t="s">
        <v>40</v>
      </c>
      <c r="D24" s="128" t="s">
        <v>41</v>
      </c>
      <c r="E24" s="78"/>
      <c r="F24" s="79"/>
      <c r="G24" s="181">
        <f t="shared" si="9"/>
        <v>0</v>
      </c>
      <c r="H24" s="182"/>
      <c r="I24" s="182"/>
      <c r="J24" s="182"/>
      <c r="K24" s="181" t="str">
        <f t="shared" ref="K24:K25" si="12">IFERROR(J24-L24,"")</f>
        <v/>
      </c>
      <c r="L24" s="181" t="str">
        <f t="shared" ref="L24:L25" si="13">IFERROR(J24*$N$2,"")</f>
        <v/>
      </c>
      <c r="M24" s="183" t="str">
        <f t="shared" si="2"/>
        <v/>
      </c>
      <c r="N24" s="184" t="str">
        <f t="shared" si="3"/>
        <v/>
      </c>
      <c r="O24" s="17"/>
    </row>
    <row r="25" spans="2:34" ht="24" customHeight="1">
      <c r="B25" s="134"/>
      <c r="C25" s="125"/>
      <c r="D25" s="129"/>
      <c r="E25" s="119"/>
      <c r="F25" s="120"/>
      <c r="G25" s="181">
        <f t="shared" si="9"/>
        <v>0</v>
      </c>
      <c r="H25" s="182"/>
      <c r="I25" s="182"/>
      <c r="J25" s="182"/>
      <c r="K25" s="181" t="str">
        <f t="shared" si="12"/>
        <v/>
      </c>
      <c r="L25" s="181" t="str">
        <f t="shared" si="13"/>
        <v/>
      </c>
      <c r="M25" s="183" t="str">
        <f t="shared" si="2"/>
        <v/>
      </c>
      <c r="N25" s="184" t="str">
        <f t="shared" si="3"/>
        <v/>
      </c>
      <c r="O25" s="17"/>
    </row>
    <row r="26" spans="2:34" ht="24" customHeight="1">
      <c r="B26" s="134"/>
      <c r="C26" s="125"/>
      <c r="D26" s="130"/>
      <c r="E26" s="40" t="s">
        <v>32</v>
      </c>
      <c r="F26" s="41" t="s">
        <v>42</v>
      </c>
      <c r="G26" s="189">
        <f t="shared" si="9"/>
        <v>0</v>
      </c>
      <c r="H26" s="189">
        <f t="shared" ref="H26:J26" si="14">SUM(H24:H25)</f>
        <v>0</v>
      </c>
      <c r="I26" s="189">
        <f t="shared" si="14"/>
        <v>0</v>
      </c>
      <c r="J26" s="189">
        <f t="shared" si="14"/>
        <v>0</v>
      </c>
      <c r="K26" s="181">
        <f>SUM(K24:K25)</f>
        <v>0</v>
      </c>
      <c r="L26" s="181">
        <f>SUM(L24:L25)</f>
        <v>0</v>
      </c>
      <c r="M26" s="183">
        <f t="shared" si="2"/>
        <v>0</v>
      </c>
      <c r="N26" s="184">
        <f t="shared" si="3"/>
        <v>0</v>
      </c>
      <c r="O26" s="17"/>
    </row>
    <row r="27" spans="2:34" ht="24" customHeight="1">
      <c r="B27" s="134"/>
      <c r="C27" s="125"/>
      <c r="D27" s="128" t="s">
        <v>43</v>
      </c>
      <c r="E27" s="78"/>
      <c r="F27" s="79"/>
      <c r="G27" s="181">
        <f t="shared" si="9"/>
        <v>0</v>
      </c>
      <c r="H27" s="182"/>
      <c r="I27" s="182"/>
      <c r="J27" s="182"/>
      <c r="K27" s="181" t="str">
        <f t="shared" ref="K27:K28" si="15">IFERROR(J27-L27,"")</f>
        <v/>
      </c>
      <c r="L27" s="181" t="str">
        <f t="shared" ref="L27:L28" si="16">IFERROR(J27*$N$2,"")</f>
        <v/>
      </c>
      <c r="M27" s="183" t="str">
        <f t="shared" si="2"/>
        <v/>
      </c>
      <c r="N27" s="184" t="str">
        <f t="shared" si="3"/>
        <v/>
      </c>
      <c r="O27" s="17"/>
    </row>
    <row r="28" spans="2:34" ht="24" customHeight="1">
      <c r="B28" s="134"/>
      <c r="C28" s="125"/>
      <c r="D28" s="131"/>
      <c r="E28" s="119"/>
      <c r="F28" s="120"/>
      <c r="G28" s="181">
        <f t="shared" si="9"/>
        <v>0</v>
      </c>
      <c r="H28" s="182"/>
      <c r="I28" s="182"/>
      <c r="J28" s="182"/>
      <c r="K28" s="181" t="str">
        <f t="shared" si="15"/>
        <v/>
      </c>
      <c r="L28" s="181" t="str">
        <f t="shared" si="16"/>
        <v/>
      </c>
      <c r="M28" s="183" t="str">
        <f t="shared" si="2"/>
        <v/>
      </c>
      <c r="N28" s="184" t="str">
        <f t="shared" si="3"/>
        <v/>
      </c>
      <c r="O28" s="17"/>
    </row>
    <row r="29" spans="2:34" ht="24" customHeight="1">
      <c r="B29" s="135"/>
      <c r="C29" s="126"/>
      <c r="D29" s="132"/>
      <c r="E29" s="40" t="s">
        <v>32</v>
      </c>
      <c r="F29" s="41" t="s">
        <v>44</v>
      </c>
      <c r="G29" s="189">
        <f t="shared" si="9"/>
        <v>0</v>
      </c>
      <c r="H29" s="189">
        <f t="shared" ref="H29:J29" si="17">SUM(H27:H28)</f>
        <v>0</v>
      </c>
      <c r="I29" s="189">
        <f t="shared" si="17"/>
        <v>0</v>
      </c>
      <c r="J29" s="189">
        <f t="shared" si="17"/>
        <v>0</v>
      </c>
      <c r="K29" s="181">
        <f>SUM(K27:K28)</f>
        <v>0</v>
      </c>
      <c r="L29" s="181">
        <f>SUM(L27:L28)</f>
        <v>0</v>
      </c>
      <c r="M29" s="183">
        <f t="shared" si="2"/>
        <v>0</v>
      </c>
      <c r="N29" s="184">
        <f t="shared" si="3"/>
        <v>0</v>
      </c>
      <c r="O29" s="17"/>
    </row>
    <row r="30" spans="2:34" ht="24" customHeight="1">
      <c r="B30" s="116" t="s">
        <v>45</v>
      </c>
      <c r="C30" s="117"/>
      <c r="D30" s="117"/>
      <c r="E30" s="117"/>
      <c r="F30" s="118"/>
      <c r="G30" s="181">
        <f t="shared" si="9"/>
        <v>0</v>
      </c>
      <c r="H30" s="181">
        <f t="shared" ref="H30:J30" si="18">H23+H26-H29</f>
        <v>0</v>
      </c>
      <c r="I30" s="181">
        <f t="shared" si="18"/>
        <v>0</v>
      </c>
      <c r="J30" s="181">
        <f t="shared" si="18"/>
        <v>0</v>
      </c>
      <c r="K30" s="181" t="str">
        <f>IFERROR(K23+K26-K29,"")</f>
        <v/>
      </c>
      <c r="L30" s="181" t="str">
        <f>IFERROR(L23+L26-L29,"")</f>
        <v/>
      </c>
      <c r="M30" s="183" t="str">
        <f t="shared" si="2"/>
        <v/>
      </c>
      <c r="N30" s="184" t="str">
        <f t="shared" si="3"/>
        <v/>
      </c>
      <c r="O30" s="17"/>
    </row>
    <row r="31" spans="2:34" ht="24" customHeight="1">
      <c r="B31" s="140" t="s">
        <v>46</v>
      </c>
      <c r="C31" s="128" t="s">
        <v>47</v>
      </c>
      <c r="D31" s="78"/>
      <c r="E31" s="136"/>
      <c r="F31" s="79"/>
      <c r="G31" s="181">
        <f t="shared" si="9"/>
        <v>0</v>
      </c>
      <c r="H31" s="182"/>
      <c r="I31" s="182"/>
      <c r="J31" s="182"/>
      <c r="K31" s="181" t="str">
        <f t="shared" ref="K31:K33" si="19">IFERROR(J31-L31,"")</f>
        <v/>
      </c>
      <c r="L31" s="181" t="str">
        <f t="shared" ref="L31:L33" si="20">IFERROR(J31*$N$2,"")</f>
        <v/>
      </c>
      <c r="M31" s="183" t="str">
        <f t="shared" si="2"/>
        <v/>
      </c>
      <c r="N31" s="184" t="str">
        <f t="shared" si="3"/>
        <v/>
      </c>
      <c r="O31" s="17"/>
    </row>
    <row r="32" spans="2:34" ht="24" customHeight="1">
      <c r="B32" s="141"/>
      <c r="C32" s="143"/>
      <c r="D32" s="47"/>
      <c r="E32" s="52" t="s">
        <v>32</v>
      </c>
      <c r="F32" s="41" t="s">
        <v>48</v>
      </c>
      <c r="G32" s="189">
        <f t="shared" si="9"/>
        <v>0</v>
      </c>
      <c r="H32" s="189">
        <f>SUM(H31)</f>
        <v>0</v>
      </c>
      <c r="I32" s="189">
        <f t="shared" ref="I32" si="21">SUM(I31)</f>
        <v>0</v>
      </c>
      <c r="J32" s="189">
        <f>SUM(J31)</f>
        <v>0</v>
      </c>
      <c r="K32" s="181">
        <f>SUM(K31)</f>
        <v>0</v>
      </c>
      <c r="L32" s="181">
        <f>SUM(L31)</f>
        <v>0</v>
      </c>
      <c r="M32" s="183">
        <f t="shared" si="2"/>
        <v>0</v>
      </c>
      <c r="N32" s="184">
        <f t="shared" si="3"/>
        <v>0</v>
      </c>
      <c r="O32" s="17"/>
    </row>
    <row r="33" spans="2:15" ht="24" customHeight="1">
      <c r="B33" s="141"/>
      <c r="C33" s="128" t="s">
        <v>49</v>
      </c>
      <c r="D33" s="78"/>
      <c r="E33" s="136"/>
      <c r="F33" s="79"/>
      <c r="G33" s="181">
        <f t="shared" si="9"/>
        <v>0</v>
      </c>
      <c r="H33" s="182"/>
      <c r="I33" s="182"/>
      <c r="J33" s="182"/>
      <c r="K33" s="181" t="str">
        <f t="shared" si="19"/>
        <v/>
      </c>
      <c r="L33" s="181" t="str">
        <f t="shared" si="20"/>
        <v/>
      </c>
      <c r="M33" s="183" t="str">
        <f t="shared" si="2"/>
        <v/>
      </c>
      <c r="N33" s="184" t="str">
        <f t="shared" si="3"/>
        <v/>
      </c>
      <c r="O33" s="17"/>
    </row>
    <row r="34" spans="2:15" ht="24" customHeight="1">
      <c r="B34" s="142"/>
      <c r="C34" s="143"/>
      <c r="D34" s="21"/>
      <c r="E34" s="52" t="s">
        <v>32</v>
      </c>
      <c r="F34" s="41" t="s">
        <v>50</v>
      </c>
      <c r="G34" s="189">
        <f t="shared" si="9"/>
        <v>0</v>
      </c>
      <c r="H34" s="189">
        <f t="shared" ref="H34:L34" si="22">SUM(H33)</f>
        <v>0</v>
      </c>
      <c r="I34" s="189">
        <f t="shared" si="22"/>
        <v>0</v>
      </c>
      <c r="J34" s="189">
        <f t="shared" si="22"/>
        <v>0</v>
      </c>
      <c r="K34" s="181">
        <f t="shared" si="22"/>
        <v>0</v>
      </c>
      <c r="L34" s="181">
        <f t="shared" si="22"/>
        <v>0</v>
      </c>
      <c r="M34" s="183">
        <f t="shared" si="2"/>
        <v>0</v>
      </c>
      <c r="N34" s="184">
        <f t="shared" si="3"/>
        <v>0</v>
      </c>
      <c r="O34" s="17"/>
    </row>
    <row r="35" spans="2:15" ht="24" customHeight="1">
      <c r="B35" s="116" t="s">
        <v>67</v>
      </c>
      <c r="C35" s="117"/>
      <c r="D35" s="117"/>
      <c r="E35" s="117"/>
      <c r="F35" s="118"/>
      <c r="G35" s="181">
        <f t="shared" si="9"/>
        <v>0</v>
      </c>
      <c r="H35" s="181">
        <f>H30+H32-H34</f>
        <v>0</v>
      </c>
      <c r="I35" s="181">
        <f t="shared" ref="I35" si="23">I30+I32-I34</f>
        <v>0</v>
      </c>
      <c r="J35" s="181">
        <f>J30+J32-J34</f>
        <v>0</v>
      </c>
      <c r="K35" s="181" t="str">
        <f>IFERROR(K30+K32-K34,"")</f>
        <v/>
      </c>
      <c r="L35" s="181" t="str">
        <f>IFERROR(L30+L32-L34,"")</f>
        <v/>
      </c>
      <c r="M35" s="183" t="str">
        <f t="shared" si="2"/>
        <v/>
      </c>
      <c r="N35" s="184" t="str">
        <f t="shared" si="3"/>
        <v/>
      </c>
      <c r="O35" s="17"/>
    </row>
    <row r="36" spans="2:15" ht="24" customHeight="1">
      <c r="B36" s="53" t="s">
        <v>68</v>
      </c>
      <c r="C36" s="48"/>
      <c r="D36" s="48"/>
      <c r="E36" s="48"/>
      <c r="F36" s="41" t="s">
        <v>69</v>
      </c>
      <c r="G36" s="181">
        <f t="shared" si="9"/>
        <v>0</v>
      </c>
      <c r="H36" s="193"/>
      <c r="I36" s="193"/>
      <c r="J36" s="193"/>
      <c r="K36" s="181" t="str">
        <f>IFERROR(J36-L36,"")</f>
        <v/>
      </c>
      <c r="L36" s="181" t="str">
        <f t="shared" ref="L36" si="24">IFERROR(J36*$N$2,"")</f>
        <v/>
      </c>
      <c r="M36" s="183" t="str">
        <f t="shared" si="2"/>
        <v/>
      </c>
      <c r="N36" s="184" t="str">
        <f t="shared" si="3"/>
        <v/>
      </c>
      <c r="O36" s="17"/>
    </row>
    <row r="37" spans="2:15" ht="24" customHeight="1">
      <c r="B37" s="53" t="s">
        <v>70</v>
      </c>
      <c r="C37" s="48"/>
      <c r="D37" s="48"/>
      <c r="E37" s="48"/>
      <c r="F37" s="41" t="s">
        <v>71</v>
      </c>
      <c r="G37" s="181">
        <f>SUM(H37:J37)</f>
        <v>0</v>
      </c>
      <c r="H37" s="181">
        <f>H35-H36</f>
        <v>0</v>
      </c>
      <c r="I37" s="181">
        <f t="shared" ref="I37:J37" si="25">I35-I36</f>
        <v>0</v>
      </c>
      <c r="J37" s="181">
        <f t="shared" si="25"/>
        <v>0</v>
      </c>
      <c r="K37" s="181" t="str">
        <f>IFERROR(K35-K36,"")</f>
        <v/>
      </c>
      <c r="L37" s="181" t="str">
        <f>IFERROR(L35-L36,"")</f>
        <v/>
      </c>
      <c r="M37" s="183" t="str">
        <f>IFERROR(H37+K37,"")</f>
        <v/>
      </c>
      <c r="N37" s="184" t="str">
        <f>IFERROR(I37+L37,"")</f>
        <v/>
      </c>
      <c r="O37" s="17"/>
    </row>
    <row r="38" spans="2:15" ht="36.75" customHeight="1">
      <c r="B38" s="144" t="s">
        <v>107</v>
      </c>
      <c r="C38" s="123"/>
      <c r="D38" s="145"/>
      <c r="E38" s="24" t="s">
        <v>29</v>
      </c>
      <c r="F38" s="54" t="s">
        <v>51</v>
      </c>
      <c r="G38" s="181">
        <f t="shared" si="9"/>
        <v>0</v>
      </c>
      <c r="H38" s="182"/>
      <c r="I38" s="182"/>
      <c r="J38" s="182"/>
      <c r="K38" s="181" t="str">
        <f>IFERROR(J38-L38,"")</f>
        <v/>
      </c>
      <c r="L38" s="181" t="str">
        <f t="shared" ref="L38:L39" si="26">IFERROR(J38*$N$2,"")</f>
        <v/>
      </c>
      <c r="M38" s="183" t="str">
        <f t="shared" si="2"/>
        <v/>
      </c>
      <c r="N38" s="184" t="str">
        <f t="shared" si="3"/>
        <v/>
      </c>
      <c r="O38" s="17"/>
    </row>
    <row r="39" spans="2:15" ht="36.75" customHeight="1">
      <c r="B39" s="146"/>
      <c r="C39" s="147"/>
      <c r="D39" s="148"/>
      <c r="E39" s="24" t="s">
        <v>31</v>
      </c>
      <c r="F39" s="54" t="s">
        <v>52</v>
      </c>
      <c r="G39" s="181">
        <f t="shared" si="9"/>
        <v>0</v>
      </c>
      <c r="H39" s="182"/>
      <c r="I39" s="186"/>
      <c r="J39" s="182"/>
      <c r="K39" s="181" t="str">
        <f t="shared" ref="K39" si="27">IFERROR(J39-L39,"")</f>
        <v/>
      </c>
      <c r="L39" s="181" t="str">
        <f t="shared" si="26"/>
        <v/>
      </c>
      <c r="M39" s="183" t="str">
        <f t="shared" si="2"/>
        <v/>
      </c>
      <c r="N39" s="184" t="str">
        <f t="shared" si="3"/>
        <v/>
      </c>
      <c r="O39" s="17"/>
    </row>
    <row r="40" spans="2:15" ht="24" customHeight="1">
      <c r="B40" s="55" t="s">
        <v>53</v>
      </c>
      <c r="C40" s="32"/>
      <c r="D40" s="32"/>
      <c r="E40" s="32" t="s">
        <v>72</v>
      </c>
      <c r="F40" s="33"/>
      <c r="G40" s="194">
        <f t="shared" si="9"/>
        <v>0</v>
      </c>
      <c r="H40" s="194">
        <f>H37+SUM(H38:H38)-SUM(H39:H39)</f>
        <v>0</v>
      </c>
      <c r="I40" s="194">
        <f>I37+SUM(I38:I38)-SUM(I39:I39)</f>
        <v>0</v>
      </c>
      <c r="J40" s="194">
        <f>J37+SUM(J38:J38)-SUM(J39:J39)</f>
        <v>0</v>
      </c>
      <c r="K40" s="194" t="str">
        <f>IFERROR(K37+SUM(K38:K38)-SUM(K39:K39),"")</f>
        <v/>
      </c>
      <c r="L40" s="194" t="str">
        <f>IFERROR(L37+SUM(L38:L38)-SUM(L39:L39),"")</f>
        <v/>
      </c>
      <c r="M40" s="194" t="str">
        <f>IFERROR(H40+K40,"")</f>
        <v/>
      </c>
      <c r="N40" s="195" t="str">
        <f>IFERROR(I40+L40,"")</f>
        <v/>
      </c>
      <c r="O40" s="17"/>
    </row>
    <row r="41" spans="2:15" ht="24" customHeight="1">
      <c r="B41" s="19" t="s">
        <v>54</v>
      </c>
      <c r="C41" s="20"/>
      <c r="D41" s="20"/>
      <c r="E41" s="20"/>
      <c r="F41" s="56" t="s">
        <v>55</v>
      </c>
      <c r="G41" s="196"/>
      <c r="H41" s="196"/>
      <c r="I41" s="196"/>
      <c r="J41" s="196"/>
      <c r="K41" s="196"/>
      <c r="L41" s="196"/>
      <c r="M41" s="196"/>
      <c r="N41" s="197"/>
      <c r="O41" s="17"/>
    </row>
    <row r="42" spans="2:15" ht="24" customHeight="1">
      <c r="B42" s="55" t="s">
        <v>56</v>
      </c>
      <c r="C42" s="32"/>
      <c r="D42" s="32"/>
      <c r="E42" s="137" t="s">
        <v>57</v>
      </c>
      <c r="F42" s="138" t="s">
        <v>58</v>
      </c>
      <c r="G42" s="181">
        <f t="shared" si="9"/>
        <v>0</v>
      </c>
      <c r="H42" s="182"/>
      <c r="I42" s="182"/>
      <c r="J42" s="182"/>
      <c r="K42" s="181" t="str">
        <f>IFERROR(J42-L42,"")</f>
        <v/>
      </c>
      <c r="L42" s="181" t="str">
        <f t="shared" ref="L42:L47" si="28">IFERROR(J42*$N$2,"")</f>
        <v/>
      </c>
      <c r="M42" s="183" t="str">
        <f t="shared" ref="M42:N45" si="29">IFERROR(H42+K42,"")</f>
        <v/>
      </c>
      <c r="N42" s="184" t="str">
        <f t="shared" si="29"/>
        <v/>
      </c>
      <c r="O42" s="17"/>
    </row>
    <row r="43" spans="2:15" ht="24" customHeight="1">
      <c r="B43" s="17" t="s">
        <v>59</v>
      </c>
      <c r="C43" s="14"/>
      <c r="D43" s="14"/>
      <c r="E43" s="122"/>
      <c r="F43" s="139"/>
      <c r="G43" s="181">
        <f t="shared" si="9"/>
        <v>0</v>
      </c>
      <c r="H43" s="182"/>
      <c r="I43" s="182"/>
      <c r="J43" s="182"/>
      <c r="K43" s="181" t="str">
        <f>IFERROR(J43-L43,"")</f>
        <v/>
      </c>
      <c r="L43" s="181" t="str">
        <f t="shared" si="28"/>
        <v/>
      </c>
      <c r="M43" s="183" t="str">
        <f t="shared" si="29"/>
        <v/>
      </c>
      <c r="N43" s="184" t="str">
        <f t="shared" si="29"/>
        <v/>
      </c>
      <c r="O43" s="17"/>
    </row>
    <row r="44" spans="2:15" ht="24" customHeight="1">
      <c r="B44" s="17" t="s">
        <v>60</v>
      </c>
      <c r="C44" s="14"/>
      <c r="D44" s="14"/>
      <c r="E44" s="137" t="s">
        <v>61</v>
      </c>
      <c r="F44" s="138" t="s">
        <v>62</v>
      </c>
      <c r="G44" s="181">
        <f t="shared" si="9"/>
        <v>0</v>
      </c>
      <c r="H44" s="182"/>
      <c r="I44" s="182"/>
      <c r="J44" s="182"/>
      <c r="K44" s="181" t="str">
        <f t="shared" ref="K44:K45" si="30">IFERROR(J44-L44,"")</f>
        <v/>
      </c>
      <c r="L44" s="181" t="str">
        <f t="shared" si="28"/>
        <v/>
      </c>
      <c r="M44" s="183" t="str">
        <f t="shared" si="29"/>
        <v/>
      </c>
      <c r="N44" s="184" t="str">
        <f t="shared" si="29"/>
        <v/>
      </c>
      <c r="O44" s="17"/>
    </row>
    <row r="45" spans="2:15" ht="24" customHeight="1">
      <c r="B45" s="17" t="s">
        <v>63</v>
      </c>
      <c r="C45" s="14"/>
      <c r="D45" s="14"/>
      <c r="E45" s="122"/>
      <c r="F45" s="139"/>
      <c r="G45" s="181">
        <f t="shared" si="9"/>
        <v>0</v>
      </c>
      <c r="H45" s="182"/>
      <c r="I45" s="182"/>
      <c r="J45" s="182"/>
      <c r="K45" s="181" t="str">
        <f t="shared" si="30"/>
        <v/>
      </c>
      <c r="L45" s="181" t="str">
        <f t="shared" si="28"/>
        <v/>
      </c>
      <c r="M45" s="183" t="str">
        <f t="shared" si="29"/>
        <v/>
      </c>
      <c r="N45" s="184" t="str">
        <f t="shared" si="29"/>
        <v/>
      </c>
      <c r="O45" s="17"/>
    </row>
    <row r="46" spans="2:15" ht="24" customHeight="1">
      <c r="B46" s="149" t="s">
        <v>108</v>
      </c>
      <c r="C46" s="150"/>
      <c r="D46" s="150"/>
      <c r="E46" s="150"/>
      <c r="F46" s="41" t="s">
        <v>64</v>
      </c>
      <c r="G46" s="181">
        <f>SUM(H46:J46)</f>
        <v>0</v>
      </c>
      <c r="H46" s="182"/>
      <c r="I46" s="182"/>
      <c r="J46" s="198"/>
      <c r="K46" s="199" t="str">
        <f>IFERROR(J46-L46,"")</f>
        <v/>
      </c>
      <c r="L46" s="199" t="str">
        <f>IFERROR(J46*$N$2,"")</f>
        <v/>
      </c>
      <c r="M46" s="181" t="str">
        <f>IFERROR(H46+K46,"")</f>
        <v/>
      </c>
      <c r="N46" s="184" t="str">
        <f>IFERROR(I46+L46,"")</f>
        <v/>
      </c>
      <c r="O46" s="17"/>
    </row>
    <row r="47" spans="2:15" ht="48" customHeight="1" thickBot="1">
      <c r="B47" s="151" t="s">
        <v>75</v>
      </c>
      <c r="C47" s="152"/>
      <c r="D47" s="152"/>
      <c r="E47" s="152"/>
      <c r="F47" s="54" t="s">
        <v>65</v>
      </c>
      <c r="G47" s="200">
        <f>SUM(H47:J47)</f>
        <v>0</v>
      </c>
      <c r="H47" s="201"/>
      <c r="I47" s="201"/>
      <c r="J47" s="201"/>
      <c r="K47" s="200" t="str">
        <f>IFERROR(J47-L47,"")</f>
        <v/>
      </c>
      <c r="L47" s="191" t="str">
        <f t="shared" si="28"/>
        <v/>
      </c>
      <c r="M47" s="200" t="str">
        <f>IFERROR(H47+K47,"")</f>
        <v/>
      </c>
      <c r="N47" s="202" t="str">
        <f>IFERROR(I47+L47,"")</f>
        <v/>
      </c>
      <c r="O47" s="17"/>
    </row>
    <row r="48" spans="2:15" ht="30.75" customHeight="1" thickBot="1">
      <c r="B48" s="60" t="s">
        <v>66</v>
      </c>
      <c r="C48" s="61"/>
      <c r="D48" s="61"/>
      <c r="E48" s="62" t="s">
        <v>73</v>
      </c>
      <c r="F48" s="63" t="s">
        <v>74</v>
      </c>
      <c r="G48" s="203">
        <f>SUM(H48:J48)</f>
        <v>0</v>
      </c>
      <c r="H48" s="203">
        <f>H40+SUM(H42:H43)-SUM(H44:H45)-H46-H47</f>
        <v>0</v>
      </c>
      <c r="I48" s="203">
        <f>I40+SUM(I42:I43)-SUM(I44:I45)-I46-I47</f>
        <v>0</v>
      </c>
      <c r="J48" s="203">
        <f>J40+SUM(J42:J43)-SUM(J44:J45)-J46-J47</f>
        <v>0</v>
      </c>
      <c r="K48" s="203" t="str">
        <f>IFERROR(K40+SUM(K42:K43)-SUM(K44:K45)-K46-K47,"")</f>
        <v/>
      </c>
      <c r="L48" s="204" t="str">
        <f>IFERROR(L40+SUM(L42:L43)-SUM(L44:L45)-L46-L47,"")</f>
        <v/>
      </c>
      <c r="M48" s="205" t="str">
        <f>IFERROR(ROUNDDOWN(H48+K48,0),"")</f>
        <v/>
      </c>
      <c r="N48" s="205" t="str">
        <f>IFERROR(ROUNDDOWN(I48+L48,0),"")</f>
        <v/>
      </c>
      <c r="O48" s="17"/>
    </row>
    <row r="49" s="7" customFormat="1" ht="6.75" customHeight="1"/>
    <row r="50" s="7" customFormat="1" ht="15.95" customHeight="1"/>
    <row r="51" s="7" customFormat="1" ht="15.95" customHeight="1"/>
    <row r="52" s="7" customFormat="1" ht="15.95" customHeight="1"/>
    <row r="53" s="7" customFormat="1" ht="15.95" customHeight="1"/>
    <row r="54" s="7" customFormat="1" ht="15.95" customHeight="1"/>
    <row r="55" s="7" customFormat="1" ht="15.95" customHeight="1"/>
    <row r="56" s="7" customFormat="1" ht="15.95" customHeight="1"/>
    <row r="57" s="7" customFormat="1" ht="15.95" customHeight="1"/>
    <row r="58" s="7" customFormat="1" ht="15.95" customHeight="1"/>
    <row r="59" s="7" customFormat="1" ht="15.95" customHeight="1"/>
    <row r="60" s="7" customFormat="1" ht="15.95" customHeight="1"/>
    <row r="61" s="7" customFormat="1" ht="15.95" customHeight="1"/>
    <row r="62" s="7" customFormat="1" ht="15.95" customHeight="1"/>
    <row r="63" s="7" customFormat="1" ht="15.95" customHeight="1"/>
    <row r="64" s="7" customFormat="1" ht="15.95" customHeight="1"/>
    <row r="65" s="7" customFormat="1" ht="15.95" customHeight="1"/>
    <row r="66" s="7" customFormat="1" ht="15.95" customHeight="1"/>
    <row r="67" s="7" customFormat="1" ht="15.95" customHeight="1"/>
    <row r="68" s="7" customFormat="1" ht="15.95" customHeight="1"/>
    <row r="69" s="7" customFormat="1" ht="15.95" customHeight="1"/>
    <row r="70" s="7" customFormat="1" ht="15.95" customHeight="1"/>
    <row r="71" s="7" customFormat="1" ht="15.95" customHeight="1"/>
    <row r="72" s="7" customFormat="1" ht="15.95" customHeight="1"/>
    <row r="73" s="7" customFormat="1" ht="15.95" customHeight="1"/>
    <row r="74" s="7" customFormat="1" ht="15.95" customHeight="1"/>
    <row r="75" s="7" customFormat="1" ht="15.95" customHeight="1"/>
    <row r="76" s="7" customFormat="1" ht="15.95" customHeight="1"/>
    <row r="77" s="7" customFormat="1" ht="15.95" customHeight="1"/>
    <row r="78" s="7" customFormat="1" ht="15.95" customHeight="1"/>
    <row r="79" s="7" customFormat="1" ht="15.95" customHeight="1"/>
    <row r="80" s="7" customFormat="1" ht="15.95" customHeight="1"/>
    <row r="81" s="7" customFormat="1" ht="15.95" customHeight="1"/>
    <row r="82" s="7" customFormat="1" ht="15.95" customHeight="1"/>
    <row r="83" s="7" customFormat="1" ht="15.95" customHeight="1"/>
    <row r="84" s="7" customFormat="1" ht="15.95" customHeight="1"/>
    <row r="85" s="7" customFormat="1" ht="15.95" customHeight="1"/>
    <row r="86" s="7" customFormat="1" ht="15.95" customHeight="1"/>
    <row r="87" s="7" customFormat="1" ht="15.95" customHeight="1"/>
    <row r="88" s="7" customFormat="1" ht="15.95" customHeight="1"/>
    <row r="89" s="7" customFormat="1" ht="15.95" customHeight="1"/>
    <row r="90" s="7" customFormat="1" ht="15.95" customHeight="1"/>
    <row r="91" s="7" customFormat="1" ht="15.95" customHeight="1"/>
    <row r="92" s="7" customFormat="1" ht="15.95" customHeight="1"/>
    <row r="93" s="7" customFormat="1" ht="15.95" customHeight="1"/>
    <row r="94" s="7" customFormat="1" ht="15.95" customHeight="1"/>
    <row r="95" s="7" customFormat="1" ht="15.95" customHeight="1"/>
    <row r="96" s="7" customFormat="1" ht="15.95" customHeight="1"/>
    <row r="97" s="7" customFormat="1" ht="15.95" customHeight="1"/>
    <row r="98" s="7" customFormat="1" ht="15.95" customHeight="1"/>
    <row r="99" s="7" customFormat="1" ht="15.95" customHeight="1"/>
    <row r="100" s="7" customFormat="1" ht="15.95" customHeight="1"/>
    <row r="101" s="7" customFormat="1" ht="15.95" customHeight="1"/>
    <row r="102" s="7" customFormat="1" ht="15.95" customHeight="1"/>
    <row r="103" s="7" customFormat="1" ht="15.95" customHeight="1"/>
    <row r="104" s="7" customFormat="1" ht="15.95" customHeight="1"/>
    <row r="105" s="7" customFormat="1" ht="15.95" customHeight="1"/>
    <row r="106" s="7" customFormat="1" ht="15.95" customHeight="1"/>
    <row r="107" s="7" customFormat="1" ht="15.95" customHeight="1"/>
    <row r="108" s="7" customFormat="1" ht="15.95" customHeight="1"/>
    <row r="109" s="7" customFormat="1" ht="15.95" customHeight="1"/>
    <row r="110" s="7" customFormat="1" ht="15.95" customHeight="1"/>
    <row r="111" s="7" customFormat="1" ht="15.95" customHeight="1"/>
    <row r="112" s="7" customFormat="1" ht="15.95" customHeight="1"/>
    <row r="113" s="7" customFormat="1" ht="15.95" customHeight="1"/>
    <row r="114" s="7" customFormat="1" ht="15.95" customHeight="1"/>
    <row r="115" s="7" customFormat="1" ht="15.95" customHeight="1"/>
    <row r="116" s="7" customFormat="1" ht="15.95" customHeight="1"/>
    <row r="117" s="7" customFormat="1" ht="15.95" customHeight="1"/>
    <row r="118" s="7" customFormat="1" ht="15.95" customHeight="1"/>
    <row r="119" s="7" customFormat="1" ht="15.95" customHeight="1"/>
    <row r="120" s="7" customFormat="1" ht="15.95" customHeight="1"/>
    <row r="121" s="7" customFormat="1" ht="15.95" customHeight="1"/>
    <row r="122" s="7" customFormat="1" ht="15.95" customHeight="1"/>
    <row r="123" s="7" customFormat="1" ht="15.95" customHeight="1"/>
    <row r="124" s="7" customFormat="1" ht="15.95" customHeight="1"/>
    <row r="125" s="7" customFormat="1" ht="15.95" customHeight="1"/>
    <row r="126" s="7" customFormat="1" ht="15.95" customHeight="1"/>
    <row r="127" s="7" customFormat="1" ht="15.95" customHeight="1"/>
    <row r="128" s="7" customFormat="1" ht="15.95" customHeight="1"/>
    <row r="129" s="7" customFormat="1" ht="15.95" customHeight="1"/>
    <row r="130" s="7" customFormat="1" ht="15.95" customHeight="1"/>
    <row r="131" s="7" customFormat="1" ht="15.95" customHeight="1"/>
    <row r="132" s="7" customFormat="1" ht="15.95" customHeight="1"/>
    <row r="133" s="7" customFormat="1" ht="15.95" customHeight="1"/>
    <row r="134" s="7" customFormat="1" ht="15.95" customHeight="1"/>
    <row r="135" s="7" customFormat="1" ht="15.95" customHeight="1"/>
    <row r="136" s="7" customFormat="1" ht="15.95" customHeight="1"/>
    <row r="137" s="7" customFormat="1" ht="15.95" customHeight="1"/>
    <row r="138" s="7" customFormat="1" ht="15.95" customHeight="1"/>
    <row r="139" s="7" customFormat="1" ht="15.95" customHeight="1"/>
    <row r="140" s="7" customFormat="1" ht="15.95" customHeight="1"/>
    <row r="141" s="7" customFormat="1" ht="15.95" customHeight="1"/>
    <row r="142" s="7" customFormat="1" ht="15.95" customHeight="1"/>
    <row r="143" s="7" customFormat="1" ht="15.95" customHeight="1"/>
    <row r="144" s="7" customFormat="1" ht="15.95" customHeight="1"/>
    <row r="145" s="7" customFormat="1" ht="15.95" customHeight="1"/>
    <row r="146" s="7" customFormat="1" ht="15.95" customHeight="1"/>
    <row r="147" s="7" customFormat="1" ht="15.95" customHeight="1"/>
    <row r="148" s="7" customFormat="1" ht="15.95" customHeight="1"/>
    <row r="149" s="7" customFormat="1" ht="15.95" customHeight="1"/>
    <row r="150" s="7" customFormat="1" ht="15.95" customHeight="1"/>
    <row r="151" s="7" customFormat="1" ht="15.95" customHeight="1"/>
    <row r="152" s="7" customFormat="1" ht="15.95" customHeight="1"/>
    <row r="153" s="7" customFormat="1" ht="15.95" customHeight="1"/>
    <row r="154" s="7" customFormat="1" ht="15.95" customHeight="1"/>
    <row r="155" s="7" customFormat="1" ht="15.95" customHeight="1"/>
    <row r="156" s="7" customFormat="1" ht="15.95" customHeight="1"/>
    <row r="157" s="7" customFormat="1" ht="15.95" customHeight="1"/>
    <row r="158" s="7" customFormat="1" ht="15.95" customHeight="1"/>
    <row r="159" s="7" customFormat="1" ht="15.95" customHeight="1"/>
    <row r="160" s="7" customFormat="1" ht="15.95" customHeight="1"/>
    <row r="161" s="7" customFormat="1" ht="15.95" customHeight="1"/>
    <row r="162" s="7" customFormat="1" ht="15.95" customHeight="1"/>
    <row r="163" s="7" customFormat="1" ht="15.95" customHeight="1"/>
    <row r="164" s="7" customFormat="1" ht="15.95" customHeight="1"/>
    <row r="165" s="7" customFormat="1" ht="15.95" customHeight="1"/>
  </sheetData>
  <sheetProtection algorithmName="SHA-512" hashValue="fiMCQGHyxWTtp3Az3X5Aayctk+spkFaZX4mOzng0U+bTOOEWrj1nA/HvwYi8lj+SIo67XEZwJ3Gp+qpMY8t/Wg==" saltValue="2ZVaDuOBdJJZa4SjmDRj8g==" spinCount="100000" sheet="1" objects="1" scenarios="1" selectLockedCells="1"/>
  <mergeCells count="54">
    <mergeCell ref="N40:N41"/>
    <mergeCell ref="G40:G41"/>
    <mergeCell ref="H40:H41"/>
    <mergeCell ref="I40:I41"/>
    <mergeCell ref="J40:J41"/>
    <mergeCell ref="K40:K41"/>
    <mergeCell ref="L40:L41"/>
    <mergeCell ref="B46:E46"/>
    <mergeCell ref="B47:E47"/>
    <mergeCell ref="M40:M41"/>
    <mergeCell ref="E42:E43"/>
    <mergeCell ref="F42:F43"/>
    <mergeCell ref="D31:F31"/>
    <mergeCell ref="E44:E45"/>
    <mergeCell ref="F44:F45"/>
    <mergeCell ref="B35:F35"/>
    <mergeCell ref="B31:B34"/>
    <mergeCell ref="C31:C32"/>
    <mergeCell ref="C33:C34"/>
    <mergeCell ref="D33:F33"/>
    <mergeCell ref="B38:D39"/>
    <mergeCell ref="M2:M3"/>
    <mergeCell ref="D13:D16"/>
    <mergeCell ref="D17:D20"/>
    <mergeCell ref="D22:F22"/>
    <mergeCell ref="C23:F23"/>
    <mergeCell ref="C13:C22"/>
    <mergeCell ref="I7:J8"/>
    <mergeCell ref="B30:F30"/>
    <mergeCell ref="E24:F24"/>
    <mergeCell ref="E25:F25"/>
    <mergeCell ref="L2:L3"/>
    <mergeCell ref="C24:C29"/>
    <mergeCell ref="D24:D26"/>
    <mergeCell ref="D27:D29"/>
    <mergeCell ref="E27:F27"/>
    <mergeCell ref="E28:F28"/>
    <mergeCell ref="B13:B29"/>
    <mergeCell ref="E13:F13"/>
    <mergeCell ref="L5:N8"/>
    <mergeCell ref="E17:F17"/>
    <mergeCell ref="N2:N3"/>
    <mergeCell ref="K6:K7"/>
    <mergeCell ref="B9:F12"/>
    <mergeCell ref="G9:G11"/>
    <mergeCell ref="H9:I9"/>
    <mergeCell ref="M9:N9"/>
    <mergeCell ref="H10:H11"/>
    <mergeCell ref="I10:I11"/>
    <mergeCell ref="K10:K11"/>
    <mergeCell ref="L10:L11"/>
    <mergeCell ref="M10:M11"/>
    <mergeCell ref="N10:N11"/>
    <mergeCell ref="I5:J6"/>
  </mergeCells>
  <phoneticPr fontId="8"/>
  <pageMargins left="0.53" right="0.37" top="0.81" bottom="0.68" header="0.51200000000000001" footer="0.51200000000000001"/>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FAB2-B3B9-4F79-9EC0-755819E3D0DF}">
  <sheetPr>
    <pageSetUpPr fitToPage="1"/>
  </sheetPr>
  <dimension ref="B1:AH172"/>
  <sheetViews>
    <sheetView showGridLines="0" view="pageBreakPreview" zoomScaleNormal="100" zoomScaleSheetLayoutView="100" workbookViewId="0">
      <selection activeCell="B1" sqref="B1"/>
    </sheetView>
  </sheetViews>
  <sheetFormatPr defaultRowHeight="12"/>
  <cols>
    <col min="1" max="1" width="1.5703125" style="7" customWidth="1"/>
    <col min="2" max="2" width="5.28515625" style="7" customWidth="1"/>
    <col min="3" max="3" width="5.42578125" style="7" customWidth="1"/>
    <col min="4" max="4" width="5.5703125" style="7" customWidth="1"/>
    <col min="5" max="5" width="14.28515625" style="7" customWidth="1"/>
    <col min="6" max="6" width="9.85546875" style="7" customWidth="1"/>
    <col min="7" max="7" width="17.42578125" style="7" customWidth="1"/>
    <col min="8" max="14" width="14.5703125" style="7" customWidth="1"/>
    <col min="15" max="15" width="1.7109375" style="7" customWidth="1"/>
    <col min="16" max="16384" width="9.140625" style="7"/>
  </cols>
  <sheetData>
    <row r="1" spans="2:15" ht="21.75" customHeight="1">
      <c r="B1" s="6" t="s">
        <v>0</v>
      </c>
    </row>
    <row r="2" spans="2:15" ht="24.75" customHeight="1">
      <c r="B2" s="6"/>
      <c r="L2" s="121" t="s">
        <v>1</v>
      </c>
      <c r="M2" s="123" t="s">
        <v>2</v>
      </c>
      <c r="N2" s="165">
        <f>IFERROR(I16/G16,"")</f>
        <v>0.27787021630615638</v>
      </c>
    </row>
    <row r="3" spans="2:15" ht="24.75" customHeight="1">
      <c r="B3" s="6"/>
      <c r="L3" s="122"/>
      <c r="M3" s="99"/>
      <c r="N3" s="166"/>
    </row>
    <row r="4" spans="2:15" ht="12" customHeight="1" thickBot="1">
      <c r="B4" s="6"/>
    </row>
    <row r="5" spans="2:15" ht="7.5" customHeight="1">
      <c r="B5" s="8"/>
      <c r="C5" s="9"/>
      <c r="D5" s="9"/>
      <c r="E5" s="9"/>
      <c r="F5" s="9"/>
      <c r="G5" s="9"/>
      <c r="H5" s="10"/>
      <c r="I5" s="9"/>
      <c r="J5" s="9"/>
      <c r="K5" s="10"/>
      <c r="L5" s="9"/>
      <c r="M5" s="9"/>
      <c r="N5" s="11"/>
    </row>
    <row r="6" spans="2:15" ht="15.95" customHeight="1">
      <c r="B6" s="12"/>
      <c r="C6" s="13" t="s">
        <v>3</v>
      </c>
      <c r="D6" s="14"/>
      <c r="E6" s="14"/>
      <c r="F6" s="14"/>
      <c r="G6" s="15"/>
      <c r="H6" s="16" t="s">
        <v>4</v>
      </c>
      <c r="I6" s="67" t="s">
        <v>76</v>
      </c>
      <c r="J6" s="14"/>
      <c r="K6" s="91" t="s">
        <v>5</v>
      </c>
      <c r="L6" s="167" t="s">
        <v>78</v>
      </c>
      <c r="M6" s="168"/>
      <c r="N6" s="169"/>
      <c r="O6" s="17"/>
    </row>
    <row r="7" spans="2:15" ht="15.95" customHeight="1">
      <c r="B7" s="17"/>
      <c r="C7" s="18" t="s">
        <v>6</v>
      </c>
      <c r="D7" s="14"/>
      <c r="E7" s="14"/>
      <c r="F7" s="14"/>
      <c r="G7" s="15"/>
      <c r="H7" s="16" t="s">
        <v>7</v>
      </c>
      <c r="I7" s="67" t="s">
        <v>77</v>
      </c>
      <c r="J7" s="14"/>
      <c r="K7" s="91"/>
      <c r="L7" s="167"/>
      <c r="M7" s="168"/>
      <c r="N7" s="169"/>
      <c r="O7" s="17"/>
    </row>
    <row r="8" spans="2:15" ht="8.25" customHeight="1">
      <c r="B8" s="19"/>
      <c r="C8" s="20"/>
      <c r="D8" s="20"/>
      <c r="E8" s="20"/>
      <c r="F8" s="20"/>
      <c r="G8" s="20"/>
      <c r="H8" s="21"/>
      <c r="I8" s="21"/>
      <c r="J8" s="20"/>
      <c r="K8" s="22"/>
      <c r="L8" s="20"/>
      <c r="M8" s="20"/>
      <c r="N8" s="23"/>
      <c r="O8" s="17"/>
    </row>
    <row r="9" spans="2:15" ht="15.95" customHeight="1">
      <c r="B9" s="92" t="s">
        <v>8</v>
      </c>
      <c r="C9" s="93"/>
      <c r="D9" s="93"/>
      <c r="E9" s="93"/>
      <c r="F9" s="94"/>
      <c r="G9" s="101" t="s">
        <v>9</v>
      </c>
      <c r="H9" s="102" t="s">
        <v>10</v>
      </c>
      <c r="I9" s="103"/>
      <c r="J9" s="24" t="s">
        <v>11</v>
      </c>
      <c r="K9" s="25"/>
      <c r="L9" s="26"/>
      <c r="M9" s="102" t="s">
        <v>12</v>
      </c>
      <c r="N9" s="103"/>
      <c r="O9" s="17"/>
    </row>
    <row r="10" spans="2:15" ht="15.95" customHeight="1">
      <c r="B10" s="95"/>
      <c r="C10" s="96"/>
      <c r="D10" s="96"/>
      <c r="E10" s="96"/>
      <c r="F10" s="97"/>
      <c r="G10" s="91"/>
      <c r="H10" s="104" t="s">
        <v>13</v>
      </c>
      <c r="I10" s="104" t="s">
        <v>14</v>
      </c>
      <c r="J10" s="27"/>
      <c r="K10" s="106" t="s">
        <v>15</v>
      </c>
      <c r="L10" s="106" t="s">
        <v>16</v>
      </c>
      <c r="M10" s="104" t="s">
        <v>13</v>
      </c>
      <c r="N10" s="104" t="s">
        <v>14</v>
      </c>
      <c r="O10" s="17"/>
    </row>
    <row r="11" spans="2:15" ht="15.95" customHeight="1">
      <c r="B11" s="95"/>
      <c r="C11" s="96"/>
      <c r="D11" s="96"/>
      <c r="E11" s="96"/>
      <c r="F11" s="97"/>
      <c r="G11" s="91"/>
      <c r="H11" s="105"/>
      <c r="I11" s="105"/>
      <c r="J11" s="28"/>
      <c r="K11" s="107"/>
      <c r="L11" s="107"/>
      <c r="M11" s="105"/>
      <c r="N11" s="105"/>
      <c r="O11" s="17"/>
    </row>
    <row r="12" spans="2:15" ht="15.95" customHeight="1">
      <c r="B12" s="98"/>
      <c r="C12" s="99"/>
      <c r="D12" s="99"/>
      <c r="E12" s="99"/>
      <c r="F12" s="100"/>
      <c r="G12" s="29" t="s">
        <v>17</v>
      </c>
      <c r="H12" s="30" t="s">
        <v>18</v>
      </c>
      <c r="I12" s="30" t="s">
        <v>19</v>
      </c>
      <c r="J12" s="30" t="s">
        <v>20</v>
      </c>
      <c r="K12" s="30" t="s">
        <v>21</v>
      </c>
      <c r="L12" s="30" t="s">
        <v>22</v>
      </c>
      <c r="M12" s="29" t="s">
        <v>23</v>
      </c>
      <c r="N12" s="31" t="s">
        <v>24</v>
      </c>
      <c r="O12" s="17"/>
    </row>
    <row r="13" spans="2:15" ht="24" customHeight="1">
      <c r="B13" s="133" t="s">
        <v>25</v>
      </c>
      <c r="C13" s="124" t="s">
        <v>26</v>
      </c>
      <c r="D13" s="124" t="s">
        <v>27</v>
      </c>
      <c r="E13" s="32"/>
      <c r="F13" s="33"/>
      <c r="G13" s="34">
        <f>SUM(H13:J13)</f>
        <v>18000000</v>
      </c>
      <c r="H13" s="68">
        <v>13000000</v>
      </c>
      <c r="I13" s="68">
        <v>5000000</v>
      </c>
      <c r="J13" s="69">
        <v>0</v>
      </c>
      <c r="K13" s="34">
        <f>IFERROR(J13-L13,"")</f>
        <v>0</v>
      </c>
      <c r="L13" s="34">
        <f>IFERROR(J13*$N$2,"")</f>
        <v>0</v>
      </c>
      <c r="M13" s="35">
        <f>IFERROR(H13+K13,"")</f>
        <v>13000000</v>
      </c>
      <c r="N13" s="36">
        <f>IFERROR(I13+L13,"")</f>
        <v>5000000</v>
      </c>
      <c r="O13" s="17"/>
    </row>
    <row r="14" spans="2:15" ht="24" customHeight="1">
      <c r="B14" s="170"/>
      <c r="C14" s="172"/>
      <c r="D14" s="172"/>
      <c r="E14" s="32" t="s">
        <v>28</v>
      </c>
      <c r="F14" s="37" t="s">
        <v>29</v>
      </c>
      <c r="G14" s="34">
        <f t="shared" ref="G14:G15" si="0">SUM(H14:J14)</f>
        <v>60000</v>
      </c>
      <c r="H14" s="68">
        <v>40000</v>
      </c>
      <c r="I14" s="68">
        <v>20000</v>
      </c>
      <c r="J14" s="69">
        <v>0</v>
      </c>
      <c r="K14" s="34">
        <f>IFERROR(J14-L14,"")</f>
        <v>0</v>
      </c>
      <c r="L14" s="34">
        <f t="shared" ref="L14:L19" si="1">IFERROR(J14*$N$2,"")</f>
        <v>0</v>
      </c>
      <c r="M14" s="35">
        <f t="shared" ref="M14:N39" si="2">IFERROR(H14+K14,"")</f>
        <v>40000</v>
      </c>
      <c r="N14" s="36">
        <f t="shared" si="2"/>
        <v>20000</v>
      </c>
      <c r="O14" s="17"/>
    </row>
    <row r="15" spans="2:15" ht="24" customHeight="1" thickBot="1">
      <c r="B15" s="170"/>
      <c r="C15" s="172"/>
      <c r="D15" s="172"/>
      <c r="E15" s="14" t="s">
        <v>30</v>
      </c>
      <c r="F15" s="38" t="s">
        <v>31</v>
      </c>
      <c r="G15" s="39">
        <f t="shared" si="0"/>
        <v>30000</v>
      </c>
      <c r="H15" s="68">
        <v>20000</v>
      </c>
      <c r="I15" s="70">
        <v>10000</v>
      </c>
      <c r="J15" s="69">
        <v>0</v>
      </c>
      <c r="K15" s="34">
        <f t="shared" ref="K15" si="3">IFERROR(J15-L15,"")</f>
        <v>0</v>
      </c>
      <c r="L15" s="34">
        <f t="shared" si="1"/>
        <v>0</v>
      </c>
      <c r="M15" s="35">
        <f t="shared" si="2"/>
        <v>20000</v>
      </c>
      <c r="N15" s="36">
        <f t="shared" si="2"/>
        <v>10000</v>
      </c>
      <c r="O15" s="17"/>
    </row>
    <row r="16" spans="2:15" ht="24" customHeight="1" thickBot="1">
      <c r="B16" s="170"/>
      <c r="C16" s="172"/>
      <c r="D16" s="173"/>
      <c r="E16" s="40" t="s">
        <v>32</v>
      </c>
      <c r="F16" s="41" t="s">
        <v>33</v>
      </c>
      <c r="G16" s="42">
        <f>SUM(H16:J16)</f>
        <v>18030000</v>
      </c>
      <c r="H16" s="43">
        <f>H13+H14-H15</f>
        <v>13020000</v>
      </c>
      <c r="I16" s="42">
        <f t="shared" ref="I16:J16" si="4">I13+I14-I15</f>
        <v>5010000</v>
      </c>
      <c r="J16" s="71">
        <f t="shared" si="4"/>
        <v>0</v>
      </c>
      <c r="K16" s="34">
        <f>IFERROR(K13+K14-K15,"")</f>
        <v>0</v>
      </c>
      <c r="L16" s="34">
        <f>IFERROR(L13+L14-L15,"")</f>
        <v>0</v>
      </c>
      <c r="M16" s="35">
        <f>IFERROR(H16+K16,"")</f>
        <v>13020000</v>
      </c>
      <c r="N16" s="36">
        <f>IFERROR(I16+L16,"")</f>
        <v>5010000</v>
      </c>
      <c r="O16" s="17"/>
    </row>
    <row r="17" spans="2:34" ht="24" customHeight="1">
      <c r="B17" s="170"/>
      <c r="C17" s="172"/>
      <c r="D17" s="124" t="s">
        <v>34</v>
      </c>
      <c r="E17" s="14"/>
      <c r="F17" s="15"/>
      <c r="G17" s="34">
        <f>SUM(H17:J17)</f>
        <v>9500000</v>
      </c>
      <c r="H17" s="68">
        <v>7500000</v>
      </c>
      <c r="I17" s="72">
        <v>2000000</v>
      </c>
      <c r="J17" s="69">
        <v>0</v>
      </c>
      <c r="K17" s="34">
        <f>IFERROR(J17-L17,"")</f>
        <v>0</v>
      </c>
      <c r="L17" s="34">
        <f t="shared" si="1"/>
        <v>0</v>
      </c>
      <c r="M17" s="35">
        <f t="shared" si="2"/>
        <v>7500000</v>
      </c>
      <c r="N17" s="36">
        <f t="shared" si="2"/>
        <v>2000000</v>
      </c>
      <c r="O17" s="17"/>
    </row>
    <row r="18" spans="2:34" ht="24" customHeight="1">
      <c r="B18" s="170"/>
      <c r="C18" s="172"/>
      <c r="D18" s="172"/>
      <c r="E18" s="45" t="s">
        <v>28</v>
      </c>
      <c r="F18" s="37" t="s">
        <v>29</v>
      </c>
      <c r="G18" s="34">
        <f t="shared" ref="G18:G19" si="5">SUM(H18:J18)</f>
        <v>60000</v>
      </c>
      <c r="H18" s="68">
        <v>40000</v>
      </c>
      <c r="I18" s="68">
        <v>20000</v>
      </c>
      <c r="J18" s="69">
        <v>0</v>
      </c>
      <c r="K18" s="34">
        <f t="shared" ref="K18:K19" si="6">IFERROR(J18-L18,"")</f>
        <v>0</v>
      </c>
      <c r="L18" s="34">
        <f t="shared" si="1"/>
        <v>0</v>
      </c>
      <c r="M18" s="35">
        <f t="shared" si="2"/>
        <v>40000</v>
      </c>
      <c r="N18" s="36">
        <f t="shared" si="2"/>
        <v>20000</v>
      </c>
      <c r="O18" s="17"/>
    </row>
    <row r="19" spans="2:34" ht="24" customHeight="1">
      <c r="B19" s="170"/>
      <c r="C19" s="172"/>
      <c r="D19" s="172"/>
      <c r="E19" s="22" t="s">
        <v>30</v>
      </c>
      <c r="F19" s="38" t="s">
        <v>31</v>
      </c>
      <c r="G19" s="39">
        <f t="shared" si="5"/>
        <v>30000</v>
      </c>
      <c r="H19" s="70">
        <v>20000</v>
      </c>
      <c r="I19" s="70">
        <v>10000</v>
      </c>
      <c r="J19" s="69">
        <v>0</v>
      </c>
      <c r="K19" s="34">
        <f t="shared" si="6"/>
        <v>0</v>
      </c>
      <c r="L19" s="34">
        <f t="shared" si="1"/>
        <v>0</v>
      </c>
      <c r="M19" s="35">
        <f t="shared" si="2"/>
        <v>20000</v>
      </c>
      <c r="N19" s="36">
        <f t="shared" si="2"/>
        <v>10000</v>
      </c>
      <c r="O19" s="17"/>
    </row>
    <row r="20" spans="2:34" ht="24" customHeight="1">
      <c r="B20" s="170"/>
      <c r="C20" s="172"/>
      <c r="D20" s="173"/>
      <c r="E20" s="40" t="s">
        <v>32</v>
      </c>
      <c r="F20" s="41" t="s">
        <v>35</v>
      </c>
      <c r="G20" s="46">
        <f>SUM(H20:J20)</f>
        <v>9530000</v>
      </c>
      <c r="H20" s="34">
        <f>H17+H18-H19</f>
        <v>7520000</v>
      </c>
      <c r="I20" s="34">
        <f t="shared" ref="I20:J20" si="7">I17+I18-I19</f>
        <v>2010000</v>
      </c>
      <c r="J20" s="34">
        <f t="shared" si="7"/>
        <v>0</v>
      </c>
      <c r="K20" s="34">
        <f>IFERROR(K17+K18-K19,"")</f>
        <v>0</v>
      </c>
      <c r="L20" s="34">
        <f>IFERROR(L17+L18-L19,"")</f>
        <v>0</v>
      </c>
      <c r="M20" s="35">
        <f>IFERROR(H20+K20,"")</f>
        <v>7520000</v>
      </c>
      <c r="N20" s="36">
        <f>IFERROR(I20+L20,"")</f>
        <v>2010000</v>
      </c>
      <c r="O20" s="17"/>
    </row>
    <row r="21" spans="2:34" ht="24" customHeight="1">
      <c r="B21" s="170"/>
      <c r="C21" s="172"/>
      <c r="D21" s="47" t="s">
        <v>36</v>
      </c>
      <c r="E21" s="48"/>
      <c r="F21" s="49" t="s">
        <v>37</v>
      </c>
      <c r="G21" s="50">
        <f t="shared" ref="G21:G45" si="8">SUM(H21:J21)</f>
        <v>8500000</v>
      </c>
      <c r="H21" s="50">
        <f>H16-H20</f>
        <v>5500000</v>
      </c>
      <c r="I21" s="50">
        <f>I16-I20</f>
        <v>3000000</v>
      </c>
      <c r="J21" s="34">
        <f>J16-J20</f>
        <v>0</v>
      </c>
      <c r="K21" s="34">
        <f>IFERROR(K16-K20,"")</f>
        <v>0</v>
      </c>
      <c r="L21" s="34">
        <f>IFERROR(L16-L20,"")</f>
        <v>0</v>
      </c>
      <c r="M21" s="35">
        <f t="shared" si="2"/>
        <v>5500000</v>
      </c>
      <c r="N21" s="36">
        <f t="shared" si="2"/>
        <v>3000000</v>
      </c>
      <c r="O21" s="17"/>
      <c r="R21" s="51"/>
      <c r="AH21" s="51"/>
    </row>
    <row r="22" spans="2:34" ht="24" customHeight="1">
      <c r="B22" s="170"/>
      <c r="C22" s="173"/>
      <c r="D22" s="127" t="s">
        <v>38</v>
      </c>
      <c r="E22" s="117"/>
      <c r="F22" s="118"/>
      <c r="G22" s="34">
        <f t="shared" si="8"/>
        <v>4500000</v>
      </c>
      <c r="H22" s="68">
        <v>1800000</v>
      </c>
      <c r="I22" s="72">
        <v>1200000</v>
      </c>
      <c r="J22" s="68">
        <v>1500000</v>
      </c>
      <c r="K22" s="34">
        <f>IFERROR(J22-L22,"")</f>
        <v>1083194.6755407655</v>
      </c>
      <c r="L22" s="34">
        <f t="shared" ref="L22" si="9">IFERROR(J22*$N$2,"")</f>
        <v>416805.32445923454</v>
      </c>
      <c r="M22" s="35">
        <f t="shared" si="2"/>
        <v>2883194.6755407657</v>
      </c>
      <c r="N22" s="36">
        <f t="shared" si="2"/>
        <v>1616805.3244592345</v>
      </c>
      <c r="O22" s="17"/>
    </row>
    <row r="23" spans="2:34" ht="24" customHeight="1">
      <c r="B23" s="170"/>
      <c r="C23" s="127" t="s">
        <v>39</v>
      </c>
      <c r="D23" s="117"/>
      <c r="E23" s="117"/>
      <c r="F23" s="118"/>
      <c r="G23" s="34">
        <f t="shared" si="8"/>
        <v>4000000</v>
      </c>
      <c r="H23" s="34">
        <f>H21-H22</f>
        <v>3700000</v>
      </c>
      <c r="I23" s="34">
        <f t="shared" ref="I23:J23" si="10">I21-I22</f>
        <v>1800000</v>
      </c>
      <c r="J23" s="34">
        <f t="shared" si="10"/>
        <v>-1500000</v>
      </c>
      <c r="K23" s="34">
        <f>IFERROR(K21-K22,"")</f>
        <v>-1083194.6755407655</v>
      </c>
      <c r="L23" s="34">
        <f>IFERROR(L21-L22,"")</f>
        <v>-416805.32445923454</v>
      </c>
      <c r="M23" s="35">
        <f t="shared" si="2"/>
        <v>2616805.3244592343</v>
      </c>
      <c r="N23" s="36">
        <f t="shared" si="2"/>
        <v>1383194.6755407655</v>
      </c>
      <c r="O23" s="17"/>
    </row>
    <row r="24" spans="2:34" ht="24" customHeight="1">
      <c r="B24" s="170"/>
      <c r="C24" s="124" t="s">
        <v>40</v>
      </c>
      <c r="D24" s="128" t="s">
        <v>41</v>
      </c>
      <c r="E24" s="162" t="s">
        <v>79</v>
      </c>
      <c r="F24" s="164"/>
      <c r="G24" s="34">
        <f t="shared" si="8"/>
        <v>330000</v>
      </c>
      <c r="H24" s="68">
        <v>10000</v>
      </c>
      <c r="I24" s="68">
        <v>20000</v>
      </c>
      <c r="J24" s="68">
        <v>300000</v>
      </c>
      <c r="K24" s="34">
        <f t="shared" ref="K24:K25" si="11">IFERROR(J24-L24,"")</f>
        <v>216638.93510815309</v>
      </c>
      <c r="L24" s="34">
        <f t="shared" ref="L24:L25" si="12">IFERROR(J24*$N$2,"")</f>
        <v>83361.064891846909</v>
      </c>
      <c r="M24" s="35">
        <f t="shared" si="2"/>
        <v>226638.93510815309</v>
      </c>
      <c r="N24" s="36">
        <f t="shared" si="2"/>
        <v>103361.06489184691</v>
      </c>
      <c r="O24" s="17"/>
    </row>
    <row r="25" spans="2:34" ht="24" customHeight="1">
      <c r="B25" s="170"/>
      <c r="C25" s="172"/>
      <c r="D25" s="129"/>
      <c r="E25" s="167" t="s">
        <v>105</v>
      </c>
      <c r="F25" s="174"/>
      <c r="G25" s="34">
        <f t="shared" si="8"/>
        <v>330000</v>
      </c>
      <c r="H25" s="68">
        <v>10000</v>
      </c>
      <c r="I25" s="68">
        <v>20000</v>
      </c>
      <c r="J25" s="68">
        <v>300000</v>
      </c>
      <c r="K25" s="34">
        <f t="shared" si="11"/>
        <v>216638.93510815309</v>
      </c>
      <c r="L25" s="34">
        <f t="shared" si="12"/>
        <v>83361.064891846909</v>
      </c>
      <c r="M25" s="35">
        <f t="shared" si="2"/>
        <v>226638.93510815309</v>
      </c>
      <c r="N25" s="36">
        <f t="shared" si="2"/>
        <v>103361.06489184691</v>
      </c>
      <c r="O25" s="17"/>
    </row>
    <row r="26" spans="2:34" ht="24" customHeight="1">
      <c r="B26" s="170"/>
      <c r="C26" s="172"/>
      <c r="D26" s="130"/>
      <c r="E26" s="40" t="s">
        <v>32</v>
      </c>
      <c r="F26" s="41" t="s">
        <v>42</v>
      </c>
      <c r="G26" s="44">
        <f t="shared" si="8"/>
        <v>660000</v>
      </c>
      <c r="H26" s="44">
        <f t="shared" ref="H26:J26" si="13">SUM(H24:H25)</f>
        <v>20000</v>
      </c>
      <c r="I26" s="44">
        <f t="shared" si="13"/>
        <v>40000</v>
      </c>
      <c r="J26" s="44">
        <f t="shared" si="13"/>
        <v>600000</v>
      </c>
      <c r="K26" s="34">
        <f>SUM(K24:K25)</f>
        <v>433277.87021630618</v>
      </c>
      <c r="L26" s="34">
        <f>SUM(L24:L25)</f>
        <v>166722.12978369382</v>
      </c>
      <c r="M26" s="35">
        <f t="shared" si="2"/>
        <v>453277.87021630618</v>
      </c>
      <c r="N26" s="36">
        <f t="shared" si="2"/>
        <v>206722.12978369382</v>
      </c>
      <c r="O26" s="17"/>
    </row>
    <row r="27" spans="2:34" ht="24" customHeight="1">
      <c r="B27" s="170"/>
      <c r="C27" s="172"/>
      <c r="D27" s="128" t="s">
        <v>43</v>
      </c>
      <c r="E27" s="162" t="s">
        <v>80</v>
      </c>
      <c r="F27" s="164"/>
      <c r="G27" s="34">
        <f t="shared" si="8"/>
        <v>215000</v>
      </c>
      <c r="H27" s="68">
        <v>5000</v>
      </c>
      <c r="I27" s="68">
        <v>10000</v>
      </c>
      <c r="J27" s="68">
        <v>200000</v>
      </c>
      <c r="K27" s="34">
        <f t="shared" ref="K27:K28" si="14">IFERROR(J27-L27,"")</f>
        <v>144425.95673876873</v>
      </c>
      <c r="L27" s="34">
        <f t="shared" ref="L27:L28" si="15">IFERROR(J27*$N$2,"")</f>
        <v>55574.04326123128</v>
      </c>
      <c r="M27" s="35">
        <f t="shared" si="2"/>
        <v>149425.95673876873</v>
      </c>
      <c r="N27" s="36">
        <f t="shared" si="2"/>
        <v>65574.043261231272</v>
      </c>
      <c r="O27" s="17"/>
    </row>
    <row r="28" spans="2:34" ht="24" customHeight="1">
      <c r="B28" s="170"/>
      <c r="C28" s="172"/>
      <c r="D28" s="131"/>
      <c r="E28" s="167" t="s">
        <v>106</v>
      </c>
      <c r="F28" s="174"/>
      <c r="G28" s="34">
        <f t="shared" si="8"/>
        <v>215000</v>
      </c>
      <c r="H28" s="68">
        <v>5000</v>
      </c>
      <c r="I28" s="68">
        <v>10000</v>
      </c>
      <c r="J28" s="68">
        <v>200000</v>
      </c>
      <c r="K28" s="34">
        <f t="shared" si="14"/>
        <v>144425.95673876873</v>
      </c>
      <c r="L28" s="34">
        <f t="shared" si="15"/>
        <v>55574.04326123128</v>
      </c>
      <c r="M28" s="35">
        <f t="shared" si="2"/>
        <v>149425.95673876873</v>
      </c>
      <c r="N28" s="36">
        <f t="shared" si="2"/>
        <v>65574.043261231272</v>
      </c>
      <c r="O28" s="17"/>
    </row>
    <row r="29" spans="2:34" ht="24" customHeight="1">
      <c r="B29" s="171"/>
      <c r="C29" s="173"/>
      <c r="D29" s="132"/>
      <c r="E29" s="40" t="s">
        <v>32</v>
      </c>
      <c r="F29" s="41" t="s">
        <v>44</v>
      </c>
      <c r="G29" s="44">
        <f t="shared" si="8"/>
        <v>430000</v>
      </c>
      <c r="H29" s="44">
        <f t="shared" ref="H29:J29" si="16">SUM(H27:H28)</f>
        <v>10000</v>
      </c>
      <c r="I29" s="44">
        <f t="shared" si="16"/>
        <v>20000</v>
      </c>
      <c r="J29" s="44">
        <f t="shared" si="16"/>
        <v>400000</v>
      </c>
      <c r="K29" s="34">
        <f>SUM(K27:K28)</f>
        <v>288851.91347753746</v>
      </c>
      <c r="L29" s="34">
        <f>SUM(L27:L28)</f>
        <v>111148.08652246256</v>
      </c>
      <c r="M29" s="35">
        <f t="shared" si="2"/>
        <v>298851.91347753746</v>
      </c>
      <c r="N29" s="36">
        <f t="shared" si="2"/>
        <v>131148.08652246254</v>
      </c>
      <c r="O29" s="17"/>
    </row>
    <row r="30" spans="2:34" ht="24" customHeight="1">
      <c r="B30" s="116" t="s">
        <v>45</v>
      </c>
      <c r="C30" s="117"/>
      <c r="D30" s="117"/>
      <c r="E30" s="117"/>
      <c r="F30" s="118"/>
      <c r="G30" s="34">
        <f t="shared" si="8"/>
        <v>4230000</v>
      </c>
      <c r="H30" s="34">
        <f t="shared" ref="H30:J30" si="17">H23+H26-H29</f>
        <v>3710000</v>
      </c>
      <c r="I30" s="34">
        <f t="shared" si="17"/>
        <v>1820000</v>
      </c>
      <c r="J30" s="34">
        <f t="shared" si="17"/>
        <v>-1300000</v>
      </c>
      <c r="K30" s="34">
        <f>IFERROR(K23+K26-K29,"")</f>
        <v>-938768.71880199679</v>
      </c>
      <c r="L30" s="34">
        <f>IFERROR(L23+L26-L29,"")</f>
        <v>-361231.28119800327</v>
      </c>
      <c r="M30" s="35">
        <f t="shared" si="2"/>
        <v>2771231.2811980033</v>
      </c>
      <c r="N30" s="36">
        <f t="shared" si="2"/>
        <v>1458768.7188019967</v>
      </c>
      <c r="O30" s="17"/>
    </row>
    <row r="31" spans="2:34" ht="24" customHeight="1">
      <c r="B31" s="140" t="s">
        <v>46</v>
      </c>
      <c r="C31" s="128" t="s">
        <v>47</v>
      </c>
      <c r="D31" s="162" t="s">
        <v>81</v>
      </c>
      <c r="E31" s="163"/>
      <c r="F31" s="164"/>
      <c r="G31" s="34">
        <f t="shared" si="8"/>
        <v>600000</v>
      </c>
      <c r="H31" s="68">
        <v>0</v>
      </c>
      <c r="I31" s="68">
        <v>600000</v>
      </c>
      <c r="J31" s="68">
        <v>0</v>
      </c>
      <c r="K31" s="34">
        <f t="shared" ref="K31:K33" si="18">IFERROR(J31-L31,"")</f>
        <v>0</v>
      </c>
      <c r="L31" s="34">
        <f t="shared" ref="L31:L33" si="19">IFERROR(J31*$N$2,"")</f>
        <v>0</v>
      </c>
      <c r="M31" s="35">
        <f t="shared" si="2"/>
        <v>0</v>
      </c>
      <c r="N31" s="36">
        <f t="shared" si="2"/>
        <v>600000</v>
      </c>
      <c r="O31" s="17"/>
    </row>
    <row r="32" spans="2:34" ht="24" customHeight="1">
      <c r="B32" s="159"/>
      <c r="C32" s="161"/>
      <c r="D32" s="47"/>
      <c r="E32" s="52" t="s">
        <v>32</v>
      </c>
      <c r="F32" s="41" t="s">
        <v>48</v>
      </c>
      <c r="G32" s="44">
        <f t="shared" si="8"/>
        <v>600000</v>
      </c>
      <c r="H32" s="44">
        <f>SUM(H31)</f>
        <v>0</v>
      </c>
      <c r="I32" s="44">
        <f t="shared" ref="I32" si="20">SUM(I31)</f>
        <v>600000</v>
      </c>
      <c r="J32" s="44">
        <f>SUM(J31)</f>
        <v>0</v>
      </c>
      <c r="K32" s="34">
        <f>SUM(K31)</f>
        <v>0</v>
      </c>
      <c r="L32" s="34">
        <f>SUM(L31)</f>
        <v>0</v>
      </c>
      <c r="M32" s="35">
        <f t="shared" si="2"/>
        <v>0</v>
      </c>
      <c r="N32" s="36">
        <f t="shared" si="2"/>
        <v>600000</v>
      </c>
      <c r="O32" s="17"/>
    </row>
    <row r="33" spans="2:15" ht="24" customHeight="1">
      <c r="B33" s="159"/>
      <c r="C33" s="128" t="s">
        <v>49</v>
      </c>
      <c r="D33" s="162" t="s">
        <v>82</v>
      </c>
      <c r="E33" s="163"/>
      <c r="F33" s="164"/>
      <c r="G33" s="34">
        <f t="shared" si="8"/>
        <v>600000</v>
      </c>
      <c r="H33" s="68">
        <v>600000</v>
      </c>
      <c r="I33" s="68">
        <v>0</v>
      </c>
      <c r="J33" s="68">
        <v>0</v>
      </c>
      <c r="K33" s="34">
        <f t="shared" si="18"/>
        <v>0</v>
      </c>
      <c r="L33" s="34">
        <f t="shared" si="19"/>
        <v>0</v>
      </c>
      <c r="M33" s="35">
        <f t="shared" si="2"/>
        <v>600000</v>
      </c>
      <c r="N33" s="36">
        <f t="shared" si="2"/>
        <v>0</v>
      </c>
      <c r="O33" s="17"/>
    </row>
    <row r="34" spans="2:15" ht="24" customHeight="1">
      <c r="B34" s="160"/>
      <c r="C34" s="161"/>
      <c r="D34" s="21"/>
      <c r="E34" s="52" t="s">
        <v>32</v>
      </c>
      <c r="F34" s="41" t="s">
        <v>50</v>
      </c>
      <c r="G34" s="44">
        <f t="shared" si="8"/>
        <v>600000</v>
      </c>
      <c r="H34" s="44">
        <f t="shared" ref="H34:L34" si="21">SUM(H33)</f>
        <v>600000</v>
      </c>
      <c r="I34" s="44">
        <f t="shared" si="21"/>
        <v>0</v>
      </c>
      <c r="J34" s="44">
        <f t="shared" si="21"/>
        <v>0</v>
      </c>
      <c r="K34" s="34">
        <f t="shared" si="21"/>
        <v>0</v>
      </c>
      <c r="L34" s="34">
        <f t="shared" si="21"/>
        <v>0</v>
      </c>
      <c r="M34" s="35">
        <f t="shared" si="2"/>
        <v>600000</v>
      </c>
      <c r="N34" s="36">
        <f t="shared" si="2"/>
        <v>0</v>
      </c>
      <c r="O34" s="17"/>
    </row>
    <row r="35" spans="2:15" ht="24" customHeight="1">
      <c r="B35" s="116" t="s">
        <v>67</v>
      </c>
      <c r="C35" s="117"/>
      <c r="D35" s="117"/>
      <c r="E35" s="117"/>
      <c r="F35" s="118"/>
      <c r="G35" s="34">
        <f t="shared" si="8"/>
        <v>4230000</v>
      </c>
      <c r="H35" s="34">
        <f>H30+H32-H34</f>
        <v>3110000</v>
      </c>
      <c r="I35" s="34">
        <f t="shared" ref="I35" si="22">I30+I32-I34</f>
        <v>2420000</v>
      </c>
      <c r="J35" s="34">
        <f>J30+J32-J34</f>
        <v>-1300000</v>
      </c>
      <c r="K35" s="34">
        <f>IFERROR(K30+K32-K34,"")</f>
        <v>-938768.71880199679</v>
      </c>
      <c r="L35" s="34">
        <f>IFERROR(L30+L32-L34,"")</f>
        <v>-361231.28119800327</v>
      </c>
      <c r="M35" s="35">
        <f t="shared" si="2"/>
        <v>2171231.2811980033</v>
      </c>
      <c r="N35" s="36">
        <f t="shared" si="2"/>
        <v>2058768.7188019967</v>
      </c>
      <c r="O35" s="17"/>
    </row>
    <row r="36" spans="2:15" ht="24" customHeight="1">
      <c r="B36" s="53" t="s">
        <v>68</v>
      </c>
      <c r="C36" s="48"/>
      <c r="D36" s="48"/>
      <c r="E36" s="48"/>
      <c r="F36" s="41" t="s">
        <v>69</v>
      </c>
      <c r="G36" s="34">
        <f t="shared" si="8"/>
        <v>1269000</v>
      </c>
      <c r="H36" s="73">
        <v>9000</v>
      </c>
      <c r="I36" s="73">
        <v>60000</v>
      </c>
      <c r="J36" s="73">
        <v>1200000</v>
      </c>
      <c r="K36" s="34">
        <f>IFERROR(J36-L36,"")</f>
        <v>866555.74043261237</v>
      </c>
      <c r="L36" s="34">
        <f t="shared" ref="L36" si="23">IFERROR(J36*$N$2,"")</f>
        <v>333444.25956738763</v>
      </c>
      <c r="M36" s="35">
        <f t="shared" si="2"/>
        <v>875555.74043261237</v>
      </c>
      <c r="N36" s="36">
        <f t="shared" si="2"/>
        <v>393444.25956738763</v>
      </c>
      <c r="O36" s="17"/>
    </row>
    <row r="37" spans="2:15" ht="24" customHeight="1">
      <c r="B37" s="53" t="s">
        <v>70</v>
      </c>
      <c r="C37" s="48"/>
      <c r="D37" s="48"/>
      <c r="E37" s="48"/>
      <c r="F37" s="41" t="s">
        <v>71</v>
      </c>
      <c r="G37" s="34">
        <f>SUM(H37:J37)</f>
        <v>2961000</v>
      </c>
      <c r="H37" s="34">
        <f>H35-H36</f>
        <v>3101000</v>
      </c>
      <c r="I37" s="34">
        <f t="shared" ref="I37:J37" si="24">I35-I36</f>
        <v>2360000</v>
      </c>
      <c r="J37" s="34">
        <f t="shared" si="24"/>
        <v>-2500000</v>
      </c>
      <c r="K37" s="34">
        <f>IFERROR(K35-K36,"")</f>
        <v>-1805324.4592346093</v>
      </c>
      <c r="L37" s="34">
        <f>IFERROR(L35-L36,"")</f>
        <v>-694675.54076539096</v>
      </c>
      <c r="M37" s="35">
        <f>IFERROR(H37+K37,"")</f>
        <v>1295675.5407653907</v>
      </c>
      <c r="N37" s="36">
        <f>IFERROR(I37+L37,"")</f>
        <v>1665324.459234609</v>
      </c>
      <c r="O37" s="17"/>
    </row>
    <row r="38" spans="2:15" ht="33" customHeight="1">
      <c r="B38" s="144" t="s">
        <v>107</v>
      </c>
      <c r="C38" s="123"/>
      <c r="D38" s="145"/>
      <c r="E38" s="24" t="s">
        <v>29</v>
      </c>
      <c r="F38" s="54" t="s">
        <v>51</v>
      </c>
      <c r="G38" s="34">
        <f t="shared" si="8"/>
        <v>170000</v>
      </c>
      <c r="H38" s="68">
        <v>70000</v>
      </c>
      <c r="I38" s="68">
        <v>40000</v>
      </c>
      <c r="J38" s="68">
        <v>60000</v>
      </c>
      <c r="K38" s="34">
        <f>IFERROR(J38-L38,"")</f>
        <v>43327.787021630618</v>
      </c>
      <c r="L38" s="34">
        <f t="shared" ref="L38:L39" si="25">IFERROR(J38*$N$2,"")</f>
        <v>16672.212978369382</v>
      </c>
      <c r="M38" s="35">
        <f t="shared" si="2"/>
        <v>113327.78702163062</v>
      </c>
      <c r="N38" s="36">
        <f t="shared" si="2"/>
        <v>56672.212978369382</v>
      </c>
      <c r="O38" s="17"/>
    </row>
    <row r="39" spans="2:15" ht="33" customHeight="1">
      <c r="B39" s="146"/>
      <c r="C39" s="147"/>
      <c r="D39" s="148"/>
      <c r="E39" s="24" t="s">
        <v>31</v>
      </c>
      <c r="F39" s="54" t="s">
        <v>52</v>
      </c>
      <c r="G39" s="34">
        <f t="shared" si="8"/>
        <v>211000</v>
      </c>
      <c r="H39" s="68">
        <v>36000</v>
      </c>
      <c r="I39" s="70">
        <v>90000</v>
      </c>
      <c r="J39" s="68">
        <v>85000</v>
      </c>
      <c r="K39" s="34">
        <f t="shared" ref="K39" si="26">IFERROR(J39-L39,"")</f>
        <v>61381.031613976709</v>
      </c>
      <c r="L39" s="34">
        <f t="shared" si="25"/>
        <v>23618.968386023291</v>
      </c>
      <c r="M39" s="35">
        <f t="shared" si="2"/>
        <v>97381.031613976709</v>
      </c>
      <c r="N39" s="36">
        <f t="shared" si="2"/>
        <v>113618.96838602329</v>
      </c>
      <c r="O39" s="17"/>
    </row>
    <row r="40" spans="2:15" ht="24" customHeight="1">
      <c r="B40" s="55" t="s">
        <v>53</v>
      </c>
      <c r="C40" s="32"/>
      <c r="D40" s="32"/>
      <c r="E40" s="32" t="s">
        <v>72</v>
      </c>
      <c r="F40" s="33"/>
      <c r="G40" s="153">
        <f t="shared" si="8"/>
        <v>2920000</v>
      </c>
      <c r="H40" s="153">
        <f>H37+SUM(H38:H38)-SUM(H39:H39)</f>
        <v>3135000</v>
      </c>
      <c r="I40" s="153">
        <f>I37+SUM(I38:I38)-SUM(I39:I39)</f>
        <v>2310000</v>
      </c>
      <c r="J40" s="153">
        <f>J37+SUM(J38:J38)-SUM(J39:J39)</f>
        <v>-2525000</v>
      </c>
      <c r="K40" s="153">
        <f>IFERROR(K37+SUM(K38:K38)-SUM(K39:K39),"")</f>
        <v>-1823377.7038269553</v>
      </c>
      <c r="L40" s="153">
        <f>IFERROR(L37+SUM(L38:L38)-SUM(L39:L39),"")</f>
        <v>-701622.29617304495</v>
      </c>
      <c r="M40" s="153">
        <f>IFERROR(H40+K40,"")</f>
        <v>1311622.2961730447</v>
      </c>
      <c r="N40" s="155">
        <f>IFERROR(I40+L40,"")</f>
        <v>1608377.7038269551</v>
      </c>
      <c r="O40" s="17"/>
    </row>
    <row r="41" spans="2:15" ht="24" customHeight="1">
      <c r="B41" s="19" t="s">
        <v>54</v>
      </c>
      <c r="C41" s="20"/>
      <c r="D41" s="20"/>
      <c r="E41" s="20"/>
      <c r="F41" s="56" t="s">
        <v>55</v>
      </c>
      <c r="G41" s="154"/>
      <c r="H41" s="154"/>
      <c r="I41" s="154"/>
      <c r="J41" s="154"/>
      <c r="K41" s="154"/>
      <c r="L41" s="154"/>
      <c r="M41" s="154"/>
      <c r="N41" s="156"/>
      <c r="O41" s="17"/>
    </row>
    <row r="42" spans="2:15" ht="24" customHeight="1">
      <c r="B42" s="55" t="s">
        <v>56</v>
      </c>
      <c r="C42" s="32"/>
      <c r="D42" s="32"/>
      <c r="E42" s="137" t="s">
        <v>57</v>
      </c>
      <c r="F42" s="138" t="s">
        <v>58</v>
      </c>
      <c r="G42" s="34">
        <f t="shared" si="8"/>
        <v>6000</v>
      </c>
      <c r="H42" s="68">
        <v>1000</v>
      </c>
      <c r="I42" s="68">
        <v>2000</v>
      </c>
      <c r="J42" s="68">
        <v>3000</v>
      </c>
      <c r="K42" s="34">
        <f>IFERROR(J42-L42,"")</f>
        <v>2166.389351081531</v>
      </c>
      <c r="L42" s="34">
        <f t="shared" ref="L42:L47" si="27">IFERROR(J42*$N$2,"")</f>
        <v>833.61064891846911</v>
      </c>
      <c r="M42" s="35">
        <f t="shared" ref="M42:N45" si="28">IFERROR(H42+K42,"")</f>
        <v>3166.389351081531</v>
      </c>
      <c r="N42" s="36">
        <f t="shared" si="28"/>
        <v>2833.610648918469</v>
      </c>
      <c r="O42" s="17"/>
    </row>
    <row r="43" spans="2:15" ht="24" customHeight="1">
      <c r="B43" s="17" t="s">
        <v>59</v>
      </c>
      <c r="C43" s="14"/>
      <c r="D43" s="14"/>
      <c r="E43" s="122"/>
      <c r="F43" s="157"/>
      <c r="G43" s="34">
        <f t="shared" si="8"/>
        <v>6000</v>
      </c>
      <c r="H43" s="68">
        <v>2000</v>
      </c>
      <c r="I43" s="68">
        <v>3000</v>
      </c>
      <c r="J43" s="68">
        <v>1000</v>
      </c>
      <c r="K43" s="34">
        <f>IFERROR(J43-L43,"")</f>
        <v>722.12978369384359</v>
      </c>
      <c r="L43" s="34">
        <f t="shared" si="27"/>
        <v>277.87021630615641</v>
      </c>
      <c r="M43" s="35">
        <f t="shared" si="28"/>
        <v>2722.1297836938438</v>
      </c>
      <c r="N43" s="36">
        <f t="shared" si="28"/>
        <v>3277.8702163061562</v>
      </c>
      <c r="O43" s="17"/>
    </row>
    <row r="44" spans="2:15" ht="24" customHeight="1">
      <c r="B44" s="17" t="s">
        <v>60</v>
      </c>
      <c r="C44" s="14"/>
      <c r="D44" s="14"/>
      <c r="E44" s="137" t="s">
        <v>61</v>
      </c>
      <c r="F44" s="138" t="s">
        <v>62</v>
      </c>
      <c r="G44" s="34">
        <f t="shared" si="8"/>
        <v>15000</v>
      </c>
      <c r="H44" s="68">
        <v>4000</v>
      </c>
      <c r="I44" s="68">
        <v>5000</v>
      </c>
      <c r="J44" s="68">
        <v>6000</v>
      </c>
      <c r="K44" s="34">
        <f t="shared" ref="K44:K45" si="29">IFERROR(J44-L44,"")</f>
        <v>4332.778702163062</v>
      </c>
      <c r="L44" s="34">
        <f t="shared" si="27"/>
        <v>1667.2212978369382</v>
      </c>
      <c r="M44" s="35">
        <f t="shared" si="28"/>
        <v>8332.7787021630611</v>
      </c>
      <c r="N44" s="36">
        <f t="shared" si="28"/>
        <v>6667.221297836938</v>
      </c>
      <c r="O44" s="17"/>
    </row>
    <row r="45" spans="2:15" ht="24" customHeight="1">
      <c r="B45" s="17" t="s">
        <v>63</v>
      </c>
      <c r="C45" s="14"/>
      <c r="D45" s="14"/>
      <c r="E45" s="122"/>
      <c r="F45" s="157"/>
      <c r="G45" s="34">
        <f t="shared" si="8"/>
        <v>15000</v>
      </c>
      <c r="H45" s="68">
        <v>5000</v>
      </c>
      <c r="I45" s="68">
        <v>6000</v>
      </c>
      <c r="J45" s="68">
        <v>4000</v>
      </c>
      <c r="K45" s="34">
        <f t="shared" si="29"/>
        <v>2888.5191347753744</v>
      </c>
      <c r="L45" s="34">
        <f t="shared" si="27"/>
        <v>1111.4808652246256</v>
      </c>
      <c r="M45" s="35">
        <f t="shared" si="28"/>
        <v>7888.5191347753744</v>
      </c>
      <c r="N45" s="36">
        <f t="shared" si="28"/>
        <v>7111.4808652246256</v>
      </c>
      <c r="O45" s="17"/>
    </row>
    <row r="46" spans="2:15" ht="24" customHeight="1">
      <c r="B46" s="149" t="s">
        <v>108</v>
      </c>
      <c r="C46" s="158"/>
      <c r="D46" s="158"/>
      <c r="E46" s="158"/>
      <c r="F46" s="41" t="s">
        <v>64</v>
      </c>
      <c r="G46" s="34">
        <f>SUM(H46:J46)</f>
        <v>5000</v>
      </c>
      <c r="H46" s="68">
        <v>2000</v>
      </c>
      <c r="I46" s="68">
        <v>3000</v>
      </c>
      <c r="J46" s="74"/>
      <c r="K46" s="57"/>
      <c r="L46" s="57"/>
      <c r="M46" s="34">
        <f>IFERROR(H46+K46,"")</f>
        <v>2000</v>
      </c>
      <c r="N46" s="36">
        <f>IFERROR(I46+L46,"")</f>
        <v>3000</v>
      </c>
      <c r="O46" s="17"/>
    </row>
    <row r="47" spans="2:15" ht="48" customHeight="1" thickBot="1">
      <c r="B47" s="151" t="s">
        <v>75</v>
      </c>
      <c r="C47" s="152"/>
      <c r="D47" s="152"/>
      <c r="E47" s="152"/>
      <c r="F47" s="54" t="s">
        <v>65</v>
      </c>
      <c r="G47" s="58">
        <f>SUM(H47:J47)</f>
        <v>3000</v>
      </c>
      <c r="H47" s="75">
        <v>1000</v>
      </c>
      <c r="I47" s="75">
        <v>1000</v>
      </c>
      <c r="J47" s="75">
        <v>1000</v>
      </c>
      <c r="K47" s="58">
        <f>IFERROR(J47-L47,"")</f>
        <v>722.12978369384359</v>
      </c>
      <c r="L47" s="46">
        <f t="shared" si="27"/>
        <v>277.87021630615641</v>
      </c>
      <c r="M47" s="58">
        <f>IFERROR(H47+K47,"")</f>
        <v>1722.1297836938436</v>
      </c>
      <c r="N47" s="59">
        <f>IFERROR(I47+L47,"")</f>
        <v>1277.8702163061564</v>
      </c>
      <c r="O47" s="17"/>
    </row>
    <row r="48" spans="2:15" ht="30.75" customHeight="1" thickBot="1">
      <c r="B48" s="60" t="s">
        <v>66</v>
      </c>
      <c r="C48" s="61"/>
      <c r="D48" s="61"/>
      <c r="E48" s="62" t="s">
        <v>73</v>
      </c>
      <c r="F48" s="63" t="s">
        <v>74</v>
      </c>
      <c r="G48" s="64">
        <f>SUM(H48:J48)</f>
        <v>2894000</v>
      </c>
      <c r="H48" s="64">
        <f>H40+SUM(H42:H43)-SUM(H44:H45)-H46-H47</f>
        <v>3126000</v>
      </c>
      <c r="I48" s="64">
        <f>I40+SUM(I42:I43)-SUM(I44:I45)-I46-I47</f>
        <v>2300000</v>
      </c>
      <c r="J48" s="64">
        <f>J40+SUM(J42:J43)-SUM(J44:J45)-J46-J47</f>
        <v>-2532000</v>
      </c>
      <c r="K48" s="64">
        <f>IFERROR(K40+SUM(K42:K43)-SUM(K44:K45)-K46-K47,"")</f>
        <v>-1828432.6123128124</v>
      </c>
      <c r="L48" s="65">
        <f>IFERROR(L40+SUM(L42:L43)-SUM(L44:L45)-L46-L47,"")</f>
        <v>-703567.38768718811</v>
      </c>
      <c r="M48" s="66">
        <f>IFERROR(ROUNDDOWN(H48+K48,0),"")</f>
        <v>1297567</v>
      </c>
      <c r="N48" s="66">
        <f>IFERROR(ROUNDDOWN(I48+L48,0),"")</f>
        <v>1596432</v>
      </c>
      <c r="O48" s="17"/>
    </row>
    <row r="49" spans="2:10" ht="6.75" customHeight="1"/>
    <row r="50" spans="2:10" ht="15.95" customHeight="1"/>
    <row r="51" spans="2:10" ht="15.75" customHeight="1">
      <c r="J51" s="76" t="s">
        <v>110</v>
      </c>
    </row>
    <row r="52" spans="2:10" ht="15.75" customHeight="1">
      <c r="J52" s="76" t="s">
        <v>111</v>
      </c>
    </row>
    <row r="53" spans="2:10" ht="15.75" customHeight="1"/>
    <row r="54" spans="2:10" ht="15.75" customHeight="1"/>
    <row r="55" spans="2:10" ht="15.75" customHeight="1"/>
    <row r="56" spans="2:10" ht="15.75" customHeight="1"/>
    <row r="57" spans="2:10" ht="20.25" customHeight="1">
      <c r="B57" s="77" t="s">
        <v>109</v>
      </c>
    </row>
    <row r="58" spans="2:10" ht="20.25" customHeight="1"/>
    <row r="59" spans="2:10" ht="15.95" customHeight="1"/>
    <row r="60" spans="2:10" ht="15.95" customHeight="1"/>
    <row r="61" spans="2:10" ht="15.95" customHeight="1"/>
    <row r="62" spans="2:10" ht="15.95" customHeight="1"/>
    <row r="63" spans="2:10" ht="15.95" customHeight="1"/>
    <row r="64" spans="2:10" ht="15.95" customHeight="1"/>
    <row r="65" s="7" customFormat="1" ht="15.95" customHeight="1"/>
    <row r="66" s="7" customFormat="1" ht="15.95" customHeight="1"/>
    <row r="67" s="7" customFormat="1" ht="15.95" customHeight="1"/>
    <row r="68" s="7" customFormat="1" ht="15.95" customHeight="1"/>
    <row r="69" s="7" customFormat="1" ht="15.95" customHeight="1"/>
    <row r="70" s="7" customFormat="1" ht="15.95" customHeight="1"/>
    <row r="71" s="7" customFormat="1" ht="15.95" customHeight="1"/>
    <row r="72" s="7" customFormat="1" ht="15.95" customHeight="1"/>
    <row r="73" s="7" customFormat="1" ht="15.95" customHeight="1"/>
    <row r="74" s="7" customFormat="1" ht="15.95" customHeight="1"/>
    <row r="75" s="7" customFormat="1" ht="15.95" customHeight="1"/>
    <row r="76" s="7" customFormat="1" ht="15.95" customHeight="1"/>
    <row r="77" s="7" customFormat="1" ht="15.95" customHeight="1"/>
    <row r="78" s="7" customFormat="1" ht="15.95" customHeight="1"/>
    <row r="79" s="7" customFormat="1" ht="15.95" customHeight="1"/>
    <row r="80" s="7" customFormat="1" ht="15.95" customHeight="1"/>
    <row r="81" s="7" customFormat="1" ht="15.95" customHeight="1"/>
    <row r="82" s="7" customFormat="1" ht="15.95" customHeight="1"/>
    <row r="83" s="7" customFormat="1" ht="15.95" customHeight="1"/>
    <row r="84" s="7" customFormat="1" ht="15.95" customHeight="1"/>
    <row r="85" s="7" customFormat="1" ht="15.95" customHeight="1"/>
    <row r="86" s="7" customFormat="1" ht="15.95" customHeight="1"/>
    <row r="87" s="7" customFormat="1" ht="15.95" customHeight="1"/>
    <row r="88" s="7" customFormat="1" ht="15.95" customHeight="1"/>
    <row r="89" s="7" customFormat="1" ht="15.95" customHeight="1"/>
    <row r="90" s="7" customFormat="1" ht="15.95" customHeight="1"/>
    <row r="91" s="7" customFormat="1" ht="15.95" customHeight="1"/>
    <row r="92" s="7" customFormat="1" ht="15.95" customHeight="1"/>
    <row r="93" s="7" customFormat="1" ht="15.95" customHeight="1"/>
    <row r="94" s="7" customFormat="1" ht="15.95" customHeight="1"/>
    <row r="95" s="7" customFormat="1" ht="15.95" customHeight="1"/>
    <row r="96" s="7" customFormat="1" ht="15.95" customHeight="1"/>
    <row r="97" s="7" customFormat="1" ht="15.95" customHeight="1"/>
    <row r="98" s="7" customFormat="1" ht="15.95" customHeight="1"/>
    <row r="99" s="7" customFormat="1" ht="15.95" customHeight="1"/>
    <row r="100" s="7" customFormat="1" ht="15.95" customHeight="1"/>
    <row r="101" s="7" customFormat="1" ht="15.95" customHeight="1"/>
    <row r="102" s="7" customFormat="1" ht="15.95" customHeight="1"/>
    <row r="103" s="7" customFormat="1" ht="15.95" customHeight="1"/>
    <row r="104" s="7" customFormat="1" ht="15.95" customHeight="1"/>
    <row r="105" s="7" customFormat="1" ht="15.95" customHeight="1"/>
    <row r="106" s="7" customFormat="1" ht="15.95" customHeight="1"/>
    <row r="107" s="7" customFormat="1" ht="15.95" customHeight="1"/>
    <row r="108" s="7" customFormat="1" ht="15.95" customHeight="1"/>
    <row r="109" s="7" customFormat="1" ht="15.95" customHeight="1"/>
    <row r="110" s="7" customFormat="1" ht="15.95" customHeight="1"/>
    <row r="111" s="7" customFormat="1" ht="15.95" customHeight="1"/>
    <row r="112" s="7" customFormat="1" ht="15.95" customHeight="1"/>
    <row r="113" s="7" customFormat="1" ht="15.95" customHeight="1"/>
    <row r="114" s="7" customFormat="1" ht="15.95" customHeight="1"/>
    <row r="115" s="7" customFormat="1" ht="15.95" customHeight="1"/>
    <row r="116" s="7" customFormat="1" ht="15.95" customHeight="1"/>
    <row r="117" s="7" customFormat="1" ht="15.95" customHeight="1"/>
    <row r="118" s="7" customFormat="1" ht="15.95" customHeight="1"/>
    <row r="119" s="7" customFormat="1" ht="15.95" customHeight="1"/>
    <row r="120" s="7" customFormat="1" ht="15.95" customHeight="1"/>
    <row r="121" s="7" customFormat="1" ht="15.95" customHeight="1"/>
    <row r="122" s="7" customFormat="1" ht="15.95" customHeight="1"/>
    <row r="123" s="7" customFormat="1" ht="15.95" customHeight="1"/>
    <row r="124" s="7" customFormat="1" ht="15.95" customHeight="1"/>
    <row r="125" s="7" customFormat="1" ht="15.95" customHeight="1"/>
    <row r="126" s="7" customFormat="1" ht="15.95" customHeight="1"/>
    <row r="127" s="7" customFormat="1" ht="15.95" customHeight="1"/>
    <row r="128" s="7" customFormat="1" ht="15.95" customHeight="1"/>
    <row r="129" s="7" customFormat="1" ht="15.95" customHeight="1"/>
    <row r="130" s="7" customFormat="1" ht="15.95" customHeight="1"/>
    <row r="131" s="7" customFormat="1" ht="15.95" customHeight="1"/>
    <row r="132" s="7" customFormat="1" ht="15.95" customHeight="1"/>
    <row r="133" s="7" customFormat="1" ht="15.95" customHeight="1"/>
    <row r="134" s="7" customFormat="1" ht="15.95" customHeight="1"/>
    <row r="135" s="7" customFormat="1" ht="15.95" customHeight="1"/>
    <row r="136" s="7" customFormat="1" ht="15.95" customHeight="1"/>
    <row r="137" s="7" customFormat="1" ht="15.95" customHeight="1"/>
    <row r="138" s="7" customFormat="1" ht="15.95" customHeight="1"/>
    <row r="139" s="7" customFormat="1" ht="15.95" customHeight="1"/>
    <row r="140" s="7" customFormat="1" ht="15.95" customHeight="1"/>
    <row r="141" s="7" customFormat="1" ht="15.95" customHeight="1"/>
    <row r="142" s="7" customFormat="1" ht="15.95" customHeight="1"/>
    <row r="143" s="7" customFormat="1" ht="15.95" customHeight="1"/>
    <row r="144" s="7" customFormat="1" ht="15.95" customHeight="1"/>
    <row r="145" s="7" customFormat="1" ht="15.95" customHeight="1"/>
    <row r="146" s="7" customFormat="1" ht="15.95" customHeight="1"/>
    <row r="147" s="7" customFormat="1" ht="15.95" customHeight="1"/>
    <row r="148" s="7" customFormat="1" ht="15.95" customHeight="1"/>
    <row r="149" s="7" customFormat="1" ht="15.95" customHeight="1"/>
    <row r="150" s="7" customFormat="1" ht="15.95" customHeight="1"/>
    <row r="151" s="7" customFormat="1" ht="15.95" customHeight="1"/>
    <row r="152" s="7" customFormat="1" ht="15.95" customHeight="1"/>
    <row r="153" s="7" customFormat="1" ht="15.95" customHeight="1"/>
    <row r="154" s="7" customFormat="1" ht="15.95" customHeight="1"/>
    <row r="155" s="7" customFormat="1" ht="15.95" customHeight="1"/>
    <row r="156" s="7" customFormat="1" ht="15.95" customHeight="1"/>
    <row r="157" s="7" customFormat="1" ht="15.95" customHeight="1"/>
    <row r="158" s="7" customFormat="1" ht="15.95" customHeight="1"/>
    <row r="159" s="7" customFormat="1" ht="15.95" customHeight="1"/>
    <row r="160" s="7" customFormat="1" ht="15.95" customHeight="1"/>
    <row r="161" s="7" customFormat="1" ht="15.95" customHeight="1"/>
    <row r="162" s="7" customFormat="1" ht="15.95" customHeight="1"/>
    <row r="163" s="7" customFormat="1" ht="15.95" customHeight="1"/>
    <row r="164" s="7" customFormat="1" ht="15.95" customHeight="1"/>
    <row r="165" s="7" customFormat="1" ht="15.95" customHeight="1"/>
    <row r="166" s="7" customFormat="1" ht="15.95" customHeight="1"/>
    <row r="167" s="7" customFormat="1" ht="15.95" customHeight="1"/>
    <row r="168" s="7" customFormat="1" ht="15.95" customHeight="1"/>
    <row r="169" s="7" customFormat="1" ht="15.95" customHeight="1"/>
    <row r="170" s="7" customFormat="1" ht="15.95" customHeight="1"/>
    <row r="171" s="7" customFormat="1" ht="15.95" customHeight="1"/>
    <row r="172" s="7" customFormat="1" ht="15.95" customHeight="1"/>
  </sheetData>
  <sheetProtection algorithmName="SHA-512" hashValue="GY5ix6g5UM8hTjA7psgplQ6Kx77uQRkgMI93W2YPv7OG7MSlVThVuCx3P5aOZGYzyp7o/abw2IJEv2Jl8r2XDQ==" saltValue="+16KrgGhV9hMReOjL/fanA==" spinCount="100000" sheet="1" objects="1" scenarios="1"/>
  <mergeCells count="50">
    <mergeCell ref="B13:B29"/>
    <mergeCell ref="C13:C22"/>
    <mergeCell ref="D13:D16"/>
    <mergeCell ref="D17:D20"/>
    <mergeCell ref="D22:F22"/>
    <mergeCell ref="C23:F23"/>
    <mergeCell ref="C24:C29"/>
    <mergeCell ref="D24:D26"/>
    <mergeCell ref="E24:F24"/>
    <mergeCell ref="E25:F25"/>
    <mergeCell ref="D27:D29"/>
    <mergeCell ref="E27:F27"/>
    <mergeCell ref="E28:F28"/>
    <mergeCell ref="B9:F12"/>
    <mergeCell ref="G9:G11"/>
    <mergeCell ref="H9:I9"/>
    <mergeCell ref="M9:N9"/>
    <mergeCell ref="H10:H11"/>
    <mergeCell ref="I10:I11"/>
    <mergeCell ref="K10:K11"/>
    <mergeCell ref="L10:L11"/>
    <mergeCell ref="M10:M11"/>
    <mergeCell ref="N10:N11"/>
    <mergeCell ref="L2:L3"/>
    <mergeCell ref="M2:M3"/>
    <mergeCell ref="N2:N3"/>
    <mergeCell ref="K6:K7"/>
    <mergeCell ref="L6:N7"/>
    <mergeCell ref="B30:F30"/>
    <mergeCell ref="B31:B34"/>
    <mergeCell ref="C31:C32"/>
    <mergeCell ref="D31:F31"/>
    <mergeCell ref="C33:C34"/>
    <mergeCell ref="D33:F33"/>
    <mergeCell ref="B35:F35"/>
    <mergeCell ref="B47:E47"/>
    <mergeCell ref="N40:N41"/>
    <mergeCell ref="E42:E43"/>
    <mergeCell ref="F42:F43"/>
    <mergeCell ref="E44:E45"/>
    <mergeCell ref="F44:F45"/>
    <mergeCell ref="B46:E46"/>
    <mergeCell ref="H40:H41"/>
    <mergeCell ref="I40:I41"/>
    <mergeCell ref="J40:J41"/>
    <mergeCell ref="K40:K41"/>
    <mergeCell ref="L40:L41"/>
    <mergeCell ref="M40:M41"/>
    <mergeCell ref="G40:G41"/>
    <mergeCell ref="B38:D39"/>
  </mergeCells>
  <phoneticPr fontId="8"/>
  <pageMargins left="0.51181102362204722" right="0.35433070866141736" top="0.82677165354330717" bottom="0.6692913385826772" header="0.51181102362204722" footer="0.51181102362204722"/>
  <pageSetup paperSize="9" scale="4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5D7EA-5116-423E-82B8-6A5D88935508}">
  <dimension ref="A1:J25"/>
  <sheetViews>
    <sheetView view="pageBreakPreview" zoomScaleNormal="100" zoomScaleSheetLayoutView="100" workbookViewId="0">
      <selection sqref="A1:J1"/>
    </sheetView>
  </sheetViews>
  <sheetFormatPr defaultRowHeight="18.75"/>
  <cols>
    <col min="1" max="1" width="5.5703125" style="2" customWidth="1"/>
    <col min="2" max="10" width="11" style="1" customWidth="1"/>
    <col min="11" max="16384" width="9.140625" style="1"/>
  </cols>
  <sheetData>
    <row r="1" spans="1:10">
      <c r="A1" s="179" t="s">
        <v>83</v>
      </c>
      <c r="B1" s="179"/>
      <c r="C1" s="179"/>
      <c r="D1" s="179"/>
      <c r="E1" s="179"/>
      <c r="F1" s="179"/>
      <c r="G1" s="179"/>
      <c r="H1" s="179"/>
      <c r="I1" s="179"/>
      <c r="J1" s="179"/>
    </row>
    <row r="3" spans="1:10" ht="80.099999999999994" customHeight="1">
      <c r="A3" s="3">
        <v>1</v>
      </c>
      <c r="B3" s="175" t="s">
        <v>98</v>
      </c>
      <c r="C3" s="175"/>
      <c r="D3" s="175"/>
      <c r="E3" s="175"/>
      <c r="F3" s="175"/>
      <c r="G3" s="175"/>
      <c r="H3" s="175"/>
      <c r="I3" s="175"/>
      <c r="J3" s="175"/>
    </row>
    <row r="4" spans="1:10" ht="120" customHeight="1">
      <c r="A4" s="3"/>
      <c r="B4" s="176" t="s">
        <v>104</v>
      </c>
      <c r="C4" s="177"/>
      <c r="D4" s="177"/>
      <c r="E4" s="177"/>
      <c r="F4" s="177"/>
      <c r="G4" s="177"/>
      <c r="H4" s="177"/>
      <c r="I4" s="177"/>
      <c r="J4" s="177"/>
    </row>
    <row r="5" spans="1:10" ht="39.950000000000003" customHeight="1">
      <c r="A5" s="3"/>
      <c r="B5" s="175" t="s">
        <v>99</v>
      </c>
      <c r="C5" s="175"/>
      <c r="D5" s="175"/>
      <c r="E5" s="175"/>
      <c r="F5" s="175"/>
      <c r="G5" s="175"/>
      <c r="H5" s="175"/>
      <c r="I5" s="175"/>
      <c r="J5" s="175"/>
    </row>
    <row r="6" spans="1:10" ht="99.95" customHeight="1">
      <c r="A6" s="3">
        <v>2</v>
      </c>
      <c r="B6" s="180" t="s">
        <v>102</v>
      </c>
      <c r="C6" s="175"/>
      <c r="D6" s="175"/>
      <c r="E6" s="175"/>
      <c r="F6" s="175"/>
      <c r="G6" s="175"/>
      <c r="H6" s="175"/>
      <c r="I6" s="175"/>
      <c r="J6" s="175"/>
    </row>
    <row r="7" spans="1:10" ht="80.099999999999994" customHeight="1">
      <c r="A7" s="3">
        <v>3</v>
      </c>
      <c r="B7" s="180" t="s">
        <v>103</v>
      </c>
      <c r="C7" s="175"/>
      <c r="D7" s="175"/>
      <c r="E7" s="175"/>
      <c r="F7" s="175"/>
      <c r="G7" s="175"/>
      <c r="H7" s="175"/>
      <c r="I7" s="175"/>
      <c r="J7" s="175"/>
    </row>
    <row r="8" spans="1:10" ht="24.95" customHeight="1">
      <c r="A8" s="178" t="s">
        <v>96</v>
      </c>
      <c r="B8" s="178"/>
      <c r="C8" s="178"/>
      <c r="D8" s="178"/>
      <c r="E8" s="178"/>
      <c r="F8" s="178"/>
      <c r="G8" s="178"/>
      <c r="H8" s="178"/>
      <c r="I8" s="178"/>
      <c r="J8" s="178"/>
    </row>
    <row r="9" spans="1:10" ht="39.950000000000003" customHeight="1">
      <c r="A9" s="3">
        <v>4</v>
      </c>
      <c r="B9" s="175" t="s">
        <v>84</v>
      </c>
      <c r="C9" s="175"/>
      <c r="D9" s="175"/>
      <c r="E9" s="175"/>
      <c r="F9" s="175"/>
      <c r="G9" s="175"/>
      <c r="H9" s="175"/>
      <c r="I9" s="175"/>
      <c r="J9" s="175"/>
    </row>
    <row r="10" spans="1:10" ht="60" customHeight="1">
      <c r="A10" s="3"/>
      <c r="B10" s="175" t="s">
        <v>100</v>
      </c>
      <c r="C10" s="175"/>
      <c r="D10" s="175"/>
      <c r="E10" s="175"/>
      <c r="F10" s="175"/>
      <c r="G10" s="175"/>
      <c r="H10" s="175"/>
      <c r="I10" s="175"/>
      <c r="J10" s="175"/>
    </row>
    <row r="11" spans="1:10" ht="20.100000000000001" customHeight="1">
      <c r="A11" s="3">
        <v>5</v>
      </c>
      <c r="B11" s="175" t="s">
        <v>85</v>
      </c>
      <c r="C11" s="175"/>
      <c r="D11" s="175"/>
      <c r="E11" s="175"/>
      <c r="F11" s="175"/>
      <c r="G11" s="175"/>
      <c r="H11" s="175"/>
      <c r="I11" s="175"/>
      <c r="J11" s="175"/>
    </row>
    <row r="12" spans="1:10" ht="39.950000000000003" customHeight="1">
      <c r="A12" s="3">
        <v>6</v>
      </c>
      <c r="B12" s="175" t="s">
        <v>86</v>
      </c>
      <c r="C12" s="175"/>
      <c r="D12" s="175"/>
      <c r="E12" s="175"/>
      <c r="F12" s="175"/>
      <c r="G12" s="175"/>
      <c r="H12" s="175"/>
      <c r="I12" s="175"/>
      <c r="J12" s="175"/>
    </row>
    <row r="13" spans="1:10" ht="20.100000000000001" customHeight="1">
      <c r="A13" s="3">
        <v>7</v>
      </c>
      <c r="B13" s="175" t="s">
        <v>87</v>
      </c>
      <c r="C13" s="175"/>
      <c r="D13" s="175"/>
      <c r="E13" s="175"/>
      <c r="F13" s="175"/>
      <c r="G13" s="175"/>
      <c r="H13" s="175"/>
      <c r="I13" s="175"/>
      <c r="J13" s="175"/>
    </row>
    <row r="14" spans="1:10" ht="20.100000000000001" customHeight="1">
      <c r="A14" s="3">
        <v>8</v>
      </c>
      <c r="B14" s="175" t="s">
        <v>88</v>
      </c>
      <c r="C14" s="175"/>
      <c r="D14" s="175"/>
      <c r="E14" s="175"/>
      <c r="F14" s="175"/>
      <c r="G14" s="175"/>
      <c r="H14" s="175"/>
      <c r="I14" s="175"/>
      <c r="J14" s="175"/>
    </row>
    <row r="15" spans="1:10" ht="30.75" customHeight="1">
      <c r="A15" s="178" t="s">
        <v>97</v>
      </c>
      <c r="B15" s="178"/>
      <c r="C15" s="178"/>
      <c r="D15" s="178"/>
      <c r="E15" s="178"/>
      <c r="F15" s="178"/>
      <c r="G15" s="178"/>
      <c r="H15" s="178"/>
      <c r="I15" s="178"/>
      <c r="J15" s="178"/>
    </row>
    <row r="16" spans="1:10" ht="39.950000000000003" customHeight="1">
      <c r="A16" s="3">
        <v>9</v>
      </c>
      <c r="B16" s="175" t="s">
        <v>89</v>
      </c>
      <c r="C16" s="175"/>
      <c r="D16" s="175"/>
      <c r="E16" s="175"/>
      <c r="F16" s="175"/>
      <c r="G16" s="175"/>
      <c r="H16" s="175"/>
      <c r="I16" s="175"/>
      <c r="J16" s="175"/>
    </row>
    <row r="17" spans="1:10" ht="39.950000000000003" customHeight="1">
      <c r="A17" s="3">
        <v>10</v>
      </c>
      <c r="B17" s="175" t="s">
        <v>90</v>
      </c>
      <c r="C17" s="175"/>
      <c r="D17" s="175"/>
      <c r="E17" s="175"/>
      <c r="F17" s="175"/>
      <c r="G17" s="175"/>
      <c r="H17" s="175"/>
      <c r="I17" s="175"/>
      <c r="J17" s="175"/>
    </row>
    <row r="18" spans="1:10" ht="20.100000000000001" customHeight="1">
      <c r="A18" s="3">
        <v>11</v>
      </c>
      <c r="B18" s="175" t="s">
        <v>91</v>
      </c>
      <c r="C18" s="175"/>
      <c r="D18" s="175"/>
      <c r="E18" s="175"/>
      <c r="F18" s="175"/>
      <c r="G18" s="175"/>
      <c r="H18" s="175"/>
      <c r="I18" s="175"/>
      <c r="J18" s="175"/>
    </row>
    <row r="19" spans="1:10" ht="39.950000000000003" customHeight="1">
      <c r="A19" s="3">
        <v>12</v>
      </c>
      <c r="B19" s="175" t="s">
        <v>92</v>
      </c>
      <c r="C19" s="175"/>
      <c r="D19" s="175"/>
      <c r="E19" s="175"/>
      <c r="F19" s="175"/>
      <c r="G19" s="175"/>
      <c r="H19" s="175"/>
      <c r="I19" s="175"/>
      <c r="J19" s="175"/>
    </row>
    <row r="20" spans="1:10" ht="39.950000000000003" customHeight="1">
      <c r="A20" s="3">
        <v>13</v>
      </c>
      <c r="B20" s="175" t="s">
        <v>93</v>
      </c>
      <c r="C20" s="175"/>
      <c r="D20" s="175"/>
      <c r="E20" s="175"/>
      <c r="F20" s="175"/>
      <c r="G20" s="175"/>
      <c r="H20" s="175"/>
      <c r="I20" s="175"/>
      <c r="J20" s="175"/>
    </row>
    <row r="21" spans="1:10" ht="39.950000000000003" customHeight="1">
      <c r="A21" s="3">
        <v>14</v>
      </c>
      <c r="B21" s="175" t="s">
        <v>94</v>
      </c>
      <c r="C21" s="175"/>
      <c r="D21" s="175"/>
      <c r="E21" s="175"/>
      <c r="F21" s="175"/>
      <c r="G21" s="175"/>
      <c r="H21" s="175"/>
      <c r="I21" s="175"/>
      <c r="J21" s="175"/>
    </row>
    <row r="22" spans="1:10" ht="39.950000000000003" customHeight="1">
      <c r="A22" s="3">
        <v>15</v>
      </c>
      <c r="B22" s="175" t="s">
        <v>95</v>
      </c>
      <c r="C22" s="175"/>
      <c r="D22" s="175"/>
      <c r="E22" s="175"/>
      <c r="F22" s="175"/>
      <c r="G22" s="175"/>
      <c r="H22" s="175"/>
      <c r="I22" s="175"/>
      <c r="J22" s="175"/>
    </row>
    <row r="23" spans="1:10" ht="60" customHeight="1">
      <c r="A23" s="3">
        <v>16</v>
      </c>
      <c r="B23" s="175" t="s">
        <v>101</v>
      </c>
      <c r="C23" s="175"/>
      <c r="D23" s="175"/>
      <c r="E23" s="175"/>
      <c r="F23" s="175"/>
      <c r="G23" s="175"/>
      <c r="H23" s="175"/>
      <c r="I23" s="175"/>
      <c r="J23" s="175"/>
    </row>
    <row r="24" spans="1:10">
      <c r="B24" s="4"/>
    </row>
    <row r="25" spans="1:10">
      <c r="A25" s="5"/>
    </row>
  </sheetData>
  <sheetProtection algorithmName="SHA-512" hashValue="nxHPw5OIW5xg9iFG7MyKfRXaB5j6Dfip2eamIYcb8lUgJaYhZyCLWssTKueHM6+p+jx2sPvPtg6N7cN7ZeTd6A==" saltValue="fOy0hYQp5aa1h68N7zOj2g==" spinCount="100000" sheet="1" objects="1" scenarios="1"/>
  <mergeCells count="22">
    <mergeCell ref="B13:J13"/>
    <mergeCell ref="B14:J14"/>
    <mergeCell ref="A1:J1"/>
    <mergeCell ref="B3:J3"/>
    <mergeCell ref="B6:J6"/>
    <mergeCell ref="B7:J7"/>
    <mergeCell ref="B22:J22"/>
    <mergeCell ref="B23:J23"/>
    <mergeCell ref="B5:J5"/>
    <mergeCell ref="B4:J4"/>
    <mergeCell ref="A8:J8"/>
    <mergeCell ref="A15:J15"/>
    <mergeCell ref="B16:J16"/>
    <mergeCell ref="B17:J17"/>
    <mergeCell ref="B18:J18"/>
    <mergeCell ref="B19:J19"/>
    <mergeCell ref="B20:J20"/>
    <mergeCell ref="B21:J21"/>
    <mergeCell ref="B9:J9"/>
    <mergeCell ref="B10:J10"/>
    <mergeCell ref="B11:J11"/>
    <mergeCell ref="B12:J12"/>
  </mergeCells>
  <phoneticPr fontId="8"/>
  <pageMargins left="0.39370078740157483" right="0.39370078740157483"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4号 電気</vt:lpstr>
      <vt:lpstr>記載例</vt:lpstr>
      <vt:lpstr>電気供給業 記載要領</vt:lpstr>
      <vt:lpstr>'4号 電気'!Print_Area</vt:lpstr>
      <vt:lpstr>記載例!Print_Area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 恭子</dc:creator>
  <cp:lastModifiedBy>税務課_a</cp:lastModifiedBy>
  <cp:lastPrinted>2024-08-14T05:57:25Z</cp:lastPrinted>
  <dcterms:created xsi:type="dcterms:W3CDTF">2024-06-27T01:07:07Z</dcterms:created>
  <dcterms:modified xsi:type="dcterms:W3CDTF">2024-11-21T03:01:35Z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2024-06-27T01:07:24Z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565e5454-91fa-44df-b8e1-f790d7f98f86</vt:lpwstr>
  </property>
  <property fmtid="{D5CDD505-2E9C-101B-9397-08002B2CF9AE}" pid="8" name="MSIP_Label_defa4170-0d19-0005-0004-bc88714345d2_ContentBits">
    <vt:lpwstr>0</vt:lpwstr>
  </property>
</Properties>
</file>