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5環境生活部\0420脱炭素社会推進課\R５フォルダ\02_温暖化・気候変動対策係\06評価制度■■\03手引き指針改正_送付■\■R060704手引き・様式など修正\R060704HPの更新\"/>
    </mc:Choice>
  </mc:AlternateContent>
  <xr:revisionPtr revIDLastSave="0" documentId="13_ncr:1_{27E1314C-7559-47BA-A762-D435BA34E2DB}" xr6:coauthVersionLast="47" xr6:coauthVersionMax="47" xr10:uidLastSave="{00000000-0000-0000-0000-000000000000}"/>
  <bookViews>
    <workbookView xWindow="28680" yWindow="-120" windowWidth="38640" windowHeight="21390" tabRatio="796" xr2:uid="{3F80E468-EB4A-4DBC-95CA-3202C0670CDE}"/>
  </bookViews>
  <sheets>
    <sheet name="入力のご案内" sheetId="1" r:id="rId1"/>
    <sheet name="チェックシート" sheetId="2" r:id="rId2"/>
    <sheet name="表紙（GHG計画）" sheetId="3" r:id="rId3"/>
    <sheet name="別紙(工場)" sheetId="4" r:id="rId4"/>
    <sheet name="シート1-1（工場その他）" sheetId="16" r:id="rId5"/>
    <sheet name="シート２，３" sheetId="6" r:id="rId6"/>
    <sheet name="シート４，５" sheetId="7" r:id="rId7"/>
    <sheet name="確認票" sheetId="21" r:id="rId8"/>
    <sheet name="右のシートは修正削除不可" sheetId="18" r:id="rId9"/>
    <sheet name="台帳DB入力データ（修正不可）" sheetId="19" r:id="rId10"/>
    <sheet name="（参考）別紙第１" sheetId="9" r:id="rId11"/>
    <sheet name="（参考）別紙第2" sheetId="10" r:id="rId12"/>
    <sheet name="（参考）業種コード" sheetId="11" r:id="rId13"/>
    <sheet name="（参考）再エネ種別・措置" sheetId="12" r:id="rId14"/>
    <sheet name="　" sheetId="15" r:id="rId15"/>
  </sheets>
  <externalReferences>
    <externalReference r:id="rId16"/>
  </externalReferences>
  <definedNames>
    <definedName name="_xlnm._FilterDatabase" localSheetId="4" hidden="1">'シート1-1（工場その他）'!$A$63:$I$69</definedName>
    <definedName name="_xlnm.Print_Area" localSheetId="10">'（参考）別紙第１'!$A$1:$G$60</definedName>
    <definedName name="_xlnm.Print_Area" localSheetId="11">'（参考）別紙第2'!$A$1:$J$45</definedName>
    <definedName name="_xlnm.Print_Area" localSheetId="4">'シート1-1（工場その他）'!$A$1:$J$92</definedName>
    <definedName name="_xlnm.Print_Area" localSheetId="5">'シート２，３'!$A$1:$I$59</definedName>
    <definedName name="_xlnm.Print_Area" localSheetId="7">確認票!$A$1:$AI$20</definedName>
    <definedName name="_xlnm.Print_Area" localSheetId="2">'表紙（GHG計画）'!$A$1:$O$43</definedName>
    <definedName name="_xlnm.Print_Area" localSheetId="3">'別紙(工場)'!$A$1:$M$214</definedName>
    <definedName name="業種コード" localSheetId="4">'[1]（参考）業種コード'!$B$2:$B$100</definedName>
    <definedName name="業種コード">'（参考）業種コード'!$B$2:$B$100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7" i="16" l="1"/>
  <c r="X50" i="16"/>
  <c r="Z50" i="16" s="1"/>
  <c r="AA50" i="16" s="1"/>
  <c r="Y50" i="16"/>
  <c r="X48" i="16"/>
  <c r="Z48" i="16" s="1"/>
  <c r="AA48" i="16" s="1"/>
  <c r="Y48" i="16"/>
  <c r="Y10" i="16"/>
  <c r="Z10" i="16" s="1"/>
  <c r="AA10" i="16" s="1"/>
  <c r="X10" i="16"/>
  <c r="M50" i="16"/>
  <c r="Q50" i="16"/>
  <c r="M48" i="16"/>
  <c r="Q48" i="16"/>
  <c r="OK6" i="19" l="1"/>
  <c r="OI6" i="19" l="1"/>
  <c r="OH6" i="19"/>
  <c r="W10" i="21" l="1"/>
  <c r="W9" i="21"/>
  <c r="W8" i="21"/>
  <c r="W6" i="21"/>
  <c r="W7" i="21"/>
  <c r="W5" i="21"/>
  <c r="I31" i="10"/>
  <c r="E31" i="10" s="1"/>
  <c r="T48" i="16" l="1"/>
  <c r="T49" i="16"/>
  <c r="T50" i="16"/>
  <c r="V45" i="16"/>
  <c r="V46" i="16"/>
  <c r="V47" i="16"/>
  <c r="V48" i="16"/>
  <c r="V49" i="16"/>
  <c r="V50" i="16"/>
  <c r="V44" i="16"/>
  <c r="I39" i="10" l="1"/>
  <c r="I32" i="10"/>
  <c r="E32" i="10" s="1"/>
  <c r="I33" i="10"/>
  <c r="E33" i="10" s="1"/>
  <c r="I34" i="10"/>
  <c r="E34" i="10" s="1"/>
  <c r="I35" i="10"/>
  <c r="E35" i="10" s="1"/>
  <c r="I36" i="10"/>
  <c r="E36" i="10" s="1"/>
  <c r="I37" i="10"/>
  <c r="E37" i="10" s="1"/>
  <c r="I38" i="10"/>
  <c r="E38" i="10" s="1"/>
  <c r="T32" i="16"/>
  <c r="M32" i="16" s="1"/>
  <c r="I29" i="10"/>
  <c r="E29" i="10" s="1"/>
  <c r="V32" i="16" s="1"/>
  <c r="Q32" i="16" s="1"/>
  <c r="P32" i="16" s="1"/>
  <c r="R32" i="16" s="1"/>
  <c r="T15" i="16"/>
  <c r="M15" i="16" s="1"/>
  <c r="L15" i="16" s="1"/>
  <c r="N15" i="16" s="1"/>
  <c r="T35" i="16"/>
  <c r="M35" i="16" s="1"/>
  <c r="X35" i="16" s="1"/>
  <c r="P36" i="16"/>
  <c r="R36" i="16" s="1"/>
  <c r="Q35" i="16"/>
  <c r="P35" i="16" s="1"/>
  <c r="R35" i="16" s="1"/>
  <c r="T55" i="16"/>
  <c r="M55" i="16" s="1"/>
  <c r="X55" i="16" s="1"/>
  <c r="I12" i="10"/>
  <c r="E12" i="10" s="1"/>
  <c r="V15" i="16" s="1"/>
  <c r="Q15" i="16" s="1"/>
  <c r="P15" i="16" s="1"/>
  <c r="R15" i="16" s="1"/>
  <c r="T10" i="16"/>
  <c r="M10" i="16" s="1"/>
  <c r="L10" i="16" s="1"/>
  <c r="N10" i="16" s="1"/>
  <c r="T11" i="16"/>
  <c r="I7" i="10"/>
  <c r="E7" i="10" s="1"/>
  <c r="V10" i="16" s="1"/>
  <c r="Q10" i="16" s="1"/>
  <c r="P10" i="16" s="1"/>
  <c r="R10" i="16" s="1"/>
  <c r="NN6" i="19"/>
  <c r="NG6" i="19"/>
  <c r="Y32" i="16" l="1"/>
  <c r="X32" i="16"/>
  <c r="L32" i="16"/>
  <c r="N32" i="16" s="1"/>
  <c r="X15" i="16"/>
  <c r="Y15" i="16"/>
  <c r="Y35" i="16"/>
  <c r="Z35" i="16" s="1"/>
  <c r="AA35" i="16" s="1"/>
  <c r="L35" i="16"/>
  <c r="N35" i="16" s="1"/>
  <c r="M42" i="4"/>
  <c r="M45" i="4"/>
  <c r="I48" i="4"/>
  <c r="M48" i="4" s="1"/>
  <c r="F48" i="4"/>
  <c r="G44" i="4"/>
  <c r="G43" i="4"/>
  <c r="D57" i="6"/>
  <c r="D27" i="6"/>
  <c r="T66" i="16"/>
  <c r="T64" i="16"/>
  <c r="T63" i="16"/>
  <c r="V63" i="16"/>
  <c r="Q37" i="16"/>
  <c r="P37" i="16" s="1"/>
  <c r="R37" i="16" s="1"/>
  <c r="Q38" i="16"/>
  <c r="P38" i="16" s="1"/>
  <c r="R38" i="16" s="1"/>
  <c r="Q40" i="16"/>
  <c r="P40" i="16" s="1"/>
  <c r="R40" i="16" s="1"/>
  <c r="Q39" i="16"/>
  <c r="P39" i="16" s="1"/>
  <c r="R39" i="16" s="1"/>
  <c r="Q41" i="16"/>
  <c r="P41" i="16" s="1"/>
  <c r="R41" i="16" s="1"/>
  <c r="Q42" i="16"/>
  <c r="P42" i="16" s="1"/>
  <c r="R42" i="16" s="1"/>
  <c r="Q43" i="16"/>
  <c r="P43" i="16" s="1"/>
  <c r="R43" i="16" s="1"/>
  <c r="Q44" i="16"/>
  <c r="P44" i="16" s="1"/>
  <c r="R44" i="16" s="1"/>
  <c r="Q45" i="16"/>
  <c r="P45" i="16" s="1"/>
  <c r="R45" i="16" s="1"/>
  <c r="Q46" i="16"/>
  <c r="P46" i="16" s="1"/>
  <c r="R46" i="16" s="1"/>
  <c r="Q47" i="16"/>
  <c r="P47" i="16" s="1"/>
  <c r="R47" i="16" s="1"/>
  <c r="Q49" i="16"/>
  <c r="P49" i="16" s="1"/>
  <c r="R49" i="16" s="1"/>
  <c r="Q51" i="16"/>
  <c r="P51" i="16" s="1"/>
  <c r="R51" i="16" s="1"/>
  <c r="Q52" i="16"/>
  <c r="P52" i="16" s="1"/>
  <c r="R52" i="16" s="1"/>
  <c r="Q53" i="16"/>
  <c r="P53" i="16" s="1"/>
  <c r="R53" i="16" s="1"/>
  <c r="Q54" i="16"/>
  <c r="P54" i="16" s="1"/>
  <c r="R54" i="16" s="1"/>
  <c r="Q55" i="16"/>
  <c r="P55" i="16" s="1"/>
  <c r="R55" i="16" s="1"/>
  <c r="P56" i="16"/>
  <c r="R56" i="16" s="1"/>
  <c r="V57" i="16"/>
  <c r="Q57" i="16" s="1"/>
  <c r="P57" i="16" s="1"/>
  <c r="R57" i="16" s="1"/>
  <c r="Q58" i="16"/>
  <c r="P58" i="16" s="1"/>
  <c r="R58" i="16" s="1"/>
  <c r="Q59" i="16"/>
  <c r="P59" i="16" s="1"/>
  <c r="R59" i="16" s="1"/>
  <c r="Q60" i="16"/>
  <c r="P60" i="16" s="1"/>
  <c r="R60" i="16" s="1"/>
  <c r="M57" i="16"/>
  <c r="L57" i="16" s="1"/>
  <c r="N57" i="16" s="1"/>
  <c r="T27" i="16"/>
  <c r="M27" i="16" s="1"/>
  <c r="X27" i="16" s="1"/>
  <c r="T28" i="16"/>
  <c r="M28" i="16" s="1"/>
  <c r="X28" i="16" s="1"/>
  <c r="T29" i="16"/>
  <c r="M29" i="16" s="1"/>
  <c r="X29" i="16" s="1"/>
  <c r="T30" i="16"/>
  <c r="M30" i="16" s="1"/>
  <c r="X30" i="16" s="1"/>
  <c r="T31" i="16"/>
  <c r="M31" i="16" s="1"/>
  <c r="X31" i="16" s="1"/>
  <c r="T33" i="16"/>
  <c r="M33" i="16" s="1"/>
  <c r="L33" i="16" s="1"/>
  <c r="N33" i="16" s="1"/>
  <c r="T34" i="16"/>
  <c r="M34" i="16" s="1"/>
  <c r="X34" i="16" s="1"/>
  <c r="T37" i="16"/>
  <c r="M37" i="16" s="1"/>
  <c r="X37" i="16" s="1"/>
  <c r="T38" i="16"/>
  <c r="M38" i="16" s="1"/>
  <c r="X38" i="16" s="1"/>
  <c r="T39" i="16"/>
  <c r="M39" i="16" s="1"/>
  <c r="X39" i="16" s="1"/>
  <c r="T40" i="16"/>
  <c r="M40" i="16" s="1"/>
  <c r="X40" i="16" s="1"/>
  <c r="T41" i="16"/>
  <c r="M41" i="16" s="1"/>
  <c r="X41" i="16" s="1"/>
  <c r="T42" i="16"/>
  <c r="M42" i="16" s="1"/>
  <c r="X42" i="16" s="1"/>
  <c r="T43" i="16"/>
  <c r="M43" i="16" s="1"/>
  <c r="L43" i="16" s="1"/>
  <c r="N43" i="16" s="1"/>
  <c r="T44" i="16"/>
  <c r="M44" i="16" s="1"/>
  <c r="X44" i="16" s="1"/>
  <c r="T45" i="16"/>
  <c r="M45" i="16" s="1"/>
  <c r="X45" i="16" s="1"/>
  <c r="T46" i="16"/>
  <c r="M46" i="16" s="1"/>
  <c r="X46" i="16" s="1"/>
  <c r="T47" i="16"/>
  <c r="M47" i="16" s="1"/>
  <c r="X47" i="16" s="1"/>
  <c r="M49" i="16"/>
  <c r="X49" i="16" s="1"/>
  <c r="T51" i="16"/>
  <c r="M51" i="16" s="1"/>
  <c r="X51" i="16" s="1"/>
  <c r="T52" i="16"/>
  <c r="M52" i="16" s="1"/>
  <c r="X52" i="16" s="1"/>
  <c r="T53" i="16"/>
  <c r="M53" i="16" s="1"/>
  <c r="L53" i="16" s="1"/>
  <c r="N53" i="16" s="1"/>
  <c r="T54" i="16"/>
  <c r="M54" i="16" s="1"/>
  <c r="X54" i="16" s="1"/>
  <c r="T58" i="16"/>
  <c r="M58" i="16" s="1"/>
  <c r="T59" i="16"/>
  <c r="M59" i="16" s="1"/>
  <c r="T60" i="16"/>
  <c r="M60" i="16" s="1"/>
  <c r="T24" i="16"/>
  <c r="M24" i="16" s="1"/>
  <c r="X24" i="16" s="1"/>
  <c r="T25" i="16"/>
  <c r="M25" i="16" s="1"/>
  <c r="X25" i="16" s="1"/>
  <c r="T26" i="16"/>
  <c r="M26" i="16" s="1"/>
  <c r="X26" i="16" s="1"/>
  <c r="T23" i="16"/>
  <c r="M23" i="16" s="1"/>
  <c r="X23" i="16" s="1"/>
  <c r="V34" i="16"/>
  <c r="Q34" i="16" s="1"/>
  <c r="P34" i="16" s="1"/>
  <c r="R34" i="16" s="1"/>
  <c r="I30" i="10"/>
  <c r="E30" i="10" s="1"/>
  <c r="I28" i="10"/>
  <c r="E28" i="10" s="1"/>
  <c r="V31" i="16" s="1"/>
  <c r="Q31" i="16" s="1"/>
  <c r="P31" i="16" s="1"/>
  <c r="R31" i="16" s="1"/>
  <c r="I27" i="10"/>
  <c r="E27" i="10" s="1"/>
  <c r="V30" i="16" s="1"/>
  <c r="Q30" i="16" s="1"/>
  <c r="P30" i="16" s="1"/>
  <c r="R30" i="16" s="1"/>
  <c r="I26" i="10"/>
  <c r="E26" i="10" s="1"/>
  <c r="V29" i="16" s="1"/>
  <c r="Q29" i="16" s="1"/>
  <c r="P29" i="16" s="1"/>
  <c r="R29" i="16" s="1"/>
  <c r="I25" i="10"/>
  <c r="E25" i="10" s="1"/>
  <c r="V28" i="16" s="1"/>
  <c r="Q28" i="16" s="1"/>
  <c r="P28" i="16" s="1"/>
  <c r="R28" i="16" s="1"/>
  <c r="I24" i="10"/>
  <c r="E24" i="10" s="1"/>
  <c r="V27" i="16" s="1"/>
  <c r="Q27" i="16" s="1"/>
  <c r="P27" i="16" s="1"/>
  <c r="R27" i="16" s="1"/>
  <c r="I23" i="10"/>
  <c r="E23" i="10" s="1"/>
  <c r="V26" i="16" s="1"/>
  <c r="Q26" i="16" s="1"/>
  <c r="P26" i="16" s="1"/>
  <c r="R26" i="16" s="1"/>
  <c r="I22" i="10"/>
  <c r="E22" i="10" s="1"/>
  <c r="V25" i="16" s="1"/>
  <c r="Q25" i="16" s="1"/>
  <c r="P25" i="16" s="1"/>
  <c r="R25" i="16" s="1"/>
  <c r="I21" i="10"/>
  <c r="E21" i="10" s="1"/>
  <c r="V24" i="16" s="1"/>
  <c r="Q24" i="16" s="1"/>
  <c r="P24" i="16" s="1"/>
  <c r="R24" i="16" s="1"/>
  <c r="I20" i="10"/>
  <c r="E20" i="10" s="1"/>
  <c r="V23" i="16" s="1"/>
  <c r="Q23" i="16" s="1"/>
  <c r="P23" i="16" s="1"/>
  <c r="R23" i="16" s="1"/>
  <c r="I19" i="10"/>
  <c r="E19" i="10" s="1"/>
  <c r="V22" i="16" s="1"/>
  <c r="I18" i="10"/>
  <c r="E18" i="10" s="1"/>
  <c r="V21" i="16" s="1"/>
  <c r="I17" i="10"/>
  <c r="E17" i="10" s="1"/>
  <c r="V20" i="16" s="1"/>
  <c r="I16" i="10"/>
  <c r="E16" i="10" s="1"/>
  <c r="V19" i="16" s="1"/>
  <c r="I15" i="10"/>
  <c r="E15" i="10" s="1"/>
  <c r="V18" i="16" s="1"/>
  <c r="I14" i="10"/>
  <c r="E14" i="10" s="1"/>
  <c r="V17" i="16" s="1"/>
  <c r="I13" i="10"/>
  <c r="E13" i="10" s="1"/>
  <c r="V16" i="16" s="1"/>
  <c r="I11" i="10"/>
  <c r="E11" i="10" s="1"/>
  <c r="V14" i="16" s="1"/>
  <c r="I10" i="10"/>
  <c r="E10" i="10" s="1"/>
  <c r="V13" i="16" s="1"/>
  <c r="I9" i="10"/>
  <c r="E9" i="10" s="1"/>
  <c r="V12" i="16" s="1"/>
  <c r="I8" i="10"/>
  <c r="E8" i="10" s="1"/>
  <c r="V11" i="16" s="1"/>
  <c r="I6" i="10"/>
  <c r="E6" i="10" s="1"/>
  <c r="V9" i="16" s="1"/>
  <c r="I5" i="10"/>
  <c r="E5" i="10" s="1"/>
  <c r="V8" i="16" s="1"/>
  <c r="I4" i="10"/>
  <c r="E4" i="10" s="1"/>
  <c r="V7" i="16" s="1"/>
  <c r="I3" i="10"/>
  <c r="E3" i="10" s="1"/>
  <c r="V6" i="16" s="1"/>
  <c r="Z32" i="16" l="1"/>
  <c r="AA32" i="16" s="1"/>
  <c r="V33" i="16"/>
  <c r="Q33" i="16" s="1"/>
  <c r="P33" i="16" s="1"/>
  <c r="R33" i="16" s="1"/>
  <c r="Z15" i="16"/>
  <c r="AA15" i="16" s="1"/>
  <c r="L34" i="16"/>
  <c r="N34" i="16" s="1"/>
  <c r="L51" i="16"/>
  <c r="N51" i="16" s="1"/>
  <c r="L46" i="16"/>
  <c r="N46" i="16" s="1"/>
  <c r="L44" i="16"/>
  <c r="N44" i="16" s="1"/>
  <c r="L41" i="16"/>
  <c r="N41" i="16" s="1"/>
  <c r="L38" i="16"/>
  <c r="N38" i="16" s="1"/>
  <c r="L30" i="16"/>
  <c r="N30" i="16" s="1"/>
  <c r="L54" i="16"/>
  <c r="N54" i="16" s="1"/>
  <c r="L27" i="16"/>
  <c r="N27" i="16" s="1"/>
  <c r="L52" i="16"/>
  <c r="N52" i="16" s="1"/>
  <c r="L42" i="16"/>
  <c r="N42" i="16" s="1"/>
  <c r="L31" i="16"/>
  <c r="N31" i="16" s="1"/>
  <c r="Y51" i="16"/>
  <c r="Z51" i="16" s="1"/>
  <c r="AA51" i="16" s="1"/>
  <c r="Y46" i="16"/>
  <c r="Z46" i="16" s="1"/>
  <c r="AA46" i="16" s="1"/>
  <c r="Y41" i="16"/>
  <c r="Z41" i="16" s="1"/>
  <c r="AA41" i="16" s="1"/>
  <c r="Y38" i="16"/>
  <c r="Z38" i="16" s="1"/>
  <c r="AA38" i="16" s="1"/>
  <c r="Y30" i="16"/>
  <c r="Z30" i="16" s="1"/>
  <c r="AA30" i="16" s="1"/>
  <c r="Y27" i="16"/>
  <c r="Z27" i="16" s="1"/>
  <c r="AA27" i="16" s="1"/>
  <c r="L49" i="16"/>
  <c r="N49" i="16" s="1"/>
  <c r="L40" i="16"/>
  <c r="N40" i="16" s="1"/>
  <c r="L29" i="16"/>
  <c r="N29" i="16" s="1"/>
  <c r="Y53" i="16"/>
  <c r="Y49" i="16"/>
  <c r="Z49" i="16" s="1"/>
  <c r="AA49" i="16" s="1"/>
  <c r="Y43" i="16"/>
  <c r="Y40" i="16"/>
  <c r="Z40" i="16" s="1"/>
  <c r="AA40" i="16" s="1"/>
  <c r="Y33" i="16"/>
  <c r="Y29" i="16"/>
  <c r="Z29" i="16" s="1"/>
  <c r="AA29" i="16" s="1"/>
  <c r="Y24" i="16"/>
  <c r="Z24" i="16" s="1"/>
  <c r="AA24" i="16" s="1"/>
  <c r="L24" i="16"/>
  <c r="N24" i="16" s="1"/>
  <c r="L47" i="16"/>
  <c r="N47" i="16" s="1"/>
  <c r="L39" i="16"/>
  <c r="N39" i="16" s="1"/>
  <c r="L28" i="16"/>
  <c r="N28" i="16" s="1"/>
  <c r="X53" i="16"/>
  <c r="X43" i="16"/>
  <c r="X33" i="16"/>
  <c r="L23" i="16"/>
  <c r="N23" i="16" s="1"/>
  <c r="Y55" i="16"/>
  <c r="Z55" i="16" s="1"/>
  <c r="AA55" i="16" s="1"/>
  <c r="Y52" i="16"/>
  <c r="Z52" i="16" s="1"/>
  <c r="AA52" i="16" s="1"/>
  <c r="Y45" i="16"/>
  <c r="Z45" i="16" s="1"/>
  <c r="AA45" i="16" s="1"/>
  <c r="Y42" i="16"/>
  <c r="Z42" i="16" s="1"/>
  <c r="AA42" i="16" s="1"/>
  <c r="Y37" i="16"/>
  <c r="Z37" i="16" s="1"/>
  <c r="AA37" i="16" s="1"/>
  <c r="Y31" i="16"/>
  <c r="Z31" i="16" s="1"/>
  <c r="AA31" i="16" s="1"/>
  <c r="Y26" i="16"/>
  <c r="Z26" i="16" s="1"/>
  <c r="AA26" i="16" s="1"/>
  <c r="Y23" i="16"/>
  <c r="Z23" i="16" s="1"/>
  <c r="AA23" i="16" s="1"/>
  <c r="L55" i="16"/>
  <c r="N55" i="16" s="1"/>
  <c r="L45" i="16"/>
  <c r="N45" i="16" s="1"/>
  <c r="L37" i="16"/>
  <c r="N37" i="16" s="1"/>
  <c r="L26" i="16"/>
  <c r="N26" i="16" s="1"/>
  <c r="L25" i="16"/>
  <c r="N25" i="16" s="1"/>
  <c r="Y54" i="16"/>
  <c r="Z54" i="16" s="1"/>
  <c r="AA54" i="16" s="1"/>
  <c r="Y47" i="16"/>
  <c r="Z47" i="16" s="1"/>
  <c r="AA47" i="16" s="1"/>
  <c r="Y44" i="16"/>
  <c r="Z44" i="16" s="1"/>
  <c r="AA44" i="16" s="1"/>
  <c r="Y39" i="16"/>
  <c r="Z39" i="16" s="1"/>
  <c r="AA39" i="16" s="1"/>
  <c r="Y34" i="16"/>
  <c r="Z34" i="16" s="1"/>
  <c r="AA34" i="16" s="1"/>
  <c r="Y28" i="16"/>
  <c r="Z28" i="16" s="1"/>
  <c r="AA28" i="16" s="1"/>
  <c r="Y25" i="16"/>
  <c r="Z25" i="16" s="1"/>
  <c r="AA25" i="16" s="1"/>
  <c r="O189" i="4"/>
  <c r="P57" i="4"/>
  <c r="Z33" i="16" l="1"/>
  <c r="AA33" i="16" s="1"/>
  <c r="Z43" i="16"/>
  <c r="AA43" i="16" s="1"/>
  <c r="Z53" i="16"/>
  <c r="AA53" i="16" s="1"/>
  <c r="NR6" i="19"/>
  <c r="OA6" i="19"/>
  <c r="NW6" i="19"/>
  <c r="NT6" i="19"/>
  <c r="NS6" i="19"/>
  <c r="NQ6" i="19"/>
  <c r="NM6" i="19"/>
  <c r="NP6" i="19"/>
  <c r="NO6" i="19"/>
  <c r="NL6" i="19"/>
  <c r="NK6" i="19"/>
  <c r="NJ6" i="19"/>
  <c r="NH6" i="19"/>
  <c r="NI6" i="19"/>
  <c r="NF6" i="19"/>
  <c r="NE6" i="19"/>
  <c r="ND6" i="19"/>
  <c r="NC6" i="19" l="1"/>
  <c r="NB6" i="19"/>
  <c r="NA6" i="19"/>
  <c r="MZ6" i="19"/>
  <c r="MY6" i="19"/>
  <c r="MX6" i="19"/>
  <c r="MW6" i="19"/>
  <c r="MV6" i="19"/>
  <c r="MU6" i="19"/>
  <c r="MT6" i="19"/>
  <c r="CD6" i="19"/>
  <c r="CC6" i="19"/>
  <c r="CA6" i="19"/>
  <c r="BX6" i="19"/>
  <c r="BV6" i="19"/>
  <c r="BT6" i="19"/>
  <c r="BJ6" i="19"/>
  <c r="BH6" i="19"/>
  <c r="BG6" i="19"/>
  <c r="BE6" i="19"/>
  <c r="BC6" i="19"/>
  <c r="BA6" i="19"/>
  <c r="AZ6" i="19"/>
  <c r="AX6" i="19"/>
  <c r="BP6" i="19"/>
  <c r="BR6" i="19"/>
  <c r="BS6" i="19"/>
  <c r="BQ6" i="19"/>
  <c r="BO6" i="19"/>
  <c r="BL6" i="19"/>
  <c r="P172" i="4"/>
  <c r="Q172" i="4" s="1"/>
  <c r="F69" i="16" l="1"/>
  <c r="Q57" i="4" l="1"/>
  <c r="D182" i="4"/>
  <c r="P170" i="4"/>
  <c r="Q170" i="4" s="1"/>
  <c r="P165" i="4"/>
  <c r="Q165" i="4" s="1"/>
  <c r="P163" i="4"/>
  <c r="Q163" i="4" s="1"/>
  <c r="P139" i="4"/>
  <c r="Q139" i="4" s="1"/>
  <c r="P141" i="4"/>
  <c r="Q141" i="4" s="1"/>
  <c r="P143" i="4"/>
  <c r="Q143" i="4" s="1"/>
  <c r="P145" i="4"/>
  <c r="Q145" i="4" s="1"/>
  <c r="P147" i="4"/>
  <c r="Q147" i="4" s="1"/>
  <c r="P149" i="4"/>
  <c r="Q149" i="4" s="1"/>
  <c r="P151" i="4"/>
  <c r="Q151" i="4" s="1"/>
  <c r="P153" i="4"/>
  <c r="Q153" i="4" s="1"/>
  <c r="P155" i="4"/>
  <c r="Q155" i="4" s="1"/>
  <c r="P157" i="4"/>
  <c r="Q157" i="4" s="1"/>
  <c r="P159" i="4"/>
  <c r="Q159" i="4" s="1"/>
  <c r="P161" i="4"/>
  <c r="Q161" i="4" s="1"/>
  <c r="P137" i="4"/>
  <c r="Q137" i="4" s="1"/>
  <c r="P134" i="4"/>
  <c r="Q134" i="4" s="1"/>
  <c r="P131" i="4"/>
  <c r="Q131" i="4" s="1"/>
  <c r="P127" i="4"/>
  <c r="Q127" i="4" s="1"/>
  <c r="P109" i="4"/>
  <c r="Q109" i="4" s="1"/>
  <c r="P111" i="4"/>
  <c r="Q111" i="4" s="1"/>
  <c r="P113" i="4"/>
  <c r="Q113" i="4" s="1"/>
  <c r="P115" i="4"/>
  <c r="Q115" i="4" s="1"/>
  <c r="P117" i="4"/>
  <c r="Q117" i="4" s="1"/>
  <c r="P119" i="4"/>
  <c r="Q119" i="4" s="1"/>
  <c r="P121" i="4"/>
  <c r="Q121" i="4" s="1"/>
  <c r="P123" i="4"/>
  <c r="Q123" i="4" s="1"/>
  <c r="P125" i="4"/>
  <c r="Q125" i="4" s="1"/>
  <c r="P107" i="4"/>
  <c r="Q107" i="4" s="1"/>
  <c r="P104" i="4"/>
  <c r="Q104" i="4" s="1"/>
  <c r="P101" i="4"/>
  <c r="Q101" i="4" s="1"/>
  <c r="P99" i="4"/>
  <c r="Q99" i="4" s="1"/>
  <c r="P97" i="4"/>
  <c r="Q97" i="4" s="1"/>
  <c r="P95" i="4"/>
  <c r="Q95" i="4" s="1"/>
  <c r="P91" i="4"/>
  <c r="Q91" i="4" s="1"/>
  <c r="P88" i="4"/>
  <c r="Q88" i="4" s="1"/>
  <c r="P85" i="4"/>
  <c r="Q85" i="4" s="1"/>
  <c r="P83" i="4"/>
  <c r="Q83" i="4" s="1"/>
  <c r="P75" i="4"/>
  <c r="Q75" i="4" s="1"/>
  <c r="P77" i="4"/>
  <c r="Q77" i="4" s="1"/>
  <c r="P79" i="4"/>
  <c r="Q79" i="4" s="1"/>
  <c r="P81" i="4"/>
  <c r="Q81" i="4" s="1"/>
  <c r="P73" i="4"/>
  <c r="Q73" i="4" s="1"/>
  <c r="P70" i="4"/>
  <c r="Q70" i="4" s="1"/>
  <c r="P67" i="4"/>
  <c r="Q67" i="4" s="1"/>
  <c r="P65" i="4"/>
  <c r="Q65" i="4" s="1"/>
  <c r="P59" i="4"/>
  <c r="Q59" i="4" s="1"/>
  <c r="P61" i="4"/>
  <c r="Q61" i="4" s="1"/>
  <c r="P63" i="4"/>
  <c r="Q63" i="4" s="1"/>
  <c r="IW6" i="19"/>
  <c r="Q182" i="4" l="1"/>
  <c r="P182" i="4"/>
  <c r="G182" i="4"/>
  <c r="O54" i="4" l="1"/>
  <c r="LI6" i="19" l="1"/>
  <c r="KZ6" i="19"/>
  <c r="KW6" i="19"/>
  <c r="KX6" i="19"/>
  <c r="KY6" i="19"/>
  <c r="KV6" i="19"/>
  <c r="AG6" i="19" l="1"/>
  <c r="MM6" i="19" l="1"/>
  <c r="ML6" i="19"/>
  <c r="MK6" i="19"/>
  <c r="MJ6" i="19"/>
  <c r="MI6" i="19"/>
  <c r="CK6" i="19"/>
  <c r="CL6" i="19"/>
  <c r="CM6" i="19"/>
  <c r="CJ6" i="19"/>
  <c r="OD6" i="19" l="1"/>
  <c r="OC6" i="19"/>
  <c r="OG6" i="19"/>
  <c r="OF6" i="19"/>
  <c r="OE6" i="19"/>
  <c r="OB6" i="19"/>
  <c r="AB6" i="19"/>
  <c r="MD6" i="19"/>
  <c r="MC6" i="19"/>
  <c r="MB6" i="19"/>
  <c r="MA6" i="19"/>
  <c r="LZ6" i="19"/>
  <c r="LY6" i="19"/>
  <c r="LX6" i="19"/>
  <c r="LW6" i="19"/>
  <c r="LV6" i="19"/>
  <c r="LU6" i="19"/>
  <c r="LT6" i="19"/>
  <c r="LS6" i="19"/>
  <c r="LR6" i="19"/>
  <c r="LQ6" i="19"/>
  <c r="LP6" i="19"/>
  <c r="LO6" i="19"/>
  <c r="LN6" i="19"/>
  <c r="LM6" i="19"/>
  <c r="LL6" i="19"/>
  <c r="LK6" i="19"/>
  <c r="LJ6" i="19"/>
  <c r="LH6" i="19"/>
  <c r="LG6" i="19"/>
  <c r="LF6" i="19"/>
  <c r="LE6" i="19"/>
  <c r="LD6" i="19"/>
  <c r="LC6" i="19"/>
  <c r="LB6" i="19"/>
  <c r="LA6" i="19"/>
  <c r="KU6" i="19"/>
  <c r="KT6" i="19"/>
  <c r="KS6" i="19"/>
  <c r="KR6" i="19"/>
  <c r="KQ6" i="19"/>
  <c r="KP6" i="19"/>
  <c r="KO6" i="19"/>
  <c r="KN6" i="19"/>
  <c r="KM6" i="19"/>
  <c r="KL6" i="19"/>
  <c r="KK6" i="19"/>
  <c r="KJ6" i="19"/>
  <c r="KI6" i="19"/>
  <c r="KH6" i="19"/>
  <c r="KG6" i="19"/>
  <c r="KF6" i="19"/>
  <c r="KE6" i="19"/>
  <c r="KD6" i="19"/>
  <c r="KC6" i="19"/>
  <c r="KB6" i="19"/>
  <c r="KA6" i="19"/>
  <c r="JZ6" i="19"/>
  <c r="JY6" i="19"/>
  <c r="JX6" i="19"/>
  <c r="JW6" i="19"/>
  <c r="JV6" i="19"/>
  <c r="JU6" i="19"/>
  <c r="JT6" i="19"/>
  <c r="JS6" i="19"/>
  <c r="JR6" i="19"/>
  <c r="JQ6" i="19"/>
  <c r="JP6" i="19"/>
  <c r="JO6" i="19"/>
  <c r="JN6" i="19"/>
  <c r="JM6" i="19"/>
  <c r="JL6" i="19"/>
  <c r="JK6" i="19"/>
  <c r="JJ6" i="19"/>
  <c r="JI6" i="19"/>
  <c r="JH6" i="19"/>
  <c r="JG6" i="19"/>
  <c r="JF6" i="19"/>
  <c r="JE6" i="19"/>
  <c r="JD6" i="19"/>
  <c r="JC6" i="19"/>
  <c r="JB6" i="19"/>
  <c r="JA6" i="19"/>
  <c r="IZ6" i="19"/>
  <c r="IY6" i="19"/>
  <c r="IX6" i="19"/>
  <c r="IV6" i="19"/>
  <c r="IU6" i="19"/>
  <c r="IT6" i="19"/>
  <c r="IS6" i="19"/>
  <c r="IR6" i="19"/>
  <c r="IQ6" i="19"/>
  <c r="IP6" i="19"/>
  <c r="IO6" i="19"/>
  <c r="IN6" i="19"/>
  <c r="IM6" i="19"/>
  <c r="IL6" i="19"/>
  <c r="IK6" i="19"/>
  <c r="IJ6" i="19"/>
  <c r="II6" i="19"/>
  <c r="IH6" i="19"/>
  <c r="IG6" i="19"/>
  <c r="IF6" i="19"/>
  <c r="IE6" i="19"/>
  <c r="ID6" i="19"/>
  <c r="IC6" i="19"/>
  <c r="IB6" i="19"/>
  <c r="IA6" i="19"/>
  <c r="HZ6" i="19"/>
  <c r="HY6" i="19"/>
  <c r="HX6" i="19"/>
  <c r="HW6" i="19"/>
  <c r="HV6" i="19"/>
  <c r="HU6" i="19"/>
  <c r="HT6" i="19"/>
  <c r="HS6" i="19"/>
  <c r="HR6" i="19"/>
  <c r="HQ6" i="19"/>
  <c r="HP6" i="19"/>
  <c r="HO6" i="19"/>
  <c r="HN6" i="19"/>
  <c r="HM6" i="19"/>
  <c r="HL6" i="19"/>
  <c r="HK6" i="19"/>
  <c r="HJ6" i="19"/>
  <c r="HI6" i="19"/>
  <c r="HH6" i="19"/>
  <c r="HG6" i="19"/>
  <c r="HF6" i="19"/>
  <c r="HE6" i="19"/>
  <c r="HD6" i="19"/>
  <c r="HC6" i="19"/>
  <c r="HB6" i="19"/>
  <c r="HA6" i="19"/>
  <c r="GZ6" i="19"/>
  <c r="GY6" i="19"/>
  <c r="GX6" i="19"/>
  <c r="GW6" i="19"/>
  <c r="GV6" i="19"/>
  <c r="GU6" i="19"/>
  <c r="GT6" i="19"/>
  <c r="GS6" i="19"/>
  <c r="GR6" i="19"/>
  <c r="GQ6" i="19"/>
  <c r="GP6" i="19"/>
  <c r="GO6" i="19"/>
  <c r="GN6" i="19"/>
  <c r="GM6" i="19"/>
  <c r="GL6" i="19"/>
  <c r="GK6" i="19"/>
  <c r="GJ6" i="19"/>
  <c r="GI6" i="19"/>
  <c r="GH6" i="19"/>
  <c r="GG6" i="19"/>
  <c r="GF6" i="19"/>
  <c r="GE6" i="19"/>
  <c r="GD6" i="19"/>
  <c r="GC6" i="19"/>
  <c r="GB6" i="19"/>
  <c r="GA6" i="19"/>
  <c r="FZ6" i="19"/>
  <c r="FY6" i="19"/>
  <c r="FX6" i="19"/>
  <c r="FW6" i="19"/>
  <c r="FV6" i="19"/>
  <c r="FU6" i="19"/>
  <c r="FT6" i="19"/>
  <c r="FS6" i="19"/>
  <c r="FR6" i="19"/>
  <c r="FQ6" i="19"/>
  <c r="FP6" i="19"/>
  <c r="FO6" i="19"/>
  <c r="FN6" i="19"/>
  <c r="FM6" i="19"/>
  <c r="FL6" i="19"/>
  <c r="FK6" i="19"/>
  <c r="FJ6" i="19"/>
  <c r="FI6" i="19"/>
  <c r="FH6" i="19"/>
  <c r="FG6" i="19"/>
  <c r="FF6" i="19"/>
  <c r="FE6" i="19"/>
  <c r="FD6" i="19"/>
  <c r="FC6" i="19"/>
  <c r="FB6" i="19"/>
  <c r="FA6" i="19"/>
  <c r="EZ6" i="19"/>
  <c r="EY6" i="19"/>
  <c r="EX6" i="19"/>
  <c r="EW6" i="19"/>
  <c r="EV6" i="19"/>
  <c r="EU6" i="19"/>
  <c r="ET6" i="19"/>
  <c r="ES6" i="19"/>
  <c r="ER6" i="19"/>
  <c r="EQ6" i="19"/>
  <c r="EP6" i="19"/>
  <c r="EO6" i="19"/>
  <c r="EN6" i="19"/>
  <c r="EM6" i="19"/>
  <c r="EL6" i="19"/>
  <c r="EK6" i="19"/>
  <c r="EJ6" i="19"/>
  <c r="EI6" i="19"/>
  <c r="EH6" i="19"/>
  <c r="EG6" i="19"/>
  <c r="EF6" i="19"/>
  <c r="EE6" i="19"/>
  <c r="ED6" i="19"/>
  <c r="EC6" i="19"/>
  <c r="EB6" i="19"/>
  <c r="EA6" i="19"/>
  <c r="DZ6" i="19"/>
  <c r="DY6" i="19"/>
  <c r="DX6" i="19"/>
  <c r="DW6" i="19"/>
  <c r="DV6" i="19"/>
  <c r="DU6" i="19"/>
  <c r="DT6" i="19"/>
  <c r="DS6" i="19"/>
  <c r="DR6" i="19"/>
  <c r="DQ6" i="19"/>
  <c r="DP6" i="19"/>
  <c r="DO6" i="19"/>
  <c r="DN6" i="19"/>
  <c r="DM6" i="19"/>
  <c r="DL6" i="19"/>
  <c r="DK6" i="19"/>
  <c r="DJ6" i="19"/>
  <c r="DI6" i="19"/>
  <c r="DH6" i="19"/>
  <c r="DG6" i="19"/>
  <c r="DF6" i="19"/>
  <c r="DE6" i="19"/>
  <c r="DD6" i="19"/>
  <c r="DC6" i="19"/>
  <c r="DB6" i="19"/>
  <c r="DA6" i="19"/>
  <c r="CZ6" i="19"/>
  <c r="CY6" i="19"/>
  <c r="CX6" i="19"/>
  <c r="CW6" i="19"/>
  <c r="CV6" i="19"/>
  <c r="CU6" i="19"/>
  <c r="CT6" i="19"/>
  <c r="CS6" i="19"/>
  <c r="CR6" i="19"/>
  <c r="CQ6" i="19"/>
  <c r="CP6" i="19"/>
  <c r="CO6" i="19"/>
  <c r="CN6" i="19"/>
  <c r="CH6" i="19"/>
  <c r="CG6" i="19"/>
  <c r="CF6" i="19"/>
  <c r="CE6" i="19"/>
  <c r="CB6" i="19"/>
  <c r="BZ6" i="19"/>
  <c r="BY6" i="19"/>
  <c r="BW6" i="19"/>
  <c r="BU6" i="19"/>
  <c r="BM6" i="19"/>
  <c r="AO6" i="19"/>
  <c r="AI6" i="19"/>
  <c r="AH6" i="19"/>
  <c r="AF6" i="19"/>
  <c r="AE6" i="19"/>
  <c r="AD6" i="19"/>
  <c r="AC6" i="19"/>
  <c r="AA6" i="19"/>
  <c r="Z6" i="19"/>
  <c r="Y6" i="19"/>
  <c r="X6" i="19"/>
  <c r="W6" i="19"/>
  <c r="V6" i="19"/>
  <c r="U6" i="19"/>
  <c r="T6" i="19"/>
  <c r="S6" i="19"/>
  <c r="R6" i="19"/>
  <c r="Q6" i="19"/>
  <c r="O6" i="19"/>
  <c r="N6" i="19"/>
  <c r="M6" i="19"/>
  <c r="L6" i="19"/>
  <c r="K6" i="19"/>
  <c r="J6" i="19"/>
  <c r="I6" i="19"/>
  <c r="H6" i="19"/>
  <c r="G6" i="19"/>
  <c r="E6" i="19"/>
  <c r="D6" i="19"/>
  <c r="C6" i="19"/>
  <c r="B6" i="19"/>
  <c r="A6" i="19"/>
  <c r="G9" i="7"/>
  <c r="Q66" i="16"/>
  <c r="AA66" i="16" s="1"/>
  <c r="Q64" i="16"/>
  <c r="AA64" i="16" s="1"/>
  <c r="T22" i="16"/>
  <c r="T21" i="16"/>
  <c r="T20" i="16"/>
  <c r="T19" i="16"/>
  <c r="T18" i="16"/>
  <c r="T17" i="16"/>
  <c r="T16" i="16"/>
  <c r="T14" i="16"/>
  <c r="T13" i="16"/>
  <c r="T12" i="16"/>
  <c r="T9" i="16"/>
  <c r="T8" i="16"/>
  <c r="T7" i="16"/>
  <c r="T6" i="16"/>
  <c r="P66" i="16" l="1"/>
  <c r="R66" i="16" s="1"/>
  <c r="P64" i="16"/>
  <c r="R64" i="16" s="1"/>
  <c r="NY6" i="19"/>
  <c r="E182" i="4"/>
  <c r="F182" i="4"/>
  <c r="MG6" i="19" s="1"/>
  <c r="MH6" i="19"/>
  <c r="BK6" i="19"/>
  <c r="BI6" i="19"/>
  <c r="BF6" i="19"/>
  <c r="BD6" i="19"/>
  <c r="BB6" i="19"/>
  <c r="AY6" i="19"/>
  <c r="K21" i="4"/>
  <c r="AP6" i="19" s="1"/>
  <c r="G21" i="4"/>
  <c r="AL6" i="19" s="1"/>
  <c r="K22" i="4" l="1"/>
  <c r="MF6" i="19"/>
  <c r="I54" i="4"/>
  <c r="ME6" i="19"/>
  <c r="G40" i="4"/>
  <c r="E6" i="7" s="1"/>
  <c r="AJ6" i="19"/>
  <c r="K40" i="4"/>
  <c r="H6" i="7" s="1"/>
  <c r="AN6" i="19"/>
  <c r="G11" i="7" l="1"/>
  <c r="NZ6" i="19" s="1"/>
  <c r="AQ6" i="19"/>
  <c r="D211" i="4"/>
  <c r="MP6" i="19" s="1"/>
  <c r="CI6" i="19"/>
  <c r="G4" i="16"/>
  <c r="G80" i="16" s="1"/>
  <c r="AV6" i="19"/>
  <c r="F4" i="6"/>
  <c r="BN6" i="19"/>
  <c r="F34" i="6"/>
  <c r="H69" i="16" l="1"/>
  <c r="M64" i="16"/>
  <c r="Q63" i="16"/>
  <c r="AA63" i="16" s="1"/>
  <c r="M63" i="16"/>
  <c r="Y63" i="16" s="1"/>
  <c r="L61" i="16"/>
  <c r="N61" i="16" s="1"/>
  <c r="AA60" i="16"/>
  <c r="Y60" i="16"/>
  <c r="AA59" i="16"/>
  <c r="X59" i="16"/>
  <c r="X57" i="16"/>
  <c r="M22" i="16"/>
  <c r="L22" i="16" s="1"/>
  <c r="N22" i="16" s="1"/>
  <c r="M21" i="16"/>
  <c r="M20" i="16"/>
  <c r="M19" i="16"/>
  <c r="M18" i="16"/>
  <c r="M17" i="16"/>
  <c r="M16" i="16"/>
  <c r="M14" i="16"/>
  <c r="M13" i="16"/>
  <c r="M12" i="16"/>
  <c r="M11" i="16"/>
  <c r="L11" i="16" s="1"/>
  <c r="N11" i="16" s="1"/>
  <c r="M9" i="16"/>
  <c r="M8" i="16"/>
  <c r="L8" i="16" s="1"/>
  <c r="N8" i="16" s="1"/>
  <c r="M7" i="16"/>
  <c r="M6" i="16"/>
  <c r="Q22" i="16"/>
  <c r="P22" i="16" s="1"/>
  <c r="R22" i="16" s="1"/>
  <c r="Q21" i="16"/>
  <c r="P21" i="16" s="1"/>
  <c r="R21" i="16" s="1"/>
  <c r="Q20" i="16"/>
  <c r="P20" i="16" s="1"/>
  <c r="R20" i="16" s="1"/>
  <c r="Q19" i="16"/>
  <c r="P19" i="16" s="1"/>
  <c r="R19" i="16" s="1"/>
  <c r="Q18" i="16"/>
  <c r="P18" i="16" s="1"/>
  <c r="R18" i="16" s="1"/>
  <c r="Q17" i="16"/>
  <c r="P17" i="16" s="1"/>
  <c r="R17" i="16" s="1"/>
  <c r="Q16" i="16"/>
  <c r="P16" i="16" s="1"/>
  <c r="R16" i="16" s="1"/>
  <c r="Q14" i="16"/>
  <c r="P14" i="16" s="1"/>
  <c r="R14" i="16" s="1"/>
  <c r="Q13" i="16"/>
  <c r="P13" i="16" s="1"/>
  <c r="R13" i="16" s="1"/>
  <c r="Q12" i="16"/>
  <c r="P12" i="16" s="1"/>
  <c r="R12" i="16" s="1"/>
  <c r="Q11" i="16"/>
  <c r="P11" i="16" s="1"/>
  <c r="R11" i="16" s="1"/>
  <c r="Q9" i="16"/>
  <c r="P9" i="16" s="1"/>
  <c r="R9" i="16" s="1"/>
  <c r="Q8" i="16"/>
  <c r="P8" i="16" s="1"/>
  <c r="R8" i="16" s="1"/>
  <c r="Q7" i="16"/>
  <c r="R7" i="16" s="1"/>
  <c r="Q6" i="16"/>
  <c r="P6" i="16" s="1"/>
  <c r="R6" i="16" s="1"/>
  <c r="I12" i="7"/>
  <c r="F12" i="7"/>
  <c r="I10" i="7"/>
  <c r="F10" i="7"/>
  <c r="H8" i="7"/>
  <c r="NX6" i="19" s="1"/>
  <c r="X6" i="16" l="1"/>
  <c r="Y6" i="16"/>
  <c r="Y9" i="16"/>
  <c r="L9" i="16"/>
  <c r="N9" i="16" s="1"/>
  <c r="Y19" i="16"/>
  <c r="L19" i="16"/>
  <c r="N19" i="16" s="1"/>
  <c r="Y20" i="16"/>
  <c r="L20" i="16"/>
  <c r="N20" i="16" s="1"/>
  <c r="Y12" i="16"/>
  <c r="L12" i="16"/>
  <c r="N12" i="16" s="1"/>
  <c r="Y13" i="16"/>
  <c r="L13" i="16"/>
  <c r="N13" i="16" s="1"/>
  <c r="Y18" i="16"/>
  <c r="L18" i="16"/>
  <c r="N18" i="16" s="1"/>
  <c r="Y21" i="16"/>
  <c r="L21" i="16"/>
  <c r="N21" i="16" s="1"/>
  <c r="Y14" i="16"/>
  <c r="L14" i="16"/>
  <c r="N14" i="16" s="1"/>
  <c r="Y7" i="16"/>
  <c r="L7" i="16"/>
  <c r="N7" i="16" s="1"/>
  <c r="Y17" i="16"/>
  <c r="L17" i="16"/>
  <c r="N17" i="16" s="1"/>
  <c r="L6" i="16"/>
  <c r="N6" i="16" s="1"/>
  <c r="Y16" i="16"/>
  <c r="L16" i="16"/>
  <c r="N16" i="16" s="1"/>
  <c r="X64" i="16"/>
  <c r="Y64" i="16"/>
  <c r="L64" i="16"/>
  <c r="N64" i="16" s="1"/>
  <c r="M66" i="16"/>
  <c r="X63" i="16"/>
  <c r="X11" i="16"/>
  <c r="Y11" i="16"/>
  <c r="Y58" i="16"/>
  <c r="L58" i="16"/>
  <c r="N58" i="16" s="1"/>
  <c r="X8" i="16"/>
  <c r="Y8" i="16"/>
  <c r="L60" i="16"/>
  <c r="N60" i="16" s="1"/>
  <c r="X22" i="16"/>
  <c r="Y22" i="16"/>
  <c r="L63" i="16"/>
  <c r="N63" i="16" s="1"/>
  <c r="X58" i="16"/>
  <c r="X60" i="16"/>
  <c r="Z60" i="16" s="1"/>
  <c r="AA57" i="16"/>
  <c r="AA58" i="16"/>
  <c r="Y57" i="16"/>
  <c r="Z57" i="16" s="1"/>
  <c r="Y59" i="16"/>
  <c r="Z59" i="16" s="1"/>
  <c r="X13" i="16"/>
  <c r="Z13" i="16" s="1"/>
  <c r="AA13" i="16" s="1"/>
  <c r="X16" i="16"/>
  <c r="X18" i="16"/>
  <c r="X20" i="16"/>
  <c r="P63" i="16"/>
  <c r="R63" i="16" s="1"/>
  <c r="X7" i="16"/>
  <c r="Z7" i="16" s="1"/>
  <c r="AA7" i="16" s="1"/>
  <c r="X9" i="16"/>
  <c r="Z9" i="16" s="1"/>
  <c r="AA9" i="16" s="1"/>
  <c r="X12" i="16"/>
  <c r="X14" i="16"/>
  <c r="Z14" i="16" s="1"/>
  <c r="AA14" i="16" s="1"/>
  <c r="X17" i="16"/>
  <c r="Z17" i="16" s="1"/>
  <c r="AA17" i="16" s="1"/>
  <c r="X19" i="16"/>
  <c r="X21" i="16"/>
  <c r="L59" i="16"/>
  <c r="N59" i="16" s="1"/>
  <c r="Z19" i="16" l="1"/>
  <c r="AA19" i="16" s="1"/>
  <c r="Z18" i="16"/>
  <c r="AA18" i="16" s="1"/>
  <c r="Z6" i="16"/>
  <c r="AA6" i="16" s="1"/>
  <c r="Y61" i="16"/>
  <c r="H61" i="16" s="1"/>
  <c r="X61" i="16"/>
  <c r="F61" i="16" s="1"/>
  <c r="Z16" i="16"/>
  <c r="AA16" i="16" s="1"/>
  <c r="Z12" i="16"/>
  <c r="AA12" i="16" s="1"/>
  <c r="Z21" i="16"/>
  <c r="AA21" i="16" s="1"/>
  <c r="Z20" i="16"/>
  <c r="AA20" i="16" s="1"/>
  <c r="Z64" i="16"/>
  <c r="Z63" i="16"/>
  <c r="X66" i="16"/>
  <c r="X69" i="16" s="1"/>
  <c r="Y66" i="16"/>
  <c r="Y69" i="16" s="1"/>
  <c r="L66" i="16"/>
  <c r="N66" i="16" s="1"/>
  <c r="R5" i="16"/>
  <c r="Z58" i="16"/>
  <c r="Z8" i="16"/>
  <c r="AA8" i="16" s="1"/>
  <c r="Z11" i="16"/>
  <c r="Z22" i="16"/>
  <c r="AA22" i="16" s="1"/>
  <c r="X72" i="16" l="1"/>
  <c r="Z61" i="16"/>
  <c r="Y72" i="16"/>
  <c r="Z66" i="16"/>
  <c r="Z69" i="16" s="1"/>
  <c r="AA11" i="16"/>
  <c r="N5" i="16"/>
  <c r="AA71" i="16"/>
  <c r="F72" i="16" l="1"/>
  <c r="MR6" i="19" s="1"/>
  <c r="F71" i="16"/>
  <c r="F41" i="4" s="1"/>
  <c r="AW6" i="19" s="1"/>
  <c r="H71" i="16"/>
  <c r="F73" i="16"/>
  <c r="OJ6" i="19" s="1"/>
  <c r="Z72" i="16"/>
  <c r="MQ6" i="19"/>
  <c r="MS6" i="19" l="1"/>
  <c r="F81" i="16"/>
  <c r="F91" i="16" s="1"/>
  <c r="G20" i="4" s="1"/>
  <c r="D9" i="7" s="1"/>
  <c r="NU6" i="19" s="1"/>
  <c r="AK6" i="19" l="1"/>
  <c r="G22" i="4"/>
  <c r="G27" i="4" s="1"/>
  <c r="AR6" i="19" s="1"/>
  <c r="D11" i="7" l="1"/>
  <c r="G29" i="4" s="1"/>
  <c r="AT6" i="19" s="1"/>
  <c r="AM6" i="19"/>
  <c r="J26" i="4"/>
  <c r="AS6" i="19" s="1"/>
  <c r="NV6" i="19" l="1"/>
  <c r="D209" i="4"/>
  <c r="MN6" i="19" s="1"/>
  <c r="J28" i="4"/>
  <c r="AU6" i="19" s="1"/>
  <c r="D210" i="4" l="1"/>
  <c r="MO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F26" authorId="0" shapeId="0" xr:uid="{00000000-0006-0000-0000-000001000000}">
      <text>
        <r>
          <rPr>
            <b/>
            <sz val="9"/>
            <color indexed="81"/>
            <rFont val="ＭＳ Ｐゴシック"/>
            <family val="3"/>
            <charset val="128"/>
          </rPr>
          <t>「元号」を入力してください。</t>
        </r>
      </text>
    </comment>
    <comment ref="G26" authorId="1" shapeId="0" xr:uid="{00000000-0006-0000-0000-000002000000}">
      <text>
        <r>
          <rPr>
            <b/>
            <sz val="9"/>
            <color indexed="81"/>
            <rFont val="ＭＳ Ｐゴシック"/>
            <family val="3"/>
            <charset val="128"/>
          </rPr>
          <t>「基準年度」を入力してください。
他のシートの必要部分に自動入力されます。</t>
        </r>
      </text>
    </comment>
    <comment ref="J26" authorId="0" shapeId="0" xr:uid="{00000000-0006-0000-0000-000003000000}">
      <text>
        <r>
          <rPr>
            <b/>
            <sz val="9"/>
            <color indexed="81"/>
            <rFont val="ＭＳ Ｐゴシック"/>
            <family val="3"/>
            <charset val="128"/>
          </rPr>
          <t>「元号」を入力してください。</t>
        </r>
      </text>
    </comment>
    <comment ref="K26" authorId="1" shapeId="0" xr:uid="{00000000-0006-0000-0000-000004000000}">
      <text>
        <r>
          <rPr>
            <b/>
            <sz val="9"/>
            <color indexed="81"/>
            <rFont val="ＭＳ Ｐゴシック"/>
            <family val="3"/>
            <charset val="128"/>
          </rPr>
          <t>「目標年度」を入力してください。他のページの必要部分に自動入力されます。</t>
        </r>
        <r>
          <rPr>
            <sz val="9"/>
            <color indexed="81"/>
            <rFont val="ＭＳ Ｐゴシック"/>
            <family val="3"/>
            <charset val="128"/>
          </rPr>
          <t xml:space="preserve">
</t>
        </r>
      </text>
    </comment>
    <comment ref="G27" authorId="1" shapeId="0" xr:uid="{00000000-0006-0000-0000-000005000000}">
      <text>
        <r>
          <rPr>
            <b/>
            <sz val="9"/>
            <color indexed="81"/>
            <rFont val="ＭＳ Ｐゴシック"/>
            <family val="3"/>
            <charset val="128"/>
          </rPr>
          <t>自動計算されます。</t>
        </r>
      </text>
    </comment>
    <comment ref="K27" authorId="1" shapeId="0" xr:uid="{00000000-0006-0000-0000-000006000000}">
      <text>
        <r>
          <rPr>
            <b/>
            <sz val="9"/>
            <color indexed="81"/>
            <rFont val="ＭＳ Ｐゴシック"/>
            <family val="3"/>
            <charset val="128"/>
          </rPr>
          <t>自動計算されます。</t>
        </r>
      </text>
    </comment>
    <comment ref="G28" authorId="1" shapeId="0" xr:uid="{00000000-0006-0000-0000-000007000000}">
      <text>
        <r>
          <rPr>
            <b/>
            <sz val="9"/>
            <color indexed="81"/>
            <rFont val="ＭＳ Ｐゴシック"/>
            <family val="3"/>
            <charset val="128"/>
          </rPr>
          <t>自動計算されます。</t>
        </r>
      </text>
    </comment>
    <comment ref="K28" authorId="1" shapeId="0" xr:uid="{00000000-0006-0000-0000-000008000000}">
      <text>
        <r>
          <rPr>
            <b/>
            <sz val="9"/>
            <color indexed="81"/>
            <rFont val="ＭＳ Ｐゴシック"/>
            <family val="3"/>
            <charset val="128"/>
          </rPr>
          <t>自動計算されます。</t>
        </r>
      </text>
    </comment>
    <comment ref="G29" authorId="1" shapeId="0" xr:uid="{00000000-0006-0000-0000-000009000000}">
      <text>
        <r>
          <rPr>
            <b/>
            <sz val="9"/>
            <color indexed="81"/>
            <rFont val="ＭＳ Ｐゴシック"/>
            <family val="3"/>
            <charset val="128"/>
          </rPr>
          <t>自動計算されます。</t>
        </r>
      </text>
    </comment>
    <comment ref="K29" authorId="1" shapeId="0" xr:uid="{00000000-0006-0000-0000-00000A000000}">
      <text>
        <r>
          <rPr>
            <b/>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ShimizuMas</author>
    <author>Gifu</author>
    <author>大阪府職員端末機１７年度１２月調達</author>
    <author>岐阜県</author>
  </authors>
  <commentList>
    <comment ref="I8" authorId="0" shapeId="0" xr:uid="{00000000-0006-0000-0200-000001000000}">
      <text>
        <r>
          <rPr>
            <sz val="9"/>
            <color indexed="81"/>
            <rFont val="ＭＳ Ｐゴシック"/>
            <family val="3"/>
            <charset val="128"/>
          </rPr>
          <t>（法人名）を削除し、法人の場合、1行目に法人名を入力してください。
例：　株式会社○○工業</t>
        </r>
      </text>
    </comment>
    <comment ref="I9" authorId="0" shapeId="0" xr:uid="{00000000-0006-0000-0200-000002000000}">
      <text>
        <r>
          <rPr>
            <sz val="9"/>
            <color indexed="81"/>
            <rFont val="ＭＳ Ｐゴシック"/>
            <family val="3"/>
            <charset val="128"/>
          </rPr>
          <t>（代表者名）を削除し、法人の場合、2行目に代表者名を記入してください。
例：　代表取締役　○○○○</t>
        </r>
      </text>
    </comment>
    <comment ref="A12" authorId="1" shapeId="0" xr:uid="{00000000-0006-0000-0200-000003000000}">
      <text>
        <r>
          <rPr>
            <b/>
            <sz val="9"/>
            <color indexed="81"/>
            <rFont val="MS P ゴシック"/>
            <family val="3"/>
            <charset val="128"/>
          </rPr>
          <t>Gifu:</t>
        </r>
        <r>
          <rPr>
            <sz val="9"/>
            <color indexed="81"/>
            <rFont val="MS P ゴシック"/>
            <family val="3"/>
            <charset val="128"/>
          </rPr>
          <t xml:space="preserve">
特定事業者以外の場合は条項を「第13条第2項」、変更の場合は条項を「第13条第3項」に変更してください</t>
        </r>
      </text>
    </comment>
    <comment ref="F14" authorId="2" shapeId="0" xr:uid="{00000000-0006-0000-0200-000004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K14" authorId="2" shapeId="0" xr:uid="{00000000-0006-0000-0200-000005000000}">
      <text>
        <r>
          <rPr>
            <b/>
            <sz val="9"/>
            <color indexed="81"/>
            <rFont val="ＭＳ Ｐゴシック"/>
            <family val="3"/>
            <charset val="128"/>
          </rPr>
          <t>＜プルダウン選択＞</t>
        </r>
        <r>
          <rPr>
            <sz val="9"/>
            <color indexed="81"/>
            <rFont val="ＭＳ Ｐゴシック"/>
            <family val="3"/>
            <charset val="128"/>
          </rPr>
          <t xml:space="preserve">
②小売業又はサービス業に属する事業を主たる事業として営む者であって、その県内に属するすべての事業所の原油換算エネルギーの使用量の合計が1500KL以上である特定事業者（当該事業所の数の10分の8以上の数の事業所が常態として24時間営業しているものに限り、ロに掲げる者を除く。）が該当します。該当する場合は”レ”を選んでください。</t>
        </r>
      </text>
    </comment>
    <comment ref="F15" authorId="2" shapeId="0" xr:uid="{00000000-0006-0000-0200-000006000000}">
      <text>
        <r>
          <rPr>
            <b/>
            <sz val="8"/>
            <color indexed="81"/>
            <rFont val="ＭＳ Ｐゴシック"/>
            <family val="3"/>
            <charset val="128"/>
          </rPr>
          <t xml:space="preserve">＜プルダウン選択＞
</t>
        </r>
        <r>
          <rPr>
            <sz val="8"/>
            <color indexed="81"/>
            <rFont val="ＭＳ Ｐゴシック"/>
            <family val="3"/>
            <charset val="128"/>
          </rPr>
          <t>③フランチャイズ事業者であって、当該親会社及び加盟業者の県内に属するすべての事業所の原油換算エネルギー利用量の合計が1500KL以上である者（当該事業所の数の10分の8以上の数の事業所が常態として24時間営業しているものに限る。）が該当します。該当する場合は”レ”を選んでください。</t>
        </r>
      </text>
    </comment>
    <comment ref="K15" authorId="2" shapeId="0" xr:uid="{00000000-0006-0000-0200-000007000000}">
      <text>
        <r>
          <rPr>
            <b/>
            <sz val="8"/>
            <color indexed="81"/>
            <rFont val="ＭＳ Ｐゴシック"/>
            <family val="3"/>
            <charset val="128"/>
          </rPr>
          <t xml:space="preserve">＜プルダウン選択＞
</t>
        </r>
        <r>
          <rPr>
            <sz val="8"/>
            <color indexed="81"/>
            <rFont val="ＭＳ Ｐゴシック"/>
            <family val="3"/>
            <charset val="128"/>
          </rPr>
          <t>④自動車運送業を営む者であって、使用の本拠の位置を県内に登録している一般貨物自動車運送業の用に供する自動車（トラック）の台数が、前年度末において100台以上である特定事業者が該当します。該当する場合は”レ”を選んでください。</t>
        </r>
      </text>
    </comment>
    <comment ref="F16" authorId="2" shapeId="0" xr:uid="{00000000-0006-0000-0200-000008000000}">
      <text>
        <r>
          <rPr>
            <b/>
            <sz val="9"/>
            <color indexed="81"/>
            <rFont val="ＭＳ Ｐゴシック"/>
            <family val="3"/>
            <charset val="128"/>
          </rPr>
          <t xml:space="preserve">＜プルダウン選択＞
</t>
        </r>
        <r>
          <rPr>
            <sz val="9"/>
            <color indexed="81"/>
            <rFont val="ＭＳ Ｐゴシック"/>
            <family val="3"/>
            <charset val="128"/>
          </rPr>
          <t>⑤自動車運送業を営む者であって、使用の本拠の位置を県内に登録している一般旅客自動車運送業の用に供する自動車（バス）の台数が、前年度末において100台以上である特定事業者が該当します。該当する場合は”レ”を選んでください。</t>
        </r>
      </text>
    </comment>
    <comment ref="K16" authorId="2" shapeId="0" xr:uid="{00000000-0006-0000-0200-000009000000}">
      <text>
        <r>
          <rPr>
            <b/>
            <sz val="9"/>
            <color indexed="81"/>
            <rFont val="ＭＳ Ｐゴシック"/>
            <family val="3"/>
            <charset val="128"/>
          </rPr>
          <t xml:space="preserve">＜プルダウン選択＞
</t>
        </r>
        <r>
          <rPr>
            <sz val="9"/>
            <color indexed="81"/>
            <rFont val="ＭＳ Ｐゴシック"/>
            <family val="3"/>
            <charset val="128"/>
          </rPr>
          <t>⑥自動車運送業を営む者であって、使用の本拠の位置を県内に登録している一般旅客自動車運送業の用に供する自動車（タクシー）の台数が、前年度末において150台以上である特定事業者が該当します。該当する場合は”レ”を選んでください。</t>
        </r>
      </text>
    </comment>
    <comment ref="F17" authorId="2" shapeId="0" xr:uid="{00000000-0006-0000-0200-00000A000000}">
      <text>
        <r>
          <rPr>
            <b/>
            <sz val="9"/>
            <color indexed="81"/>
            <rFont val="ＭＳ Ｐゴシック"/>
            <family val="3"/>
            <charset val="128"/>
          </rPr>
          <t xml:space="preserve">＜プルダウン選択＞
</t>
        </r>
        <r>
          <rPr>
            <sz val="9"/>
            <color indexed="81"/>
            <rFont val="ＭＳ Ｐゴシック"/>
            <family val="3"/>
            <charset val="128"/>
          </rPr>
          <t>地球温暖化対策の推進に関する法律施行令第6条第2号から第8号までに規定する事業所のいずれかを県内に設置している者であって、4/1において常時使用ルする従業員の数が21人以上である特定事業者が該当します。（第2号に掲げる者を除く。）
該当する場合は”レ”を選んでください。</t>
        </r>
      </text>
    </comment>
    <comment ref="F18" authorId="3" shapeId="0" xr:uid="{00000000-0006-0000-0200-00000B000000}">
      <text>
        <r>
          <rPr>
            <b/>
            <sz val="9"/>
            <color indexed="81"/>
            <rFont val="ＭＳ Ｐゴシック"/>
            <family val="3"/>
            <charset val="128"/>
          </rPr>
          <t>（名称）を削除し、第１号及び第4号に該当する場合に、
この行に事業所の名称を記入してください。
第2号、第3号は不要です。</t>
        </r>
      </text>
    </comment>
    <comment ref="F19" authorId="3" shapeId="0" xr:uid="{00000000-0006-0000-0200-00000C000000}">
      <text>
        <r>
          <rPr>
            <b/>
            <sz val="9"/>
            <color indexed="81"/>
            <rFont val="ＭＳ Ｐゴシック"/>
            <family val="3"/>
            <charset val="128"/>
          </rPr>
          <t>（所在地）を削除し、第1号及び第4号に該当する場合、
この行に事業所の所在地を記入してください。
第2号、第3号は不要です。</t>
        </r>
      </text>
    </comment>
    <comment ref="F20" authorId="0" shapeId="0" xr:uid="{00000000-0006-0000-0200-00000D000000}">
      <text>
        <r>
          <rPr>
            <b/>
            <sz val="9"/>
            <color indexed="81"/>
            <rFont val="ＭＳ Ｐゴシック"/>
            <family val="3"/>
            <charset val="128"/>
          </rPr>
          <t xml:space="preserve">
＜プルダウン選択＞
特定事業者の要件に関わらず、法人全体として、売上高、従業員数等から判断した業種を選択してください。（証券取引法等も参考にしてください。）</t>
        </r>
      </text>
    </comment>
    <comment ref="G21" authorId="1" shapeId="0" xr:uid="{00000000-0006-0000-0200-00000E000000}">
      <text>
        <r>
          <rPr>
            <b/>
            <sz val="9"/>
            <color indexed="81"/>
            <rFont val="MS P ゴシック"/>
            <family val="3"/>
            <charset val="128"/>
          </rPr>
          <t>令和４年度を記入してください</t>
        </r>
      </text>
    </comment>
    <comment ref="J21" authorId="1" shapeId="0" xr:uid="{00000000-0006-0000-0200-00000F000000}">
      <text>
        <r>
          <rPr>
            <b/>
            <sz val="9"/>
            <color indexed="81"/>
            <rFont val="ＭＳ Ｐゴシック"/>
            <family val="3"/>
            <charset val="128"/>
          </rPr>
          <t>「元号」を入力してください。</t>
        </r>
      </text>
    </comment>
    <comment ref="K21" authorId="0" shapeId="0" xr:uid="{00000000-0006-0000-0200-000010000000}">
      <text>
        <r>
          <rPr>
            <sz val="9"/>
            <color indexed="81"/>
            <rFont val="ＭＳ Ｐゴシック"/>
            <family val="3"/>
            <charset val="128"/>
          </rPr>
          <t xml:space="preserve">計画書を提出する年度に２年を加えた年度を記入してください
</t>
        </r>
      </text>
    </comment>
    <comment ref="F41" authorId="2" shapeId="0" xr:uid="{00000000-0006-0000-0200-000011000000}">
      <text>
        <r>
          <rPr>
            <sz val="9"/>
            <color indexed="81"/>
            <rFont val="ＭＳ Ｐゴシック"/>
            <family val="3"/>
            <charset val="128"/>
          </rPr>
          <t>提出者と異なる場合は、事業者名から記入してください。
問合せ窓口を記入してください。できるだけ担当者名を記入してください。</t>
        </r>
      </text>
    </comment>
    <comment ref="F42" authorId="3" shapeId="0" xr:uid="{00000000-0006-0000-0200-000012000000}">
      <text>
        <r>
          <rPr>
            <b/>
            <sz val="9"/>
            <color indexed="81"/>
            <rFont val="ＭＳ Ｐゴシック"/>
            <family val="3"/>
            <charset val="128"/>
          </rPr>
          <t>半角入力でお願いします。
例）058-272-1111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gifu</author>
    <author>tc={F29A057C-C30F-4692-A874-283D5A885A23}</author>
  </authors>
  <commentList>
    <comment ref="F19" authorId="0" shapeId="0" xr:uid="{00000000-0006-0000-0300-000001000000}">
      <text>
        <r>
          <rPr>
            <b/>
            <sz val="9"/>
            <color indexed="81"/>
            <rFont val="MS P ゴシック"/>
            <family val="3"/>
            <charset val="128"/>
          </rPr>
          <t>「元号」を入力してください。</t>
        </r>
      </text>
    </comment>
    <comment ref="J19" authorId="0" shapeId="0" xr:uid="{00000000-0006-0000-0300-000002000000}">
      <text>
        <r>
          <rPr>
            <b/>
            <sz val="9"/>
            <color indexed="81"/>
            <rFont val="MS P ゴシック"/>
            <family val="3"/>
            <charset val="128"/>
          </rPr>
          <t>「元号」を入力してください。</t>
        </r>
      </text>
    </comment>
    <comment ref="G20" authorId="1" shapeId="0" xr:uid="{00000000-0006-0000-0300-000003000000}">
      <text>
        <r>
          <rPr>
            <b/>
            <sz val="9"/>
            <color indexed="81"/>
            <rFont val="ＭＳ Ｐゴシック"/>
            <family val="3"/>
            <charset val="128"/>
          </rPr>
          <t>自動計算されます。</t>
        </r>
      </text>
    </comment>
    <comment ref="K20" authorId="1" shapeId="0" xr:uid="{00000000-0006-0000-0300-000004000000}">
      <text>
        <r>
          <rPr>
            <b/>
            <sz val="9"/>
            <color indexed="81"/>
            <rFont val="ＭＳ Ｐゴシック"/>
            <family val="3"/>
            <charset val="128"/>
          </rPr>
          <t>見込み量を記入してください</t>
        </r>
      </text>
    </comment>
    <comment ref="G21" authorId="1" shapeId="0" xr:uid="{00000000-0006-0000-0300-000005000000}">
      <text>
        <r>
          <rPr>
            <b/>
            <sz val="9"/>
            <color indexed="81"/>
            <rFont val="ＭＳ Ｐゴシック"/>
            <family val="3"/>
            <charset val="128"/>
          </rPr>
          <t>自動計算されます。</t>
        </r>
      </text>
    </comment>
    <comment ref="K21" authorId="1" shapeId="0" xr:uid="{00000000-0006-0000-0300-000006000000}">
      <text>
        <r>
          <rPr>
            <b/>
            <sz val="9"/>
            <color indexed="81"/>
            <rFont val="ＭＳ Ｐゴシック"/>
            <family val="3"/>
            <charset val="128"/>
          </rPr>
          <t>自動計算されます。</t>
        </r>
      </text>
    </comment>
    <comment ref="G22" authorId="1" shapeId="0" xr:uid="{00000000-0006-0000-0300-000007000000}">
      <text>
        <r>
          <rPr>
            <b/>
            <sz val="9"/>
            <color indexed="81"/>
            <rFont val="ＭＳ Ｐゴシック"/>
            <family val="3"/>
            <charset val="128"/>
          </rPr>
          <t>自動計算されます。</t>
        </r>
      </text>
    </comment>
    <comment ref="K22" authorId="1" shapeId="0" xr:uid="{00000000-0006-0000-0300-000008000000}">
      <text>
        <r>
          <rPr>
            <b/>
            <sz val="9"/>
            <color indexed="81"/>
            <rFont val="ＭＳ Ｐゴシック"/>
            <family val="3"/>
            <charset val="128"/>
          </rPr>
          <t>自動計算されます。</t>
        </r>
      </text>
    </comment>
    <comment ref="G27" authorId="2" shapeId="0" xr:uid="{00000000-0006-0000-0300-000009000000}">
      <text>
        <r>
          <rPr>
            <sz val="9"/>
            <color indexed="81"/>
            <rFont val="MS P ゴシック"/>
            <family val="3"/>
            <charset val="128"/>
          </rPr>
          <t xml:space="preserve">３の排出量の数値から自動計算されます。
</t>
        </r>
      </text>
    </comment>
    <comment ref="G29" authorId="2" shapeId="0" xr:uid="{00000000-0006-0000-0300-00000A000000}">
      <text>
        <r>
          <rPr>
            <sz val="9"/>
            <color indexed="81"/>
            <rFont val="MS P ゴシック"/>
            <family val="3"/>
            <charset val="128"/>
          </rPr>
          <t xml:space="preserve">設定した目標を記入してください
シート４の数値から自動計算されます
</t>
        </r>
      </text>
    </comment>
    <comment ref="F40" authorId="0" shapeId="0" xr:uid="{00000000-0006-0000-0300-00000B000000}">
      <text>
        <r>
          <rPr>
            <b/>
            <sz val="9"/>
            <color indexed="81"/>
            <rFont val="MS P ゴシック"/>
            <family val="3"/>
            <charset val="128"/>
          </rPr>
          <t>「元号」を入力しててください。</t>
        </r>
      </text>
    </comment>
    <comment ref="J41" authorId="0" shapeId="0" xr:uid="{00000000-0006-0000-0300-00000C000000}">
      <text>
        <r>
          <rPr>
            <b/>
            <sz val="9"/>
            <color indexed="81"/>
            <rFont val="MS P ゴシック"/>
            <family val="3"/>
            <charset val="128"/>
          </rPr>
          <t>目標年度のエネルギー使用量を検討し、入力してください</t>
        </r>
      </text>
    </comment>
    <comment ref="F42" authorId="0" shapeId="0" xr:uid="{00000000-0006-0000-0300-00000D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I42" authorId="2" shapeId="0" xr:uid="{00000000-0006-0000-0300-00000E000000}">
      <text>
        <r>
          <rPr>
            <b/>
            <sz val="9"/>
            <color indexed="81"/>
            <rFont val="MS P ゴシック"/>
            <family val="3"/>
            <charset val="128"/>
          </rPr>
          <t>単位を記入してください</t>
        </r>
      </text>
    </comment>
    <comment ref="J42" authorId="0" shapeId="0" xr:uid="{00000000-0006-0000-0300-00000F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2" authorId="2" shapeId="0" xr:uid="{00000000-0006-0000-0300-000010000000}">
      <text>
        <r>
          <rPr>
            <b/>
            <sz val="9"/>
            <color indexed="81"/>
            <rFont val="MS P ゴシック"/>
            <family val="3"/>
            <charset val="128"/>
          </rPr>
          <t>見込み量を記入してください</t>
        </r>
      </text>
    </comment>
    <comment ref="M42" authorId="2" shapeId="0" xr:uid="{00000000-0006-0000-0300-000011000000}">
      <text>
        <r>
          <rPr>
            <b/>
            <sz val="9"/>
            <color indexed="81"/>
            <rFont val="MS P ゴシック"/>
            <family val="3"/>
            <charset val="128"/>
          </rPr>
          <t>単位を記入してください</t>
        </r>
      </text>
    </comment>
    <comment ref="F43" authorId="0" shapeId="0" xr:uid="{00000000-0006-0000-0300-000012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3" authorId="0" shapeId="0" xr:uid="{00000000-0006-0000-0300-000013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3" authorId="2" shapeId="0" xr:uid="{00000000-0006-0000-0300-000014000000}">
      <text>
        <r>
          <rPr>
            <b/>
            <sz val="9"/>
            <color indexed="81"/>
            <rFont val="MS P ゴシック"/>
            <family val="3"/>
            <charset val="128"/>
          </rPr>
          <t>見込み量を記入してください</t>
        </r>
      </text>
    </comment>
    <comment ref="F44" authorId="0" shapeId="0" xr:uid="{00000000-0006-0000-0300-000015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4" authorId="0" shapeId="0" xr:uid="{00000000-0006-0000-0300-000016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4" authorId="2" shapeId="0" xr:uid="{00000000-0006-0000-0300-000017000000}">
      <text>
        <r>
          <rPr>
            <b/>
            <sz val="9"/>
            <color indexed="81"/>
            <rFont val="MS P ゴシック"/>
            <family val="3"/>
            <charset val="128"/>
          </rPr>
          <t>見込み量を記入してください</t>
        </r>
      </text>
    </comment>
    <comment ref="F45" authorId="0" shapeId="0" xr:uid="{00000000-0006-0000-0300-000018000000}">
      <text>
        <r>
          <rPr>
            <sz val="9"/>
            <color indexed="81"/>
            <rFont val="MS P ゴシック"/>
            <family val="3"/>
            <charset val="128"/>
          </rPr>
          <t xml:space="preserve">種別を記入してください。
</t>
        </r>
      </text>
    </comment>
    <comment ref="I45" authorId="3" shapeId="0" xr:uid="{F29A057C-C30F-4692-A874-283D5A885A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J45" authorId="0" shapeId="0" xr:uid="{00000000-0006-0000-0300-00001A000000}">
      <text>
        <r>
          <rPr>
            <sz val="9"/>
            <color indexed="81"/>
            <rFont val="MS P ゴシック"/>
            <family val="3"/>
            <charset val="128"/>
          </rPr>
          <t xml:space="preserve">種別を記入してください。
</t>
        </r>
      </text>
    </comment>
    <comment ref="K45" authorId="2" shapeId="0" xr:uid="{00000000-0006-0000-0300-00001B000000}">
      <text>
        <r>
          <rPr>
            <b/>
            <sz val="9"/>
            <color indexed="81"/>
            <rFont val="MS P ゴシック"/>
            <family val="3"/>
            <charset val="128"/>
          </rPr>
          <t>見込み量を記入してください</t>
        </r>
      </text>
    </comment>
    <comment ref="M45" authorId="2" shapeId="0" xr:uid="{00000000-0006-0000-0300-00001C000000}">
      <text>
        <r>
          <rPr>
            <b/>
            <sz val="9"/>
            <color indexed="81"/>
            <rFont val="MS P ゴシック"/>
            <family val="3"/>
            <charset val="128"/>
          </rPr>
          <t>単位を記入してください</t>
        </r>
      </text>
    </comment>
    <comment ref="F46" authorId="0" shapeId="0" xr:uid="{00000000-0006-0000-0300-00001D000000}">
      <text>
        <r>
          <rPr>
            <b/>
            <sz val="9"/>
            <color indexed="81"/>
            <rFont val="MS P ゴシック"/>
            <family val="3"/>
            <charset val="128"/>
          </rPr>
          <t xml:space="preserve">＜プルダウン選択＞
種別を記入してください。
</t>
        </r>
      </text>
    </comment>
    <comment ref="J46" authorId="0" shapeId="0" xr:uid="{00000000-0006-0000-0300-00001E000000}">
      <text>
        <r>
          <rPr>
            <b/>
            <sz val="9"/>
            <color indexed="81"/>
            <rFont val="MS P ゴシック"/>
            <family val="3"/>
            <charset val="128"/>
          </rPr>
          <t xml:space="preserve">＜プルダウン選択＞
種別を記入してください。
</t>
        </r>
      </text>
    </comment>
    <comment ref="K46" authorId="2" shapeId="0" xr:uid="{00000000-0006-0000-0300-00001F000000}">
      <text>
        <r>
          <rPr>
            <b/>
            <sz val="9"/>
            <color indexed="81"/>
            <rFont val="MS P ゴシック"/>
            <family val="3"/>
            <charset val="128"/>
          </rPr>
          <t>見込み量を記入してください</t>
        </r>
      </text>
    </comment>
    <comment ref="F47" authorId="0" shapeId="0" xr:uid="{00000000-0006-0000-0300-000020000000}">
      <text>
        <r>
          <rPr>
            <b/>
            <sz val="9"/>
            <color indexed="81"/>
            <rFont val="MS P ゴシック"/>
            <family val="3"/>
            <charset val="128"/>
          </rPr>
          <t xml:space="preserve">種別を記入してください。
</t>
        </r>
        <r>
          <rPr>
            <sz val="9"/>
            <color indexed="81"/>
            <rFont val="MS P ゴシック"/>
            <family val="3"/>
            <charset val="128"/>
          </rPr>
          <t xml:space="preserve">
</t>
        </r>
      </text>
    </comment>
    <comment ref="J47" authorId="0" shapeId="0" xr:uid="{00000000-0006-0000-0300-000021000000}">
      <text>
        <r>
          <rPr>
            <b/>
            <sz val="9"/>
            <color indexed="81"/>
            <rFont val="MS P ゴシック"/>
            <family val="3"/>
            <charset val="128"/>
          </rPr>
          <t xml:space="preserve">種別を記入してください。
</t>
        </r>
        <r>
          <rPr>
            <sz val="9"/>
            <color indexed="81"/>
            <rFont val="MS P ゴシック"/>
            <family val="3"/>
            <charset val="128"/>
          </rPr>
          <t xml:space="preserve">
</t>
        </r>
      </text>
    </comment>
    <comment ref="K47" authorId="2" shapeId="0" xr:uid="{00000000-0006-0000-0300-000022000000}">
      <text>
        <r>
          <rPr>
            <b/>
            <sz val="9"/>
            <color indexed="81"/>
            <rFont val="MS P ゴシック"/>
            <family val="3"/>
            <charset val="128"/>
          </rPr>
          <t>見込み量を記入してください</t>
        </r>
      </text>
    </comment>
    <comment ref="I48" authorId="2" shapeId="0" xr:uid="{00000000-0006-0000-0300-000023000000}">
      <text>
        <r>
          <rPr>
            <b/>
            <sz val="9"/>
            <color indexed="81"/>
            <rFont val="MS P ゴシック"/>
            <family val="3"/>
            <charset val="128"/>
          </rPr>
          <t>単位を記入してください</t>
        </r>
      </text>
    </comment>
    <comment ref="M48" authorId="2" shapeId="0" xr:uid="{00000000-0006-0000-0300-000024000000}">
      <text>
        <r>
          <rPr>
            <b/>
            <sz val="9"/>
            <color indexed="81"/>
            <rFont val="MS P ゴシック"/>
            <family val="3"/>
            <charset val="128"/>
          </rPr>
          <t>単位を記入してください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tc={B1DAF340-C234-4AC3-9C79-911FCEB6BE3C}</author>
    <author>tc={42EB3F7B-7576-4B00-B957-9A5E73264D8B}</author>
    <author>tc={6BEED87D-9874-41A1-87CA-EBC03A9ADEB2}</author>
    <author>tc={B3AFFB7D-7307-4475-9A02-A5E4AA88618F}</author>
  </authors>
  <commentList>
    <comment ref="F4" authorId="0" shapeId="0" xr:uid="{00000000-0006-0000-0400-000001000000}">
      <text>
        <r>
          <rPr>
            <sz val="9"/>
            <color indexed="81"/>
            <rFont val="MS P ゴシック"/>
            <family val="3"/>
            <charset val="128"/>
          </rPr>
          <t xml:space="preserve">「元号」を入力してください。
</t>
        </r>
      </text>
    </comment>
    <comment ref="G4" authorId="1" shapeId="0" xr:uid="{00000000-0006-0000-0400-000002000000}">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5" authorId="0" shapeId="0" xr:uid="{00000000-0006-0000-0400-000003000000}">
      <text>
        <r>
          <rPr>
            <sz val="9"/>
            <color indexed="81"/>
            <rFont val="MS P ゴシック"/>
            <family val="3"/>
            <charset val="128"/>
          </rPr>
          <t xml:space="preserve">シート２に記載する補完的手段による排出量と重複しないようにいずれかに記載してください。
</t>
        </r>
      </text>
    </comment>
    <comment ref="E35" authorId="2" shapeId="0" xr:uid="{B1DAF340-C234-4AC3-9C79-911FCEB6BE3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36" authorId="3" shapeId="0" xr:uid="{42EB3F7B-7576-4B00-B957-9A5E73264D8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E55" authorId="4" shapeId="0" xr:uid="{6BEED87D-9874-41A1-87CA-EBC03A9ADE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56" authorId="5" shapeId="0" xr:uid="{B3AFFB7D-7307-4475-9A02-A5E4AA8861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F80" authorId="0" shapeId="0" xr:uid="{00000000-0006-0000-0400-000008000000}">
      <text>
        <r>
          <rPr>
            <sz val="9"/>
            <color indexed="81"/>
            <rFont val="MS P ゴシック"/>
            <family val="3"/>
            <charset val="128"/>
          </rPr>
          <t xml:space="preserve">「元号」を入力してください。
</t>
        </r>
      </text>
    </comment>
    <comment ref="G80" authorId="1" shapeId="0" xr:uid="{00000000-0006-0000-0400-000009000000}">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E4" authorId="0" shapeId="0" xr:uid="{00000000-0006-0000-0500-000001000000}">
      <text>
        <r>
          <rPr>
            <b/>
            <sz val="9"/>
            <color indexed="81"/>
            <rFont val="MS P ゴシック"/>
            <family val="3"/>
            <charset val="128"/>
          </rPr>
          <t>「元号」を入力してください。</t>
        </r>
      </text>
    </comment>
    <comment ref="F4" authorId="1" shapeId="0" xr:uid="{00000000-0006-0000-0500-000002000000}">
      <text>
        <r>
          <rPr>
            <b/>
            <sz val="9"/>
            <color indexed="81"/>
            <rFont val="ＭＳ Ｐゴシック"/>
            <family val="3"/>
            <charset val="128"/>
          </rPr>
          <t>岐阜県:「別紙」に記入した基準年度が自動入力されます。</t>
        </r>
        <r>
          <rPr>
            <sz val="9"/>
            <color indexed="81"/>
            <rFont val="ＭＳ Ｐゴシック"/>
            <family val="3"/>
            <charset val="128"/>
          </rPr>
          <t xml:space="preserve">
</t>
        </r>
      </text>
    </comment>
    <comment ref="D27" authorId="1" shapeId="0" xr:uid="{00000000-0006-0000-0500-000003000000}">
      <text>
        <r>
          <rPr>
            <b/>
            <sz val="10"/>
            <color indexed="81"/>
            <rFont val="ＭＳ Ｐゴシック"/>
            <family val="3"/>
            <charset val="128"/>
          </rPr>
          <t>自動計算されます。</t>
        </r>
        <r>
          <rPr>
            <sz val="9"/>
            <color indexed="81"/>
            <rFont val="ＭＳ Ｐゴシック"/>
            <family val="3"/>
            <charset val="128"/>
          </rPr>
          <t xml:space="preserve">
</t>
        </r>
      </text>
    </comment>
    <comment ref="F34" authorId="1" shapeId="0" xr:uid="{00000000-0006-0000-0500-000004000000}">
      <text>
        <r>
          <rPr>
            <b/>
            <sz val="9"/>
            <color indexed="81"/>
            <rFont val="ＭＳ Ｐゴシック"/>
            <family val="3"/>
            <charset val="128"/>
          </rPr>
          <t>別紙に記入した「目標年度」が自動入力されます。</t>
        </r>
        <r>
          <rPr>
            <sz val="9"/>
            <color indexed="81"/>
            <rFont val="ＭＳ Ｐゴシック"/>
            <family val="3"/>
            <charset val="128"/>
          </rPr>
          <t xml:space="preserve">
</t>
        </r>
      </text>
    </comment>
    <comment ref="D57" authorId="1" shapeId="0" xr:uid="{00000000-0006-0000-0500-000005000000}">
      <text>
        <r>
          <rPr>
            <b/>
            <sz val="10"/>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D6" authorId="0" shapeId="0" xr:uid="{00000000-0006-0000-0600-000001000000}">
      <text>
        <r>
          <rPr>
            <b/>
            <sz val="9"/>
            <color indexed="81"/>
            <rFont val="MS P ゴシック"/>
            <family val="3"/>
            <charset val="128"/>
          </rPr>
          <t>「元号」を入力してください。</t>
        </r>
      </text>
    </comment>
    <comment ref="E6" authorId="1" shapeId="0" xr:uid="{00000000-0006-0000-0600-000002000000}">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6" authorId="1" shapeId="0" xr:uid="{00000000-0006-0000-0600-000003000000}">
      <text>
        <r>
          <rPr>
            <b/>
            <sz val="9"/>
            <color indexed="81"/>
            <rFont val="ＭＳ Ｐゴシック"/>
            <family val="3"/>
            <charset val="128"/>
          </rPr>
          <t>別紙に記入した「目標年度」が自動入力されます。</t>
        </r>
      </text>
    </comment>
    <comment ref="H8" authorId="1" shapeId="0" xr:uid="{00000000-0006-0000-0600-000004000000}">
      <text>
        <r>
          <rPr>
            <b/>
            <sz val="9"/>
            <color indexed="81"/>
            <rFont val="ＭＳ Ｐゴシック"/>
            <family val="3"/>
            <charset val="128"/>
          </rPr>
          <t>基準年度欄の（単位）を入力すると自動入力されます。</t>
        </r>
      </text>
    </comment>
    <comment ref="F10" authorId="1" shapeId="0" xr:uid="{00000000-0006-0000-0600-000005000000}">
      <text>
        <r>
          <rPr>
            <b/>
            <sz val="9"/>
            <color indexed="81"/>
            <rFont val="ＭＳ Ｐゴシック"/>
            <family val="3"/>
            <charset val="128"/>
          </rPr>
          <t>基準年度欄の（単位）を入力すると自動入力されます。</t>
        </r>
      </text>
    </comment>
    <comment ref="I10" authorId="1" shapeId="0" xr:uid="{00000000-0006-0000-0600-000006000000}">
      <text>
        <r>
          <rPr>
            <b/>
            <sz val="9"/>
            <color indexed="81"/>
            <rFont val="ＭＳ Ｐゴシック"/>
            <family val="3"/>
            <charset val="128"/>
          </rPr>
          <t>基準年度欄の（単位）を入力すると自動入力されます。</t>
        </r>
      </text>
    </comment>
    <comment ref="F12" authorId="1" shapeId="0" xr:uid="{00000000-0006-0000-0600-000007000000}">
      <text>
        <r>
          <rPr>
            <b/>
            <sz val="9"/>
            <color indexed="81"/>
            <rFont val="ＭＳ Ｐゴシック"/>
            <family val="3"/>
            <charset val="128"/>
          </rPr>
          <t>基準年度欄の（単位）を入力すると自動入力されます。</t>
        </r>
      </text>
    </comment>
    <comment ref="I12" authorId="1" shapeId="0" xr:uid="{00000000-0006-0000-0600-000008000000}">
      <text>
        <r>
          <rPr>
            <b/>
            <sz val="9"/>
            <color indexed="81"/>
            <rFont val="ＭＳ Ｐゴシック"/>
            <family val="3"/>
            <charset val="128"/>
          </rPr>
          <t>基準年度欄の（単位）を入力すると自動入力されます。</t>
        </r>
      </text>
    </comment>
    <comment ref="D13" authorId="1" shapeId="0" xr:uid="{00000000-0006-0000-0600-000009000000}">
      <text>
        <r>
          <rPr>
            <b/>
            <sz val="9"/>
            <color indexed="81"/>
            <rFont val="ＭＳ Ｐゴシック"/>
            <family val="3"/>
            <charset val="128"/>
          </rPr>
          <t xml:space="preserve">密接な関係を持つ値を複数設定した場合、記入してください。（手引きｐ３０参照）
</t>
        </r>
      </text>
    </comment>
    <comment ref="D20" authorId="1" shapeId="0" xr:uid="{00000000-0006-0000-0600-00000A000000}">
      <text>
        <r>
          <rPr>
            <sz val="9"/>
            <color indexed="81"/>
            <rFont val="ＭＳ Ｐゴシック"/>
            <family val="3"/>
            <charset val="128"/>
          </rPr>
          <t xml:space="preserve">24時間営業小売業者等
</t>
        </r>
      </text>
    </comment>
    <comment ref="E21" authorId="1" shapeId="0" xr:uid="{00000000-0006-0000-0600-00000B000000}">
      <text>
        <r>
          <rPr>
            <b/>
            <sz val="9"/>
            <color indexed="81"/>
            <rFont val="ＭＳ Ｐゴシック"/>
            <family val="3"/>
            <charset val="128"/>
          </rPr>
          <t>24時間営業をしている店舗数を入力してください。</t>
        </r>
      </text>
    </comment>
    <comment ref="H21" authorId="1" shapeId="0" xr:uid="{00000000-0006-0000-0600-00000C000000}">
      <text>
        <r>
          <rPr>
            <b/>
            <sz val="9"/>
            <color indexed="81"/>
            <rFont val="ＭＳ Ｐゴシック"/>
            <family val="3"/>
            <charset val="128"/>
          </rPr>
          <t>全体の店舗数を入力してください。なお、事務所や配送センターは除きます。</t>
        </r>
        <r>
          <rPr>
            <sz val="9"/>
            <color indexed="81"/>
            <rFont val="ＭＳ Ｐゴシック"/>
            <family val="3"/>
            <charset val="128"/>
          </rPr>
          <t xml:space="preserve">
</t>
        </r>
      </text>
    </comment>
    <comment ref="D22" authorId="1" shapeId="0" xr:uid="{00000000-0006-0000-0600-00000D000000}">
      <text>
        <r>
          <rPr>
            <sz val="9"/>
            <color indexed="81"/>
            <rFont val="ＭＳ Ｐゴシック"/>
            <family val="3"/>
            <charset val="128"/>
          </rPr>
          <t xml:space="preserve">24時間営業小売業者等のうち、フランチャイズ事業者（親業者と加盟業者の合計）
</t>
        </r>
      </text>
    </comment>
    <comment ref="E23" authorId="1" shapeId="0" xr:uid="{00000000-0006-0000-0600-00000E000000}">
      <text>
        <r>
          <rPr>
            <b/>
            <sz val="9"/>
            <color indexed="81"/>
            <rFont val="ＭＳ Ｐゴシック"/>
            <family val="3"/>
            <charset val="128"/>
          </rPr>
          <t>24時間営業をしている店舗数を入力してください。（親業者と加盟業者の合計）</t>
        </r>
      </text>
    </comment>
    <comment ref="H23" authorId="1" shapeId="0" xr:uid="{00000000-0006-0000-0600-00000F000000}">
      <text>
        <r>
          <rPr>
            <b/>
            <sz val="9"/>
            <color indexed="81"/>
            <rFont val="ＭＳ Ｐゴシック"/>
            <family val="3"/>
            <charset val="128"/>
          </rPr>
          <t>全体の店舗数を入力してください。（親業者と加盟業者の合計）</t>
        </r>
      </text>
    </comment>
  </commentList>
</comments>
</file>

<file path=xl/sharedStrings.xml><?xml version="1.0" encoding="utf-8"?>
<sst xmlns="http://schemas.openxmlformats.org/spreadsheetml/2006/main" count="1737" uniqueCount="816">
  <si>
    <t>☆各シートに文字や数値を入力する前に必ずお読みください！</t>
    <rPh sb="1" eb="2">
      <t>カク</t>
    </rPh>
    <rPh sb="6" eb="8">
      <t>モジ</t>
    </rPh>
    <rPh sb="9" eb="11">
      <t>スウチ</t>
    </rPh>
    <rPh sb="12" eb="14">
      <t>ニュウリョク</t>
    </rPh>
    <rPh sb="16" eb="17">
      <t>マエ</t>
    </rPh>
    <rPh sb="18" eb="19">
      <t>カナラ</t>
    </rPh>
    <rPh sb="21" eb="22">
      <t>ヨ</t>
    </rPh>
    <phoneticPr fontId="4"/>
  </si>
  <si>
    <t>1　入力の手順</t>
    <rPh sb="2" eb="4">
      <t>ニュウリョク</t>
    </rPh>
    <rPh sb="5" eb="7">
      <t>テジュン</t>
    </rPh>
    <phoneticPr fontId="4"/>
  </si>
  <si>
    <t>１</t>
    <phoneticPr fontId="4"/>
  </si>
  <si>
    <t>表紙</t>
    <rPh sb="0" eb="2">
      <t>ヒョウシ</t>
    </rPh>
    <phoneticPr fontId="4"/>
  </si>
  <si>
    <t>２</t>
    <phoneticPr fontId="4"/>
  </si>
  <si>
    <t>別紙</t>
    <rPh sb="0" eb="2">
      <t>ベッシ</t>
    </rPh>
    <phoneticPr fontId="4"/>
  </si>
  <si>
    <t>３</t>
    <phoneticPr fontId="4"/>
  </si>
  <si>
    <t>シート1-1</t>
    <phoneticPr fontId="4"/>
  </si>
  <si>
    <t>４</t>
    <phoneticPr fontId="4"/>
  </si>
  <si>
    <t>シート２・３</t>
    <phoneticPr fontId="4"/>
  </si>
  <si>
    <t>５</t>
    <phoneticPr fontId="4"/>
  </si>
  <si>
    <t>シート４・５</t>
    <phoneticPr fontId="4"/>
  </si>
  <si>
    <r>
      <t>※「別表１」、「別表２」、「業種コード」の各シートは、</t>
    </r>
    <r>
      <rPr>
        <u/>
        <sz val="10"/>
        <rFont val="ＭＳ ゴシック"/>
        <family val="3"/>
        <charset val="128"/>
      </rPr>
      <t>入力用ではないため、入力や削除することはできません。</t>
    </r>
    <rPh sb="14" eb="16">
      <t>ギョウシュ</t>
    </rPh>
    <rPh sb="21" eb="22">
      <t>カク</t>
    </rPh>
    <rPh sb="27" eb="29">
      <t>ニュウリョク</t>
    </rPh>
    <rPh sb="29" eb="30">
      <t>ヨウ</t>
    </rPh>
    <rPh sb="37" eb="39">
      <t>ニュウリョク</t>
    </rPh>
    <rPh sb="40" eb="42">
      <t>サクジョ</t>
    </rPh>
    <phoneticPr fontId="4"/>
  </si>
  <si>
    <t>２　入力画面について</t>
    <rPh sb="2" eb="4">
      <t>ニュウリョク</t>
    </rPh>
    <rPh sb="4" eb="6">
      <t>ガメン</t>
    </rPh>
    <phoneticPr fontId="4"/>
  </si>
  <si>
    <t>○入力する各シートには、直接入力する場所、自動的に計算される場所、メニューから選択する場所や</t>
    <rPh sb="1" eb="3">
      <t>ニュウリョク</t>
    </rPh>
    <rPh sb="5" eb="6">
      <t>カク</t>
    </rPh>
    <rPh sb="12" eb="14">
      <t>チョクセツ</t>
    </rPh>
    <rPh sb="14" eb="16">
      <t>ニュウリョク</t>
    </rPh>
    <rPh sb="18" eb="20">
      <t>バショ</t>
    </rPh>
    <rPh sb="21" eb="24">
      <t>ジドウテキ</t>
    </rPh>
    <rPh sb="25" eb="27">
      <t>ケイサン</t>
    </rPh>
    <rPh sb="30" eb="32">
      <t>バショ</t>
    </rPh>
    <rPh sb="39" eb="41">
      <t>センタク</t>
    </rPh>
    <rPh sb="43" eb="45">
      <t>バショ</t>
    </rPh>
    <phoneticPr fontId="4"/>
  </si>
  <si>
    <t>　入力にあたっての留意事項等を表示する機能を設定しています。</t>
    <phoneticPr fontId="4"/>
  </si>
  <si>
    <t>○シートには保護をかけていますので、薄い黄色のセル以外の入力するとエラーメッセージがでます。</t>
    <rPh sb="6" eb="8">
      <t>ホゴ</t>
    </rPh>
    <rPh sb="18" eb="19">
      <t>ウス</t>
    </rPh>
    <rPh sb="20" eb="22">
      <t>キイロ</t>
    </rPh>
    <rPh sb="25" eb="27">
      <t>イガイ</t>
    </rPh>
    <rPh sb="28" eb="30">
      <t>ニュウリョク</t>
    </rPh>
    <phoneticPr fontId="4"/>
  </si>
  <si>
    <t>○セルによっては、文字数の制限をかけています。制限文字数を超えるとエラーメッセージがでます。</t>
    <rPh sb="9" eb="12">
      <t>モジスウ</t>
    </rPh>
    <rPh sb="13" eb="15">
      <t>セイゲン</t>
    </rPh>
    <rPh sb="23" eb="25">
      <t>セイゲン</t>
    </rPh>
    <rPh sb="25" eb="28">
      <t>モジスウ</t>
    </rPh>
    <rPh sb="29" eb="30">
      <t>コ</t>
    </rPh>
    <phoneticPr fontId="4"/>
  </si>
  <si>
    <t>【別紙】</t>
    <rPh sb="1" eb="3">
      <t>ベッシ</t>
    </rPh>
    <phoneticPr fontId="4"/>
  </si>
  <si>
    <t>１　温室効果ガスの排出の量</t>
    <rPh sb="2" eb="4">
      <t>オンシツ</t>
    </rPh>
    <rPh sb="4" eb="6">
      <t>コウカ</t>
    </rPh>
    <rPh sb="9" eb="11">
      <t>ハイシュツ</t>
    </rPh>
    <rPh sb="12" eb="13">
      <t>リョウ</t>
    </rPh>
    <phoneticPr fontId="4"/>
  </si>
  <si>
    <t>基準年度</t>
    <rPh sb="0" eb="2">
      <t>キジュン</t>
    </rPh>
    <rPh sb="2" eb="4">
      <t>ネンド</t>
    </rPh>
    <phoneticPr fontId="4"/>
  </si>
  <si>
    <t>目標年度</t>
    <rPh sb="0" eb="2">
      <t>モクヒョウ</t>
    </rPh>
    <rPh sb="2" eb="4">
      <t>ネンド</t>
    </rPh>
    <phoneticPr fontId="4"/>
  </si>
  <si>
    <t>年度</t>
    <rPh sb="0" eb="2">
      <t>ネンド</t>
    </rPh>
    <phoneticPr fontId="4"/>
  </si>
  <si>
    <t>令和</t>
    <rPh sb="0" eb="1">
      <t>レイ</t>
    </rPh>
    <rPh sb="1" eb="2">
      <t>ワ</t>
    </rPh>
    <phoneticPr fontId="4"/>
  </si>
  <si>
    <t>事業活動に伴う温室効果ガス排出量</t>
    <rPh sb="0" eb="2">
      <t>ジギョウ</t>
    </rPh>
    <rPh sb="2" eb="4">
      <t>カツドウ</t>
    </rPh>
    <rPh sb="5" eb="6">
      <t>トモナ</t>
    </rPh>
    <rPh sb="7" eb="9">
      <t>オンシツ</t>
    </rPh>
    <rPh sb="9" eb="11">
      <t>コウカ</t>
    </rPh>
    <rPh sb="13" eb="15">
      <t>ハイシュツ</t>
    </rPh>
    <rPh sb="15" eb="16">
      <t>リョウ</t>
    </rPh>
    <phoneticPr fontId="4"/>
  </si>
  <si>
    <r>
      <t>ｔ-CO</t>
    </r>
    <r>
      <rPr>
        <vertAlign val="subscript"/>
        <sz val="10"/>
        <rFont val="ＭＳ 明朝"/>
        <family val="1"/>
        <charset val="128"/>
      </rPr>
      <t>2</t>
    </r>
  </si>
  <si>
    <t>補完的手段による削減量</t>
    <rPh sb="0" eb="2">
      <t>ホカン</t>
    </rPh>
    <rPh sb="2" eb="3">
      <t>テキ</t>
    </rPh>
    <rPh sb="3" eb="5">
      <t>シュダン</t>
    </rPh>
    <rPh sb="8" eb="10">
      <t>サクゲン</t>
    </rPh>
    <rPh sb="10" eb="11">
      <t>リョウ</t>
    </rPh>
    <phoneticPr fontId="4"/>
  </si>
  <si>
    <t>温室効果ガス総合排出量</t>
    <rPh sb="0" eb="2">
      <t>オンシツ</t>
    </rPh>
    <rPh sb="2" eb="4">
      <t>コウカ</t>
    </rPh>
    <rPh sb="6" eb="8">
      <t>ソウゴウ</t>
    </rPh>
    <rPh sb="8" eb="10">
      <t>ハイシュツ</t>
    </rPh>
    <rPh sb="10" eb="11">
      <t>リョウ</t>
    </rPh>
    <phoneticPr fontId="4"/>
  </si>
  <si>
    <t>３　本システムに関するお問い合わせ先</t>
    <rPh sb="2" eb="3">
      <t>ホン</t>
    </rPh>
    <rPh sb="8" eb="9">
      <t>カン</t>
    </rPh>
    <rPh sb="12" eb="13">
      <t>ト</t>
    </rPh>
    <rPh sb="14" eb="15">
      <t>ア</t>
    </rPh>
    <rPh sb="17" eb="18">
      <t>サキ</t>
    </rPh>
    <phoneticPr fontId="4"/>
  </si>
  <si>
    <t>〒500-8570 岐阜市薮田南2-1-1</t>
    <rPh sb="10" eb="13">
      <t>ギフシ</t>
    </rPh>
    <rPh sb="13" eb="15">
      <t>ヤブタ</t>
    </rPh>
    <rPh sb="15" eb="16">
      <t>ミナミ</t>
    </rPh>
    <phoneticPr fontId="4"/>
  </si>
  <si>
    <t>～ 「岐阜県ホームページ] ～</t>
    <rPh sb="3" eb="6">
      <t>ギフケン</t>
    </rPh>
    <phoneticPr fontId="4"/>
  </si>
  <si>
    <t>岐阜県地球温暖化防止及び気候変動適応基本条例に基づく計画等について</t>
    <rPh sb="0" eb="3">
      <t>ギフケン</t>
    </rPh>
    <rPh sb="3" eb="5">
      <t>チキュウ</t>
    </rPh>
    <rPh sb="5" eb="8">
      <t>オンダンカ</t>
    </rPh>
    <rPh sb="23" eb="24">
      <t>モト</t>
    </rPh>
    <rPh sb="26" eb="28">
      <t>ケイカク</t>
    </rPh>
    <rPh sb="28" eb="29">
      <t>トウ</t>
    </rPh>
    <phoneticPr fontId="4"/>
  </si>
  <si>
    <t>https://www.pref.gifu.lg.jp/page/8625.html</t>
  </si>
  <si>
    <t>【温室効果ガス排出削減計画書用】</t>
    <rPh sb="1" eb="3">
      <t>オンシツ</t>
    </rPh>
    <rPh sb="3" eb="5">
      <t>コウカ</t>
    </rPh>
    <rPh sb="7" eb="9">
      <t>ハイシュツ</t>
    </rPh>
    <rPh sb="9" eb="11">
      <t>サクゲン</t>
    </rPh>
    <rPh sb="11" eb="14">
      <t>ケイカクショ</t>
    </rPh>
    <rPh sb="14" eb="15">
      <t>ヨウ</t>
    </rPh>
    <phoneticPr fontId="4"/>
  </si>
  <si>
    <t>提出前入力内容チェック表</t>
    <rPh sb="0" eb="2">
      <t>テイシュツ</t>
    </rPh>
    <rPh sb="2" eb="3">
      <t>マエ</t>
    </rPh>
    <rPh sb="3" eb="5">
      <t>ニュウリョク</t>
    </rPh>
    <rPh sb="5" eb="7">
      <t>ナイヨウ</t>
    </rPh>
    <rPh sb="11" eb="12">
      <t>ヒョウ</t>
    </rPh>
    <phoneticPr fontId="4"/>
  </si>
  <si>
    <t>本チェック表は、事業者の皆様が提出前に自己確認する項目をまとめたものです。</t>
    <rPh sb="0" eb="1">
      <t>ホン</t>
    </rPh>
    <rPh sb="5" eb="6">
      <t>ヒョウ</t>
    </rPh>
    <rPh sb="8" eb="11">
      <t>ジギョウシャ</t>
    </rPh>
    <rPh sb="12" eb="14">
      <t>ミナサマ</t>
    </rPh>
    <rPh sb="15" eb="17">
      <t>テイシュツ</t>
    </rPh>
    <rPh sb="17" eb="18">
      <t>マエ</t>
    </rPh>
    <rPh sb="19" eb="21">
      <t>ジコ</t>
    </rPh>
    <rPh sb="21" eb="23">
      <t>カクニン</t>
    </rPh>
    <rPh sb="25" eb="27">
      <t>コウモク</t>
    </rPh>
    <phoneticPr fontId="4"/>
  </si>
  <si>
    <t>１．様式</t>
    <rPh sb="2" eb="4">
      <t>ヨウシキ</t>
    </rPh>
    <phoneticPr fontId="4"/>
  </si>
  <si>
    <t>備考</t>
    <rPh sb="0" eb="2">
      <t>ビコウ</t>
    </rPh>
    <phoneticPr fontId="4"/>
  </si>
  <si>
    <t>当該計画書提出年度用の様式を使用しているか</t>
    <rPh sb="0" eb="2">
      <t>トウガイ</t>
    </rPh>
    <rPh sb="2" eb="4">
      <t>ケイカク</t>
    </rPh>
    <rPh sb="4" eb="5">
      <t>ショ</t>
    </rPh>
    <rPh sb="5" eb="7">
      <t>テイシュツ</t>
    </rPh>
    <rPh sb="7" eb="9">
      <t>ネンド</t>
    </rPh>
    <rPh sb="9" eb="10">
      <t>ヨウ</t>
    </rPh>
    <rPh sb="11" eb="13">
      <t>ヨウシキ</t>
    </rPh>
    <rPh sb="14" eb="16">
      <t>シヨウ</t>
    </rPh>
    <phoneticPr fontId="4"/>
  </si>
  <si>
    <t>電力の排出係数等が異なります</t>
    <rPh sb="0" eb="2">
      <t>デンリョク</t>
    </rPh>
    <rPh sb="3" eb="5">
      <t>ハイシュツ</t>
    </rPh>
    <rPh sb="5" eb="7">
      <t>ケイスウ</t>
    </rPh>
    <rPh sb="7" eb="8">
      <t>トウ</t>
    </rPh>
    <rPh sb="9" eb="10">
      <t>コト</t>
    </rPh>
    <phoneticPr fontId="4"/>
  </si>
  <si>
    <t>２．表紙</t>
    <rPh sb="2" eb="4">
      <t>ヒョウシ</t>
    </rPh>
    <phoneticPr fontId="4"/>
  </si>
  <si>
    <t>条例施行規則第5条に規定されている事業者の要件を選択しているか</t>
    <rPh sb="0" eb="2">
      <t>ジョウレイ</t>
    </rPh>
    <rPh sb="2" eb="4">
      <t>セコウ</t>
    </rPh>
    <rPh sb="4" eb="6">
      <t>キソク</t>
    </rPh>
    <rPh sb="6" eb="7">
      <t>ダイ</t>
    </rPh>
    <rPh sb="8" eb="9">
      <t>ジョウ</t>
    </rPh>
    <rPh sb="10" eb="12">
      <t>キテイ</t>
    </rPh>
    <rPh sb="17" eb="20">
      <t>ジギョウシャ</t>
    </rPh>
    <rPh sb="21" eb="23">
      <t>ヨウケン</t>
    </rPh>
    <rPh sb="24" eb="26">
      <t>センタク</t>
    </rPh>
    <phoneticPr fontId="4"/>
  </si>
  <si>
    <t>事業所の名称及び所在地を記入しているか</t>
    <rPh sb="0" eb="3">
      <t>ジギョウショ</t>
    </rPh>
    <rPh sb="4" eb="6">
      <t>メイショウ</t>
    </rPh>
    <rPh sb="6" eb="7">
      <t>オヨ</t>
    </rPh>
    <rPh sb="8" eb="11">
      <t>ショザイチ</t>
    </rPh>
    <rPh sb="12" eb="14">
      <t>キニュウ</t>
    </rPh>
    <phoneticPr fontId="4"/>
  </si>
  <si>
    <t>当該事業所において行われている事業の主たる業種を選択しているか</t>
    <rPh sb="0" eb="2">
      <t>トウガイ</t>
    </rPh>
    <rPh sb="2" eb="5">
      <t>ジギョウショ</t>
    </rPh>
    <rPh sb="9" eb="10">
      <t>オコナ</t>
    </rPh>
    <rPh sb="15" eb="17">
      <t>ジギョウ</t>
    </rPh>
    <rPh sb="18" eb="19">
      <t>シュ</t>
    </rPh>
    <rPh sb="21" eb="23">
      <t>ギョウシュ</t>
    </rPh>
    <rPh sb="24" eb="26">
      <t>センタク</t>
    </rPh>
    <phoneticPr fontId="4"/>
  </si>
  <si>
    <t>計画期間を記入しているか</t>
    <rPh sb="0" eb="2">
      <t>ケイカク</t>
    </rPh>
    <rPh sb="2" eb="4">
      <t>キカン</t>
    </rPh>
    <rPh sb="5" eb="7">
      <t>キニュウ</t>
    </rPh>
    <phoneticPr fontId="4"/>
  </si>
  <si>
    <t>３．別紙</t>
    <rPh sb="2" eb="4">
      <t>ベッシ</t>
    </rPh>
    <phoneticPr fontId="4"/>
  </si>
  <si>
    <t>他のシートで入力ミスがあると異常な値になります</t>
    <rPh sb="0" eb="1">
      <t>ホカ</t>
    </rPh>
    <rPh sb="6" eb="8">
      <t>ニュウリョク</t>
    </rPh>
    <rPh sb="14" eb="16">
      <t>イジョウ</t>
    </rPh>
    <rPh sb="17" eb="18">
      <t>アタイ</t>
    </rPh>
    <phoneticPr fontId="4"/>
  </si>
  <si>
    <t>数値に記入漏れがないか</t>
    <rPh sb="0" eb="2">
      <t>スウチ</t>
    </rPh>
    <rPh sb="3" eb="5">
      <t>キニュウ</t>
    </rPh>
    <rPh sb="5" eb="6">
      <t>モ</t>
    </rPh>
    <phoneticPr fontId="4"/>
  </si>
  <si>
    <t>適切な「温室効果ガスの排出量と密接な関係を持つ値」を記述しているか</t>
    <rPh sb="0" eb="2">
      <t>テキセツ</t>
    </rPh>
    <rPh sb="4" eb="6">
      <t>オンシツ</t>
    </rPh>
    <rPh sb="6" eb="8">
      <t>コウカ</t>
    </rPh>
    <rPh sb="11" eb="13">
      <t>ハイシュツ</t>
    </rPh>
    <rPh sb="13" eb="14">
      <t>リョウ</t>
    </rPh>
    <rPh sb="15" eb="17">
      <t>ミッセツ</t>
    </rPh>
    <rPh sb="18" eb="20">
      <t>カンケイ</t>
    </rPh>
    <rPh sb="21" eb="22">
      <t>モ</t>
    </rPh>
    <rPh sb="23" eb="24">
      <t>アタイ</t>
    </rPh>
    <rPh sb="26" eb="28">
      <t>キジュツ</t>
    </rPh>
    <phoneticPr fontId="4"/>
  </si>
  <si>
    <t>密接な関係を持つ値の数値、単位を適切に入力しているか</t>
    <rPh sb="0" eb="2">
      <t>ミッセツ</t>
    </rPh>
    <rPh sb="3" eb="5">
      <t>カンケイ</t>
    </rPh>
    <rPh sb="6" eb="7">
      <t>モ</t>
    </rPh>
    <rPh sb="8" eb="9">
      <t>アタイ</t>
    </rPh>
    <rPh sb="10" eb="12">
      <t>スウチ</t>
    </rPh>
    <rPh sb="13" eb="15">
      <t>タンイ</t>
    </rPh>
    <rPh sb="16" eb="18">
      <t>テキセツ</t>
    </rPh>
    <rPh sb="19" eb="21">
      <t>ニュウリョク</t>
    </rPh>
    <phoneticPr fontId="4"/>
  </si>
  <si>
    <t>「温室効果ガスの排出量と密接な関係を持つ値」を複数設定した場合の設定方法を入力しているか（該当事業所のみ）</t>
    <rPh sb="23" eb="25">
      <t>フクスウ</t>
    </rPh>
    <rPh sb="25" eb="27">
      <t>セッテイ</t>
    </rPh>
    <rPh sb="29" eb="31">
      <t>バアイ</t>
    </rPh>
    <rPh sb="32" eb="34">
      <t>セッテイ</t>
    </rPh>
    <rPh sb="34" eb="36">
      <t>ホウホウ</t>
    </rPh>
    <rPh sb="37" eb="39">
      <t>ニュウリョク</t>
    </rPh>
    <rPh sb="45" eb="47">
      <t>ガイトウ</t>
    </rPh>
    <rPh sb="47" eb="50">
      <t>ジギョウショ</t>
    </rPh>
    <phoneticPr fontId="4"/>
  </si>
  <si>
    <t>６．シート5（該当する事業所のみ）</t>
    <rPh sb="7" eb="9">
      <t>ガイトウ</t>
    </rPh>
    <rPh sb="11" eb="14">
      <t>ジギョウショ</t>
    </rPh>
    <phoneticPr fontId="4"/>
  </si>
  <si>
    <t>数値に記入漏れ、誤りがないか</t>
    <rPh sb="0" eb="2">
      <t>スウチ</t>
    </rPh>
    <rPh sb="3" eb="5">
      <t>キニュウ</t>
    </rPh>
    <rPh sb="5" eb="6">
      <t>モ</t>
    </rPh>
    <rPh sb="8" eb="9">
      <t>アヤマ</t>
    </rPh>
    <phoneticPr fontId="4"/>
  </si>
  <si>
    <t>第1号様式（第6条関係）</t>
    <rPh sb="0" eb="1">
      <t>ダイ</t>
    </rPh>
    <rPh sb="2" eb="3">
      <t>ゴウ</t>
    </rPh>
    <rPh sb="3" eb="5">
      <t>ヨウシキ</t>
    </rPh>
    <rPh sb="6" eb="7">
      <t>ダイ</t>
    </rPh>
    <rPh sb="8" eb="9">
      <t>ジョウ</t>
    </rPh>
    <rPh sb="9" eb="11">
      <t>カンケイ</t>
    </rPh>
    <phoneticPr fontId="4"/>
  </si>
  <si>
    <t>温室効果ガス排出削減計画書</t>
    <rPh sb="0" eb="2">
      <t>オンシツ</t>
    </rPh>
    <rPh sb="2" eb="4">
      <t>コウカ</t>
    </rPh>
    <rPh sb="6" eb="8">
      <t>ハイシュツ</t>
    </rPh>
    <rPh sb="8" eb="10">
      <t>サクゲン</t>
    </rPh>
    <rPh sb="10" eb="11">
      <t>ケイ</t>
    </rPh>
    <rPh sb="11" eb="12">
      <t>ガ</t>
    </rPh>
    <rPh sb="12" eb="13">
      <t>ショ</t>
    </rPh>
    <phoneticPr fontId="4"/>
  </si>
  <si>
    <t>年</t>
    <rPh sb="0" eb="1">
      <t>ネン</t>
    </rPh>
    <phoneticPr fontId="4"/>
  </si>
  <si>
    <t>月</t>
    <rPh sb="0" eb="1">
      <t>ツキ</t>
    </rPh>
    <phoneticPr fontId="4"/>
  </si>
  <si>
    <t>日</t>
    <rPh sb="0" eb="1">
      <t>ニチ</t>
    </rPh>
    <phoneticPr fontId="4"/>
  </si>
  <si>
    <t>岐　阜　県　知　事 　様</t>
    <rPh sb="0" eb="1">
      <t>チマタ</t>
    </rPh>
    <rPh sb="2" eb="3">
      <t>トオル</t>
    </rPh>
    <rPh sb="4" eb="5">
      <t>ケン</t>
    </rPh>
    <rPh sb="6" eb="7">
      <t>チ</t>
    </rPh>
    <rPh sb="8" eb="9">
      <t>コト</t>
    </rPh>
    <rPh sb="11" eb="12">
      <t>サマ</t>
    </rPh>
    <phoneticPr fontId="4"/>
  </si>
  <si>
    <t>住所</t>
    <rPh sb="0" eb="2">
      <t>ジュウショ</t>
    </rPh>
    <phoneticPr fontId="4"/>
  </si>
  <si>
    <t>(法人にあっては、主たる事務所の所在地）</t>
    <rPh sb="1" eb="3">
      <t>ホウジン</t>
    </rPh>
    <rPh sb="9" eb="10">
      <t>シュ</t>
    </rPh>
    <rPh sb="12" eb="14">
      <t>ジム</t>
    </rPh>
    <rPh sb="14" eb="15">
      <t>ショ</t>
    </rPh>
    <rPh sb="16" eb="19">
      <t>ショザイチ</t>
    </rPh>
    <phoneticPr fontId="4"/>
  </si>
  <si>
    <t>氏名</t>
    <rPh sb="0" eb="2">
      <t>シメイ</t>
    </rPh>
    <phoneticPr fontId="4"/>
  </si>
  <si>
    <t>(法人にあっては、名称及び代表者の氏名）</t>
    <rPh sb="1" eb="3">
      <t>ホウジン</t>
    </rPh>
    <rPh sb="9" eb="11">
      <t>メイショウ</t>
    </rPh>
    <rPh sb="11" eb="12">
      <t>オヨ</t>
    </rPh>
    <rPh sb="13" eb="16">
      <t>ダイヒョウシャ</t>
    </rPh>
    <rPh sb="17" eb="19">
      <t>シメイ</t>
    </rPh>
    <phoneticPr fontId="4"/>
  </si>
  <si>
    <t>岐阜県地球温暖化防止及び気候変動適応基本条例施行規則第５条に規定する特定事業者の要件</t>
    <rPh sb="0" eb="3">
      <t>ギフケン</t>
    </rPh>
    <rPh sb="3" eb="5">
      <t>チキュウ</t>
    </rPh>
    <rPh sb="5" eb="8">
      <t>オンダンカ</t>
    </rPh>
    <rPh sb="22" eb="24">
      <t>シコウ</t>
    </rPh>
    <rPh sb="24" eb="26">
      <t>キソク</t>
    </rPh>
    <rPh sb="26" eb="27">
      <t>ダイ</t>
    </rPh>
    <rPh sb="28" eb="29">
      <t>ジョウ</t>
    </rPh>
    <rPh sb="30" eb="32">
      <t>キテイ</t>
    </rPh>
    <rPh sb="34" eb="36">
      <t>トクテイ</t>
    </rPh>
    <rPh sb="36" eb="39">
      <t>ジギョウシャ</t>
    </rPh>
    <rPh sb="40" eb="42">
      <t>ヨウケン</t>
    </rPh>
    <phoneticPr fontId="4"/>
  </si>
  <si>
    <t>　</t>
  </si>
  <si>
    <t>第１号に該当する者</t>
    <rPh sb="0" eb="1">
      <t>ダイ</t>
    </rPh>
    <rPh sb="2" eb="3">
      <t>ゴウ</t>
    </rPh>
    <rPh sb="4" eb="6">
      <t>ガイトウ</t>
    </rPh>
    <rPh sb="8" eb="9">
      <t>モノ</t>
    </rPh>
    <phoneticPr fontId="4"/>
  </si>
  <si>
    <t>第２号イに該当する者</t>
    <rPh sb="0" eb="1">
      <t>ダイ</t>
    </rPh>
    <rPh sb="2" eb="3">
      <t>ゴウ</t>
    </rPh>
    <rPh sb="5" eb="7">
      <t>ガイトウ</t>
    </rPh>
    <rPh sb="9" eb="10">
      <t>モノ</t>
    </rPh>
    <phoneticPr fontId="4"/>
  </si>
  <si>
    <t>第２号ロに該当する者</t>
    <rPh sb="0" eb="1">
      <t>ダイ</t>
    </rPh>
    <rPh sb="2" eb="3">
      <t>ゴウ</t>
    </rPh>
    <rPh sb="5" eb="7">
      <t>ガイトウ</t>
    </rPh>
    <rPh sb="9" eb="10">
      <t>モノ</t>
    </rPh>
    <phoneticPr fontId="4"/>
  </si>
  <si>
    <t>第３号イに該当する者</t>
    <rPh sb="0" eb="1">
      <t>ダイ</t>
    </rPh>
    <rPh sb="2" eb="3">
      <t>ゴウ</t>
    </rPh>
    <rPh sb="5" eb="7">
      <t>ガイトウ</t>
    </rPh>
    <rPh sb="9" eb="10">
      <t>モノ</t>
    </rPh>
    <phoneticPr fontId="4"/>
  </si>
  <si>
    <t>第３号ロに該当する者</t>
    <rPh sb="0" eb="1">
      <t>ダイ</t>
    </rPh>
    <rPh sb="2" eb="3">
      <t>ゴウ</t>
    </rPh>
    <rPh sb="5" eb="7">
      <t>ガイトウ</t>
    </rPh>
    <rPh sb="9" eb="10">
      <t>モノ</t>
    </rPh>
    <phoneticPr fontId="4"/>
  </si>
  <si>
    <t>第３号ハに該当する者</t>
    <rPh sb="0" eb="1">
      <t>ダイ</t>
    </rPh>
    <rPh sb="2" eb="3">
      <t>ゴウ</t>
    </rPh>
    <rPh sb="5" eb="7">
      <t>ガイトウ</t>
    </rPh>
    <rPh sb="9" eb="10">
      <t>モノ</t>
    </rPh>
    <phoneticPr fontId="4"/>
  </si>
  <si>
    <t>第４号に該当する者</t>
    <rPh sb="0" eb="1">
      <t>ダイ</t>
    </rPh>
    <rPh sb="2" eb="3">
      <t>ゴウ</t>
    </rPh>
    <rPh sb="4" eb="6">
      <t>ガイトウ</t>
    </rPh>
    <rPh sb="8" eb="9">
      <t>モノ</t>
    </rPh>
    <phoneticPr fontId="4"/>
  </si>
  <si>
    <t>事業所の名称及び所在地</t>
    <phoneticPr fontId="4"/>
  </si>
  <si>
    <t>事業所において行われる事業</t>
    <rPh sb="2" eb="3">
      <t>ショ</t>
    </rPh>
    <rPh sb="7" eb="8">
      <t>オコナ</t>
    </rPh>
    <rPh sb="11" eb="13">
      <t>ジギョウ</t>
    </rPh>
    <phoneticPr fontId="4"/>
  </si>
  <si>
    <t>削減計画期間</t>
    <rPh sb="0" eb="2">
      <t>サクゲン</t>
    </rPh>
    <rPh sb="2" eb="4">
      <t>ケイカク</t>
    </rPh>
    <rPh sb="4" eb="6">
      <t>キカン</t>
    </rPh>
    <phoneticPr fontId="4"/>
  </si>
  <si>
    <t>令和</t>
    <rPh sb="0" eb="2">
      <t>レイワ</t>
    </rPh>
    <phoneticPr fontId="4"/>
  </si>
  <si>
    <t>～</t>
    <phoneticPr fontId="4"/>
  </si>
  <si>
    <t xml:space="preserve"> 別紙のとおり</t>
    <rPh sb="1" eb="3">
      <t>ベッシ</t>
    </rPh>
    <phoneticPr fontId="4"/>
  </si>
  <si>
    <t>中長期的な温室効果ガス削減目標</t>
    <rPh sb="0" eb="4">
      <t>チュウチョウキテキ</t>
    </rPh>
    <rPh sb="5" eb="9">
      <t>オンシツコウカ</t>
    </rPh>
    <rPh sb="11" eb="15">
      <t>サクゲンモクヒョウ</t>
    </rPh>
    <phoneticPr fontId="4"/>
  </si>
  <si>
    <t>基準年度における温室効果ガスの排出の量</t>
    <phoneticPr fontId="4"/>
  </si>
  <si>
    <t>温室効果ガスの排出を抑制するために実施する措置及び達成すべき目標</t>
    <phoneticPr fontId="4"/>
  </si>
  <si>
    <t>エネルギー使用の状況</t>
    <rPh sb="5" eb="7">
      <t>シヨウ</t>
    </rPh>
    <rPh sb="8" eb="10">
      <t>ジョウキョウ</t>
    </rPh>
    <phoneticPr fontId="4"/>
  </si>
  <si>
    <t>先進的対策の計画</t>
    <rPh sb="0" eb="3">
      <t>センシンテキ</t>
    </rPh>
    <rPh sb="3" eb="5">
      <t>タイサク</t>
    </rPh>
    <rPh sb="6" eb="8">
      <t>ケイカク</t>
    </rPh>
    <phoneticPr fontId="4"/>
  </si>
  <si>
    <t>※岐阜県受付欄</t>
    <rPh sb="1" eb="4">
      <t>ギフケン</t>
    </rPh>
    <rPh sb="4" eb="6">
      <t>ウケツケ</t>
    </rPh>
    <rPh sb="6" eb="7">
      <t>ラン</t>
    </rPh>
    <phoneticPr fontId="4"/>
  </si>
  <si>
    <t>備考1</t>
    <phoneticPr fontId="4"/>
  </si>
  <si>
    <t>各記入欄にその記入事項の全てを記入することができないときは、「別紙のとおり」と記入し、別紙を添付すること。</t>
    <phoneticPr fontId="4"/>
  </si>
  <si>
    <t>　　2</t>
    <phoneticPr fontId="4"/>
  </si>
  <si>
    <t>用紙の大きさは、日本産業規格Ａ４縦型とすること。</t>
    <rPh sb="10" eb="12">
      <t>サンギョウ</t>
    </rPh>
    <phoneticPr fontId="4"/>
  </si>
  <si>
    <t>　　3</t>
  </si>
  <si>
    <t>「特定事業者の要件」については、該当する欄にレ印を記入すること。なお、条例第13条第２項の規定により計画書を提出する場合は、「特定事業者の要件」は記入しないこと。</t>
    <phoneticPr fontId="4"/>
  </si>
  <si>
    <t>　　4</t>
  </si>
  <si>
    <t>変更の場合にあっては、変更があった事項についてのみ記入すること。</t>
    <phoneticPr fontId="4"/>
  </si>
  <si>
    <t>　　5</t>
  </si>
  <si>
    <t>※印のある欄は、記入しないこと。</t>
  </si>
  <si>
    <t>　　6</t>
  </si>
  <si>
    <t>「岐阜県地球温暖化防止及び気候変動適応基本条例に基づく温室効果ガス排出削減計画書及び実績報告書届出の手引き」を参照の上記入すること。</t>
    <phoneticPr fontId="4"/>
  </si>
  <si>
    <t>連絡先</t>
    <rPh sb="0" eb="3">
      <t>レンラクサキ</t>
    </rPh>
    <phoneticPr fontId="4"/>
  </si>
  <si>
    <t>部署名・担当者氏名</t>
    <rPh sb="0" eb="2">
      <t>ブショ</t>
    </rPh>
    <rPh sb="2" eb="3">
      <t>メイ</t>
    </rPh>
    <rPh sb="4" eb="7">
      <t>タントウシャ</t>
    </rPh>
    <rPh sb="7" eb="9">
      <t>シメイ</t>
    </rPh>
    <phoneticPr fontId="4"/>
  </si>
  <si>
    <t>電話番号</t>
    <rPh sb="0" eb="2">
      <t>デンワ</t>
    </rPh>
    <rPh sb="2" eb="4">
      <t>バンゴウ</t>
    </rPh>
    <phoneticPr fontId="4"/>
  </si>
  <si>
    <t>e-mail</t>
  </si>
  <si>
    <t>役職</t>
    <rPh sb="0" eb="2">
      <t>ヤクショク</t>
    </rPh>
    <phoneticPr fontId="4"/>
  </si>
  <si>
    <t>統括責任者</t>
    <rPh sb="0" eb="5">
      <t>トウカツセキニンシャ</t>
    </rPh>
    <phoneticPr fontId="4"/>
  </si>
  <si>
    <t>管理者</t>
    <rPh sb="0" eb="3">
      <t>カンリシャ</t>
    </rPh>
    <phoneticPr fontId="4"/>
  </si>
  <si>
    <t>担当者</t>
    <rPh sb="0" eb="3">
      <t>タントウシャ</t>
    </rPh>
    <phoneticPr fontId="4"/>
  </si>
  <si>
    <t>※統括責任者は温室効果ガス排出削減のための投資決定に、直接関わることができる者とすること。</t>
    <rPh sb="1" eb="6">
      <t>トウカツセキニンシャ</t>
    </rPh>
    <rPh sb="7" eb="11">
      <t>オンシツコウカ</t>
    </rPh>
    <rPh sb="13" eb="17">
      <t>ハイシュツサクゲン</t>
    </rPh>
    <rPh sb="21" eb="25">
      <t>トウシケッテイ</t>
    </rPh>
    <rPh sb="27" eb="29">
      <t>チョクセツ</t>
    </rPh>
    <rPh sb="29" eb="30">
      <t>カカ</t>
    </rPh>
    <rPh sb="38" eb="39">
      <t>モノ</t>
    </rPh>
    <phoneticPr fontId="4"/>
  </si>
  <si>
    <t>２　中長期的な温室効果ガス削減目標</t>
    <rPh sb="2" eb="6">
      <t>チュウチョウキテキ</t>
    </rPh>
    <rPh sb="7" eb="11">
      <t>オンシツコウカ</t>
    </rPh>
    <rPh sb="13" eb="15">
      <t>サクゲン</t>
    </rPh>
    <rPh sb="15" eb="17">
      <t>モクヒョウ</t>
    </rPh>
    <phoneticPr fontId="4"/>
  </si>
  <si>
    <t>①温室効果ガス総合排出量の削減率</t>
    <rPh sb="1" eb="3">
      <t>オンシツ</t>
    </rPh>
    <rPh sb="3" eb="5">
      <t>コウカ</t>
    </rPh>
    <rPh sb="7" eb="9">
      <t>ソウゴウ</t>
    </rPh>
    <rPh sb="9" eb="11">
      <t>ハイシュツ</t>
    </rPh>
    <rPh sb="11" eb="12">
      <t>リョウ</t>
    </rPh>
    <rPh sb="13" eb="16">
      <t>サクゲンリツ</t>
    </rPh>
    <phoneticPr fontId="4"/>
  </si>
  <si>
    <t>％</t>
    <phoneticPr fontId="4"/>
  </si>
  <si>
    <t>②温室効果ガス総合排出原単位の削減率</t>
    <rPh sb="1" eb="3">
      <t>オンシツ</t>
    </rPh>
    <rPh sb="3" eb="5">
      <t>コウカ</t>
    </rPh>
    <rPh sb="7" eb="9">
      <t>ソウゴウ</t>
    </rPh>
    <rPh sb="9" eb="11">
      <t>ハイシュツ</t>
    </rPh>
    <rPh sb="11" eb="14">
      <t>ゲンタンイ</t>
    </rPh>
    <rPh sb="15" eb="18">
      <t>サクゲンリツ</t>
    </rPh>
    <phoneticPr fontId="4"/>
  </si>
  <si>
    <t>　　Ａ：基準年度の総合排出量又は総合排出原単位　Ｂ：目標年度の総合排出量又は総合排出原単位</t>
    <phoneticPr fontId="4"/>
  </si>
  <si>
    <t>５　エネルギー使用の状況</t>
    <rPh sb="7" eb="9">
      <t>シヨウ</t>
    </rPh>
    <rPh sb="10" eb="12">
      <t>ジョウキョウ</t>
    </rPh>
    <phoneticPr fontId="4"/>
  </si>
  <si>
    <t>ｋＬ</t>
    <phoneticPr fontId="4"/>
  </si>
  <si>
    <t>買電</t>
    <rPh sb="0" eb="2">
      <t>バイデン</t>
    </rPh>
    <phoneticPr fontId="4"/>
  </si>
  <si>
    <t>千kWh</t>
    <phoneticPr fontId="4"/>
  </si>
  <si>
    <t>自家発電</t>
    <rPh sb="0" eb="4">
      <t>ジカハツデン</t>
    </rPh>
    <phoneticPr fontId="4"/>
  </si>
  <si>
    <t xml:space="preserve">No. </t>
    <phoneticPr fontId="4"/>
  </si>
  <si>
    <t>１　基準年度のエネルギー使用量及び販売した副生エネルギーの量</t>
    <rPh sb="2" eb="4">
      <t>キジュン</t>
    </rPh>
    <rPh sb="4" eb="6">
      <t>ネンド</t>
    </rPh>
    <rPh sb="12" eb="15">
      <t>シヨウリョウ</t>
    </rPh>
    <rPh sb="15" eb="16">
      <t>オヨ</t>
    </rPh>
    <rPh sb="17" eb="19">
      <t>ハンバイ</t>
    </rPh>
    <rPh sb="21" eb="22">
      <t>フク</t>
    </rPh>
    <rPh sb="22" eb="23">
      <t>セイ</t>
    </rPh>
    <rPh sb="29" eb="30">
      <t>リョウ</t>
    </rPh>
    <phoneticPr fontId="4"/>
  </si>
  <si>
    <t>↓</t>
    <phoneticPr fontId="4"/>
  </si>
  <si>
    <t>エネルギーの種類</t>
  </si>
  <si>
    <t>単位</t>
  </si>
  <si>
    <t>使用量</t>
    <rPh sb="0" eb="3">
      <t>シヨウリョウ</t>
    </rPh>
    <phoneticPr fontId="4"/>
  </si>
  <si>
    <t>変更</t>
    <rPh sb="0" eb="2">
      <t>ヘンコウ</t>
    </rPh>
    <phoneticPr fontId="4"/>
  </si>
  <si>
    <t>単位
発熱量</t>
    <rPh sb="0" eb="2">
      <t>タンイ</t>
    </rPh>
    <rPh sb="3" eb="5">
      <t>ハツネツ</t>
    </rPh>
    <rPh sb="5" eb="6">
      <t>リョウ</t>
    </rPh>
    <phoneticPr fontId="4"/>
  </si>
  <si>
    <r>
      <t>CO</t>
    </r>
    <r>
      <rPr>
        <vertAlign val="subscript"/>
        <sz val="10"/>
        <color indexed="10"/>
        <rFont val="ＭＳ 明朝"/>
        <family val="1"/>
        <charset val="128"/>
      </rPr>
      <t>2</t>
    </r>
    <r>
      <rPr>
        <sz val="10"/>
        <color indexed="10"/>
        <rFont val="ＭＳ 明朝"/>
        <family val="1"/>
        <charset val="128"/>
      </rPr>
      <t xml:space="preserve">
排出係数</t>
    </r>
    <rPh sb="4" eb="6">
      <t>ハイシュツ</t>
    </rPh>
    <rPh sb="6" eb="8">
      <t>ケイスウ</t>
    </rPh>
    <phoneticPr fontId="4"/>
  </si>
  <si>
    <t>別表１</t>
    <rPh sb="0" eb="2">
      <t>ベッピョウ</t>
    </rPh>
    <phoneticPr fontId="4"/>
  </si>
  <si>
    <t>別表２</t>
    <rPh sb="0" eb="2">
      <t>ベッピョウ</t>
    </rPh>
    <phoneticPr fontId="4"/>
  </si>
  <si>
    <t>使用量（熱量）A</t>
    <rPh sb="0" eb="2">
      <t>シヨウ</t>
    </rPh>
    <rPh sb="2" eb="3">
      <t>リョウ</t>
    </rPh>
    <rPh sb="4" eb="6">
      <t>ネツリョウ</t>
    </rPh>
    <phoneticPr fontId="4"/>
  </si>
  <si>
    <t>販売量（熱量）B</t>
    <rPh sb="0" eb="2">
      <t>ハンバイ</t>
    </rPh>
    <rPh sb="2" eb="3">
      <t>リョウ</t>
    </rPh>
    <rPh sb="4" eb="6">
      <t>ネツリョウ</t>
    </rPh>
    <phoneticPr fontId="4"/>
  </si>
  <si>
    <t>実質使用量（熱量）A-B</t>
    <rPh sb="0" eb="2">
      <t>ジッシツ</t>
    </rPh>
    <rPh sb="2" eb="5">
      <t>シヨウリョウ</t>
    </rPh>
    <rPh sb="6" eb="8">
      <t>ネツリョウ</t>
    </rPh>
    <phoneticPr fontId="4"/>
  </si>
  <si>
    <r>
      <t>CO</t>
    </r>
    <r>
      <rPr>
        <vertAlign val="subscript"/>
        <sz val="10"/>
        <rFont val="ＭＳ 明朝"/>
        <family val="1"/>
        <charset val="128"/>
      </rPr>
      <t>2</t>
    </r>
    <r>
      <rPr>
        <sz val="10"/>
        <rFont val="ＭＳ 明朝"/>
        <family val="1"/>
        <charset val="128"/>
      </rPr>
      <t>排出量</t>
    </r>
    <rPh sb="3" eb="5">
      <t>ハイシュツ</t>
    </rPh>
    <rPh sb="5" eb="6">
      <t>リョウ</t>
    </rPh>
    <phoneticPr fontId="4"/>
  </si>
  <si>
    <t>ｋＬ</t>
  </si>
  <si>
    <t>ｔ</t>
  </si>
  <si>
    <r>
      <t>千ｍ</t>
    </r>
    <r>
      <rPr>
        <vertAlign val="superscript"/>
        <sz val="11"/>
        <color indexed="8"/>
        <rFont val="ＭＳ 明朝"/>
        <family val="1"/>
        <charset val="128"/>
      </rPr>
      <t>３</t>
    </r>
  </si>
  <si>
    <t>エネルギーの使用に伴って発生する二酸化炭素</t>
    <rPh sb="6" eb="8">
      <t>シヨウ</t>
    </rPh>
    <rPh sb="9" eb="10">
      <t>トモナ</t>
    </rPh>
    <rPh sb="12" eb="14">
      <t>ハッセイ</t>
    </rPh>
    <rPh sb="16" eb="19">
      <t>ニサンカ</t>
    </rPh>
    <rPh sb="19" eb="21">
      <t>タンソ</t>
    </rPh>
    <phoneticPr fontId="4"/>
  </si>
  <si>
    <t>【シート２】基準年度における補完的手段による削減量とりまとめ表</t>
    <rPh sb="6" eb="8">
      <t>キジュン</t>
    </rPh>
    <rPh sb="8" eb="10">
      <t>ネンド</t>
    </rPh>
    <rPh sb="14" eb="17">
      <t>ホカンテキ</t>
    </rPh>
    <rPh sb="17" eb="19">
      <t>シュダン</t>
    </rPh>
    <rPh sb="22" eb="24">
      <t>サクゲン</t>
    </rPh>
    <rPh sb="24" eb="25">
      <t>リョウ</t>
    </rPh>
    <rPh sb="30" eb="31">
      <t>ヒョウ</t>
    </rPh>
    <phoneticPr fontId="4"/>
  </si>
  <si>
    <t>1　基準年度における森林の保全及び整備、再生可能エネルギーの利用等補完的手段による削減量</t>
    <rPh sb="2" eb="4">
      <t>キジュン</t>
    </rPh>
    <rPh sb="4" eb="6">
      <t>ネンド</t>
    </rPh>
    <rPh sb="10" eb="12">
      <t>シンリン</t>
    </rPh>
    <rPh sb="13" eb="15">
      <t>ホゼン</t>
    </rPh>
    <rPh sb="15" eb="16">
      <t>オヨ</t>
    </rPh>
    <rPh sb="17" eb="19">
      <t>セイビ</t>
    </rPh>
    <rPh sb="20" eb="22">
      <t>サイセイ</t>
    </rPh>
    <rPh sb="22" eb="24">
      <t>カノウ</t>
    </rPh>
    <rPh sb="30" eb="33">
      <t>リヨウトウ</t>
    </rPh>
    <rPh sb="33" eb="36">
      <t>ホカンテキ</t>
    </rPh>
    <rPh sb="36" eb="38">
      <t>シュダン</t>
    </rPh>
    <rPh sb="41" eb="43">
      <t>サクゲン</t>
    </rPh>
    <rPh sb="43" eb="44">
      <t>リョウ</t>
    </rPh>
    <phoneticPr fontId="4"/>
  </si>
  <si>
    <t>区分</t>
    <rPh sb="0" eb="2">
      <t>クブン</t>
    </rPh>
    <phoneticPr fontId="4"/>
  </si>
  <si>
    <t>（令和</t>
    <rPh sb="1" eb="3">
      <t>レイワ</t>
    </rPh>
    <phoneticPr fontId="4"/>
  </si>
  <si>
    <t>年度）</t>
    <rPh sb="0" eb="2">
      <t>ネンド</t>
    </rPh>
    <phoneticPr fontId="4"/>
  </si>
  <si>
    <t>森林の保全及び整備</t>
    <rPh sb="0" eb="2">
      <t>シンリン</t>
    </rPh>
    <rPh sb="3" eb="5">
      <t>ホゼン</t>
    </rPh>
    <rPh sb="5" eb="6">
      <t>オヨ</t>
    </rPh>
    <rPh sb="7" eb="9">
      <t>セイビ</t>
    </rPh>
    <phoneticPr fontId="4"/>
  </si>
  <si>
    <t>（岐阜県地球環境の保全のための森林づくり条例に基づき県が認定した吸収量）</t>
    <rPh sb="1" eb="4">
      <t>ギフケン</t>
    </rPh>
    <rPh sb="4" eb="6">
      <t>チキュウ</t>
    </rPh>
    <rPh sb="6" eb="8">
      <t>カンキョウ</t>
    </rPh>
    <rPh sb="9" eb="11">
      <t>ホゼン</t>
    </rPh>
    <rPh sb="15" eb="17">
      <t>シンリン</t>
    </rPh>
    <rPh sb="20" eb="22">
      <t>ジョウレイ</t>
    </rPh>
    <rPh sb="23" eb="24">
      <t>モト</t>
    </rPh>
    <rPh sb="26" eb="27">
      <t>ケン</t>
    </rPh>
    <rPh sb="28" eb="30">
      <t>ニンテイ</t>
    </rPh>
    <rPh sb="32" eb="34">
      <t>キュウシュウ</t>
    </rPh>
    <rPh sb="34" eb="35">
      <t>リョウ</t>
    </rPh>
    <phoneticPr fontId="4"/>
  </si>
  <si>
    <t>t-CO２</t>
    <phoneticPr fontId="4"/>
  </si>
  <si>
    <t>再生可能エネルギー</t>
    <rPh sb="0" eb="2">
      <t>サイセイ</t>
    </rPh>
    <rPh sb="2" eb="4">
      <t>カノウ</t>
    </rPh>
    <phoneticPr fontId="4"/>
  </si>
  <si>
    <t>（他への供給分）</t>
    <rPh sb="1" eb="2">
      <t>ホカ</t>
    </rPh>
    <rPh sb="4" eb="6">
      <t>キョウキュウ</t>
    </rPh>
    <rPh sb="6" eb="7">
      <t>ブン</t>
    </rPh>
    <phoneticPr fontId="4"/>
  </si>
  <si>
    <t>グリーン電力の購入</t>
    <rPh sb="4" eb="6">
      <t>デンリョク</t>
    </rPh>
    <rPh sb="7" eb="9">
      <t>コウニュウ</t>
    </rPh>
    <phoneticPr fontId="4"/>
  </si>
  <si>
    <t>国内クレジット購入量</t>
    <rPh sb="0" eb="2">
      <t>コクナイ</t>
    </rPh>
    <rPh sb="7" eb="9">
      <t>コウニュウ</t>
    </rPh>
    <rPh sb="9" eb="10">
      <t>リョウ</t>
    </rPh>
    <phoneticPr fontId="4"/>
  </si>
  <si>
    <t>補完的手段による削減量合計</t>
    <rPh sb="0" eb="3">
      <t>ホカンテキ</t>
    </rPh>
    <rPh sb="3" eb="5">
      <t>シュダン</t>
    </rPh>
    <rPh sb="8" eb="10">
      <t>サクゲン</t>
    </rPh>
    <rPh sb="10" eb="11">
      <t>リョウ</t>
    </rPh>
    <rPh sb="11" eb="13">
      <t>ゴウケイ</t>
    </rPh>
    <phoneticPr fontId="4"/>
  </si>
  <si>
    <t>【シート３】目標年度における補完的手段による削減量とりまとめ表</t>
    <rPh sb="6" eb="8">
      <t>モクヒョウ</t>
    </rPh>
    <rPh sb="8" eb="10">
      <t>ネンド</t>
    </rPh>
    <rPh sb="14" eb="17">
      <t>ホカンテキ</t>
    </rPh>
    <rPh sb="17" eb="19">
      <t>シュダン</t>
    </rPh>
    <rPh sb="22" eb="24">
      <t>サクゲン</t>
    </rPh>
    <rPh sb="24" eb="25">
      <t>リョウ</t>
    </rPh>
    <rPh sb="30" eb="31">
      <t>ヒョウ</t>
    </rPh>
    <phoneticPr fontId="4"/>
  </si>
  <si>
    <t>1　目標年度における森林の保全及び整備、再生可能エネルギーの利用等補完的手段による削減量</t>
    <rPh sb="2" eb="4">
      <t>モクヒョウ</t>
    </rPh>
    <rPh sb="4" eb="6">
      <t>ネンド</t>
    </rPh>
    <rPh sb="10" eb="12">
      <t>シンリン</t>
    </rPh>
    <rPh sb="13" eb="15">
      <t>ホゼン</t>
    </rPh>
    <rPh sb="15" eb="16">
      <t>オヨ</t>
    </rPh>
    <rPh sb="17" eb="19">
      <t>セイビ</t>
    </rPh>
    <rPh sb="20" eb="22">
      <t>サイセイ</t>
    </rPh>
    <rPh sb="22" eb="24">
      <t>カノウ</t>
    </rPh>
    <rPh sb="30" eb="33">
      <t>リヨウトウ</t>
    </rPh>
    <rPh sb="33" eb="36">
      <t>ホカンテキ</t>
    </rPh>
    <rPh sb="36" eb="38">
      <t>シュダン</t>
    </rPh>
    <rPh sb="41" eb="43">
      <t>サクゲン</t>
    </rPh>
    <rPh sb="43" eb="44">
      <t>リョウ</t>
    </rPh>
    <phoneticPr fontId="4"/>
  </si>
  <si>
    <t>（令和　　</t>
    <rPh sb="1" eb="3">
      <t>レイワ</t>
    </rPh>
    <phoneticPr fontId="4"/>
  </si>
  <si>
    <t>【シート４】目標②温室効果ガス総合排出原単位の算出根拠</t>
    <rPh sb="6" eb="8">
      <t>モクヒョウ</t>
    </rPh>
    <rPh sb="9" eb="11">
      <t>オンシツ</t>
    </rPh>
    <rPh sb="11" eb="13">
      <t>コウカ</t>
    </rPh>
    <rPh sb="15" eb="17">
      <t>ソウゴウ</t>
    </rPh>
    <rPh sb="17" eb="19">
      <t>ハイシュツ</t>
    </rPh>
    <rPh sb="19" eb="22">
      <t>ゲンタンイ</t>
    </rPh>
    <rPh sb="23" eb="25">
      <t>サンシュツ</t>
    </rPh>
    <rPh sb="25" eb="27">
      <t>コンキョ</t>
    </rPh>
    <phoneticPr fontId="4"/>
  </si>
  <si>
    <t>温室効果ガスの排出量と密接な関係を持つ値</t>
    <rPh sb="0" eb="2">
      <t>オンシツ</t>
    </rPh>
    <rPh sb="2" eb="4">
      <t>コウカ</t>
    </rPh>
    <rPh sb="7" eb="9">
      <t>ハイシュツ</t>
    </rPh>
    <rPh sb="9" eb="10">
      <t>リョウ</t>
    </rPh>
    <rPh sb="11" eb="13">
      <t>ミッセツ</t>
    </rPh>
    <rPh sb="14" eb="16">
      <t>カンケイ</t>
    </rPh>
    <rPh sb="17" eb="18">
      <t>モ</t>
    </rPh>
    <rPh sb="19" eb="20">
      <t>アタイ</t>
    </rPh>
    <phoneticPr fontId="4"/>
  </si>
  <si>
    <t>密接な関係を持つ値</t>
    <rPh sb="0" eb="2">
      <t>ミッセツ</t>
    </rPh>
    <rPh sb="3" eb="5">
      <t>カンケイ</t>
    </rPh>
    <rPh sb="6" eb="7">
      <t>モ</t>
    </rPh>
    <rPh sb="8" eb="9">
      <t>アタイ</t>
    </rPh>
    <phoneticPr fontId="4"/>
  </si>
  <si>
    <t>（単位）</t>
    <rPh sb="1" eb="3">
      <t>タンイ</t>
    </rPh>
    <phoneticPr fontId="4"/>
  </si>
  <si>
    <t>事業活動に伴う温室効果ガス排出原単位</t>
    <rPh sb="0" eb="2">
      <t>ジギョウ</t>
    </rPh>
    <rPh sb="2" eb="4">
      <t>カツドウ</t>
    </rPh>
    <rPh sb="5" eb="6">
      <t>トモナ</t>
    </rPh>
    <rPh sb="7" eb="9">
      <t>オンシツ</t>
    </rPh>
    <rPh sb="9" eb="11">
      <t>コウカ</t>
    </rPh>
    <rPh sb="13" eb="15">
      <t>ハイシュツ</t>
    </rPh>
    <rPh sb="15" eb="18">
      <t>ゲンタンイ</t>
    </rPh>
    <phoneticPr fontId="4"/>
  </si>
  <si>
    <t>／</t>
    <phoneticPr fontId="4"/>
  </si>
  <si>
    <t>温室効果ガス総合排出原単位</t>
    <rPh sb="0" eb="2">
      <t>オンシツ</t>
    </rPh>
    <rPh sb="2" eb="4">
      <t>コウカ</t>
    </rPh>
    <rPh sb="6" eb="8">
      <t>ソウゴウ</t>
    </rPh>
    <rPh sb="8" eb="10">
      <t>ハイシュツ</t>
    </rPh>
    <rPh sb="10" eb="13">
      <t>ゲンタンイ</t>
    </rPh>
    <phoneticPr fontId="4"/>
  </si>
  <si>
    <t>温室効果ガス排出量と密接な関係を持つ値を複数設定した場合の設定方法</t>
    <rPh sb="0" eb="2">
      <t>オンシツ</t>
    </rPh>
    <rPh sb="2" eb="4">
      <t>コウカ</t>
    </rPh>
    <rPh sb="6" eb="8">
      <t>ハイシュツ</t>
    </rPh>
    <rPh sb="8" eb="9">
      <t>リョウ</t>
    </rPh>
    <rPh sb="10" eb="12">
      <t>ミッセツ</t>
    </rPh>
    <rPh sb="13" eb="15">
      <t>カンケイ</t>
    </rPh>
    <rPh sb="16" eb="17">
      <t>モ</t>
    </rPh>
    <rPh sb="18" eb="19">
      <t>アタイ</t>
    </rPh>
    <rPh sb="20" eb="22">
      <t>フクスウ</t>
    </rPh>
    <rPh sb="22" eb="24">
      <t>セッテイ</t>
    </rPh>
    <rPh sb="26" eb="28">
      <t>バアイ</t>
    </rPh>
    <rPh sb="29" eb="31">
      <t>セッテイ</t>
    </rPh>
    <rPh sb="31" eb="33">
      <t>ホウホウ</t>
    </rPh>
    <phoneticPr fontId="4"/>
  </si>
  <si>
    <t>【シート５】事業の状況（店舗数又は自動車の台数）</t>
    <rPh sb="6" eb="8">
      <t>ジギョウ</t>
    </rPh>
    <rPh sb="9" eb="11">
      <t>ジョウキョウ</t>
    </rPh>
    <rPh sb="12" eb="14">
      <t>テンポ</t>
    </rPh>
    <rPh sb="14" eb="15">
      <t>スウ</t>
    </rPh>
    <rPh sb="15" eb="16">
      <t>マタ</t>
    </rPh>
    <rPh sb="17" eb="20">
      <t>ジドウシャ</t>
    </rPh>
    <rPh sb="21" eb="23">
      <t>ダイスウ</t>
    </rPh>
    <phoneticPr fontId="4"/>
  </si>
  <si>
    <t>岐阜県地球温暖化防止及び気候変動適応</t>
    <rPh sb="0" eb="3">
      <t>ギフケン</t>
    </rPh>
    <rPh sb="3" eb="5">
      <t>チキュウ</t>
    </rPh>
    <rPh sb="5" eb="8">
      <t>オンダンカ</t>
    </rPh>
    <phoneticPr fontId="4"/>
  </si>
  <si>
    <t>【24時間営業の店舗数／全体の店舗数】</t>
    <rPh sb="3" eb="5">
      <t>ジカン</t>
    </rPh>
    <rPh sb="5" eb="7">
      <t>エイギョウ</t>
    </rPh>
    <rPh sb="8" eb="10">
      <t>テンポ</t>
    </rPh>
    <rPh sb="10" eb="11">
      <t>スウ</t>
    </rPh>
    <rPh sb="12" eb="14">
      <t>ゼンタイ</t>
    </rPh>
    <rPh sb="15" eb="17">
      <t>テンポ</t>
    </rPh>
    <rPh sb="17" eb="18">
      <t>スウ</t>
    </rPh>
    <phoneticPr fontId="4"/>
  </si>
  <si>
    <t>基本条例施行規則第5条第2号イに該当する者</t>
    <rPh sb="6" eb="8">
      <t>キソク</t>
    </rPh>
    <rPh sb="8" eb="9">
      <t>ダイ</t>
    </rPh>
    <rPh sb="10" eb="11">
      <t>ジョウ</t>
    </rPh>
    <rPh sb="11" eb="12">
      <t>ダイ</t>
    </rPh>
    <rPh sb="13" eb="14">
      <t>ゴウ</t>
    </rPh>
    <rPh sb="16" eb="18">
      <t>ガイトウ</t>
    </rPh>
    <rPh sb="20" eb="21">
      <t>モノ</t>
    </rPh>
    <phoneticPr fontId="4"/>
  </si>
  <si>
    <t>店舗</t>
    <rPh sb="0" eb="2">
      <t>テンポ</t>
    </rPh>
    <phoneticPr fontId="4"/>
  </si>
  <si>
    <t>基本条例施行規則第5条第2号ロに該当する者</t>
    <rPh sb="6" eb="8">
      <t>キソク</t>
    </rPh>
    <rPh sb="8" eb="9">
      <t>ダイ</t>
    </rPh>
    <rPh sb="10" eb="11">
      <t>ジョウ</t>
    </rPh>
    <rPh sb="11" eb="12">
      <t>ダイ</t>
    </rPh>
    <rPh sb="13" eb="14">
      <t>ゴウ</t>
    </rPh>
    <rPh sb="16" eb="18">
      <t>ガイトウ</t>
    </rPh>
    <rPh sb="20" eb="21">
      <t>モノ</t>
    </rPh>
    <phoneticPr fontId="4"/>
  </si>
  <si>
    <t>【トラックの台数】</t>
    <rPh sb="6" eb="7">
      <t>ダイ</t>
    </rPh>
    <rPh sb="7" eb="8">
      <t>スウ</t>
    </rPh>
    <phoneticPr fontId="4"/>
  </si>
  <si>
    <t>規則第基本条例施行5条第３号イに該当する者</t>
    <rPh sb="0" eb="2">
      <t>キソク</t>
    </rPh>
    <rPh sb="2" eb="3">
      <t>ダイ</t>
    </rPh>
    <rPh sb="10" eb="11">
      <t>ジョウ</t>
    </rPh>
    <rPh sb="11" eb="12">
      <t>ダイ</t>
    </rPh>
    <rPh sb="13" eb="14">
      <t>ゴウ</t>
    </rPh>
    <rPh sb="16" eb="18">
      <t>ガイトウ</t>
    </rPh>
    <rPh sb="20" eb="21">
      <t>モノ</t>
    </rPh>
    <phoneticPr fontId="4"/>
  </si>
  <si>
    <t>台</t>
    <rPh sb="0" eb="1">
      <t>ダイ</t>
    </rPh>
    <phoneticPr fontId="4"/>
  </si>
  <si>
    <t>【バスの台数】</t>
    <rPh sb="4" eb="5">
      <t>ダイ</t>
    </rPh>
    <rPh sb="5" eb="6">
      <t>スウ</t>
    </rPh>
    <phoneticPr fontId="4"/>
  </si>
  <si>
    <t>基本条例施行規則第5条第３号ロに該当する者</t>
    <rPh sb="6" eb="8">
      <t>キソク</t>
    </rPh>
    <rPh sb="8" eb="9">
      <t>ダイ</t>
    </rPh>
    <rPh sb="10" eb="11">
      <t>ジョウ</t>
    </rPh>
    <rPh sb="11" eb="12">
      <t>ダイ</t>
    </rPh>
    <rPh sb="13" eb="14">
      <t>ゴウ</t>
    </rPh>
    <rPh sb="16" eb="18">
      <t>ガイトウ</t>
    </rPh>
    <rPh sb="20" eb="21">
      <t>モノ</t>
    </rPh>
    <phoneticPr fontId="4"/>
  </si>
  <si>
    <t>基本条例施行規則第5条第３号ハに該当する者</t>
    <rPh sb="6" eb="8">
      <t>キソク</t>
    </rPh>
    <rPh sb="8" eb="9">
      <t>ダイ</t>
    </rPh>
    <rPh sb="10" eb="11">
      <t>ジョウ</t>
    </rPh>
    <rPh sb="11" eb="12">
      <t>ダイ</t>
    </rPh>
    <rPh sb="13" eb="14">
      <t>ゴウ</t>
    </rPh>
    <rPh sb="16" eb="18">
      <t>ガイトウ</t>
    </rPh>
    <rPh sb="20" eb="21">
      <t>モノ</t>
    </rPh>
    <phoneticPr fontId="4"/>
  </si>
  <si>
    <t>別表第１</t>
    <rPh sb="0" eb="2">
      <t>ベッピョウ</t>
    </rPh>
    <rPh sb="2" eb="3">
      <t>ダイ</t>
    </rPh>
    <phoneticPr fontId="4"/>
  </si>
  <si>
    <t>単位発熱量</t>
  </si>
  <si>
    <t>単位発熱量の単位</t>
  </si>
  <si>
    <t>原油（コンデンセートを除く。）</t>
  </si>
  <si>
    <r>
      <t>ＧＪ／ｋ</t>
    </r>
    <r>
      <rPr>
        <sz val="11"/>
        <color indexed="8"/>
        <rFont val="ＭＳ 明朝"/>
        <family val="1"/>
        <charset val="128"/>
      </rPr>
      <t>Ｌ</t>
    </r>
  </si>
  <si>
    <t>原油のうちコンデンセート（NGL）</t>
  </si>
  <si>
    <t>ＧＪ／ｋＬ</t>
  </si>
  <si>
    <t>揮発油</t>
  </si>
  <si>
    <t>ナフサ</t>
  </si>
  <si>
    <t>灯油</t>
  </si>
  <si>
    <t>軽油</t>
  </si>
  <si>
    <t>Ａ重油</t>
  </si>
  <si>
    <t>Ｂ・Ｃ重油</t>
  </si>
  <si>
    <t>石油アスファルト</t>
  </si>
  <si>
    <t>ＧＪ／ｔ</t>
  </si>
  <si>
    <t>石油コークス</t>
  </si>
  <si>
    <t>石油ガス</t>
  </si>
  <si>
    <t>液化石油ガス（ＬＰG）</t>
  </si>
  <si>
    <t>石油系炭化水素ガス</t>
  </si>
  <si>
    <r>
      <t>ＧＪ／千ｍ</t>
    </r>
    <r>
      <rPr>
        <vertAlign val="superscript"/>
        <sz val="10"/>
        <color indexed="8"/>
        <rFont val="ＭＳ 明朝"/>
        <family val="1"/>
        <charset val="128"/>
      </rPr>
      <t>３</t>
    </r>
  </si>
  <si>
    <t>可燃性天然ガス</t>
  </si>
  <si>
    <t>液化天然ガス（ＬＮG）</t>
  </si>
  <si>
    <t>その他可燃性天然ガス</t>
  </si>
  <si>
    <t>石炭</t>
  </si>
  <si>
    <t>原料炭</t>
  </si>
  <si>
    <t>一般炭</t>
  </si>
  <si>
    <t>無煙炭</t>
  </si>
  <si>
    <t>石炭コークス</t>
  </si>
  <si>
    <t>コールタール</t>
  </si>
  <si>
    <t>コークス炉ガス</t>
  </si>
  <si>
    <t>高炉ガス</t>
  </si>
  <si>
    <t>転炉ガス</t>
  </si>
  <si>
    <t>その他</t>
  </si>
  <si>
    <t>都市ガス</t>
  </si>
  <si>
    <t>産業用蒸気</t>
  </si>
  <si>
    <t>GJ</t>
  </si>
  <si>
    <t>ＧＪ／ＧＪ</t>
  </si>
  <si>
    <t>産業用以外の蒸気</t>
  </si>
  <si>
    <t>温水</t>
  </si>
  <si>
    <t>冷水</t>
  </si>
  <si>
    <t>千kWh</t>
  </si>
  <si>
    <r>
      <t>ＧＪ／</t>
    </r>
    <r>
      <rPr>
        <sz val="11"/>
        <color indexed="8"/>
        <rFont val="ＭＳ 明朝"/>
        <family val="1"/>
        <charset val="128"/>
      </rPr>
      <t>千kWh</t>
    </r>
  </si>
  <si>
    <t>別表第２</t>
    <rPh sb="0" eb="2">
      <t>ベッピョウ</t>
    </rPh>
    <rPh sb="2" eb="3">
      <t>ダイ</t>
    </rPh>
    <phoneticPr fontId="4"/>
  </si>
  <si>
    <t>排出係数</t>
    <rPh sb="0" eb="2">
      <t>ハイシュツ</t>
    </rPh>
    <rPh sb="2" eb="4">
      <t>ケイスウ</t>
    </rPh>
    <phoneticPr fontId="4"/>
  </si>
  <si>
    <t>排出係数の単位</t>
    <rPh sb="0" eb="2">
      <t>ハイシュツ</t>
    </rPh>
    <rPh sb="2" eb="4">
      <t>ケイスウ</t>
    </rPh>
    <rPh sb="5" eb="7">
      <t>タンイ</t>
    </rPh>
    <phoneticPr fontId="4"/>
  </si>
  <si>
    <t>Ｃ排出係数</t>
    <rPh sb="1" eb="3">
      <t>ハイシュツ</t>
    </rPh>
    <rPh sb="3" eb="5">
      <t>ケイスウ</t>
    </rPh>
    <phoneticPr fontId="4"/>
  </si>
  <si>
    <t>Ｃ排出係数の単位</t>
    <rPh sb="1" eb="3">
      <t>ハイシュツ</t>
    </rPh>
    <rPh sb="3" eb="5">
      <t>ケイスウ</t>
    </rPh>
    <rPh sb="6" eb="8">
      <t>タンイ</t>
    </rPh>
    <phoneticPr fontId="4"/>
  </si>
  <si>
    <t>÷１２×４４</t>
    <phoneticPr fontId="4"/>
  </si>
  <si>
    <t>原油（コンデンセートを除く。）</t>
    <phoneticPr fontId="4"/>
  </si>
  <si>
    <t>ｔＣＯ2／ＧＪ</t>
    <phoneticPr fontId="4"/>
  </si>
  <si>
    <t>ｔＣ／ＧＪ</t>
    <phoneticPr fontId="4"/>
  </si>
  <si>
    <t>原油のうちコンデンセート（NGL）</t>
    <phoneticPr fontId="4"/>
  </si>
  <si>
    <t>ｔＣＯ2／ＧＪ</t>
  </si>
  <si>
    <t>ｔＣ／ＧＪ</t>
  </si>
  <si>
    <t>液化石油ガス（ＬＰG）</t>
    <phoneticPr fontId="4"/>
  </si>
  <si>
    <t>石油系炭化水素ガス</t>
    <phoneticPr fontId="4"/>
  </si>
  <si>
    <t>液化天然ガス（ＬＮG）</t>
    <phoneticPr fontId="4"/>
  </si>
  <si>
    <t>その他可燃性天然ガス</t>
    <phoneticPr fontId="4"/>
  </si>
  <si>
    <t>中部電力(株)</t>
    <phoneticPr fontId="4"/>
  </si>
  <si>
    <r>
      <t>ｔＣＯ2／</t>
    </r>
    <r>
      <rPr>
        <sz val="11"/>
        <color indexed="8"/>
        <rFont val="ＭＳ 明朝"/>
        <family val="1"/>
        <charset val="128"/>
      </rPr>
      <t>kWh</t>
    </r>
    <phoneticPr fontId="4"/>
  </si>
  <si>
    <t>1農業</t>
  </si>
  <si>
    <t>工場等</t>
    <rPh sb="0" eb="2">
      <t>コウジョウ</t>
    </rPh>
    <rPh sb="2" eb="3">
      <t>トウ</t>
    </rPh>
    <phoneticPr fontId="4"/>
  </si>
  <si>
    <t>2林業</t>
  </si>
  <si>
    <t>3漁業（水産養殖業を除く）</t>
  </si>
  <si>
    <t>4水産養殖業</t>
  </si>
  <si>
    <t>5鉱業，採石業，砂利採取業</t>
  </si>
  <si>
    <t>6総合工事業</t>
  </si>
  <si>
    <t>7職別工事業（設備工事業を除く）</t>
  </si>
  <si>
    <t>8設備工事業</t>
  </si>
  <si>
    <t>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</si>
  <si>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</si>
  <si>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</si>
  <si>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</si>
  <si>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</si>
  <si>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</si>
  <si>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</si>
  <si>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</si>
  <si>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</si>
  <si>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</si>
  <si>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</si>
  <si>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</si>
  <si>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</si>
  <si>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</si>
  <si>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</si>
  <si>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</si>
  <si>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</si>
  <si>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</si>
  <si>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</si>
  <si>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</si>
  <si>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</si>
  <si>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</si>
  <si>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</si>
  <si>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</si>
  <si>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</si>
  <si>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</si>
  <si>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</si>
  <si>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</si>
  <si>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</si>
  <si>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</si>
  <si>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</si>
  <si>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</si>
  <si>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</si>
  <si>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</si>
  <si>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運輸</t>
    <rPh sb="0" eb="2">
      <t>ウンユ</t>
    </rPh>
    <phoneticPr fontId="4"/>
  </si>
  <si>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</si>
  <si>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</si>
  <si>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</si>
  <si>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</si>
  <si>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</si>
  <si>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</si>
  <si>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</si>
  <si>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</si>
  <si>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</si>
  <si>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</si>
  <si>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</si>
  <si>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</si>
  <si>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</si>
  <si>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</si>
  <si>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</si>
  <si>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</si>
  <si>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</si>
  <si>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</si>
  <si>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</si>
  <si>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</si>
  <si>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</si>
  <si>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</si>
  <si>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</si>
  <si>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</si>
  <si>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</si>
  <si>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</si>
  <si>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</si>
  <si>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</si>
  <si>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</si>
  <si>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</si>
  <si>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</si>
  <si>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</si>
  <si>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</si>
  <si>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</si>
  <si>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</si>
  <si>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</si>
  <si>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</si>
  <si>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</si>
  <si>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</si>
  <si>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</si>
  <si>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</si>
  <si>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</si>
  <si>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</si>
  <si>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</si>
  <si>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</si>
  <si>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</si>
  <si>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</si>
  <si>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</si>
  <si>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</si>
  <si>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</si>
  <si>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</si>
  <si>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</si>
  <si>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</si>
  <si>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</si>
  <si>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</si>
  <si>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</si>
  <si>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99分類不能の産業</t>
  </si>
  <si>
    <t>太陽光</t>
    <rPh sb="0" eb="3">
      <t>タイヨウコウ</t>
    </rPh>
    <phoneticPr fontId="3"/>
  </si>
  <si>
    <t>水力</t>
    <rPh sb="0" eb="2">
      <t>スイリョク</t>
    </rPh>
    <phoneticPr fontId="3"/>
  </si>
  <si>
    <t>風力</t>
    <rPh sb="0" eb="2">
      <t>フウリョク</t>
    </rPh>
    <phoneticPr fontId="3"/>
  </si>
  <si>
    <t>地熱</t>
    <rPh sb="0" eb="2">
      <t>チネツ</t>
    </rPh>
    <phoneticPr fontId="3"/>
  </si>
  <si>
    <t>バイオマス</t>
    <phoneticPr fontId="3"/>
  </si>
  <si>
    <t>その他</t>
    <rPh sb="2" eb="3">
      <t>タ</t>
    </rPh>
    <phoneticPr fontId="3"/>
  </si>
  <si>
    <t>再エネ種別</t>
    <rPh sb="0" eb="1">
      <t>サイ</t>
    </rPh>
    <rPh sb="3" eb="5">
      <t>シュベツ</t>
    </rPh>
    <phoneticPr fontId="3"/>
  </si>
  <si>
    <t>事業者独自の取組み（２つまで）</t>
    <rPh sb="0" eb="5">
      <t>ジギョウシャドクジ</t>
    </rPh>
    <rPh sb="6" eb="8">
      <t>トリク</t>
    </rPh>
    <phoneticPr fontId="3"/>
  </si>
  <si>
    <t>合計</t>
    <rPh sb="0" eb="2">
      <t>ゴウケイ</t>
    </rPh>
    <phoneticPr fontId="4"/>
  </si>
  <si>
    <t>GJ</t>
    <phoneticPr fontId="4"/>
  </si>
  <si>
    <t>J-クレジット購入量（J-VER含む）</t>
    <rPh sb="7" eb="9">
      <t>コウニュウ</t>
    </rPh>
    <rPh sb="9" eb="10">
      <t>リョウ</t>
    </rPh>
    <rPh sb="16" eb="17">
      <t>フク</t>
    </rPh>
    <phoneticPr fontId="4"/>
  </si>
  <si>
    <t>その他オフセットする量</t>
    <rPh sb="2" eb="3">
      <t>タ</t>
    </rPh>
    <rPh sb="10" eb="11">
      <t>リョウ</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</si>
  <si>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3"/>
  </si>
  <si>
    <t>実施する措置</t>
    <rPh sb="0" eb="2">
      <t>ジッシ</t>
    </rPh>
    <rPh sb="4" eb="6">
      <t>ソチ</t>
    </rPh>
    <phoneticPr fontId="3"/>
  </si>
  <si>
    <t>実施済み</t>
    <rPh sb="0" eb="3">
      <t>ジッシズ</t>
    </rPh>
    <phoneticPr fontId="3"/>
  </si>
  <si>
    <t>実施予定</t>
    <rPh sb="0" eb="4">
      <t>ジッシヨテイ</t>
    </rPh>
    <phoneticPr fontId="3"/>
  </si>
  <si>
    <t>非該当</t>
    <rPh sb="0" eb="3">
      <t>ヒガイトウ</t>
    </rPh>
    <phoneticPr fontId="3"/>
  </si>
  <si>
    <t>予定なし</t>
    <rPh sb="0" eb="2">
      <t>ヨテイ</t>
    </rPh>
    <phoneticPr fontId="3"/>
  </si>
  <si>
    <t>【シート１－１】事業活動に伴う温室効果ガス排出量とりまとめ表（工場・事業場）</t>
    <rPh sb="8" eb="10">
      <t>ジギョウ</t>
    </rPh>
    <rPh sb="10" eb="12">
      <t>カツドウ</t>
    </rPh>
    <rPh sb="13" eb="14">
      <t>トモナ</t>
    </rPh>
    <rPh sb="15" eb="17">
      <t>オンシツ</t>
    </rPh>
    <rPh sb="17" eb="19">
      <t>コウカ</t>
    </rPh>
    <rPh sb="21" eb="23">
      <t>ハイシュツ</t>
    </rPh>
    <rPh sb="23" eb="24">
      <t>リョウ</t>
    </rPh>
    <rPh sb="29" eb="30">
      <t>ヒョウ</t>
    </rPh>
    <rPh sb="31" eb="33">
      <t>コウジョウ</t>
    </rPh>
    <rPh sb="34" eb="37">
      <t>ジギョウジョウ</t>
    </rPh>
    <phoneticPr fontId="4"/>
  </si>
  <si>
    <t>販売した副生エネルギーの量</t>
    <rPh sb="0" eb="2">
      <t>ハンバイ</t>
    </rPh>
    <rPh sb="4" eb="5">
      <t>フク</t>
    </rPh>
    <rPh sb="5" eb="6">
      <t>セイ</t>
    </rPh>
    <rPh sb="12" eb="13">
      <t>リョウ</t>
    </rPh>
    <phoneticPr fontId="4"/>
  </si>
  <si>
    <t>小計</t>
    <rPh sb="0" eb="2">
      <t>ショウケイ</t>
    </rPh>
    <phoneticPr fontId="4"/>
  </si>
  <si>
    <t>電気</t>
    <rPh sb="0" eb="2">
      <t>デンキ</t>
    </rPh>
    <phoneticPr fontId="4"/>
  </si>
  <si>
    <t>原油換算エネルギー使用量</t>
    <rPh sb="0" eb="2">
      <t>ゲンユ</t>
    </rPh>
    <rPh sb="2" eb="4">
      <t>カンザン</t>
    </rPh>
    <rPh sb="9" eb="12">
      <t>シヨウリョウ</t>
    </rPh>
    <phoneticPr fontId="4"/>
  </si>
  <si>
    <t>２　事業活動に伴う温室効果ガス排出量</t>
    <rPh sb="2" eb="4">
      <t>ジギョウ</t>
    </rPh>
    <rPh sb="4" eb="6">
      <t>カツドウ</t>
    </rPh>
    <rPh sb="7" eb="8">
      <t>トモナ</t>
    </rPh>
    <rPh sb="9" eb="11">
      <t>オンシツ</t>
    </rPh>
    <rPh sb="11" eb="13">
      <t>コウカ</t>
    </rPh>
    <rPh sb="15" eb="17">
      <t>ハイシュツ</t>
    </rPh>
    <rPh sb="17" eb="18">
      <t>リョウ</t>
    </rPh>
    <phoneticPr fontId="4"/>
  </si>
  <si>
    <t>①エネルギーの使用に伴って発生する二酸化炭素</t>
    <rPh sb="7" eb="9">
      <t>シヨウ</t>
    </rPh>
    <rPh sb="10" eb="11">
      <t>トモナ</t>
    </rPh>
    <rPh sb="13" eb="15">
      <t>ハッセイ</t>
    </rPh>
    <rPh sb="17" eb="20">
      <t>ニサンカ</t>
    </rPh>
    <rPh sb="20" eb="22">
      <t>タンソ</t>
    </rPh>
    <phoneticPr fontId="4"/>
  </si>
  <si>
    <t>②エネルギーの使用に伴って発生する二酸化炭素以外の二酸化炭素</t>
    <rPh sb="7" eb="9">
      <t>シヨウ</t>
    </rPh>
    <rPh sb="10" eb="11">
      <t>トモナ</t>
    </rPh>
    <rPh sb="13" eb="15">
      <t>ハッセイ</t>
    </rPh>
    <rPh sb="17" eb="20">
      <t>ニサンカ</t>
    </rPh>
    <rPh sb="20" eb="22">
      <t>タンソ</t>
    </rPh>
    <rPh sb="22" eb="24">
      <t>イガイ</t>
    </rPh>
    <rPh sb="25" eb="28">
      <t>ニサンカ</t>
    </rPh>
    <rPh sb="28" eb="30">
      <t>タンソ</t>
    </rPh>
    <phoneticPr fontId="4"/>
  </si>
  <si>
    <t>③メタン</t>
    <phoneticPr fontId="4"/>
  </si>
  <si>
    <t>④一酸化二窒素</t>
    <rPh sb="1" eb="4">
      <t>イッサンカ</t>
    </rPh>
    <rPh sb="4" eb="5">
      <t>ニ</t>
    </rPh>
    <rPh sb="5" eb="7">
      <t>チッソ</t>
    </rPh>
    <phoneticPr fontId="4"/>
  </si>
  <si>
    <t>⑤ハイドロフルオロカーボン</t>
    <phoneticPr fontId="4"/>
  </si>
  <si>
    <t>⑥パーフルオロカーボン</t>
    <phoneticPr fontId="4"/>
  </si>
  <si>
    <t>⑦六ふっ化硫黄</t>
    <rPh sb="1" eb="2">
      <t>ロク</t>
    </rPh>
    <rPh sb="4" eb="5">
      <t>カ</t>
    </rPh>
    <rPh sb="5" eb="7">
      <t>イオウ</t>
    </rPh>
    <phoneticPr fontId="4"/>
  </si>
  <si>
    <t>⑧三ふっ化窒素</t>
    <rPh sb="1" eb="2">
      <t>サン</t>
    </rPh>
    <rPh sb="4" eb="5">
      <t>カ</t>
    </rPh>
    <rPh sb="5" eb="7">
      <t>チッソ</t>
    </rPh>
    <phoneticPr fontId="4"/>
  </si>
  <si>
    <t>⑨エネルギーの使用に伴って発生する二酸化炭素（発電所又は熱供給事業の用に供する熱供給施設が設置されている事業者のみ）</t>
    <rPh sb="23" eb="25">
      <t>ハツデン</t>
    </rPh>
    <rPh sb="25" eb="26">
      <t>ショ</t>
    </rPh>
    <rPh sb="26" eb="27">
      <t>マタ</t>
    </rPh>
    <rPh sb="28" eb="29">
      <t>ネツ</t>
    </rPh>
    <rPh sb="29" eb="31">
      <t>キョウキュウ</t>
    </rPh>
    <rPh sb="31" eb="33">
      <t>ジギョウ</t>
    </rPh>
    <rPh sb="34" eb="35">
      <t>ヨウ</t>
    </rPh>
    <rPh sb="36" eb="37">
      <t>キョウ</t>
    </rPh>
    <rPh sb="39" eb="40">
      <t>ネツ</t>
    </rPh>
    <rPh sb="40" eb="42">
      <t>キョウキュウ</t>
    </rPh>
    <rPh sb="42" eb="44">
      <t>シセツ</t>
    </rPh>
    <rPh sb="45" eb="47">
      <t>セッチ</t>
    </rPh>
    <rPh sb="52" eb="55">
      <t>ジギョウシャ</t>
    </rPh>
    <phoneticPr fontId="4"/>
  </si>
  <si>
    <t>※①の内訳(温対法と統一）</t>
    <rPh sb="3" eb="5">
      <t>ウチワケ</t>
    </rPh>
    <phoneticPr fontId="4"/>
  </si>
  <si>
    <t>⑩廃棄物の焼却若しくは製品の製造の用途への使用又は廃棄物燃料の使用に伴って発生する二酸化炭素</t>
    <rPh sb="1" eb="4">
      <t>ハイキブツ</t>
    </rPh>
    <rPh sb="5" eb="7">
      <t>ショウキャク</t>
    </rPh>
    <rPh sb="7" eb="8">
      <t>モ</t>
    </rPh>
    <rPh sb="11" eb="13">
      <t>セイヒン</t>
    </rPh>
    <rPh sb="14" eb="16">
      <t>セイゾウ</t>
    </rPh>
    <rPh sb="17" eb="19">
      <t>ヨウト</t>
    </rPh>
    <rPh sb="21" eb="23">
      <t>シヨウ</t>
    </rPh>
    <rPh sb="23" eb="24">
      <t>マタ</t>
    </rPh>
    <rPh sb="25" eb="28">
      <t>ハイキブツ</t>
    </rPh>
    <rPh sb="28" eb="30">
      <t>ネンリョウ</t>
    </rPh>
    <rPh sb="31" eb="33">
      <t>シヨウ</t>
    </rPh>
    <rPh sb="34" eb="35">
      <t>トモナ</t>
    </rPh>
    <rPh sb="37" eb="39">
      <t>ハッセイ</t>
    </rPh>
    <rPh sb="41" eb="44">
      <t>ニサンカ</t>
    </rPh>
    <rPh sb="44" eb="46">
      <t>タンソ</t>
    </rPh>
    <phoneticPr fontId="4"/>
  </si>
  <si>
    <t>※②の外数(温対法と統一）</t>
    <rPh sb="3" eb="4">
      <t>ガイ</t>
    </rPh>
    <rPh sb="4" eb="5">
      <t>スウ</t>
    </rPh>
    <rPh sb="6" eb="7">
      <t>オン</t>
    </rPh>
    <rPh sb="7" eb="8">
      <t>タイ</t>
    </rPh>
    <rPh sb="8" eb="9">
      <t>ホウ</t>
    </rPh>
    <rPh sb="10" eb="12">
      <t>トウイツ</t>
    </rPh>
    <phoneticPr fontId="4"/>
  </si>
  <si>
    <t>⑪事業活動に伴う温室効果ガス排出量（①～⑧+⑩の合計）</t>
    <rPh sb="1" eb="3">
      <t>ジギョウ</t>
    </rPh>
    <rPh sb="3" eb="5">
      <t>カツドウ</t>
    </rPh>
    <rPh sb="6" eb="7">
      <t>トモナ</t>
    </rPh>
    <rPh sb="8" eb="10">
      <t>オンシツ</t>
    </rPh>
    <rPh sb="10" eb="12">
      <t>コウカ</t>
    </rPh>
    <rPh sb="14" eb="16">
      <t>ハイシュツ</t>
    </rPh>
    <rPh sb="16" eb="17">
      <t>リョウ</t>
    </rPh>
    <rPh sb="24" eb="26">
      <t>ゴウケイ</t>
    </rPh>
    <phoneticPr fontId="4"/>
  </si>
  <si>
    <t>３　基準年度における温室効果ガスの排出量等</t>
    <rPh sb="2" eb="6">
      <t>キジュンネンド</t>
    </rPh>
    <rPh sb="10" eb="14">
      <t>オンシツコウカ</t>
    </rPh>
    <rPh sb="17" eb="20">
      <t>ハイシュツリョウ</t>
    </rPh>
    <rPh sb="20" eb="21">
      <t>トウ</t>
    </rPh>
    <phoneticPr fontId="4"/>
  </si>
  <si>
    <t>４　達成すべき目標</t>
    <rPh sb="2" eb="4">
      <t>タッセイ</t>
    </rPh>
    <rPh sb="7" eb="9">
      <t>モクヒョウ</t>
    </rPh>
    <phoneticPr fontId="4"/>
  </si>
  <si>
    <t>措置項目</t>
    <rPh sb="0" eb="4">
      <t>ソチコウモク</t>
    </rPh>
    <phoneticPr fontId="4"/>
  </si>
  <si>
    <t>エネルギーの使用に関するデータ管理</t>
  </si>
  <si>
    <t>合計</t>
    <rPh sb="0" eb="2">
      <t>ゴウケイ</t>
    </rPh>
    <phoneticPr fontId="3"/>
  </si>
  <si>
    <t>７　先進的対策の計画</t>
    <rPh sb="2" eb="5">
      <t>センシンテキ</t>
    </rPh>
    <rPh sb="5" eb="7">
      <t>タイサク</t>
    </rPh>
    <rPh sb="8" eb="10">
      <t>ケイカク</t>
    </rPh>
    <phoneticPr fontId="4"/>
  </si>
  <si>
    <t>事業所名</t>
    <rPh sb="0" eb="3">
      <t>ジギョウショ</t>
    </rPh>
    <rPh sb="3" eb="4">
      <t>メイ</t>
    </rPh>
    <phoneticPr fontId="3"/>
  </si>
  <si>
    <t>事業所数</t>
    <rPh sb="0" eb="3">
      <t>ジギョウショ</t>
    </rPh>
    <rPh sb="3" eb="4">
      <t>スウ</t>
    </rPh>
    <phoneticPr fontId="3"/>
  </si>
  <si>
    <t>連番</t>
    <rPh sb="0" eb="2">
      <t>レンバン</t>
    </rPh>
    <phoneticPr fontId="3"/>
  </si>
  <si>
    <t>計測及び記録</t>
  </si>
  <si>
    <t>保守及び点検</t>
  </si>
  <si>
    <t>燃料の選択</t>
  </si>
  <si>
    <t>空気調和設備、換気設備の管理</t>
  </si>
  <si>
    <t>ボイラー設備、給湯設備の管理</t>
  </si>
  <si>
    <t>照明設備、昇降機の管理</t>
  </si>
  <si>
    <t>受変電設備の管理</t>
  </si>
  <si>
    <t>発電専用設備及びコージェネレーション設備の管理</t>
  </si>
  <si>
    <t>事務用機器の管理</t>
  </si>
  <si>
    <t>業務用機器の管理</t>
  </si>
  <si>
    <t>燃焼設備の管理</t>
  </si>
  <si>
    <t>加熱設備等の管理</t>
  </si>
  <si>
    <t>空気調和設備、給湯設備の管理</t>
  </si>
  <si>
    <t>廃熱回収設備の管理</t>
  </si>
  <si>
    <t>蒸気駆動の動力設備の管理</t>
  </si>
  <si>
    <t>発電専用設備の管理</t>
  </si>
  <si>
    <t>コージェネレーション設備の管理</t>
  </si>
  <si>
    <t>受変電設備及び配電設備の管理</t>
  </si>
  <si>
    <t>電動力応用設備、電気加熱設備等の管理</t>
  </si>
  <si>
    <t>照明設備、昇降機、事務用機器の管理</t>
  </si>
  <si>
    <t>一般管理の実施</t>
    <rPh sb="0" eb="4">
      <t>イッパンカンリ</t>
    </rPh>
    <rPh sb="5" eb="7">
      <t>ジッシ</t>
    </rPh>
    <phoneticPr fontId="3"/>
  </si>
  <si>
    <t>事務所等（工場以外）における設備の管理</t>
    <phoneticPr fontId="3"/>
  </si>
  <si>
    <t>工場における設備の管理</t>
  </si>
  <si>
    <t>再生可能エネルギー及び未利用エネルギーの活用</t>
  </si>
  <si>
    <t>購入する電力の選択</t>
  </si>
  <si>
    <t>RE100の取り組み</t>
  </si>
  <si>
    <t>水素エネルギーの活用</t>
  </si>
  <si>
    <t>省エネ診断の実施</t>
  </si>
  <si>
    <t>高効率機器、先進設備の導入</t>
  </si>
  <si>
    <t>グリーン購入</t>
  </si>
  <si>
    <t>３Rの推進</t>
  </si>
  <si>
    <t>廃棄物原燃料の活用</t>
  </si>
  <si>
    <t>空気調和設備、換気設備の導入</t>
  </si>
  <si>
    <t>照明設備、昇降機、動力設備の導入</t>
  </si>
  <si>
    <t>受変電設備、BEMSの導入</t>
  </si>
  <si>
    <t>発電専用設備、コージェネレーション設備の導入</t>
  </si>
  <si>
    <t>事務用機器の導入</t>
  </si>
  <si>
    <t>業務用機器の導入</t>
  </si>
  <si>
    <t>燃焼設備の導入</t>
  </si>
  <si>
    <t>加熱設備等の導入</t>
  </si>
  <si>
    <t>空気調和設備、給湯設備の導入</t>
  </si>
  <si>
    <t>廃熱回収設備の導入</t>
  </si>
  <si>
    <t>蒸気駆動の動力設備の導入</t>
  </si>
  <si>
    <t>発電専用設備の導入</t>
  </si>
  <si>
    <t>コージェネレーション設備の導入</t>
  </si>
  <si>
    <t>熱利用設備の導入</t>
  </si>
  <si>
    <t>熱利用設備の断熱</t>
  </si>
  <si>
    <t>受変電設備及び配電設備の導入</t>
  </si>
  <si>
    <t>工場における設備の導入</t>
    <phoneticPr fontId="3"/>
  </si>
  <si>
    <t>電動力応用設備、電気加熱設備等の導入</t>
    <phoneticPr fontId="3"/>
  </si>
  <si>
    <t>照明設備、昇降機、事務用機器、民生用機器の導入</t>
    <phoneticPr fontId="3"/>
  </si>
  <si>
    <t>○以下の様式・別紙のシート（全５シート）のうち、記入する必要のあるシートのみ、データを入力します。</t>
    <rPh sb="1" eb="3">
      <t>イカ</t>
    </rPh>
    <rPh sb="4" eb="6">
      <t>ヨウシキ</t>
    </rPh>
    <rPh sb="7" eb="9">
      <t>ベッシ</t>
    </rPh>
    <rPh sb="14" eb="15">
      <t>ゼン</t>
    </rPh>
    <rPh sb="28" eb="30">
      <t>ヒツヨウ</t>
    </rPh>
    <rPh sb="43" eb="45">
      <t>ニュウリョク</t>
    </rPh>
    <phoneticPr fontId="4"/>
  </si>
  <si>
    <t>温室効果ガス排出削減実行組織【必須】</t>
    <rPh sb="0" eb="4">
      <t>オンシツコウカ</t>
    </rPh>
    <rPh sb="6" eb="8">
      <t>ハイシュツ</t>
    </rPh>
    <rPh sb="8" eb="10">
      <t>サクゲン</t>
    </rPh>
    <rPh sb="10" eb="14">
      <t>ジッコウソシキ</t>
    </rPh>
    <rPh sb="15" eb="17">
      <t>ヒッス</t>
    </rPh>
    <phoneticPr fontId="4"/>
  </si>
  <si>
    <t>基準年度【必須】</t>
    <rPh sb="0" eb="2">
      <t>キジュン</t>
    </rPh>
    <rPh sb="2" eb="4">
      <t>ネンド</t>
    </rPh>
    <rPh sb="5" eb="7">
      <t>ヒッス</t>
    </rPh>
    <phoneticPr fontId="4"/>
  </si>
  <si>
    <t>目標①　【必須】</t>
    <rPh sb="0" eb="2">
      <t>モクヒョウ</t>
    </rPh>
    <rPh sb="5" eb="7">
      <t>ヒッス</t>
    </rPh>
    <phoneticPr fontId="4"/>
  </si>
  <si>
    <t>目標②　【必須】</t>
    <rPh sb="0" eb="2">
      <t>モクヒョウ</t>
    </rPh>
    <rPh sb="5" eb="7">
      <t>ヒッス</t>
    </rPh>
    <phoneticPr fontId="4"/>
  </si>
  <si>
    <t xml:space="preserve"> ※目標①、目標②の両方を記入してください。</t>
    <rPh sb="2" eb="4">
      <t>モクヒョウ</t>
    </rPh>
    <rPh sb="6" eb="8">
      <t>モクヒョウ</t>
    </rPh>
    <rPh sb="10" eb="12">
      <t>リョウホウ</t>
    </rPh>
    <rPh sb="13" eb="15">
      <t>キニュウ</t>
    </rPh>
    <phoneticPr fontId="3"/>
  </si>
  <si>
    <t xml:space="preserve">   排出量と密接な関係を持つ値等で除して得た値としてください。</t>
    <phoneticPr fontId="4"/>
  </si>
  <si>
    <t xml:space="preserve"> ※目標削減率は、次の方法で算定してください。目標削減率＝（Ａ-Ｂ）／Ａ×１００（％）</t>
    <rPh sb="14" eb="16">
      <t>サンテイ</t>
    </rPh>
    <phoneticPr fontId="4"/>
  </si>
  <si>
    <t>※2050年に向けた目標は目標削減率、削減方針のいずれか、または両方を記入してください。</t>
    <rPh sb="5" eb="6">
      <t>ネン</t>
    </rPh>
    <rPh sb="7" eb="8">
      <t>ム</t>
    </rPh>
    <rPh sb="10" eb="12">
      <t>モクヒョウ</t>
    </rPh>
    <rPh sb="13" eb="15">
      <t>モクヒョウ</t>
    </rPh>
    <rPh sb="15" eb="17">
      <t>サクゲン</t>
    </rPh>
    <rPh sb="17" eb="18">
      <t>リツ</t>
    </rPh>
    <rPh sb="19" eb="23">
      <t>サクゲンホウシン</t>
    </rPh>
    <rPh sb="32" eb="34">
      <t>リョウホウ</t>
    </rPh>
    <rPh sb="35" eb="37">
      <t>キニュウ</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</si>
  <si>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4"/>
  </si>
  <si>
    <t>事業活動に伴うエネルギー使用量【必須】
（原油換算値）</t>
    <rPh sb="0" eb="2">
      <t>ジギョウ</t>
    </rPh>
    <rPh sb="2" eb="4">
      <t>カツドウ</t>
    </rPh>
    <rPh sb="5" eb="6">
      <t>トモナ</t>
    </rPh>
    <rPh sb="12" eb="15">
      <t>シヨウリョウ</t>
    </rPh>
    <rPh sb="16" eb="18">
      <t>ヒッス</t>
    </rPh>
    <rPh sb="21" eb="26">
      <t>ゲンユカンサンチ</t>
    </rPh>
    <phoneticPr fontId="4"/>
  </si>
  <si>
    <t>６－１　温室効果ガスの排出を抑制するために実施する措置</t>
    <rPh sb="4" eb="6">
      <t>オンシツ</t>
    </rPh>
    <rPh sb="6" eb="8">
      <t>コウカ</t>
    </rPh>
    <rPh sb="11" eb="13">
      <t>ハイシュツ</t>
    </rPh>
    <rPh sb="14" eb="16">
      <t>ヨクセイ</t>
    </rPh>
    <rPh sb="21" eb="23">
      <t>ジッシ</t>
    </rPh>
    <rPh sb="25" eb="27">
      <t>ソチ</t>
    </rPh>
    <phoneticPr fontId="4"/>
  </si>
  <si>
    <t>2030年に向けた目標【必須】</t>
    <rPh sb="4" eb="5">
      <t>ネン</t>
    </rPh>
    <rPh sb="6" eb="7">
      <t>ム</t>
    </rPh>
    <rPh sb="9" eb="11">
      <t>モクヒョウ</t>
    </rPh>
    <rPh sb="12" eb="14">
      <t>ヒッス</t>
    </rPh>
    <phoneticPr fontId="4"/>
  </si>
  <si>
    <t>2050年に向けた目標【必須】</t>
    <rPh sb="12" eb="14">
      <t>ヒッス</t>
    </rPh>
    <phoneticPr fontId="4"/>
  </si>
  <si>
    <t>※2030年に向けた目標は目標削減率、削減方針のいずれか、または両方を記入してください。</t>
    <rPh sb="5" eb="6">
      <t>ネン</t>
    </rPh>
    <rPh sb="7" eb="8">
      <t>ム</t>
    </rPh>
    <rPh sb="10" eb="12">
      <t>モクヒョウ</t>
    </rPh>
    <rPh sb="13" eb="15">
      <t>モクヒョウ</t>
    </rPh>
    <rPh sb="15" eb="17">
      <t>サクゲン</t>
    </rPh>
    <rPh sb="17" eb="18">
      <t>リツ</t>
    </rPh>
    <rPh sb="19" eb="21">
      <t>サクゲン</t>
    </rPh>
    <rPh sb="21" eb="23">
      <t>ホウシン</t>
    </rPh>
    <rPh sb="32" eb="34">
      <t>リョウホウ</t>
    </rPh>
    <rPh sb="35" eb="37">
      <t>キニュウ</t>
    </rPh>
    <phoneticPr fontId="4"/>
  </si>
  <si>
    <t xml:space="preserve"> ※２を踏まえた目標としてください。</t>
    <rPh sb="4" eb="5">
      <t>フ</t>
    </rPh>
    <rPh sb="8" eb="10">
      <t>モクヒョウ</t>
    </rPh>
    <phoneticPr fontId="3"/>
  </si>
  <si>
    <t>工場における設備の導入</t>
    <phoneticPr fontId="4"/>
  </si>
  <si>
    <t>都市ガス</t>
    <phoneticPr fontId="4"/>
  </si>
  <si>
    <t>イ　実施予定</t>
    <rPh sb="2" eb="4">
      <t>ジッシ</t>
    </rPh>
    <rPh sb="4" eb="6">
      <t>ヨテイ</t>
    </rPh>
    <phoneticPr fontId="4"/>
  </si>
  <si>
    <t>ウ　実施しない</t>
    <rPh sb="2" eb="4">
      <t>ジッシ</t>
    </rPh>
    <phoneticPr fontId="3"/>
  </si>
  <si>
    <t>エ　非該当</t>
    <rPh sb="2" eb="5">
      <t>ヒガイトウ</t>
    </rPh>
    <phoneticPr fontId="3"/>
  </si>
  <si>
    <t>推進体制の整備</t>
    <phoneticPr fontId="3"/>
  </si>
  <si>
    <t>(ガイドブックP4※以下ページ番号のみ)</t>
    <rPh sb="10" eb="12">
      <t>イカ</t>
    </rPh>
    <rPh sb="15" eb="17">
      <t>バンゴウ</t>
    </rPh>
    <phoneticPr fontId="3"/>
  </si>
  <si>
    <t>(P5)</t>
    <phoneticPr fontId="3"/>
  </si>
  <si>
    <t>(P6)</t>
    <phoneticPr fontId="3"/>
  </si>
  <si>
    <t>(P7)</t>
    <phoneticPr fontId="3"/>
  </si>
  <si>
    <t>(P8)</t>
    <phoneticPr fontId="3"/>
  </si>
  <si>
    <t>(P11)</t>
    <phoneticPr fontId="3"/>
  </si>
  <si>
    <t>(P9)</t>
    <phoneticPr fontId="3"/>
  </si>
  <si>
    <t>(P13)</t>
    <phoneticPr fontId="3"/>
  </si>
  <si>
    <t>(P14)</t>
    <phoneticPr fontId="3"/>
  </si>
  <si>
    <t>(P15)</t>
    <phoneticPr fontId="3"/>
  </si>
  <si>
    <t>(P16)</t>
    <phoneticPr fontId="3"/>
  </si>
  <si>
    <t>(P17)</t>
    <phoneticPr fontId="3"/>
  </si>
  <si>
    <t>(P18)</t>
    <phoneticPr fontId="3"/>
  </si>
  <si>
    <t>(P20)</t>
    <phoneticPr fontId="3"/>
  </si>
  <si>
    <t>(P22)</t>
    <phoneticPr fontId="3"/>
  </si>
  <si>
    <t>(P24)</t>
    <phoneticPr fontId="3"/>
  </si>
  <si>
    <t>(P26)</t>
    <phoneticPr fontId="3"/>
  </si>
  <si>
    <t>(P27)</t>
    <phoneticPr fontId="3"/>
  </si>
  <si>
    <t>(P28)</t>
    <phoneticPr fontId="3"/>
  </si>
  <si>
    <t>(P29)</t>
    <phoneticPr fontId="3"/>
  </si>
  <si>
    <t>(P31)</t>
    <phoneticPr fontId="3"/>
  </si>
  <si>
    <t>(P33)</t>
    <phoneticPr fontId="3"/>
  </si>
  <si>
    <t>(P34)</t>
    <phoneticPr fontId="3"/>
  </si>
  <si>
    <t>(P35)</t>
    <phoneticPr fontId="3"/>
  </si>
  <si>
    <t>(P36)</t>
    <phoneticPr fontId="3"/>
  </si>
  <si>
    <t>(P37)</t>
    <phoneticPr fontId="3"/>
  </si>
  <si>
    <t>(P38)</t>
    <phoneticPr fontId="3"/>
  </si>
  <si>
    <t>(P39)</t>
    <phoneticPr fontId="3"/>
  </si>
  <si>
    <t>(P40)</t>
    <phoneticPr fontId="3"/>
  </si>
  <si>
    <t>(P41)</t>
    <phoneticPr fontId="3"/>
  </si>
  <si>
    <t>(P42)</t>
    <phoneticPr fontId="3"/>
  </si>
  <si>
    <t>(P43)</t>
    <phoneticPr fontId="3"/>
  </si>
  <si>
    <t>(P45)</t>
    <phoneticPr fontId="3"/>
  </si>
  <si>
    <t>(P48)</t>
    <phoneticPr fontId="3"/>
  </si>
  <si>
    <t>(P50)</t>
    <phoneticPr fontId="3"/>
  </si>
  <si>
    <t>(P51)</t>
    <phoneticPr fontId="3"/>
  </si>
  <si>
    <t>(P52)</t>
    <phoneticPr fontId="3"/>
  </si>
  <si>
    <t>(P53)</t>
    <phoneticPr fontId="3"/>
  </si>
  <si>
    <t>(P54)</t>
    <phoneticPr fontId="3"/>
  </si>
  <si>
    <t>(P55)</t>
    <phoneticPr fontId="3"/>
  </si>
  <si>
    <t>(P57)</t>
    <phoneticPr fontId="3"/>
  </si>
  <si>
    <t>(P59)</t>
    <phoneticPr fontId="3"/>
  </si>
  <si>
    <t>(P60)</t>
    <phoneticPr fontId="3"/>
  </si>
  <si>
    <t>(P61)</t>
    <phoneticPr fontId="3"/>
  </si>
  <si>
    <t>(P62)</t>
    <phoneticPr fontId="3"/>
  </si>
  <si>
    <t>(P63)</t>
    <phoneticPr fontId="3"/>
  </si>
  <si>
    <t>(P66)</t>
    <phoneticPr fontId="3"/>
  </si>
  <si>
    <t>(P67)</t>
    <phoneticPr fontId="3"/>
  </si>
  <si>
    <t>(P69)</t>
    <phoneticPr fontId="3"/>
  </si>
  <si>
    <t>その他の対策</t>
    <rPh sb="2" eb="3">
      <t>タ</t>
    </rPh>
    <rPh sb="4" eb="6">
      <t>タイサク</t>
    </rPh>
    <phoneticPr fontId="3"/>
  </si>
  <si>
    <t>計画書等の提出</t>
    <rPh sb="0" eb="3">
      <t>ケイカクショ</t>
    </rPh>
    <rPh sb="3" eb="4">
      <t>トウ</t>
    </rPh>
    <rPh sb="5" eb="7">
      <t>テイシュツ</t>
    </rPh>
    <phoneticPr fontId="3"/>
  </si>
  <si>
    <t>(P71)</t>
    <phoneticPr fontId="3"/>
  </si>
  <si>
    <t>評価結果</t>
    <rPh sb="0" eb="4">
      <t>ヒョウカケッカ</t>
    </rPh>
    <phoneticPr fontId="3"/>
  </si>
  <si>
    <t>※削減率が4％以上はＡ、
　０％～４％未満はＢ、
　０％未満はＣ</t>
    <phoneticPr fontId="3"/>
  </si>
  <si>
    <t>※削減率が4％以上はＡ、
　０％～４％未満はＢ、
　１％未満はＣ</t>
  </si>
  <si>
    <t>評価結果</t>
    <rPh sb="0" eb="4">
      <t>ヒョウカケッカ</t>
    </rPh>
    <phoneticPr fontId="3"/>
  </si>
  <si>
    <t>廃棄物由来</t>
    <rPh sb="0" eb="3">
      <t>ハイキブツ</t>
    </rPh>
    <rPh sb="3" eb="5">
      <t>ユライ</t>
    </rPh>
    <phoneticPr fontId="3"/>
  </si>
  <si>
    <t>水素・アンモニア種別</t>
    <rPh sb="0" eb="2">
      <t>スイソ</t>
    </rPh>
    <rPh sb="8" eb="10">
      <t>シュベツ</t>
    </rPh>
    <phoneticPr fontId="3"/>
  </si>
  <si>
    <t>水素</t>
    <rPh sb="0" eb="2">
      <t>スイソ</t>
    </rPh>
    <phoneticPr fontId="3"/>
  </si>
  <si>
    <t>アンモニア</t>
    <phoneticPr fontId="3"/>
  </si>
  <si>
    <t>上記のうち水素エネルギーの使用量</t>
    <rPh sb="0" eb="2">
      <t>ジョウキ</t>
    </rPh>
    <rPh sb="5" eb="7">
      <t>スイソ</t>
    </rPh>
    <rPh sb="13" eb="16">
      <t>シヨウリョウ</t>
    </rPh>
    <phoneticPr fontId="4"/>
  </si>
  <si>
    <t>ボイラー設備、給湯設備の導入</t>
    <phoneticPr fontId="3"/>
  </si>
  <si>
    <t>５．シート4</t>
    <phoneticPr fontId="4"/>
  </si>
  <si>
    <t>燃料・熱</t>
    <rPh sb="0" eb="2">
      <t>ネンリョウ</t>
    </rPh>
    <rPh sb="3" eb="4">
      <t>ネツ</t>
    </rPh>
    <phoneticPr fontId="3"/>
  </si>
  <si>
    <t>再生可能エネルギーの使用量</t>
    <rPh sb="0" eb="4">
      <t>サイセイカノウ</t>
    </rPh>
    <rPh sb="10" eb="12">
      <t>シヨウ</t>
    </rPh>
    <rPh sb="12" eb="13">
      <t>リョウ</t>
    </rPh>
    <phoneticPr fontId="4"/>
  </si>
  <si>
    <t>再生可能エネルギー以外の
非化石燃料の使用量</t>
    <rPh sb="0" eb="4">
      <t>サイセイカノウ</t>
    </rPh>
    <rPh sb="9" eb="11">
      <t>イガイ</t>
    </rPh>
    <rPh sb="13" eb="18">
      <t>ヒカセキネンリョウ</t>
    </rPh>
    <rPh sb="19" eb="21">
      <t>シヨウ</t>
    </rPh>
    <rPh sb="21" eb="22">
      <t>リョウ</t>
    </rPh>
    <phoneticPr fontId="4"/>
  </si>
  <si>
    <t>温室効果ガス総合排出量の削減率</t>
    <rPh sb="0" eb="4">
      <t>オンシツコウカ</t>
    </rPh>
    <rPh sb="6" eb="11">
      <t>ソウゴウハイシュツリョウ</t>
    </rPh>
    <rPh sb="12" eb="15">
      <t>サクゲンリツ</t>
    </rPh>
    <phoneticPr fontId="3"/>
  </si>
  <si>
    <t>温室効果ガス総合排出原単位の削減率</t>
    <rPh sb="0" eb="4">
      <t>オンシツコウカ</t>
    </rPh>
    <rPh sb="6" eb="8">
      <t>ソウゴウ</t>
    </rPh>
    <rPh sb="8" eb="10">
      <t>ハイシュツ</t>
    </rPh>
    <rPh sb="10" eb="13">
      <t>ゲンタンイ</t>
    </rPh>
    <rPh sb="14" eb="16">
      <t>サクゲン</t>
    </rPh>
    <rPh sb="16" eb="17">
      <t>リツ</t>
    </rPh>
    <phoneticPr fontId="3"/>
  </si>
  <si>
    <t>温室効果ガスの排出を抑制するために実施する措置</t>
    <rPh sb="0" eb="4">
      <t>オンシツコウカ</t>
    </rPh>
    <rPh sb="7" eb="9">
      <t>ハイシュツ</t>
    </rPh>
    <rPh sb="10" eb="12">
      <t>ヨクセイ</t>
    </rPh>
    <rPh sb="17" eb="19">
      <t>ジッシ</t>
    </rPh>
    <rPh sb="21" eb="23">
      <t>ソチ</t>
    </rPh>
    <phoneticPr fontId="3"/>
  </si>
  <si>
    <t>脱炭素社会ぎふの実現に向けた対策</t>
    <phoneticPr fontId="3"/>
  </si>
  <si>
    <t>事務所等（工場以外）における設備の導入</t>
    <phoneticPr fontId="3"/>
  </si>
  <si>
    <t>６－２　温室効果ガスの排出を抑制するために実施する措置(計画的に取り組むべき対策)</t>
    <rPh sb="4" eb="6">
      <t>オンシツ</t>
    </rPh>
    <rPh sb="6" eb="8">
      <t>コウカ</t>
    </rPh>
    <rPh sb="11" eb="13">
      <t>ハイシュツ</t>
    </rPh>
    <rPh sb="14" eb="16">
      <t>ヨクセイ</t>
    </rPh>
    <rPh sb="21" eb="23">
      <t>ジッシ</t>
    </rPh>
    <rPh sb="25" eb="27">
      <t>ソチ</t>
    </rPh>
    <rPh sb="28" eb="31">
      <t>ケイカクテキ</t>
    </rPh>
    <rPh sb="32" eb="33">
      <t>ト</t>
    </rPh>
    <rPh sb="34" eb="35">
      <t>ク</t>
    </rPh>
    <rPh sb="38" eb="40">
      <t>タイサク</t>
    </rPh>
    <phoneticPr fontId="4"/>
  </si>
  <si>
    <t>計画的に取り組むべき対策（２つまで）</t>
    <rPh sb="0" eb="3">
      <t>ケイカクテキ</t>
    </rPh>
    <rPh sb="4" eb="5">
      <t>ト</t>
    </rPh>
    <rPh sb="6" eb="7">
      <t>ク</t>
    </rPh>
    <rPh sb="10" eb="12">
      <t>タイサク</t>
    </rPh>
    <phoneticPr fontId="3"/>
  </si>
  <si>
    <t>※６－１、６－２以外ですでに実施している項目や削減計画期間中に実施を予定している項目がある場合は記入してください。</t>
    <rPh sb="8" eb="10">
      <t>イガイ</t>
    </rPh>
    <rPh sb="14" eb="16">
      <t>ジッシ</t>
    </rPh>
    <rPh sb="20" eb="22">
      <t>コウモク</t>
    </rPh>
    <rPh sb="23" eb="25">
      <t>サクゲン</t>
    </rPh>
    <rPh sb="25" eb="27">
      <t>ケイカク</t>
    </rPh>
    <rPh sb="27" eb="29">
      <t>キカン</t>
    </rPh>
    <rPh sb="29" eb="30">
      <t>チュウ</t>
    </rPh>
    <rPh sb="31" eb="33">
      <t>ジッシ</t>
    </rPh>
    <rPh sb="34" eb="36">
      <t>ヨテイ</t>
    </rPh>
    <rPh sb="40" eb="42">
      <t>コウモク</t>
    </rPh>
    <rPh sb="45" eb="47">
      <t>バアイ</t>
    </rPh>
    <rPh sb="48" eb="50">
      <t>キニュウ</t>
    </rPh>
    <phoneticPr fontId="4"/>
  </si>
  <si>
    <t>※６－１～６－３に記入していない対策について、具体的な内容を記入してください。（複数記入可）</t>
    <rPh sb="9" eb="11">
      <t>キニュウ</t>
    </rPh>
    <rPh sb="16" eb="18">
      <t>タイサク</t>
    </rPh>
    <rPh sb="23" eb="26">
      <t>グタイテキ</t>
    </rPh>
    <rPh sb="27" eb="29">
      <t>ナイヨウ</t>
    </rPh>
    <rPh sb="30" eb="32">
      <t>キニュウ</t>
    </rPh>
    <rPh sb="40" eb="42">
      <t>フクスウ</t>
    </rPh>
    <rPh sb="42" eb="44">
      <t>キニュウ</t>
    </rPh>
    <rPh sb="44" eb="45">
      <t>カ</t>
    </rPh>
    <phoneticPr fontId="3"/>
  </si>
  <si>
    <t>※目標年度は該当のある項目に数値を記入してください。</t>
    <rPh sb="1" eb="5">
      <t>モクヒョウネンド</t>
    </rPh>
    <rPh sb="6" eb="8">
      <t>ガイトウ</t>
    </rPh>
    <rPh sb="11" eb="13">
      <t>コウモク</t>
    </rPh>
    <rPh sb="14" eb="16">
      <t>スウチ</t>
    </rPh>
    <rPh sb="17" eb="19">
      <t>キニュウ</t>
    </rPh>
    <phoneticPr fontId="3"/>
  </si>
  <si>
    <t>６－３　温室効果ガスの排出を抑制するために実施する措置（事業者独自の取組み）</t>
    <rPh sb="4" eb="6">
      <t>オンシツ</t>
    </rPh>
    <rPh sb="6" eb="8">
      <t>コウカ</t>
    </rPh>
    <rPh sb="11" eb="13">
      <t>ハイシュツ</t>
    </rPh>
    <rPh sb="14" eb="16">
      <t>ヨクセイ</t>
    </rPh>
    <rPh sb="21" eb="23">
      <t>ジッシ</t>
    </rPh>
    <rPh sb="25" eb="27">
      <t>ソチ</t>
    </rPh>
    <rPh sb="28" eb="31">
      <t>ジギョウシャ</t>
    </rPh>
    <rPh sb="31" eb="33">
      <t>ドクジ</t>
    </rPh>
    <rPh sb="34" eb="36">
      <t>トリク</t>
    </rPh>
    <phoneticPr fontId="4"/>
  </si>
  <si>
    <t>※削減率が4％以上はＡ、
　０％～４％未満はＢ、０％未満はＣ</t>
    <rPh sb="1" eb="4">
      <t>サクゲンリツ</t>
    </rPh>
    <rPh sb="7" eb="9">
      <t>イジョウ</t>
    </rPh>
    <rPh sb="19" eb="21">
      <t>ミマン</t>
    </rPh>
    <rPh sb="26" eb="28">
      <t>ミマン</t>
    </rPh>
    <phoneticPr fontId="3"/>
  </si>
  <si>
    <t>※２　達成率(％)＝(当該事業者が計画書において実施する措置)/(共通項目＋当該事業者の該当項目)×100</t>
    <rPh sb="3" eb="5">
      <t>タッセイ</t>
    </rPh>
    <rPh sb="5" eb="6">
      <t>リツ</t>
    </rPh>
    <rPh sb="11" eb="13">
      <t>トウガイ</t>
    </rPh>
    <rPh sb="13" eb="16">
      <t>ジギョウシャ</t>
    </rPh>
    <rPh sb="17" eb="20">
      <t>ケイカクショ</t>
    </rPh>
    <rPh sb="24" eb="26">
      <t>ジッシ</t>
    </rPh>
    <rPh sb="28" eb="30">
      <t>ソチ</t>
    </rPh>
    <rPh sb="33" eb="35">
      <t>キョウツウ</t>
    </rPh>
    <rPh sb="35" eb="37">
      <t>コウモク</t>
    </rPh>
    <rPh sb="38" eb="40">
      <t>トウガイ</t>
    </rPh>
    <rPh sb="40" eb="43">
      <t>ジギョウシャ</t>
    </rPh>
    <rPh sb="44" eb="46">
      <t>ガイトウ</t>
    </rPh>
    <rPh sb="46" eb="48">
      <t>コウモク</t>
    </rPh>
    <phoneticPr fontId="3"/>
  </si>
  <si>
    <r>
      <t>※措置の達成率</t>
    </r>
    <r>
      <rPr>
        <sz val="6"/>
        <rFont val="ＭＳ 明朝"/>
        <family val="1"/>
        <charset val="128"/>
      </rPr>
      <t>※２</t>
    </r>
    <r>
      <rPr>
        <sz val="11"/>
        <rFont val="ＭＳ 明朝"/>
        <family val="1"/>
        <charset val="128"/>
      </rPr>
      <t>が９０％以上はＡ、
５０％～９０％未満はＢ、５０％未満はＣ</t>
    </r>
    <rPh sb="1" eb="3">
      <t>ソチ</t>
    </rPh>
    <rPh sb="4" eb="7">
      <t>タッセイリツ</t>
    </rPh>
    <rPh sb="13" eb="15">
      <t>イジョウ</t>
    </rPh>
    <rPh sb="26" eb="28">
      <t>ミマン</t>
    </rPh>
    <rPh sb="34" eb="36">
      <t>ミマン</t>
    </rPh>
    <phoneticPr fontId="3"/>
  </si>
  <si>
    <t>※６－１以外で岐阜県事業活動環境配慮指針で定める「計画的に取り組むべき対策」の項目のうち、すでに実施している項目や削減計画期間中に実施を予定している項目がある場合は記入してください。</t>
    <rPh sb="4" eb="6">
      <t>イガイ</t>
    </rPh>
    <rPh sb="7" eb="9">
      <t>ギフ</t>
    </rPh>
    <rPh sb="9" eb="10">
      <t>ケン</t>
    </rPh>
    <rPh sb="10" eb="12">
      <t>ジギョウ</t>
    </rPh>
    <rPh sb="12" eb="14">
      <t>カツドウ</t>
    </rPh>
    <rPh sb="14" eb="16">
      <t>カンキョウ</t>
    </rPh>
    <rPh sb="16" eb="18">
      <t>ハイリョ</t>
    </rPh>
    <rPh sb="18" eb="20">
      <t>シシン</t>
    </rPh>
    <rPh sb="21" eb="22">
      <t>サダ</t>
    </rPh>
    <rPh sb="25" eb="27">
      <t>ケイカク</t>
    </rPh>
    <rPh sb="27" eb="28">
      <t>テキ</t>
    </rPh>
    <rPh sb="29" eb="30">
      <t>ト</t>
    </rPh>
    <rPh sb="31" eb="32">
      <t>ク</t>
    </rPh>
    <rPh sb="35" eb="37">
      <t>タイサク</t>
    </rPh>
    <rPh sb="39" eb="41">
      <t>コウモク</t>
    </rPh>
    <rPh sb="48" eb="50">
      <t>ジッシ</t>
    </rPh>
    <rPh sb="54" eb="56">
      <t>コウモク</t>
    </rPh>
    <rPh sb="57" eb="61">
      <t>サクゲンケイカク</t>
    </rPh>
    <rPh sb="61" eb="63">
      <t>キカン</t>
    </rPh>
    <rPh sb="63" eb="64">
      <t>チュウ</t>
    </rPh>
    <rPh sb="65" eb="67">
      <t>ジッシ</t>
    </rPh>
    <rPh sb="68" eb="70">
      <t>ヨテイ</t>
    </rPh>
    <rPh sb="74" eb="76">
      <t>コウモク</t>
    </rPh>
    <rPh sb="79" eb="81">
      <t>バアイ</t>
    </rPh>
    <rPh sb="82" eb="84">
      <t>キニュウ</t>
    </rPh>
    <phoneticPr fontId="4"/>
  </si>
  <si>
    <t>※措置の達成率が９０％以上はＡ、
５０％～９０％未満はＢ、５０％未満はＣ</t>
    <rPh sb="1" eb="3">
      <t>ソチ</t>
    </rPh>
    <rPh sb="4" eb="6">
      <t>タッセイ</t>
    </rPh>
    <rPh sb="6" eb="7">
      <t>リツ</t>
    </rPh>
    <rPh sb="11" eb="13">
      <t>イジョウ</t>
    </rPh>
    <rPh sb="24" eb="26">
      <t>ミマン</t>
    </rPh>
    <rPh sb="32" eb="34">
      <t>ミマン</t>
    </rPh>
    <phoneticPr fontId="3"/>
  </si>
  <si>
    <t>１　推進体制</t>
    <rPh sb="2" eb="4">
      <t>スイシン</t>
    </rPh>
    <rPh sb="4" eb="6">
      <t>タイセイ</t>
    </rPh>
    <phoneticPr fontId="4"/>
  </si>
  <si>
    <t>推進体制</t>
    <rPh sb="0" eb="2">
      <t>スイシン</t>
    </rPh>
    <rPh sb="2" eb="4">
      <t>タイセイ</t>
    </rPh>
    <phoneticPr fontId="4"/>
  </si>
  <si>
    <t>表紙</t>
    <rPh sb="0" eb="2">
      <t>ヒョウシ</t>
    </rPh>
    <phoneticPr fontId="3"/>
  </si>
  <si>
    <t>シート５</t>
    <phoneticPr fontId="3"/>
  </si>
  <si>
    <t>推進体制</t>
    <rPh sb="0" eb="4">
      <t>スイシンタイセイ</t>
    </rPh>
    <phoneticPr fontId="3"/>
  </si>
  <si>
    <t>中長期目標</t>
    <rPh sb="0" eb="5">
      <t>チュウチョウキモクヒョウ</t>
    </rPh>
    <phoneticPr fontId="3"/>
  </si>
  <si>
    <t>基準年度のGHG</t>
    <rPh sb="0" eb="4">
      <t>キジュンネンド</t>
    </rPh>
    <phoneticPr fontId="3"/>
  </si>
  <si>
    <t>達成すべき目標</t>
    <rPh sb="0" eb="2">
      <t>タッセイ</t>
    </rPh>
    <rPh sb="5" eb="7">
      <t>モクヒョウ</t>
    </rPh>
    <phoneticPr fontId="3"/>
  </si>
  <si>
    <t>エネルギー使用状況</t>
    <rPh sb="5" eb="9">
      <t>シヨウジョウキョウ</t>
    </rPh>
    <phoneticPr fontId="3"/>
  </si>
  <si>
    <t>実施する措置（運輸２３　工場５１）</t>
    <rPh sb="0" eb="2">
      <t>ジッシ</t>
    </rPh>
    <rPh sb="4" eb="6">
      <t>ソチ</t>
    </rPh>
    <rPh sb="7" eb="9">
      <t>ウンユ</t>
    </rPh>
    <rPh sb="12" eb="14">
      <t>コウジョウ</t>
    </rPh>
    <phoneticPr fontId="3"/>
  </si>
  <si>
    <t>評価</t>
    <rPh sb="0" eb="2">
      <t>ヒョウカ</t>
    </rPh>
    <phoneticPr fontId="3"/>
  </si>
  <si>
    <t>2号イ</t>
    <rPh sb="1" eb="2">
      <t>ゴウ</t>
    </rPh>
    <phoneticPr fontId="3"/>
  </si>
  <si>
    <t>2号ロ</t>
    <rPh sb="1" eb="2">
      <t>ゴウ</t>
    </rPh>
    <phoneticPr fontId="3"/>
  </si>
  <si>
    <t>3号イ</t>
    <rPh sb="1" eb="2">
      <t>ゴウ</t>
    </rPh>
    <phoneticPr fontId="3"/>
  </si>
  <si>
    <t>3号ロ</t>
    <rPh sb="1" eb="2">
      <t>ゴウ</t>
    </rPh>
    <phoneticPr fontId="3"/>
  </si>
  <si>
    <t>3号ハ</t>
    <rPh sb="1" eb="2">
      <t>ゴウ</t>
    </rPh>
    <phoneticPr fontId="3"/>
  </si>
  <si>
    <t>要件</t>
    <rPh sb="0" eb="2">
      <t>ヨウケン</t>
    </rPh>
    <phoneticPr fontId="3"/>
  </si>
  <si>
    <t>事業所</t>
    <rPh sb="0" eb="2">
      <t>ジギョウ</t>
    </rPh>
    <rPh sb="2" eb="3">
      <t>ショ</t>
    </rPh>
    <phoneticPr fontId="3"/>
  </si>
  <si>
    <t>計画期間</t>
    <rPh sb="0" eb="4">
      <t>ケイカクキカン</t>
    </rPh>
    <phoneticPr fontId="3"/>
  </si>
  <si>
    <t>連絡先</t>
    <rPh sb="0" eb="3">
      <t>レンラクサキ</t>
    </rPh>
    <phoneticPr fontId="3"/>
  </si>
  <si>
    <t>統括責任者</t>
    <rPh sb="0" eb="5">
      <t>トウカツセキニンシャ</t>
    </rPh>
    <phoneticPr fontId="3"/>
  </si>
  <si>
    <t>管理者</t>
    <rPh sb="0" eb="3">
      <t>カンリシャ</t>
    </rPh>
    <phoneticPr fontId="3"/>
  </si>
  <si>
    <t>担当者</t>
    <rPh sb="0" eb="3">
      <t>タントウシャ</t>
    </rPh>
    <phoneticPr fontId="3"/>
  </si>
  <si>
    <t>基準年度</t>
    <rPh sb="0" eb="4">
      <t>キジュンネンド</t>
    </rPh>
    <phoneticPr fontId="3"/>
  </si>
  <si>
    <t>目標年度</t>
    <rPh sb="0" eb="4">
      <t>モクヒョウネンド</t>
    </rPh>
    <phoneticPr fontId="3"/>
  </si>
  <si>
    <t>指針対策</t>
    <rPh sb="0" eb="2">
      <t>シシン</t>
    </rPh>
    <rPh sb="2" eb="4">
      <t>タイサク</t>
    </rPh>
    <phoneticPr fontId="3"/>
  </si>
  <si>
    <t>独自対策</t>
    <rPh sb="0" eb="2">
      <t>ドクジ</t>
    </rPh>
    <rPh sb="2" eb="4">
      <t>タイサク</t>
    </rPh>
    <phoneticPr fontId="3"/>
  </si>
  <si>
    <t>先進的対策</t>
    <rPh sb="0" eb="3">
      <t>センシンテキ</t>
    </rPh>
    <rPh sb="3" eb="5">
      <t>タイサク</t>
    </rPh>
    <phoneticPr fontId="3"/>
  </si>
  <si>
    <t>総合排出量</t>
    <rPh sb="0" eb="2">
      <t>ソウゴウ</t>
    </rPh>
    <rPh sb="2" eb="5">
      <t>ハイシュツリョウ</t>
    </rPh>
    <phoneticPr fontId="3"/>
  </si>
  <si>
    <t>原単位排出量</t>
    <rPh sb="0" eb="3">
      <t>ゲンタンイ</t>
    </rPh>
    <rPh sb="3" eb="6">
      <t>ハイシュツリョウ</t>
    </rPh>
    <phoneticPr fontId="3"/>
  </si>
  <si>
    <t>24時間営業の店舗数</t>
    <rPh sb="2" eb="4">
      <t>ジカン</t>
    </rPh>
    <rPh sb="4" eb="6">
      <t>エイギョウ</t>
    </rPh>
    <rPh sb="7" eb="9">
      <t>テンポ</t>
    </rPh>
    <rPh sb="9" eb="10">
      <t>スウ</t>
    </rPh>
    <phoneticPr fontId="3"/>
  </si>
  <si>
    <t>全体の店舗数</t>
    <phoneticPr fontId="3"/>
  </si>
  <si>
    <t>トラックの台数</t>
    <rPh sb="5" eb="6">
      <t>ダイ</t>
    </rPh>
    <rPh sb="6" eb="7">
      <t>スウ</t>
    </rPh>
    <phoneticPr fontId="3"/>
  </si>
  <si>
    <t>バスの台数</t>
    <rPh sb="3" eb="4">
      <t>ダイ</t>
    </rPh>
    <rPh sb="4" eb="5">
      <t>スウ</t>
    </rPh>
    <phoneticPr fontId="3"/>
  </si>
  <si>
    <t>タクシーの台数</t>
    <rPh sb="5" eb="6">
      <t>ダイ</t>
    </rPh>
    <rPh sb="6" eb="7">
      <t>スウ</t>
    </rPh>
    <phoneticPr fontId="3"/>
  </si>
  <si>
    <t>年</t>
    <rPh sb="0" eb="1">
      <t>ネン</t>
    </rPh>
    <phoneticPr fontId="3"/>
  </si>
  <si>
    <t>月</t>
    <rPh sb="0" eb="1">
      <t>ツキ</t>
    </rPh>
    <phoneticPr fontId="3"/>
  </si>
  <si>
    <t>日</t>
    <rPh sb="0" eb="1">
      <t>ニチ</t>
    </rPh>
    <phoneticPr fontId="3"/>
  </si>
  <si>
    <t>住所</t>
    <rPh sb="0" eb="2">
      <t>ジュウショ</t>
    </rPh>
    <phoneticPr fontId="3"/>
  </si>
  <si>
    <t>法人名</t>
    <rPh sb="0" eb="3">
      <t>ホウジンメイ</t>
    </rPh>
    <phoneticPr fontId="3"/>
  </si>
  <si>
    <t>代表者名</t>
    <rPh sb="0" eb="4">
      <t>ダイヒョウシャメイ</t>
    </rPh>
    <phoneticPr fontId="3"/>
  </si>
  <si>
    <t>2－イ</t>
    <phoneticPr fontId="3"/>
  </si>
  <si>
    <t>２－ロ</t>
    <phoneticPr fontId="3"/>
  </si>
  <si>
    <t>３－イ</t>
    <phoneticPr fontId="3"/>
  </si>
  <si>
    <t>３－ロ</t>
    <phoneticPr fontId="3"/>
  </si>
  <si>
    <t>３－ハ</t>
    <phoneticPr fontId="3"/>
  </si>
  <si>
    <t>名称</t>
    <rPh sb="0" eb="2">
      <t>メイショウ</t>
    </rPh>
    <phoneticPr fontId="3"/>
  </si>
  <si>
    <t>所在地</t>
    <rPh sb="0" eb="3">
      <t>ショザイチ</t>
    </rPh>
    <phoneticPr fontId="3"/>
  </si>
  <si>
    <t>事業</t>
    <rPh sb="0" eb="2">
      <t>ジギョウ</t>
    </rPh>
    <phoneticPr fontId="3"/>
  </si>
  <si>
    <t>削減開始年度</t>
    <rPh sb="0" eb="2">
      <t>サクゲン</t>
    </rPh>
    <rPh sb="2" eb="4">
      <t>カイシ</t>
    </rPh>
    <rPh sb="4" eb="6">
      <t>ネンド</t>
    </rPh>
    <phoneticPr fontId="3"/>
  </si>
  <si>
    <t>部署・氏名</t>
    <rPh sb="0" eb="2">
      <t>ブショ</t>
    </rPh>
    <rPh sb="3" eb="5">
      <t>シメイ</t>
    </rPh>
    <phoneticPr fontId="3"/>
  </si>
  <si>
    <t>電話番号</t>
    <rPh sb="0" eb="2">
      <t>デンワ</t>
    </rPh>
    <rPh sb="2" eb="4">
      <t>バンゴウ</t>
    </rPh>
    <phoneticPr fontId="3"/>
  </si>
  <si>
    <t>メール</t>
    <phoneticPr fontId="3"/>
  </si>
  <si>
    <t>組織名</t>
    <rPh sb="0" eb="3">
      <t>ソシキメイ</t>
    </rPh>
    <phoneticPr fontId="3"/>
  </si>
  <si>
    <t>役職</t>
    <rPh sb="0" eb="2">
      <t>ヤクショク</t>
    </rPh>
    <phoneticPr fontId="3"/>
  </si>
  <si>
    <t>氏名</t>
    <rPh sb="0" eb="2">
      <t>シメイ</t>
    </rPh>
    <phoneticPr fontId="3"/>
  </si>
  <si>
    <t>削減率</t>
    <rPh sb="0" eb="3">
      <t>サクゲンリツ</t>
    </rPh>
    <phoneticPr fontId="3"/>
  </si>
  <si>
    <t>方針</t>
    <rPh sb="0" eb="2">
      <t>ホウシン</t>
    </rPh>
    <phoneticPr fontId="3"/>
  </si>
  <si>
    <t>年度</t>
    <rPh sb="0" eb="2">
      <t>ネンド</t>
    </rPh>
    <phoneticPr fontId="3"/>
  </si>
  <si>
    <t>事業活動排出量</t>
    <rPh sb="0" eb="4">
      <t>ジギョウカツドウ</t>
    </rPh>
    <rPh sb="4" eb="7">
      <t>ハイシュツリョウ</t>
    </rPh>
    <phoneticPr fontId="3"/>
  </si>
  <si>
    <t>補完削減量</t>
    <rPh sb="0" eb="2">
      <t>ホカン</t>
    </rPh>
    <rPh sb="2" eb="5">
      <t>サクゲンリョウ</t>
    </rPh>
    <phoneticPr fontId="3"/>
  </si>
  <si>
    <t>総合排出量</t>
    <rPh sb="0" eb="5">
      <t>ソウゴウハイシュツリョウ</t>
    </rPh>
    <phoneticPr fontId="3"/>
  </si>
  <si>
    <t>①総合排出量削減率</t>
    <rPh sb="1" eb="3">
      <t>ソウゴウ</t>
    </rPh>
    <rPh sb="3" eb="6">
      <t>ハイシュツリョウ</t>
    </rPh>
    <rPh sb="6" eb="9">
      <t>サクゲンリツ</t>
    </rPh>
    <phoneticPr fontId="3"/>
  </si>
  <si>
    <t>②原単位削減率</t>
    <rPh sb="1" eb="4">
      <t>ゲンタンイ</t>
    </rPh>
    <rPh sb="4" eb="7">
      <t>サクゲンリツ</t>
    </rPh>
    <phoneticPr fontId="3"/>
  </si>
  <si>
    <t>エネルギー使用量</t>
    <rPh sb="5" eb="8">
      <t>シヨウリョウ</t>
    </rPh>
    <phoneticPr fontId="3"/>
  </si>
  <si>
    <t>再エネ　熱</t>
    <rPh sb="0" eb="1">
      <t>サイ</t>
    </rPh>
    <rPh sb="4" eb="5">
      <t>ネツ</t>
    </rPh>
    <phoneticPr fontId="3"/>
  </si>
  <si>
    <t>単位</t>
    <rPh sb="0" eb="2">
      <t>タンイ</t>
    </rPh>
    <phoneticPr fontId="3"/>
  </si>
  <si>
    <t>再エネ買電</t>
    <rPh sb="0" eb="1">
      <t>サイ</t>
    </rPh>
    <rPh sb="3" eb="5">
      <t>バイデン</t>
    </rPh>
    <phoneticPr fontId="3"/>
  </si>
  <si>
    <t>再エネ自家発</t>
    <rPh sb="0" eb="1">
      <t>サイ</t>
    </rPh>
    <rPh sb="3" eb="6">
      <t>ジカハツ</t>
    </rPh>
    <phoneticPr fontId="3"/>
  </si>
  <si>
    <t>非化石熱種別</t>
    <rPh sb="0" eb="3">
      <t>ヒカセキ</t>
    </rPh>
    <rPh sb="3" eb="4">
      <t>ネツ</t>
    </rPh>
    <rPh sb="4" eb="6">
      <t>シュベツ</t>
    </rPh>
    <phoneticPr fontId="3"/>
  </si>
  <si>
    <t>非化石熱</t>
    <rPh sb="0" eb="3">
      <t>ヒカセキ</t>
    </rPh>
    <rPh sb="3" eb="4">
      <t>ネツ</t>
    </rPh>
    <phoneticPr fontId="3"/>
  </si>
  <si>
    <t>非化石買電種別</t>
    <rPh sb="0" eb="3">
      <t>ヒカセキ</t>
    </rPh>
    <rPh sb="3" eb="5">
      <t>カイデン</t>
    </rPh>
    <rPh sb="5" eb="7">
      <t>シュベツ</t>
    </rPh>
    <phoneticPr fontId="3"/>
  </si>
  <si>
    <t>非化石買電</t>
    <rPh sb="0" eb="3">
      <t>ヒカセキ</t>
    </rPh>
    <rPh sb="3" eb="5">
      <t>カイデン</t>
    </rPh>
    <phoneticPr fontId="3"/>
  </si>
  <si>
    <t>非化石自家発</t>
    <rPh sb="0" eb="3">
      <t>ヒカセキ</t>
    </rPh>
    <rPh sb="3" eb="6">
      <t>ジカハツ</t>
    </rPh>
    <phoneticPr fontId="3"/>
  </si>
  <si>
    <t>水素単位</t>
    <rPh sb="0" eb="2">
      <t>スイソ</t>
    </rPh>
    <rPh sb="2" eb="4">
      <t>タンイ</t>
    </rPh>
    <phoneticPr fontId="3"/>
  </si>
  <si>
    <t>再エネ自家発種別</t>
    <rPh sb="0" eb="1">
      <t>サイ</t>
    </rPh>
    <rPh sb="3" eb="6">
      <t>ジカハツ</t>
    </rPh>
    <rPh sb="6" eb="8">
      <t>シュベツ</t>
    </rPh>
    <phoneticPr fontId="3"/>
  </si>
  <si>
    <t>非化石自家発種別</t>
    <rPh sb="0" eb="1">
      <t>ヒ</t>
    </rPh>
    <rPh sb="1" eb="3">
      <t>カセキ</t>
    </rPh>
    <rPh sb="3" eb="6">
      <t>ジカハツ</t>
    </rPh>
    <rPh sb="6" eb="8">
      <t>シュベツ</t>
    </rPh>
    <rPh sb="7" eb="8">
      <t>ベツ</t>
    </rPh>
    <phoneticPr fontId="3"/>
  </si>
  <si>
    <t>ア</t>
    <phoneticPr fontId="3"/>
  </si>
  <si>
    <t>イ</t>
    <phoneticPr fontId="3"/>
  </si>
  <si>
    <t>ウ</t>
    <phoneticPr fontId="3"/>
  </si>
  <si>
    <t>エ</t>
    <phoneticPr fontId="3"/>
  </si>
  <si>
    <t>備考</t>
    <rPh sb="0" eb="2">
      <t>ビコウ</t>
    </rPh>
    <phoneticPr fontId="3"/>
  </si>
  <si>
    <t>(法人名）</t>
    <rPh sb="1" eb="4">
      <t>ホウジンメイ</t>
    </rPh>
    <phoneticPr fontId="3"/>
  </si>
  <si>
    <t>岐阜県</t>
    <rPh sb="0" eb="3">
      <t>ギフケン</t>
    </rPh>
    <phoneticPr fontId="3"/>
  </si>
  <si>
    <t>（名称）</t>
    <rPh sb="1" eb="3">
      <t>メイショウ</t>
    </rPh>
    <phoneticPr fontId="3"/>
  </si>
  <si>
    <t>（所在地）</t>
    <rPh sb="1" eb="4">
      <t>ショザイチ</t>
    </rPh>
    <phoneticPr fontId="3"/>
  </si>
  <si>
    <t>目標削減率：（記載例：温室効果ガス排出量2013年度比46％）</t>
    <rPh sb="0" eb="2">
      <t>モクヒョウ</t>
    </rPh>
    <rPh sb="2" eb="4">
      <t>サクゲン</t>
    </rPh>
    <rPh sb="4" eb="5">
      <t>リツ</t>
    </rPh>
    <phoneticPr fontId="3"/>
  </si>
  <si>
    <t>削減方針：（記載例：温室効果ガス排出量を毎年5％削減する）</t>
    <rPh sb="0" eb="4">
      <t>サクゲンホウシン</t>
    </rPh>
    <phoneticPr fontId="3"/>
  </si>
  <si>
    <t>目標削減率：（記載例：温室効果ガス排出量の実質ゼロ）</t>
    <rPh sb="0" eb="2">
      <t>モクヒョウ</t>
    </rPh>
    <rPh sb="2" eb="4">
      <t>サクゲン</t>
    </rPh>
    <rPh sb="4" eb="5">
      <t>リツ</t>
    </rPh>
    <phoneticPr fontId="3"/>
  </si>
  <si>
    <t>削減方針:(記載例:温室効果ガス排出量削減のための革新的技術を積極的に導入し、J-クレジットなどのオフセットも活用する)</t>
    <rPh sb="0" eb="4">
      <t>サクゲンホウシン</t>
    </rPh>
    <phoneticPr fontId="3"/>
  </si>
  <si>
    <t>別紙(工場)</t>
    <phoneticPr fontId="3"/>
  </si>
  <si>
    <t>岐阜県環境生活部脱炭素社会推進課温暖化・気候変動対策係</t>
    <rPh sb="0" eb="3">
      <t>ギフケン</t>
    </rPh>
    <rPh sb="5" eb="7">
      <t>セイカツ</t>
    </rPh>
    <rPh sb="7" eb="8">
      <t>ブ</t>
    </rPh>
    <rPh sb="8" eb="15">
      <t>ダツタンソシャカイスイシン</t>
    </rPh>
    <rPh sb="15" eb="16">
      <t>カ</t>
    </rPh>
    <rPh sb="16" eb="19">
      <t>オンダンカ</t>
    </rPh>
    <rPh sb="20" eb="24">
      <t>キコウヘンドウ</t>
    </rPh>
    <rPh sb="24" eb="26">
      <t>タイサク</t>
    </rPh>
    <rPh sb="26" eb="27">
      <t>カカリ</t>
    </rPh>
    <phoneticPr fontId="4"/>
  </si>
  <si>
    <t>E-mail : c11268@pref.gifu.lg.jp</t>
    <phoneticPr fontId="4"/>
  </si>
  <si>
    <t>※再生可能エネルギーや再生可能エネルギー以外の非化石燃料を利用している（する）場合、種別を選択または記入し、使用量の単位が空欄の場合は事業者において設定した単位を記入し、その量を記入してください。</t>
    <rPh sb="1" eb="5">
      <t>サイセイカノウ</t>
    </rPh>
    <rPh sb="11" eb="15">
      <t>サイセイカノウ</t>
    </rPh>
    <rPh sb="20" eb="22">
      <t>イガイ</t>
    </rPh>
    <rPh sb="23" eb="28">
      <t>ヒカセキネンリョウ</t>
    </rPh>
    <rPh sb="29" eb="31">
      <t>リヨウ</t>
    </rPh>
    <rPh sb="39" eb="41">
      <t>バアイ</t>
    </rPh>
    <rPh sb="42" eb="44">
      <t>シュベツ</t>
    </rPh>
    <rPh sb="45" eb="47">
      <t>センタク</t>
    </rPh>
    <rPh sb="50" eb="52">
      <t>キニュウ</t>
    </rPh>
    <rPh sb="61" eb="63">
      <t>クウラン</t>
    </rPh>
    <rPh sb="64" eb="66">
      <t>バアイ</t>
    </rPh>
    <rPh sb="87" eb="88">
      <t>リョウ</t>
    </rPh>
    <rPh sb="89" eb="91">
      <t>キニュウ</t>
    </rPh>
    <phoneticPr fontId="4"/>
  </si>
  <si>
    <t>(P65)</t>
    <phoneticPr fontId="3"/>
  </si>
  <si>
    <t>事務所等における設備の導入</t>
    <phoneticPr fontId="3"/>
  </si>
  <si>
    <r>
      <t>　岐阜県地球温暖化防止及び気候変動適応基本条例第13条第１項</t>
    </r>
    <r>
      <rPr>
        <strike/>
        <sz val="10"/>
        <rFont val="ＭＳ 明朝"/>
        <family val="1"/>
        <charset val="128"/>
      </rPr>
      <t>（第２項、第３項）</t>
    </r>
    <r>
      <rPr>
        <sz val="10"/>
        <rFont val="ＭＳ 明朝"/>
        <family val="1"/>
        <charset val="128"/>
      </rPr>
      <t>の規定により、次のとおり提出します。</t>
    </r>
    <rPh sb="1" eb="4">
      <t>ギフケン</t>
    </rPh>
    <rPh sb="4" eb="6">
      <t>チキュウ</t>
    </rPh>
    <rPh sb="6" eb="9">
      <t>オンダンカ</t>
    </rPh>
    <rPh sb="27" eb="28">
      <t>ダイ</t>
    </rPh>
    <rPh sb="29" eb="30">
      <t>コウ</t>
    </rPh>
    <rPh sb="31" eb="32">
      <t>ダイ</t>
    </rPh>
    <rPh sb="33" eb="34">
      <t>コウ</t>
    </rPh>
    <rPh sb="35" eb="36">
      <t>ダイ</t>
    </rPh>
    <rPh sb="37" eb="38">
      <t>コウ</t>
    </rPh>
    <rPh sb="40" eb="42">
      <t>キテイ</t>
    </rPh>
    <rPh sb="46" eb="47">
      <t>ツギ</t>
    </rPh>
    <rPh sb="51" eb="53">
      <t>テイシュツ</t>
    </rPh>
    <phoneticPr fontId="4"/>
  </si>
  <si>
    <t>(代表者名）</t>
    <rPh sb="1" eb="4">
      <t>ダイヒョウシャ</t>
    </rPh>
    <rPh sb="4" eb="5">
      <t>メイ</t>
    </rPh>
    <phoneticPr fontId="3"/>
  </si>
  <si>
    <t>※目標年度の欄には、目標年度における排出量等の見込み量を記入してください。
※シート１－１、２、３に入力した内容が反映されます。</t>
    <rPh sb="50" eb="52">
      <t>ニュウリョク</t>
    </rPh>
    <rPh sb="54" eb="56">
      <t>ナイヨウ</t>
    </rPh>
    <rPh sb="57" eb="59">
      <t>ハンエイ</t>
    </rPh>
    <phoneticPr fontId="4"/>
  </si>
  <si>
    <t xml:space="preserve"> ※シート４に入力した内容が反映されます。 
 ※排出原単位は、温室効果ガス総合排出量を、当該年度の生産数量、建物延床面積その他の温室効果ガス</t>
    <rPh sb="7" eb="9">
      <t>ニュウリョク</t>
    </rPh>
    <rPh sb="11" eb="13">
      <t>ナイヨウ</t>
    </rPh>
    <rPh sb="14" eb="16">
      <t>ハンエイ</t>
    </rPh>
    <phoneticPr fontId="4"/>
  </si>
  <si>
    <t>シート１－１</t>
    <phoneticPr fontId="3"/>
  </si>
  <si>
    <t>合計</t>
    <rPh sb="0" eb="2">
      <t>ゴウケイ</t>
    </rPh>
    <phoneticPr fontId="3"/>
  </si>
  <si>
    <t>GJ</t>
    <phoneticPr fontId="3"/>
  </si>
  <si>
    <t>原油換算エネルギー使用量</t>
    <rPh sb="0" eb="4">
      <t>ゲンユカンサン</t>
    </rPh>
    <rPh sb="9" eb="12">
      <t>シヨウリョウ</t>
    </rPh>
    <phoneticPr fontId="3"/>
  </si>
  <si>
    <t>KL</t>
    <phoneticPr fontId="3"/>
  </si>
  <si>
    <t>エネ起源CO2</t>
    <rPh sb="2" eb="4">
      <t>キゲン</t>
    </rPh>
    <phoneticPr fontId="3"/>
  </si>
  <si>
    <t>t-CO2</t>
    <phoneticPr fontId="3"/>
  </si>
  <si>
    <t>非エネ起源CO2</t>
    <rPh sb="0" eb="1">
      <t>ヒ</t>
    </rPh>
    <rPh sb="3" eb="5">
      <t>キゲン</t>
    </rPh>
    <phoneticPr fontId="3"/>
  </si>
  <si>
    <t>その他ガス</t>
    <rPh sb="2" eb="3">
      <t>タ</t>
    </rPh>
    <phoneticPr fontId="3"/>
  </si>
  <si>
    <t>①</t>
    <phoneticPr fontId="3"/>
  </si>
  <si>
    <t>メタン</t>
    <phoneticPr fontId="3"/>
  </si>
  <si>
    <t>一酸化二窒素</t>
    <rPh sb="0" eb="6">
      <t>イッサンカニチッソ</t>
    </rPh>
    <phoneticPr fontId="3"/>
  </si>
  <si>
    <t>ハイドロフルオロカーボン</t>
    <phoneticPr fontId="3"/>
  </si>
  <si>
    <t>パーフルオロカーボン</t>
    <phoneticPr fontId="3"/>
  </si>
  <si>
    <t>六ふっ化硫黄</t>
    <rPh sb="0" eb="1">
      <t>ロク</t>
    </rPh>
    <rPh sb="3" eb="4">
      <t>カ</t>
    </rPh>
    <rPh sb="4" eb="6">
      <t>イオウ</t>
    </rPh>
    <phoneticPr fontId="3"/>
  </si>
  <si>
    <t>三ふっ化窒素</t>
    <rPh sb="0" eb="1">
      <t>3</t>
    </rPh>
    <rPh sb="3" eb="4">
      <t>カ</t>
    </rPh>
    <rPh sb="4" eb="6">
      <t>チッソ</t>
    </rPh>
    <phoneticPr fontId="3"/>
  </si>
  <si>
    <t>廃棄物由来</t>
    <rPh sb="0" eb="5">
      <t>ハイキブツユライ</t>
    </rPh>
    <phoneticPr fontId="3"/>
  </si>
  <si>
    <t>シート２</t>
    <phoneticPr fontId="3"/>
  </si>
  <si>
    <t>シート３</t>
    <phoneticPr fontId="3"/>
  </si>
  <si>
    <t>基準年度の補完的手段</t>
    <rPh sb="0" eb="4">
      <t>キジュンネンド</t>
    </rPh>
    <rPh sb="5" eb="10">
      <t>ホカンテキシュダン</t>
    </rPh>
    <phoneticPr fontId="3"/>
  </si>
  <si>
    <t>森林の保全及び整備</t>
    <rPh sb="0" eb="2">
      <t>シンリン</t>
    </rPh>
    <rPh sb="3" eb="6">
      <t>ホゼンオヨ</t>
    </rPh>
    <rPh sb="7" eb="9">
      <t>セイビ</t>
    </rPh>
    <phoneticPr fontId="3"/>
  </si>
  <si>
    <t>再エネ（他への供給分）</t>
    <rPh sb="0" eb="1">
      <t>サイ</t>
    </rPh>
    <rPh sb="4" eb="5">
      <t>タ</t>
    </rPh>
    <rPh sb="7" eb="11">
      <t>キョウキ</t>
    </rPh>
    <phoneticPr fontId="3"/>
  </si>
  <si>
    <t>グリーン電力の購入</t>
    <rPh sb="4" eb="6">
      <t>デンリョク</t>
    </rPh>
    <rPh sb="7" eb="9">
      <t>コウニュウ</t>
    </rPh>
    <phoneticPr fontId="3"/>
  </si>
  <si>
    <t>Ｊ－クレジット等購入量</t>
    <rPh sb="7" eb="8">
      <t>トウ</t>
    </rPh>
    <rPh sb="8" eb="11">
      <t>コウニュウリョウ</t>
    </rPh>
    <phoneticPr fontId="3"/>
  </si>
  <si>
    <t>その他オフセット</t>
    <rPh sb="2" eb="3">
      <t>タ</t>
    </rPh>
    <phoneticPr fontId="3"/>
  </si>
  <si>
    <t>目標年度の補完的手段</t>
    <rPh sb="0" eb="2">
      <t>モクヒョウ</t>
    </rPh>
    <rPh sb="2" eb="4">
      <t>ネンド</t>
    </rPh>
    <rPh sb="5" eb="10">
      <t>ホカンテキシュダン</t>
    </rPh>
    <phoneticPr fontId="3"/>
  </si>
  <si>
    <t>国内クレジット購入量</t>
    <rPh sb="0" eb="2">
      <t>コクナイ</t>
    </rPh>
    <rPh sb="7" eb="10">
      <t>コウニュウリョウ</t>
    </rPh>
    <phoneticPr fontId="3"/>
  </si>
  <si>
    <t>シート４</t>
    <phoneticPr fontId="3"/>
  </si>
  <si>
    <t>原単位</t>
    <rPh sb="0" eb="3">
      <t>ゲンタンイ</t>
    </rPh>
    <phoneticPr fontId="3"/>
  </si>
  <si>
    <t>密接な関係を持つ値</t>
    <rPh sb="0" eb="2">
      <t>ミッセツ</t>
    </rPh>
    <rPh sb="3" eb="5">
      <t>カンケイ</t>
    </rPh>
    <rPh sb="6" eb="7">
      <t>モ</t>
    </rPh>
    <rPh sb="8" eb="9">
      <t>アタイ</t>
    </rPh>
    <phoneticPr fontId="3"/>
  </si>
  <si>
    <t>基準年度</t>
    <rPh sb="0" eb="4">
      <t>キジュンネンド</t>
    </rPh>
    <phoneticPr fontId="3"/>
  </si>
  <si>
    <t>目標年度</t>
    <rPh sb="0" eb="4">
      <t>モクヒョウネンド</t>
    </rPh>
    <phoneticPr fontId="3"/>
  </si>
  <si>
    <t>事業活動に伴う原単位</t>
    <rPh sb="0" eb="4">
      <t>ジギョウカツドウ</t>
    </rPh>
    <rPh sb="5" eb="6">
      <t>トモナ</t>
    </rPh>
    <rPh sb="7" eb="10">
      <t>ゲンタンイ</t>
    </rPh>
    <phoneticPr fontId="3"/>
  </si>
  <si>
    <t>総合排出原単位</t>
    <rPh sb="0" eb="7">
      <t>ソウゴウハイシュツゲンタンイ</t>
    </rPh>
    <phoneticPr fontId="3"/>
  </si>
  <si>
    <t>複数の場合</t>
    <rPh sb="0" eb="2">
      <t>フクスウ</t>
    </rPh>
    <rPh sb="3" eb="5">
      <t>バアイ</t>
    </rPh>
    <phoneticPr fontId="3"/>
  </si>
  <si>
    <t>単位発熱量、CO２排出係数は対策指針で示した値が入力されています。(※）独自の根拠により数値を変更するときは、直接数値を入力してください。（※：電気のCO２排出係数は、対策指針値×1,000の値が表示されています。）</t>
    <rPh sb="0" eb="2">
      <t>タンイ</t>
    </rPh>
    <rPh sb="2" eb="4">
      <t>ハツネツ</t>
    </rPh>
    <rPh sb="4" eb="5">
      <t>リョウ</t>
    </rPh>
    <rPh sb="9" eb="11">
      <t>ハイシュツ</t>
    </rPh>
    <rPh sb="11" eb="13">
      <t>ケイスウ</t>
    </rPh>
    <rPh sb="14" eb="16">
      <t>タイサク</t>
    </rPh>
    <rPh sb="16" eb="18">
      <t>シシン</t>
    </rPh>
    <rPh sb="19" eb="20">
      <t>シメ</t>
    </rPh>
    <rPh sb="22" eb="23">
      <t>アタイ</t>
    </rPh>
    <rPh sb="24" eb="26">
      <t>ニュウリョク</t>
    </rPh>
    <rPh sb="36" eb="38">
      <t>ドクジ</t>
    </rPh>
    <rPh sb="39" eb="41">
      <t>コンキョ</t>
    </rPh>
    <rPh sb="44" eb="46">
      <t>スウチ</t>
    </rPh>
    <rPh sb="47" eb="49">
      <t>ヘンコウ</t>
    </rPh>
    <rPh sb="55" eb="57">
      <t>チョクセツ</t>
    </rPh>
    <rPh sb="57" eb="59">
      <t>スウチ</t>
    </rPh>
    <rPh sb="60" eb="62">
      <t>ニュウリョク</t>
    </rPh>
    <rPh sb="72" eb="74">
      <t>デンキ</t>
    </rPh>
    <rPh sb="84" eb="86">
      <t>タイサク</t>
    </rPh>
    <rPh sb="86" eb="89">
      <t>シシンチ</t>
    </rPh>
    <rPh sb="96" eb="97">
      <t>アタイ</t>
    </rPh>
    <rPh sb="98" eb="100">
      <t>ヒョウジ</t>
    </rPh>
    <phoneticPr fontId="4"/>
  </si>
  <si>
    <t>再生可能エネルギーによる買電※プルダウンメニューから再エネの種別を選択すること</t>
    <rPh sb="0" eb="4">
      <t>サイセイカノウ</t>
    </rPh>
    <rPh sb="12" eb="14">
      <t>カイデン</t>
    </rPh>
    <rPh sb="26" eb="27">
      <t>サイ</t>
    </rPh>
    <rPh sb="30" eb="32">
      <t>シュベツ</t>
    </rPh>
    <rPh sb="33" eb="35">
      <t>センタク</t>
    </rPh>
    <phoneticPr fontId="3"/>
  </si>
  <si>
    <t>再生可能エネルギーによる自家発電※プルダウンメニューから再エネの種別を選択すること</t>
    <rPh sb="0" eb="4">
      <t>サイセイカノウ</t>
    </rPh>
    <rPh sb="12" eb="14">
      <t>ジカ</t>
    </rPh>
    <rPh sb="14" eb="16">
      <t>ハツデン</t>
    </rPh>
    <phoneticPr fontId="3"/>
  </si>
  <si>
    <t>措置への対応状況【必須】
（ア～エのいずれかに〇）</t>
    <rPh sb="0" eb="2">
      <t>ソチ</t>
    </rPh>
    <rPh sb="4" eb="6">
      <t>タイオウ</t>
    </rPh>
    <rPh sb="6" eb="8">
      <t>ジョウキョウ</t>
    </rPh>
    <rPh sb="9" eb="11">
      <t>ヒッス</t>
    </rPh>
    <phoneticPr fontId="3"/>
  </si>
  <si>
    <t>　　　（実施する措置は６－２、６ー３に記載した項目数を含む）</t>
    <rPh sb="4" eb="6">
      <t>ジッシ</t>
    </rPh>
    <rPh sb="8" eb="10">
      <t>ソチ</t>
    </rPh>
    <rPh sb="19" eb="21">
      <t>キサイ</t>
    </rPh>
    <rPh sb="23" eb="25">
      <t>コウモク</t>
    </rPh>
    <rPh sb="25" eb="26">
      <t>スウ</t>
    </rPh>
    <rPh sb="27" eb="28">
      <t>フク</t>
    </rPh>
    <phoneticPr fontId="3"/>
  </si>
  <si>
    <t xml:space="preserve"> ※小数点第２位を四捨五入し、小数点第１位まで記入してください。</t>
    <rPh sb="2" eb="5">
      <t>ショウスウテン</t>
    </rPh>
    <rPh sb="5" eb="6">
      <t>ダイ</t>
    </rPh>
    <rPh sb="7" eb="8">
      <t>イ</t>
    </rPh>
    <rPh sb="9" eb="13">
      <t>シシャゴニュウ</t>
    </rPh>
    <rPh sb="15" eb="18">
      <t>ショウスウテン</t>
    </rPh>
    <rPh sb="18" eb="19">
      <t>ダイ</t>
    </rPh>
    <rPh sb="20" eb="21">
      <t>イ</t>
    </rPh>
    <rPh sb="23" eb="25">
      <t>キニュウ</t>
    </rPh>
    <phoneticPr fontId="3"/>
  </si>
  <si>
    <t>[R4-R6計画書提出事業者用(工場)]</t>
    <rPh sb="6" eb="9">
      <t>ケイカクショ</t>
    </rPh>
    <rPh sb="9" eb="11">
      <t>テイシュツ</t>
    </rPh>
    <rPh sb="11" eb="14">
      <t>ジギョウシャ</t>
    </rPh>
    <rPh sb="14" eb="15">
      <t>ヨウ</t>
    </rPh>
    <rPh sb="16" eb="18">
      <t>コウジョウ</t>
    </rPh>
    <phoneticPr fontId="4"/>
  </si>
  <si>
    <t>輸入原料炭</t>
  </si>
  <si>
    <t>コークス用原料炭</t>
  </si>
  <si>
    <t>吹込用原料炭</t>
  </si>
  <si>
    <t>輸入一般炭</t>
  </si>
  <si>
    <t>国産一般炭</t>
  </si>
  <si>
    <t>輸入無煙炭</t>
  </si>
  <si>
    <t>千ｍ３</t>
  </si>
  <si>
    <t>ＧＪ／千ｍ３</t>
  </si>
  <si>
    <t>実測値</t>
    <rPh sb="0" eb="3">
      <t>ジッソクチ</t>
    </rPh>
    <phoneticPr fontId="3"/>
  </si>
  <si>
    <t>黒液（絶乾）</t>
  </si>
  <si>
    <t>木材（絶乾）</t>
  </si>
  <si>
    <t>木質廃材（絶乾）</t>
  </si>
  <si>
    <t>バイオエタノール</t>
  </si>
  <si>
    <t>バイオディーゼル</t>
  </si>
  <si>
    <t>バイオガス</t>
  </si>
  <si>
    <t>その他バイオマス</t>
  </si>
  <si>
    <t>RDF</t>
  </si>
  <si>
    <t>RPF</t>
  </si>
  <si>
    <t>廃タイヤ</t>
  </si>
  <si>
    <t>廃油</t>
  </si>
  <si>
    <t>廃棄物ガス</t>
  </si>
  <si>
    <t>混合廃材</t>
  </si>
  <si>
    <t>水素</t>
  </si>
  <si>
    <t>アンモニア</t>
  </si>
  <si>
    <t>その他の非化石燃料</t>
  </si>
  <si>
    <t>原料炭</t>
    <phoneticPr fontId="3"/>
  </si>
  <si>
    <t>t</t>
  </si>
  <si>
    <t>買電</t>
    <rPh sb="0" eb="2">
      <t>カイデン</t>
    </rPh>
    <phoneticPr fontId="3"/>
  </si>
  <si>
    <t>電気事業者からの買電・自己託送や自営線（非化石燃料由来の非化石電気以外）</t>
    <rPh sb="0" eb="5">
      <t>デンキジギョウシャ</t>
    </rPh>
    <rPh sb="8" eb="10">
      <t>カイデン</t>
    </rPh>
    <rPh sb="33" eb="35">
      <t>イガイ</t>
    </rPh>
    <phoneticPr fontId="3"/>
  </si>
  <si>
    <t>オフサイトPPA・自己託送や自営線（非化石燃料由来の非化石電気）</t>
    <rPh sb="9" eb="13">
      <t>ジコタクソウ</t>
    </rPh>
    <rPh sb="14" eb="16">
      <t>ジエイ</t>
    </rPh>
    <rPh sb="16" eb="17">
      <t>セン</t>
    </rPh>
    <rPh sb="18" eb="25">
      <t>ヒカセキネンリョウユライ</t>
    </rPh>
    <rPh sb="26" eb="31">
      <t>ヒカセキデンキ</t>
    </rPh>
    <phoneticPr fontId="3"/>
  </si>
  <si>
    <t>自家発</t>
    <rPh sb="0" eb="3">
      <t>ジカハツ</t>
    </rPh>
    <phoneticPr fontId="3"/>
  </si>
  <si>
    <t>自家発電（非燃料由来の非化石電気）</t>
    <rPh sb="5" eb="10">
      <t>ヒネンリョウユライ</t>
    </rPh>
    <rPh sb="11" eb="16">
      <t>ヒカセキデンキ</t>
    </rPh>
    <phoneticPr fontId="3"/>
  </si>
  <si>
    <t>自家発電（上記以外）</t>
    <rPh sb="5" eb="9">
      <t>ジョウキイガイ</t>
    </rPh>
    <phoneticPr fontId="3"/>
  </si>
  <si>
    <t>投入した燃料・熱としてカウント</t>
    <rPh sb="0" eb="2">
      <t>トウニュウ</t>
    </rPh>
    <rPh sb="4" eb="6">
      <t>ネンリョウ</t>
    </rPh>
    <rPh sb="7" eb="8">
      <t>ネツ</t>
    </rPh>
    <phoneticPr fontId="3"/>
  </si>
  <si>
    <t>【根拠条⽂】算定省令第2条第4項、第4条第1項、第5条第1項、別表第1及び別表第5</t>
  </si>
  <si>
    <t>石油コークス又はFCCコーク</t>
    <rPh sb="6" eb="7">
      <t>マタ</t>
    </rPh>
    <phoneticPr fontId="3"/>
  </si>
  <si>
    <t>産業用蒸気以外の蒸気・温水・冷水</t>
    <rPh sb="5" eb="7">
      <t>イガイ</t>
    </rPh>
    <rPh sb="8" eb="10">
      <t>ジョウキ</t>
    </rPh>
    <rPh sb="11" eb="13">
      <t>オンスイ</t>
    </rPh>
    <rPh sb="14" eb="16">
      <t>レイスイ</t>
    </rPh>
    <phoneticPr fontId="3"/>
  </si>
  <si>
    <r>
      <t>【根拠条</t>
    </r>
    <r>
      <rPr>
        <sz val="11"/>
        <color theme="1"/>
        <rFont val="Microsoft JhengHei UI"/>
        <family val="2"/>
        <charset val="134"/>
      </rPr>
      <t>⽂</t>
    </r>
    <r>
      <rPr>
        <sz val="11"/>
        <color theme="1"/>
        <rFont val="ＭＳ ゴシック"/>
        <family val="2"/>
        <charset val="128"/>
      </rPr>
      <t>】算定省令第2条第4項及び別表第1</t>
    </r>
    <phoneticPr fontId="3"/>
  </si>
  <si>
    <t>電気事業者からの買電・自己託送や自営線（非化石燃料由来の非化石電気以外）</t>
    <phoneticPr fontId="3"/>
  </si>
  <si>
    <t>オフサイトPPA・自己託送や自営線（非化石燃料由来の非化石電気）</t>
    <phoneticPr fontId="3"/>
  </si>
  <si>
    <t>自家発電（上記以外）</t>
    <rPh sb="0" eb="2">
      <t>ジカ</t>
    </rPh>
    <rPh sb="2" eb="4">
      <t>ハツデン</t>
    </rPh>
    <rPh sb="5" eb="9">
      <t>ジョウキイガイ</t>
    </rPh>
    <phoneticPr fontId="3"/>
  </si>
  <si>
    <t>※投入した燃料・熱として計上する</t>
    <rPh sb="1" eb="3">
      <t>トウニュウ</t>
    </rPh>
    <rPh sb="5" eb="7">
      <t>ネンリョウ</t>
    </rPh>
    <rPh sb="8" eb="9">
      <t>ネツ</t>
    </rPh>
    <rPh sb="12" eb="14">
      <t>ケイジョウ</t>
    </rPh>
    <phoneticPr fontId="3"/>
  </si>
  <si>
    <t>単位発熱量⇒</t>
    <rPh sb="0" eb="5">
      <t>タンイハツネツリョウ</t>
    </rPh>
    <phoneticPr fontId="3"/>
  </si>
  <si>
    <t>ｔＣＯ3／ＧＪ</t>
  </si>
  <si>
    <t>ｔＣＯ4／ＧＪ</t>
  </si>
  <si>
    <t>ｔＣＯ5／ＧＪ</t>
  </si>
  <si>
    <t>ｔＣＯ6／ＧＪ</t>
  </si>
  <si>
    <t>非化石燃料</t>
    <rPh sb="0" eb="3">
      <t>ヒカセキ</t>
    </rPh>
    <rPh sb="3" eb="5">
      <t>ネンリョウ</t>
    </rPh>
    <phoneticPr fontId="3"/>
  </si>
  <si>
    <t>熱</t>
    <rPh sb="0" eb="1">
      <t>ネツ</t>
    </rPh>
    <phoneticPr fontId="3"/>
  </si>
  <si>
    <t>燃料</t>
    <rPh sb="0" eb="2">
      <t>ネンリョウ</t>
    </rPh>
    <phoneticPr fontId="4"/>
  </si>
  <si>
    <t>Ｇ－クレジット購入量</t>
    <rPh sb="7" eb="9">
      <t>コウニュウ</t>
    </rPh>
    <rPh sb="9" eb="10">
      <t>リョウ</t>
    </rPh>
    <phoneticPr fontId="4"/>
  </si>
  <si>
    <t>ふりがな</t>
    <phoneticPr fontId="3"/>
  </si>
  <si>
    <t>※水素エネルギーを利用している（する）場合は、「水素エネルギーの使用量」を別紙１－１に入力したものが反映されます。</t>
    <rPh sb="1" eb="3">
      <t>スイソ</t>
    </rPh>
    <rPh sb="9" eb="11">
      <t>リヨウ</t>
    </rPh>
    <rPh sb="19" eb="21">
      <t>バアイ</t>
    </rPh>
    <rPh sb="24" eb="26">
      <t>スイソ</t>
    </rPh>
    <rPh sb="32" eb="35">
      <t>シヨウリョウ</t>
    </rPh>
    <rPh sb="37" eb="39">
      <t>ベッシ</t>
    </rPh>
    <rPh sb="43" eb="45">
      <t>ニュウリョク</t>
    </rPh>
    <rPh sb="50" eb="52">
      <t>ハンエイ</t>
    </rPh>
    <phoneticPr fontId="4"/>
  </si>
  <si>
    <t>Ｇ－クレジットの購入</t>
    <rPh sb="8" eb="10">
      <t>コウニュウ</t>
    </rPh>
    <phoneticPr fontId="3"/>
  </si>
  <si>
    <t>ジェット燃料</t>
    <rPh sb="4" eb="6">
      <t>ネンリョウ</t>
    </rPh>
    <phoneticPr fontId="3"/>
  </si>
  <si>
    <t>ｋＬ</t>
    <phoneticPr fontId="3"/>
  </si>
  <si>
    <t>ジェット燃料</t>
    <rPh sb="4" eb="6">
      <t>ネンリョウ</t>
    </rPh>
    <phoneticPr fontId="3"/>
  </si>
  <si>
    <t>ｋＬ</t>
    <phoneticPr fontId="3"/>
  </si>
  <si>
    <t>※</t>
    <phoneticPr fontId="3"/>
  </si>
  <si>
    <t>※省エネ法施行規則第4条第2項、第3項</t>
    <rPh sb="1" eb="2">
      <t>ショウ</t>
    </rPh>
    <rPh sb="4" eb="5">
      <t>ホウ</t>
    </rPh>
    <rPh sb="5" eb="9">
      <t>セコウキソク</t>
    </rPh>
    <rPh sb="9" eb="10">
      <t>ダイ</t>
    </rPh>
    <rPh sb="11" eb="12">
      <t>ジョウ</t>
    </rPh>
    <rPh sb="12" eb="13">
      <t>ダイ</t>
    </rPh>
    <rPh sb="14" eb="15">
      <t>コウ</t>
    </rPh>
    <rPh sb="16" eb="17">
      <t>ダイ</t>
    </rPh>
    <rPh sb="18" eb="19">
      <t>コウ</t>
    </rPh>
    <phoneticPr fontId="3"/>
  </si>
  <si>
    <t>※電気事業者別排出係数(特定排出者の温室効果ガス排出量算定用)－R4年度実績－　R5.12.22 環境省・経済産業省公表</t>
    <phoneticPr fontId="3"/>
  </si>
  <si>
    <t>潤滑油</t>
    <rPh sb="0" eb="3">
      <t>ジュンカツユ</t>
    </rPh>
    <phoneticPr fontId="3"/>
  </si>
  <si>
    <t>潤滑油</t>
    <rPh sb="0" eb="3">
      <t>ジュンカツユ</t>
    </rPh>
    <phoneticPr fontId="3"/>
  </si>
  <si>
    <t>廃プラスチック（一般廃棄物）</t>
    <rPh sb="8" eb="13">
      <t>イッパンハイキブツ</t>
    </rPh>
    <phoneticPr fontId="3"/>
  </si>
  <si>
    <t>廃プラスチック（産業廃棄物）</t>
    <rPh sb="8" eb="13">
      <t>サンギョウハイキブツ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</si>
  <si>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</si>
  <si>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廃プラスチック（一般廃棄物）</t>
    <rPh sb="8" eb="13">
      <t>イッパンハイキブツ</t>
    </rPh>
    <phoneticPr fontId="3"/>
  </si>
  <si>
    <t>廃プラスチック（産業廃棄物）</t>
    <rPh sb="8" eb="10">
      <t>サンギョウ</t>
    </rPh>
    <rPh sb="10" eb="13">
      <t>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</si>
  <si>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</si>
  <si>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その他の化石燃料</t>
    <rPh sb="4" eb="6">
      <t>カセキ</t>
    </rPh>
    <rPh sb="6" eb="8">
      <t>ネンリョウ</t>
    </rPh>
    <phoneticPr fontId="3"/>
  </si>
  <si>
    <t>その他（　　　）
※種類、単位、単位発熱量を入力してください</t>
    <rPh sb="2" eb="3">
      <t>タ</t>
    </rPh>
    <rPh sb="10" eb="12">
      <t>シュルイ</t>
    </rPh>
    <rPh sb="13" eb="15">
      <t>タンイ</t>
    </rPh>
    <rPh sb="16" eb="18">
      <t>タンイ</t>
    </rPh>
    <rPh sb="18" eb="20">
      <t>ハツネツ</t>
    </rPh>
    <rPh sb="20" eb="21">
      <t>リョウ</t>
    </rPh>
    <rPh sb="22" eb="24">
      <t>ニュウリョク</t>
    </rPh>
    <phoneticPr fontId="3"/>
  </si>
  <si>
    <t>発電用高炉ガス</t>
    <rPh sb="0" eb="3">
      <t>ハツデンヨウ</t>
    </rPh>
    <rPh sb="3" eb="5">
      <t>コウロ</t>
    </rPh>
    <phoneticPr fontId="3"/>
  </si>
  <si>
    <t>発電用高炉ガス</t>
    <rPh sb="0" eb="3">
      <t>ハツデンヨウ</t>
    </rPh>
    <phoneticPr fontId="3"/>
  </si>
  <si>
    <t>熱供給事業者ごとの係数</t>
    <rPh sb="0" eb="6">
      <t>ネツキョウキュウジギョウシャ</t>
    </rPh>
    <rPh sb="9" eb="11">
      <t>ケイスウ</t>
    </rPh>
    <phoneticPr fontId="3"/>
  </si>
  <si>
    <t>-</t>
    <phoneticPr fontId="3"/>
  </si>
  <si>
    <t>非化石電気の種別</t>
    <rPh sb="0" eb="3">
      <t>ヒカセキ</t>
    </rPh>
    <rPh sb="3" eb="5">
      <t>デンキ</t>
    </rPh>
    <rPh sb="6" eb="8">
      <t>シュベツ</t>
    </rPh>
    <phoneticPr fontId="3"/>
  </si>
  <si>
    <t>※R4-6提出用（R3実績を算出するための係数）</t>
    <rPh sb="5" eb="8">
      <t>テイシュツヨウ</t>
    </rPh>
    <rPh sb="11" eb="13">
      <t>ジッセキ</t>
    </rPh>
    <rPh sb="14" eb="16">
      <t>サンシュツ</t>
    </rPh>
    <rPh sb="21" eb="23">
      <t>ケイスウ</t>
    </rPh>
    <phoneticPr fontId="3"/>
  </si>
  <si>
    <t>※実施率(％)＝(当該事業者が計画書において実施する措置（ア・イに該当する措置項目の数）)/
　　　　　　　　　　　　　　　　　　　　　　　　　　　　　　　　(共通項目＋当該事業者の該当項目)×100</t>
    <rPh sb="1" eb="3">
      <t>ジッシ</t>
    </rPh>
    <rPh sb="3" eb="4">
      <t>リツ</t>
    </rPh>
    <rPh sb="9" eb="11">
      <t>トウガイ</t>
    </rPh>
    <rPh sb="11" eb="14">
      <t>ジギョウシャ</t>
    </rPh>
    <rPh sb="15" eb="18">
      <t>ケイカクショ</t>
    </rPh>
    <rPh sb="22" eb="24">
      <t>ジッシ</t>
    </rPh>
    <rPh sb="26" eb="28">
      <t>ソチ</t>
    </rPh>
    <rPh sb="80" eb="82">
      <t>キョウツウ</t>
    </rPh>
    <rPh sb="82" eb="84">
      <t>コウモク</t>
    </rPh>
    <rPh sb="85" eb="87">
      <t>トウガイ</t>
    </rPh>
    <rPh sb="87" eb="90">
      <t>ジギョウシャ</t>
    </rPh>
    <rPh sb="91" eb="93">
      <t>ガイトウ</t>
    </rPh>
    <rPh sb="93" eb="95">
      <t>コウモク</t>
    </rPh>
    <phoneticPr fontId="3"/>
  </si>
  <si>
    <t>※ウに該当する場合は、実施しない理由を別紙理由書（任意様式）又は備考欄に記入してください。</t>
    <phoneticPr fontId="3"/>
  </si>
  <si>
    <t>※措置項目の「実施済の基準」（ガイドブック参照）において同一項目内に１つでも「実施しない」の項目がある場合は、「実施済」や「実施予定」、「非該当」の項目があったとしても「ウ 実施しない」となります。</t>
    <rPh sb="46" eb="48">
      <t>コウモク</t>
    </rPh>
    <rPh sb="56" eb="59">
      <t>ジッシスミ</t>
    </rPh>
    <rPh sb="62" eb="66">
      <t>ジッシヨテイ</t>
    </rPh>
    <rPh sb="69" eb="72">
      <t>ヒガイトウ</t>
    </rPh>
    <rPh sb="74" eb="76">
      <t>コウモク</t>
    </rPh>
    <rPh sb="87" eb="89">
      <t>ジッシ</t>
    </rPh>
    <phoneticPr fontId="3"/>
  </si>
  <si>
    <t>再生可能エネルギー使用量</t>
    <rPh sb="0" eb="4">
      <t>サイセイカノウ</t>
    </rPh>
    <rPh sb="9" eb="12">
      <t>シヨウリョウ</t>
    </rPh>
    <phoneticPr fontId="3"/>
  </si>
  <si>
    <t>燃料・熱</t>
    <rPh sb="0" eb="2">
      <t>ネンリョウ</t>
    </rPh>
    <rPh sb="3" eb="4">
      <t>ネツ</t>
    </rPh>
    <phoneticPr fontId="3"/>
  </si>
  <si>
    <t>買電</t>
    <rPh sb="0" eb="2">
      <t>カイデン</t>
    </rPh>
    <phoneticPr fontId="3"/>
  </si>
  <si>
    <t>自家発電</t>
    <rPh sb="0" eb="4">
      <t>ジカハツデン</t>
    </rPh>
    <phoneticPr fontId="3"/>
  </si>
  <si>
    <t>ア　実施済</t>
    <rPh sb="2" eb="4">
      <t>ジッシ</t>
    </rPh>
    <rPh sb="4" eb="5">
      <t>スミ</t>
    </rPh>
    <phoneticPr fontId="4"/>
  </si>
  <si>
    <t>事業者名</t>
    <rPh sb="0" eb="3">
      <t>ジギョウシャ</t>
    </rPh>
    <rPh sb="3" eb="4">
      <t>メイ</t>
    </rPh>
    <phoneticPr fontId="49"/>
  </si>
  <si>
    <t>事業所名</t>
    <rPh sb="0" eb="3">
      <t>ジギョウショ</t>
    </rPh>
    <rPh sb="3" eb="4">
      <t>メイ</t>
    </rPh>
    <phoneticPr fontId="49"/>
  </si>
  <si>
    <t>事業所の住所</t>
    <rPh sb="0" eb="3">
      <t>ジギョウショ</t>
    </rPh>
    <rPh sb="4" eb="6">
      <t>ジュウショ</t>
    </rPh>
    <phoneticPr fontId="49"/>
  </si>
  <si>
    <t>担当者名</t>
    <rPh sb="0" eb="3">
      <t>タントウシャ</t>
    </rPh>
    <rPh sb="3" eb="4">
      <t>メイ</t>
    </rPh>
    <phoneticPr fontId="3"/>
  </si>
  <si>
    <t>メールアドレス</t>
    <phoneticPr fontId="3"/>
  </si>
  <si>
    <t>電話番号</t>
    <rPh sb="0" eb="4">
      <t>デンワバンゴウ</t>
    </rPh>
    <phoneticPr fontId="3"/>
  </si>
  <si>
    <t>派遣は不要です</t>
    <rPh sb="0" eb="2">
      <t>はけん</t>
    </rPh>
    <rPh sb="3" eb="5">
      <t>ふよう</t>
    </rPh>
    <phoneticPr fontId="48" type="Hiragana"/>
  </si>
  <si>
    <t>回答欄</t>
    <rPh sb="0" eb="2">
      <t>かいとう</t>
    </rPh>
    <rPh sb="2" eb="3">
      <t>らん</t>
    </rPh>
    <phoneticPr fontId="48" type="Hiragana"/>
  </si>
  <si>
    <t>質問</t>
    <rPh sb="0" eb="2">
      <t>しつもん</t>
    </rPh>
    <phoneticPr fontId="48" type="Hiragana"/>
  </si>
  <si>
    <t>　本計画書の提出後、評価がＢ、Ｃ である事業者を対象に省エネの専門家を派遣し、CO2排出量把握や省エネ等脱炭素対策の技術的助言、その他情報提供を行っています。
　このような派遣が不要な場合は回答欄に○を付してください。</t>
    <rPh sb="1" eb="5">
      <t>ホンケイカクショ</t>
    </rPh>
    <rPh sb="6" eb="9">
      <t>テイシュツゴ</t>
    </rPh>
    <rPh sb="10" eb="12">
      <t>ヒョウカ</t>
    </rPh>
    <rPh sb="20" eb="23">
      <t>ジギョウシャ</t>
    </rPh>
    <rPh sb="24" eb="26">
      <t>タイショウ</t>
    </rPh>
    <rPh sb="27" eb="28">
      <t>ショウ</t>
    </rPh>
    <rPh sb="31" eb="34">
      <t>センモンカ</t>
    </rPh>
    <rPh sb="35" eb="37">
      <t>ハケン</t>
    </rPh>
    <rPh sb="72" eb="73">
      <t>オコナ</t>
    </rPh>
    <rPh sb="86" eb="88">
      <t>ハケン</t>
    </rPh>
    <rPh sb="89" eb="91">
      <t>フヨウ</t>
    </rPh>
    <rPh sb="92" eb="94">
      <t>バアイ</t>
    </rPh>
    <rPh sb="95" eb="98">
      <t>カイトウラン</t>
    </rPh>
    <rPh sb="101" eb="102">
      <t>フ</t>
    </rPh>
    <phoneticPr fontId="3"/>
  </si>
  <si>
    <t>○</t>
    <phoneticPr fontId="3"/>
  </si>
  <si>
    <t>確認表</t>
    <rPh sb="0" eb="3">
      <t>カクニンヒョウ</t>
    </rPh>
    <phoneticPr fontId="3"/>
  </si>
  <si>
    <t>助言不要</t>
    <rPh sb="0" eb="2">
      <t>ジョゲン</t>
    </rPh>
    <rPh sb="2" eb="4">
      <t>フヨウ</t>
    </rPh>
    <phoneticPr fontId="3"/>
  </si>
  <si>
    <t>ア　実施済</t>
    <phoneticPr fontId="4"/>
  </si>
  <si>
    <t>エネ起GHG</t>
    <rPh sb="2" eb="3">
      <t>キ</t>
    </rPh>
    <phoneticPr fontId="4"/>
  </si>
  <si>
    <t>非エネ起GHG</t>
    <rPh sb="0" eb="1">
      <t>ヒ</t>
    </rPh>
    <rPh sb="3" eb="4">
      <t>キ</t>
    </rPh>
    <phoneticPr fontId="4"/>
  </si>
  <si>
    <t>＜備考欄＞</t>
    <rPh sb="1" eb="3">
      <t>ビコウ</t>
    </rPh>
    <rPh sb="3" eb="4">
      <t>ラン</t>
    </rPh>
    <phoneticPr fontId="3"/>
  </si>
  <si>
    <t>特定事業者の住所、職名及び氏名に記入漏れがないか</t>
    <rPh sb="9" eb="11">
      <t>ショクメイ</t>
    </rPh>
    <rPh sb="11" eb="12">
      <t>オヨ</t>
    </rPh>
    <phoneticPr fontId="4"/>
  </si>
  <si>
    <t>原則、法人の代表者名を記入する。対象となる工場長等名で提出する場合は法人の代表者が作成した委任状を提出すること</t>
    <rPh sb="0" eb="2">
      <t>ゲンソク</t>
    </rPh>
    <rPh sb="3" eb="5">
      <t>ホウジン</t>
    </rPh>
    <rPh sb="6" eb="9">
      <t>ダイヒョウシャ</t>
    </rPh>
    <rPh sb="9" eb="10">
      <t>メイ</t>
    </rPh>
    <rPh sb="11" eb="13">
      <t>キニュウ</t>
    </rPh>
    <rPh sb="16" eb="18">
      <t>タイショウ</t>
    </rPh>
    <rPh sb="21" eb="24">
      <t>コウジョウチョウ</t>
    </rPh>
    <rPh sb="24" eb="25">
      <t>トウ</t>
    </rPh>
    <rPh sb="25" eb="26">
      <t>メイ</t>
    </rPh>
    <rPh sb="27" eb="29">
      <t>テイシュツ</t>
    </rPh>
    <rPh sb="31" eb="33">
      <t>バアイ</t>
    </rPh>
    <rPh sb="34" eb="36">
      <t>ホウジン</t>
    </rPh>
    <rPh sb="37" eb="40">
      <t>ダイヒョウシャ</t>
    </rPh>
    <rPh sb="41" eb="43">
      <t>サクセイ</t>
    </rPh>
    <rPh sb="45" eb="48">
      <t>イニンジョウ</t>
    </rPh>
    <rPh sb="49" eb="51">
      <t>テイシュツ</t>
    </rPh>
    <phoneticPr fontId="3"/>
  </si>
  <si>
    <t>中小排出事業者の場合は空欄とすること</t>
    <rPh sb="0" eb="7">
      <t>チュウショウハイシュツジギョウシャ</t>
    </rPh>
    <rPh sb="8" eb="10">
      <t>バアイ</t>
    </rPh>
    <rPh sb="11" eb="13">
      <t>クウラン</t>
    </rPh>
    <phoneticPr fontId="3"/>
  </si>
  <si>
    <t>連絡先（郵便番号、住所、担当者氏名（会社、部署名）、電話番号、メールアドレス）を記入しているか</t>
    <rPh sb="0" eb="3">
      <t>レンラクサキ</t>
    </rPh>
    <rPh sb="4" eb="8">
      <t>ユウビンバンゴウ</t>
    </rPh>
    <rPh sb="9" eb="11">
      <t>ジュウショ</t>
    </rPh>
    <rPh sb="12" eb="15">
      <t>タントウシャ</t>
    </rPh>
    <rPh sb="15" eb="17">
      <t>シメイ</t>
    </rPh>
    <rPh sb="18" eb="20">
      <t>カイシャ</t>
    </rPh>
    <rPh sb="21" eb="23">
      <t>ブショ</t>
    </rPh>
    <rPh sb="23" eb="24">
      <t>メイ</t>
    </rPh>
    <rPh sb="26" eb="30">
      <t>デンワバンゴウ</t>
    </rPh>
    <rPh sb="40" eb="42">
      <t>キニュウ</t>
    </rPh>
    <phoneticPr fontId="4"/>
  </si>
  <si>
    <t>連絡先には書類についての疑義への対応ができる部署や担当者名を記入してください</t>
    <rPh sb="0" eb="3">
      <t>レンラクサキ</t>
    </rPh>
    <rPh sb="5" eb="7">
      <t>ショルイ</t>
    </rPh>
    <rPh sb="12" eb="14">
      <t>ギギ</t>
    </rPh>
    <rPh sb="16" eb="18">
      <t>タイオウ</t>
    </rPh>
    <rPh sb="22" eb="24">
      <t>ブショ</t>
    </rPh>
    <rPh sb="25" eb="28">
      <t>タントウシャ</t>
    </rPh>
    <rPh sb="28" eb="29">
      <t>メイ</t>
    </rPh>
    <rPh sb="30" eb="32">
      <t>キニュウ</t>
    </rPh>
    <phoneticPr fontId="3"/>
  </si>
  <si>
    <t>３　基準年度における温室効果ガスの排出量等</t>
    <phoneticPr fontId="3"/>
  </si>
  <si>
    <t xml:space="preserve">
基準年度、目標年度ともに正常に数値が表示されているか</t>
    <rPh sb="1" eb="3">
      <t>キジュン</t>
    </rPh>
    <rPh sb="3" eb="5">
      <t>ネンド</t>
    </rPh>
    <rPh sb="6" eb="8">
      <t>モクヒョウ</t>
    </rPh>
    <rPh sb="8" eb="10">
      <t>ネンド</t>
    </rPh>
    <rPh sb="13" eb="15">
      <t>セイジョウ</t>
    </rPh>
    <rPh sb="16" eb="18">
      <t>スウチ</t>
    </rPh>
    <rPh sb="19" eb="21">
      <t>ヒョウジ</t>
    </rPh>
    <phoneticPr fontId="4"/>
  </si>
  <si>
    <t>補完的手段による削減量はシート2、3の数値が反映されているか</t>
    <rPh sb="0" eb="5">
      <t>ホカンテキシュダン</t>
    </rPh>
    <rPh sb="8" eb="11">
      <t>サクゲンリョウ</t>
    </rPh>
    <rPh sb="19" eb="21">
      <t>スウチ</t>
    </rPh>
    <rPh sb="22" eb="24">
      <t>ハンエイ</t>
    </rPh>
    <phoneticPr fontId="4"/>
  </si>
  <si>
    <t>４　達成すべき目標</t>
    <rPh sb="2" eb="4">
      <t>タッセイ</t>
    </rPh>
    <rPh sb="7" eb="9">
      <t>モクヒョウ</t>
    </rPh>
    <phoneticPr fontId="3"/>
  </si>
  <si>
    <t>温室効果ガス総合排出量の削減率及び温室効果ガス総合排出源単位の削減率は、「（基準年度の総合排出量）-（目標年度の総合排出量）/（基準年度の総合排出量）×１００」として算出しているか
※温室効果ガス総合排出原単位の場合は、総合排出量を総合排出原単位と読み替える</t>
    <rPh sb="0" eb="2">
      <t>オンシツ</t>
    </rPh>
    <rPh sb="2" eb="4">
      <t>コウカ</t>
    </rPh>
    <rPh sb="6" eb="8">
      <t>ソウゴウ</t>
    </rPh>
    <rPh sb="8" eb="10">
      <t>ハイシュツ</t>
    </rPh>
    <rPh sb="10" eb="11">
      <t>リョウ</t>
    </rPh>
    <rPh sb="12" eb="14">
      <t>サクゲン</t>
    </rPh>
    <rPh sb="14" eb="15">
      <t>リツ</t>
    </rPh>
    <rPh sb="15" eb="16">
      <t>オヨ</t>
    </rPh>
    <rPh sb="17" eb="19">
      <t>オンシツ</t>
    </rPh>
    <rPh sb="19" eb="21">
      <t>コウカ</t>
    </rPh>
    <rPh sb="23" eb="25">
      <t>ソウゴウ</t>
    </rPh>
    <rPh sb="25" eb="27">
      <t>ハイシュツ</t>
    </rPh>
    <rPh sb="27" eb="28">
      <t>ゲン</t>
    </rPh>
    <rPh sb="28" eb="30">
      <t>タンイ</t>
    </rPh>
    <rPh sb="31" eb="33">
      <t>サクゲン</t>
    </rPh>
    <rPh sb="33" eb="34">
      <t>リツ</t>
    </rPh>
    <rPh sb="38" eb="42">
      <t>キジュンネンド</t>
    </rPh>
    <rPh sb="43" eb="48">
      <t>ソウゴウハイシュツリョウ</t>
    </rPh>
    <rPh sb="51" eb="55">
      <t>モクヒョウネンド</t>
    </rPh>
    <rPh sb="56" eb="61">
      <t>ソウゴウハイシュツリョウ</t>
    </rPh>
    <rPh sb="64" eb="68">
      <t>キジュンネンド</t>
    </rPh>
    <rPh sb="69" eb="74">
      <t>ソウゴウハイシュツリョウ</t>
    </rPh>
    <rPh sb="83" eb="85">
      <t>サンシュツ</t>
    </rPh>
    <rPh sb="92" eb="96">
      <t>オンシツコウカ</t>
    </rPh>
    <rPh sb="98" eb="100">
      <t>ソウゴウ</t>
    </rPh>
    <rPh sb="100" eb="102">
      <t>ハイシュツ</t>
    </rPh>
    <rPh sb="102" eb="105">
      <t>ゲンタンイ</t>
    </rPh>
    <rPh sb="106" eb="108">
      <t>バアイ</t>
    </rPh>
    <rPh sb="110" eb="115">
      <t>ソウゴウハイシュツリョウ</t>
    </rPh>
    <rPh sb="116" eb="123">
      <t>ソウゴウハイシュツゲンタンイ</t>
    </rPh>
    <rPh sb="124" eb="125">
      <t>ヨ</t>
    </rPh>
    <rPh sb="126" eb="127">
      <t>カ</t>
    </rPh>
    <phoneticPr fontId="3"/>
  </si>
  <si>
    <t>温室効果ガス総合排出量の削減率及び温室効果ガス総合排出源単位の削減率は、小数点第２位を四捨五入し、小数点第１位まで記入しているか</t>
    <rPh sb="36" eb="39">
      <t>ショウスウテン</t>
    </rPh>
    <rPh sb="39" eb="40">
      <t>ダイ</t>
    </rPh>
    <rPh sb="41" eb="42">
      <t>イ</t>
    </rPh>
    <rPh sb="43" eb="47">
      <t>シシャゴニュウ</t>
    </rPh>
    <rPh sb="49" eb="52">
      <t>ショウスウテン</t>
    </rPh>
    <rPh sb="52" eb="53">
      <t>ダイ</t>
    </rPh>
    <rPh sb="54" eb="55">
      <t>イ</t>
    </rPh>
    <rPh sb="57" eb="59">
      <t>キニュウ</t>
    </rPh>
    <phoneticPr fontId="3"/>
  </si>
  <si>
    <t>温室効果ガス総合排出原単位の削減率はシート4に入力された数値を踏まえ、「（基準年度の総合排出量）-（目標年度の総合排出量）/（基準年度の総合排出量）×１００」として算出しているか</t>
    <rPh sb="0" eb="4">
      <t>オンシツコウカ</t>
    </rPh>
    <rPh sb="6" eb="13">
      <t>ソウゴウハイシュツゲンタンイ</t>
    </rPh>
    <rPh sb="14" eb="17">
      <t>サクゲンリツ</t>
    </rPh>
    <rPh sb="23" eb="25">
      <t>ニュウリョク</t>
    </rPh>
    <rPh sb="28" eb="30">
      <t>スウチ</t>
    </rPh>
    <rPh sb="31" eb="32">
      <t>フ</t>
    </rPh>
    <rPh sb="82" eb="84">
      <t>サンシュツ</t>
    </rPh>
    <phoneticPr fontId="3"/>
  </si>
  <si>
    <t>５　エネルギー使用の状況</t>
    <rPh sb="7" eb="9">
      <t>シヨウ</t>
    </rPh>
    <rPh sb="10" eb="12">
      <t>ジョウキョウ</t>
    </rPh>
    <phoneticPr fontId="3"/>
  </si>
  <si>
    <t>非化石エネルギーを使用している場合は、その種別を選択し、適切な使用量を記入しているか</t>
    <rPh sb="0" eb="3">
      <t>ヒカセキ</t>
    </rPh>
    <rPh sb="9" eb="11">
      <t>シヨウ</t>
    </rPh>
    <rPh sb="15" eb="17">
      <t>バアイ</t>
    </rPh>
    <rPh sb="21" eb="23">
      <t>シュベツ</t>
    </rPh>
    <rPh sb="24" eb="26">
      <t>センタク</t>
    </rPh>
    <rPh sb="28" eb="30">
      <t>テキセツ</t>
    </rPh>
    <rPh sb="31" eb="34">
      <t>シヨウリョウ</t>
    </rPh>
    <rPh sb="35" eb="37">
      <t>キニュウ</t>
    </rPh>
    <phoneticPr fontId="3"/>
  </si>
  <si>
    <t>1-1と整合を図ること</t>
    <rPh sb="4" eb="6">
      <t>セイゴウ</t>
    </rPh>
    <rPh sb="7" eb="8">
      <t>ハカ</t>
    </rPh>
    <phoneticPr fontId="3"/>
  </si>
  <si>
    <t>使用量を記入した場合は、適切な単位が記入しているか</t>
    <rPh sb="0" eb="3">
      <t>シヨウリョウ</t>
    </rPh>
    <rPh sb="4" eb="6">
      <t>キニュウ</t>
    </rPh>
    <rPh sb="8" eb="10">
      <t>バアイ</t>
    </rPh>
    <rPh sb="12" eb="14">
      <t>テキセツ</t>
    </rPh>
    <rPh sb="15" eb="17">
      <t>タンイ</t>
    </rPh>
    <rPh sb="18" eb="20">
      <t>キニュウ</t>
    </rPh>
    <phoneticPr fontId="3"/>
  </si>
  <si>
    <t>６　温室効果ガスの排出を抑制するために実施する措置　</t>
    <rPh sb="2" eb="6">
      <t>オンシツコウカ</t>
    </rPh>
    <rPh sb="9" eb="11">
      <t>ハイシュツ</t>
    </rPh>
    <rPh sb="12" eb="14">
      <t>ヨクセイ</t>
    </rPh>
    <rPh sb="19" eb="21">
      <t>ジッシ</t>
    </rPh>
    <rPh sb="23" eb="25">
      <t>ソチ</t>
    </rPh>
    <phoneticPr fontId="3"/>
  </si>
  <si>
    <t>ガイドブックを確認し、基準を満たしていることを確認しているか</t>
    <rPh sb="7" eb="9">
      <t>カクニン</t>
    </rPh>
    <rPh sb="11" eb="13">
      <t>キジュン</t>
    </rPh>
    <rPh sb="14" eb="15">
      <t>ミ</t>
    </rPh>
    <rPh sb="23" eb="25">
      <t>カクニン</t>
    </rPh>
    <phoneticPr fontId="4"/>
  </si>
  <si>
    <t>実施しない項目が１つてもある場合はウ実施しないを選択する</t>
    <rPh sb="0" eb="2">
      <t>ジッシ</t>
    </rPh>
    <rPh sb="5" eb="7">
      <t>コウモク</t>
    </rPh>
    <rPh sb="14" eb="16">
      <t>バアイ</t>
    </rPh>
    <rPh sb="18" eb="20">
      <t>ジッシ</t>
    </rPh>
    <rPh sb="24" eb="26">
      <t>センタク</t>
    </rPh>
    <phoneticPr fontId="3"/>
  </si>
  <si>
    <t>措置への対応状況はア～エのいずれかを選択しているか</t>
    <rPh sb="0" eb="2">
      <t>ソチ</t>
    </rPh>
    <rPh sb="4" eb="8">
      <t>タイオウジョウキョウ</t>
    </rPh>
    <rPh sb="18" eb="20">
      <t>センタク</t>
    </rPh>
    <phoneticPr fontId="4"/>
  </si>
  <si>
    <t>アとイのみ併記可能</t>
    <rPh sb="5" eb="7">
      <t>ヘイキ</t>
    </rPh>
    <rPh sb="7" eb="9">
      <t>カノウ</t>
    </rPh>
    <phoneticPr fontId="3"/>
  </si>
  <si>
    <t>「ウ　実施しない」の場合、その理由が備考欄に記入または理由書を添付しているか</t>
    <rPh sb="3" eb="5">
      <t>ジッシ</t>
    </rPh>
    <rPh sb="10" eb="12">
      <t>バアイ</t>
    </rPh>
    <rPh sb="15" eb="17">
      <t>リユウ</t>
    </rPh>
    <rPh sb="18" eb="21">
      <t>ビコウラン</t>
    </rPh>
    <rPh sb="22" eb="24">
      <t>キニュウ</t>
    </rPh>
    <rPh sb="27" eb="30">
      <t>リユウショ</t>
    </rPh>
    <rPh sb="31" eb="33">
      <t>テンプ</t>
    </rPh>
    <phoneticPr fontId="3"/>
  </si>
  <si>
    <t>４．シート1-2、シート2・3</t>
    <phoneticPr fontId="4"/>
  </si>
  <si>
    <t>エネルギーの使用量は整数で記入しているか</t>
    <rPh sb="6" eb="9">
      <t>シヨウリョウ</t>
    </rPh>
    <rPh sb="10" eb="12">
      <t>セイスウ</t>
    </rPh>
    <rPh sb="13" eb="15">
      <t>キニュウ</t>
    </rPh>
    <phoneticPr fontId="3"/>
  </si>
  <si>
    <t>その他のエネルギーは（）内に具体の種類を記入しているか</t>
    <rPh sb="2" eb="3">
      <t>タ</t>
    </rPh>
    <rPh sb="12" eb="13">
      <t>ナイ</t>
    </rPh>
    <rPh sb="14" eb="16">
      <t>グタイ</t>
    </rPh>
    <rPh sb="17" eb="19">
      <t>シュルイ</t>
    </rPh>
    <rPh sb="20" eb="22">
      <t>キニュウ</t>
    </rPh>
    <phoneticPr fontId="3"/>
  </si>
  <si>
    <t>エネルギーの発熱量又はCO2排出係数が異なる場合は、枠外の排出係数を変更し、備考欄にその理由を記載しているか</t>
    <rPh sb="6" eb="9">
      <t>ハツネツリョウ</t>
    </rPh>
    <rPh sb="9" eb="10">
      <t>マタ</t>
    </rPh>
    <rPh sb="14" eb="18">
      <t>ハイシュツケイスウ</t>
    </rPh>
    <rPh sb="19" eb="20">
      <t>コト</t>
    </rPh>
    <rPh sb="22" eb="24">
      <t>バアイ</t>
    </rPh>
    <rPh sb="26" eb="28">
      <t>ワクガイ</t>
    </rPh>
    <rPh sb="29" eb="33">
      <t>ハイシュツケイスウ</t>
    </rPh>
    <rPh sb="34" eb="36">
      <t>ヘンコウ</t>
    </rPh>
    <rPh sb="38" eb="41">
      <t>ビコウラン</t>
    </rPh>
    <rPh sb="44" eb="46">
      <t>リユウ</t>
    </rPh>
    <rPh sb="47" eb="49">
      <t>キサイ</t>
    </rPh>
    <phoneticPr fontId="3"/>
  </si>
  <si>
    <t>電力を使用している場合、電力排出係数は該当する年度の値であるか</t>
    <rPh sb="0" eb="2">
      <t>デンリョク</t>
    </rPh>
    <rPh sb="3" eb="5">
      <t>シヨウ</t>
    </rPh>
    <rPh sb="9" eb="11">
      <t>バアイ</t>
    </rPh>
    <rPh sb="12" eb="18">
      <t>デンリョクハイシュツケイスウ</t>
    </rPh>
    <rPh sb="19" eb="21">
      <t>ガイトウ</t>
    </rPh>
    <rPh sb="23" eb="25">
      <t>ネンド</t>
    </rPh>
    <rPh sb="26" eb="27">
      <t>アタイ</t>
    </rPh>
    <phoneticPr fontId="3"/>
  </si>
  <si>
    <t>５．シート2・3（該当する事業者のみ）</t>
    <rPh sb="9" eb="11">
      <t>ガイトウ</t>
    </rPh>
    <rPh sb="13" eb="16">
      <t>ジギョウシャ</t>
    </rPh>
    <phoneticPr fontId="4"/>
  </si>
  <si>
    <t>補完的手段による削減量がある場合は、備考欄に該当番号や概要等を記入しているか</t>
    <rPh sb="0" eb="5">
      <t>ホカンテキシュダン</t>
    </rPh>
    <rPh sb="8" eb="11">
      <t>サクゲンリョウ</t>
    </rPh>
    <rPh sb="14" eb="16">
      <t>バアイ</t>
    </rPh>
    <rPh sb="18" eb="21">
      <t>ビコウラン</t>
    </rPh>
    <rPh sb="22" eb="24">
      <t>ガイトウ</t>
    </rPh>
    <rPh sb="24" eb="26">
      <t>バンゴウ</t>
    </rPh>
    <rPh sb="27" eb="29">
      <t>ガイヨウ</t>
    </rPh>
    <rPh sb="29" eb="30">
      <t>トウ</t>
    </rPh>
    <rPh sb="31" eb="33">
      <t>キニュウ</t>
    </rPh>
    <phoneticPr fontId="4"/>
  </si>
  <si>
    <t>確認票</t>
    <rPh sb="0" eb="2">
      <t>かくにん</t>
    </rPh>
    <rPh sb="2" eb="3">
      <t>ひょう</t>
    </rPh>
    <phoneticPr fontId="48" type="Hiragana"/>
  </si>
  <si>
    <t>TEL　058-272-1111(内線2944)</t>
    <phoneticPr fontId="4"/>
  </si>
  <si>
    <t>確認票</t>
    <rPh sb="0" eb="3">
      <t>カクニンヒョウ</t>
    </rPh>
    <phoneticPr fontId="3"/>
  </si>
  <si>
    <t>派遣不要</t>
    <rPh sb="0" eb="4">
      <t>ハケンフヨウ</t>
    </rPh>
    <phoneticPr fontId="3"/>
  </si>
  <si>
    <t>R5第４回岐阜県温室効果ガス排出削減 業種別実務セミナー（：中外テクノス株式会社）</t>
    <phoneticPr fontId="3"/>
  </si>
  <si>
    <t>※一方で、同一項目内に「実施済」と「実施予定」、「非該当」がある場合は、「ア　実施済」「イ　実施予定」となります。</t>
    <rPh sb="18" eb="22">
      <t>ジッシヨテイ</t>
    </rPh>
    <rPh sb="46" eb="50">
      <t>ジッシヨテイ</t>
    </rPh>
    <phoneticPr fontId="3"/>
  </si>
  <si>
    <t>※１　評価結果として、Ａ、Ｂ、Ｃのいずれかが自動で表示されます。</t>
    <rPh sb="3" eb="7">
      <t>ヒョウカケッカ</t>
    </rPh>
    <rPh sb="22" eb="24">
      <t>ジドウ</t>
    </rPh>
    <rPh sb="25" eb="27">
      <t>ヒョウジ</t>
    </rPh>
    <phoneticPr fontId="3"/>
  </si>
  <si>
    <t>都市ガス
※ガス事業者ごとの係数が判明している場合はその数値を入力してください。</t>
    <phoneticPr fontId="4"/>
  </si>
  <si>
    <t>ガス事業者別排出係数(特定排出者の温室効果ガス排出量算定用)－R5年度供給実績－　
R6.6.28 環境省・経済産業省公表</t>
    <rPh sb="2" eb="5">
      <t>ジギョウシャ</t>
    </rPh>
    <rPh sb="5" eb="6">
      <t>ベツ</t>
    </rPh>
    <rPh sb="6" eb="8">
      <t>ハイシュツ</t>
    </rPh>
    <rPh sb="8" eb="10">
      <t>ケイスウ</t>
    </rPh>
    <rPh sb="11" eb="13">
      <t>トクテイ</t>
    </rPh>
    <rPh sb="13" eb="16">
      <t>ハイシュツシャ</t>
    </rPh>
    <rPh sb="17" eb="19">
      <t>オンシツ</t>
    </rPh>
    <rPh sb="19" eb="21">
      <t>コウカ</t>
    </rPh>
    <rPh sb="23" eb="25">
      <t>ハイシュツ</t>
    </rPh>
    <rPh sb="25" eb="26">
      <t>リョウ</t>
    </rPh>
    <rPh sb="26" eb="28">
      <t>サンテイ</t>
    </rPh>
    <rPh sb="28" eb="29">
      <t>ヨウ</t>
    </rPh>
    <rPh sb="33" eb="35">
      <t>ネンド</t>
    </rPh>
    <rPh sb="35" eb="37">
      <t>キョウキュウ</t>
    </rPh>
    <rPh sb="37" eb="39">
      <t>ジッセキ</t>
    </rPh>
    <rPh sb="50" eb="53">
      <t>カンキョウショウ</t>
    </rPh>
    <rPh sb="54" eb="56">
      <t>ケイザイ</t>
    </rPh>
    <rPh sb="56" eb="59">
      <t>サンギョウショウ</t>
    </rPh>
    <rPh sb="59" eb="61">
      <t>コウヒョウ</t>
    </rPh>
    <phoneticPr fontId="3"/>
  </si>
  <si>
    <r>
      <t>(t-CO2/千m</t>
    </r>
    <r>
      <rPr>
        <vertAlign val="superscript"/>
        <sz val="11"/>
        <rFont val="ＭＳ 明朝"/>
        <family val="1"/>
        <charset val="128"/>
      </rPr>
      <t>3</t>
    </r>
    <r>
      <rPr>
        <sz val="11"/>
        <rFont val="ＭＳ 明朝"/>
        <family val="1"/>
        <charset val="128"/>
      </rPr>
      <t>)
ガス事業者別排出係数(特定排出者の温室効果ガス排出量算定用)－R5年度供給実績－　
R6.6.28 環境省・経済産業省公表</t>
    </r>
    <rPh sb="7" eb="8">
      <t>セン</t>
    </rPh>
    <rPh sb="72" eb="73">
      <t>ヒョウ</t>
    </rPh>
    <phoneticPr fontId="3"/>
  </si>
  <si>
    <t>2020年度の発熱量39.9 [MJ/m3]及び炭素排出係数14.0 [tC/TJ]
気体について標準環境状態（25℃、1bar）での算定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</si>
</sst>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00_ "/>
    <numFmt numFmtId="179" formatCode="0.0000_ "/>
    <numFmt numFmtId="180" formatCode="0.00_ "/>
    <numFmt numFmtId="181" formatCode="0.000_ "/>
    <numFmt numFmtId="182" formatCode="0.000000_ "/>
    <numFmt numFmtId="183" formatCode="0.0000"/>
  </numFmts>
  <fonts count="55">
    <font>
      <sz val="11"/>
      <color theme="1"/>
      <name val="ＭＳ ゴシック"/>
      <family val="2"/>
      <charset val="128"/>
    </font>
    <font>
      <sz val="11"/>
      <color theme="1"/>
      <name val="ＭＳ ゴシック"/>
      <family val="2"/>
      <charset val="128"/>
    </font>
    <font>
      <b/>
      <sz val="14"/>
      <color indexed="16"/>
      <name val="ＭＳ ゴシック"/>
      <family val="3"/>
      <charset val="128"/>
    </font>
    <font>
      <sz val="6"/>
      <name val="ＭＳ ゴシック"/>
      <family val="2"/>
      <charset val="128"/>
    </font>
    <font>
      <sz val="6"/>
      <name val="ＭＳ Ｐゴシック"/>
      <family val="3"/>
      <charset val="128"/>
    </font>
    <font>
      <b/>
      <sz val="12"/>
      <color indexed="18"/>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sz val="10"/>
      <color indexed="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vertAlign val="subscript"/>
      <sz val="10"/>
      <name val="ＭＳ 明朝"/>
      <family val="1"/>
      <charset val="128"/>
    </font>
    <font>
      <b/>
      <sz val="10"/>
      <color indexed="8"/>
      <name val="ＭＳ ゴシック"/>
      <family val="3"/>
      <charset val="128"/>
    </font>
    <font>
      <sz val="10"/>
      <color indexed="8"/>
      <name val="ＭＳ 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color theme="1"/>
      <name val="ＭＳ 明朝"/>
      <family val="1"/>
      <charset val="128"/>
    </font>
    <font>
      <sz val="14"/>
      <name val="ＭＳ 明朝"/>
      <family val="1"/>
      <charset val="128"/>
    </font>
    <font>
      <sz val="9"/>
      <name val="ＭＳ 明朝"/>
      <family val="1"/>
      <charset val="128"/>
    </font>
    <font>
      <b/>
      <sz val="8"/>
      <color indexed="81"/>
      <name val="ＭＳ Ｐゴシック"/>
      <family val="3"/>
      <charset val="128"/>
    </font>
    <font>
      <sz val="8"/>
      <color indexed="81"/>
      <name val="ＭＳ Ｐゴシック"/>
      <family val="3"/>
      <charset val="128"/>
    </font>
    <font>
      <b/>
      <sz val="9"/>
      <color indexed="81"/>
      <name val="MS P ゴシック"/>
      <family val="3"/>
      <charset val="128"/>
    </font>
    <font>
      <sz val="11"/>
      <name val="ＭＳ 明朝"/>
      <family val="1"/>
      <charset val="128"/>
    </font>
    <font>
      <sz val="9"/>
      <color indexed="81"/>
      <name val="MS P ゴシック"/>
      <family val="3"/>
      <charset val="128"/>
    </font>
    <font>
      <sz val="10"/>
      <color indexed="8"/>
      <name val="ＭＳ 明朝"/>
      <family val="1"/>
      <charset val="128"/>
    </font>
    <font>
      <sz val="10"/>
      <color indexed="10"/>
      <name val="ＭＳ 明朝"/>
      <family val="1"/>
      <charset val="128"/>
    </font>
    <font>
      <vertAlign val="subscript"/>
      <sz val="10"/>
      <color indexed="10"/>
      <name val="ＭＳ 明朝"/>
      <family val="1"/>
      <charset val="128"/>
    </font>
    <font>
      <sz val="11"/>
      <color indexed="8"/>
      <name val="ＭＳ 明朝"/>
      <family val="1"/>
      <charset val="128"/>
    </font>
    <font>
      <vertAlign val="superscript"/>
      <sz val="11"/>
      <color indexed="8"/>
      <name val="ＭＳ 明朝"/>
      <family val="1"/>
      <charset val="128"/>
    </font>
    <font>
      <sz val="7.5"/>
      <name val="ＭＳ 明朝"/>
      <family val="1"/>
      <charset val="128"/>
    </font>
    <font>
      <b/>
      <sz val="10"/>
      <color indexed="81"/>
      <name val="ＭＳ Ｐゴシック"/>
      <family val="3"/>
      <charset val="128"/>
    </font>
    <font>
      <sz val="10"/>
      <color theme="1"/>
      <name val="ＭＳ 明朝"/>
      <family val="1"/>
      <charset val="128"/>
    </font>
    <font>
      <vertAlign val="superscript"/>
      <sz val="10"/>
      <color indexed="8"/>
      <name val="ＭＳ 明朝"/>
      <family val="1"/>
      <charset val="128"/>
    </font>
    <font>
      <sz val="10"/>
      <name val="ＭＳ Ｐ明朝"/>
      <family val="1"/>
      <charset val="128"/>
    </font>
    <font>
      <sz val="11"/>
      <name val="ＭＳ Ｐ明朝"/>
      <family val="1"/>
      <charset val="128"/>
    </font>
    <font>
      <sz val="11"/>
      <color theme="1"/>
      <name val="游ゴシック"/>
      <family val="2"/>
      <scheme val="minor"/>
    </font>
    <font>
      <b/>
      <sz val="9"/>
      <name val="ＭＳ 明朝"/>
      <family val="1"/>
      <charset val="128"/>
    </font>
    <font>
      <sz val="7"/>
      <name val="ＭＳ 明朝"/>
      <family val="1"/>
      <charset val="128"/>
    </font>
    <font>
      <sz val="8"/>
      <name val="ＭＳ 明朝"/>
      <family val="1"/>
      <charset val="128"/>
    </font>
    <font>
      <sz val="6"/>
      <name val="ＭＳ 明朝"/>
      <family val="1"/>
      <charset val="128"/>
    </font>
    <font>
      <sz val="10"/>
      <color theme="1"/>
      <name val="ＭＳ ゴシック"/>
      <family val="2"/>
      <charset val="128"/>
    </font>
    <font>
      <strike/>
      <sz val="10"/>
      <name val="ＭＳ 明朝"/>
      <family val="1"/>
      <charset val="128"/>
    </font>
    <font>
      <sz val="11"/>
      <color theme="1"/>
      <name val="Microsoft JhengHei UI"/>
      <family val="2"/>
      <charset val="134"/>
    </font>
    <font>
      <sz val="11"/>
      <color theme="1"/>
      <name val="游ゴシック"/>
      <family val="3"/>
      <scheme val="minor"/>
    </font>
    <font>
      <sz val="6"/>
      <name val="游ゴシック"/>
      <family val="3"/>
    </font>
    <font>
      <sz val="6"/>
      <name val="ＭＳ Ｐゴシック"/>
      <family val="3"/>
    </font>
    <font>
      <u/>
      <sz val="11"/>
      <color theme="10"/>
      <name val="游ゴシック"/>
      <family val="3"/>
      <scheme val="minor"/>
    </font>
    <font>
      <u/>
      <sz val="14"/>
      <color theme="1"/>
      <name val="ＭＳ 明朝"/>
      <family val="1"/>
      <charset val="128"/>
    </font>
    <font>
      <sz val="11"/>
      <color theme="1" tint="0.249977111117893"/>
      <name val="ＭＳ 明朝"/>
      <family val="1"/>
      <charset val="128"/>
    </font>
    <font>
      <sz val="10"/>
      <color theme="1"/>
      <name val="ＭＳ ゴシック"/>
      <family val="3"/>
      <charset val="128"/>
    </font>
    <font>
      <vertAlign val="superscript"/>
      <sz val="11"/>
      <name val="ＭＳ 明朝"/>
      <family val="1"/>
      <charset val="128"/>
    </font>
  </fonts>
  <fills count="1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45"/>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theme="1" tint="0.249977111117893"/>
      </bottom>
      <diagonal/>
    </border>
    <border>
      <left/>
      <right/>
      <top style="thin">
        <color indexed="64"/>
      </top>
      <bottom style="thin">
        <color theme="1" tint="0.249977111117893"/>
      </bottom>
      <diagonal/>
    </border>
    <border>
      <left style="hair">
        <color theme="1" tint="0.249977111117893"/>
      </left>
      <right/>
      <top style="thin">
        <color indexed="64"/>
      </top>
      <bottom style="thin">
        <color theme="1" tint="0.249977111117893"/>
      </bottom>
      <diagonal/>
    </border>
    <border>
      <left/>
      <right style="thin">
        <color indexed="64"/>
      </right>
      <top style="thin">
        <color indexed="64"/>
      </top>
      <bottom style="thin">
        <color theme="1" tint="0.249977111117893"/>
      </bottom>
      <diagonal/>
    </border>
    <border>
      <left style="thin">
        <color indexed="64"/>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hair">
        <color theme="1" tint="0.249977111117893"/>
      </left>
      <right/>
      <top style="thin">
        <color theme="1" tint="0.249977111117893"/>
      </top>
      <bottom style="thin">
        <color theme="1" tint="0.249977111117893"/>
      </bottom>
      <diagonal/>
    </border>
    <border>
      <left/>
      <right style="thin">
        <color indexed="64"/>
      </right>
      <top style="thin">
        <color theme="1" tint="0.249977111117893"/>
      </top>
      <bottom style="thin">
        <color theme="1" tint="0.249977111117893"/>
      </bottom>
      <diagonal/>
    </border>
    <border>
      <left style="thin">
        <color indexed="64"/>
      </left>
      <right/>
      <top style="thin">
        <color theme="1" tint="0.249977111117893"/>
      </top>
      <bottom style="thin">
        <color indexed="64"/>
      </bottom>
      <diagonal/>
    </border>
    <border>
      <left/>
      <right/>
      <top style="thin">
        <color theme="1" tint="0.249977111117893"/>
      </top>
      <bottom style="thin">
        <color indexed="64"/>
      </bottom>
      <diagonal/>
    </border>
  </borders>
  <cellStyleXfs count="11">
    <xf numFmtId="0" fontId="0" fillId="0" borderId="0">
      <alignment vertical="center"/>
    </xf>
    <xf numFmtId="0" fontId="16" fillId="0" borderId="0" applyNumberFormat="0" applyFill="0" applyBorder="0" applyAlignment="0" applyProtection="0">
      <alignment vertical="top"/>
      <protection locked="0"/>
    </xf>
    <xf numFmtId="0" fontId="19" fillId="0" borderId="0">
      <alignment vertical="center"/>
    </xf>
    <xf numFmtId="0" fontId="11" fillId="0" borderId="0"/>
    <xf numFmtId="0" fontId="39" fillId="0" borderId="0"/>
    <xf numFmtId="0" fontId="11" fillId="0" borderId="0">
      <alignment vertical="center"/>
    </xf>
    <xf numFmtId="38" fontId="11" fillId="0" borderId="0" applyFont="0" applyFill="0" applyBorder="0" applyAlignment="0" applyProtection="0">
      <alignment vertical="center"/>
    </xf>
    <xf numFmtId="9" fontId="1" fillId="0" borderId="0" applyFont="0" applyFill="0" applyBorder="0" applyAlignment="0" applyProtection="0">
      <alignment vertical="center"/>
    </xf>
    <xf numFmtId="0" fontId="47" fillId="0" borderId="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768">
    <xf numFmtId="0" fontId="0" fillId="0" borderId="0" xfId="0">
      <alignmen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49" fontId="6"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1" fillId="0" borderId="0" xfId="0" applyFont="1" applyProtection="1">
      <alignment vertical="center"/>
    </xf>
    <xf numFmtId="176" fontId="10" fillId="2" borderId="0" xfId="0" applyNumberFormat="1" applyFont="1" applyFill="1" applyBorder="1" applyAlignment="1" applyProtection="1">
      <alignment horizontal="right" vertical="center"/>
    </xf>
    <xf numFmtId="0" fontId="10" fillId="0" borderId="0" xfId="0" applyFont="1" applyFill="1" applyBorder="1" applyProtection="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2" fillId="3" borderId="1" xfId="0" applyFont="1" applyFill="1" applyBorder="1" applyAlignment="1">
      <alignment horizontal="right" vertical="center"/>
    </xf>
    <xf numFmtId="0" fontId="0" fillId="4" borderId="2" xfId="0" applyFill="1" applyBorder="1">
      <alignment vertical="center"/>
    </xf>
    <xf numFmtId="176" fontId="10" fillId="2" borderId="0" xfId="0" applyNumberFormat="1" applyFont="1" applyFill="1" applyBorder="1" applyAlignment="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176" fontId="9" fillId="2" borderId="0" xfId="0" applyNumberFormat="1" applyFont="1" applyFill="1" applyBorder="1" applyAlignment="1" applyProtection="1">
      <alignment horizontal="right" vertical="center"/>
    </xf>
    <xf numFmtId="0" fontId="9" fillId="0" borderId="0" xfId="0" applyFont="1" applyFill="1" applyBorder="1" applyProtection="1">
      <alignment vertical="center"/>
    </xf>
    <xf numFmtId="0" fontId="9" fillId="2" borderId="0" xfId="0" applyFont="1" applyFill="1" applyBorder="1" applyAlignment="1" applyProtection="1">
      <alignment horizontal="center" vertical="center"/>
    </xf>
    <xf numFmtId="0" fontId="9" fillId="0" borderId="0" xfId="0" applyFont="1" applyBorder="1" applyProtection="1">
      <alignment vertical="center"/>
    </xf>
    <xf numFmtId="0" fontId="9" fillId="2" borderId="0" xfId="0" applyNumberFormat="1" applyFont="1" applyFill="1" applyBorder="1" applyAlignment="1" applyProtection="1">
      <alignment horizontal="right" vertical="center"/>
    </xf>
    <xf numFmtId="0" fontId="14" fillId="0" borderId="0" xfId="0" applyFont="1" applyAlignment="1" applyProtection="1">
      <alignment horizontal="left" vertical="center"/>
    </xf>
    <xf numFmtId="0" fontId="12" fillId="0" borderId="0" xfId="0" applyFont="1"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left" vertical="center"/>
    </xf>
    <xf numFmtId="0" fontId="0" fillId="0" borderId="0" xfId="0">
      <alignment vertical="center"/>
    </xf>
    <xf numFmtId="0" fontId="20" fillId="0" borderId="0" xfId="2" applyFont="1">
      <alignment vertical="center"/>
    </xf>
    <xf numFmtId="0" fontId="19" fillId="0" borderId="0" xfId="2">
      <alignment vertical="center"/>
    </xf>
    <xf numFmtId="0" fontId="10" fillId="0" borderId="0" xfId="0" applyFont="1" applyProtection="1">
      <alignment vertical="center"/>
    </xf>
    <xf numFmtId="0" fontId="10" fillId="0" borderId="0" xfId="0" applyFont="1" applyBorder="1" applyProtection="1">
      <alignment vertical="center"/>
    </xf>
    <xf numFmtId="0" fontId="10" fillId="4" borderId="0" xfId="0" applyFont="1" applyFill="1" applyBorder="1" applyProtection="1">
      <alignment vertical="center"/>
      <protection locked="0"/>
    </xf>
    <xf numFmtId="0" fontId="22" fillId="0" borderId="0" xfId="0" applyFont="1" applyBorder="1" applyProtection="1">
      <alignment vertical="center"/>
    </xf>
    <xf numFmtId="0" fontId="10" fillId="0" borderId="0" xfId="0" applyFont="1" applyFill="1" applyBorder="1" applyAlignment="1" applyProtection="1">
      <alignment horizontal="left" vertical="center"/>
    </xf>
    <xf numFmtId="0" fontId="10" fillId="4" borderId="4"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4" borderId="7" xfId="0" applyFont="1" applyFill="1" applyBorder="1" applyAlignment="1" applyProtection="1">
      <alignment horizontal="center" vertical="center"/>
      <protection locked="0"/>
    </xf>
    <xf numFmtId="0" fontId="10" fillId="0" borderId="7" xfId="0"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0" borderId="8" xfId="0" applyFont="1" applyBorder="1" applyAlignment="1" applyProtection="1">
      <alignment horizontal="center" vertical="center"/>
    </xf>
    <xf numFmtId="49" fontId="22" fillId="0" borderId="0" xfId="0" applyNumberFormat="1" applyFont="1" applyProtection="1">
      <alignment vertical="center"/>
    </xf>
    <xf numFmtId="49" fontId="22" fillId="0" borderId="0" xfId="0" applyNumberFormat="1" applyFont="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Protection="1">
      <alignment vertical="center"/>
    </xf>
    <xf numFmtId="0" fontId="22" fillId="0" borderId="0" xfId="0" applyFont="1" applyAlignment="1" applyProtection="1">
      <alignment horizontal="left" vertical="center"/>
    </xf>
    <xf numFmtId="0" fontId="10" fillId="0" borderId="1" xfId="0" applyFont="1" applyBorder="1" applyProtection="1">
      <alignment vertical="center"/>
    </xf>
    <xf numFmtId="0" fontId="10" fillId="0" borderId="2" xfId="0" applyFont="1" applyBorder="1" applyProtection="1">
      <alignment vertical="center"/>
    </xf>
    <xf numFmtId="0" fontId="0" fillId="0" borderId="0" xfId="0" applyFont="1" applyProtection="1">
      <alignment vertical="center"/>
    </xf>
    <xf numFmtId="0" fontId="10" fillId="0" borderId="0" xfId="0" applyFont="1" applyFill="1" applyBorder="1" applyAlignment="1" applyProtection="1">
      <alignment horizontal="right" vertical="center"/>
    </xf>
    <xf numFmtId="0" fontId="26" fillId="0" borderId="0" xfId="0" applyFont="1" applyProtection="1">
      <alignment vertical="center"/>
    </xf>
    <xf numFmtId="0" fontId="26" fillId="0" borderId="0" xfId="0" applyFont="1" applyFill="1" applyBorder="1" applyAlignment="1" applyProtection="1">
      <alignment vertical="center" wrapText="1"/>
    </xf>
    <xf numFmtId="0" fontId="26" fillId="0" borderId="0" xfId="0" applyFont="1" applyFill="1" applyProtection="1">
      <alignment vertical="center"/>
    </xf>
    <xf numFmtId="0" fontId="26" fillId="3" borderId="1" xfId="0" applyFont="1" applyFill="1" applyBorder="1" applyAlignment="1" applyProtection="1">
      <alignment horizontal="right" vertical="center"/>
    </xf>
    <xf numFmtId="0" fontId="26" fillId="7" borderId="2" xfId="0" applyFont="1" applyFill="1" applyBorder="1" applyProtection="1">
      <alignment vertical="center"/>
      <protection locked="0"/>
    </xf>
    <xf numFmtId="0" fontId="26" fillId="0" borderId="0" xfId="0" applyFont="1" applyBorder="1" applyAlignment="1" applyProtection="1">
      <alignment vertical="center" wrapText="1"/>
    </xf>
    <xf numFmtId="0" fontId="26" fillId="0" borderId="6" xfId="0" applyFont="1" applyBorder="1" applyProtection="1">
      <alignment vertical="center"/>
    </xf>
    <xf numFmtId="0" fontId="26" fillId="0" borderId="7" xfId="0" applyFont="1" applyBorder="1" applyProtection="1">
      <alignment vertical="center"/>
    </xf>
    <xf numFmtId="0" fontId="26" fillId="0" borderId="17" xfId="0" applyFont="1" applyBorder="1" applyProtection="1">
      <alignment vertical="center"/>
    </xf>
    <xf numFmtId="0" fontId="26" fillId="3" borderId="4" xfId="0" applyFont="1" applyFill="1" applyBorder="1" applyAlignment="1" applyProtection="1">
      <alignment horizontal="right" vertical="center"/>
    </xf>
    <xf numFmtId="0" fontId="26" fillId="3" borderId="4" xfId="0" applyFont="1" applyFill="1" applyBorder="1" applyProtection="1">
      <alignment vertical="center"/>
    </xf>
    <xf numFmtId="0" fontId="10" fillId="0" borderId="0" xfId="0" applyFont="1">
      <alignment vertical="center"/>
    </xf>
    <xf numFmtId="0" fontId="10" fillId="0" borderId="1" xfId="0" applyFont="1" applyBorder="1" applyAlignment="1">
      <alignment horizontal="center" vertical="center"/>
    </xf>
    <xf numFmtId="0" fontId="10" fillId="3" borderId="2" xfId="0" applyFont="1" applyFill="1" applyBorder="1" applyAlignment="1">
      <alignment horizontal="center" vertical="center"/>
    </xf>
    <xf numFmtId="0" fontId="10" fillId="5" borderId="7" xfId="0" applyFont="1" applyFill="1" applyBorder="1">
      <alignment vertical="center"/>
    </xf>
    <xf numFmtId="0" fontId="10" fillId="0" borderId="3" xfId="0" applyFont="1" applyBorder="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18" xfId="0" applyFont="1" applyBorder="1">
      <alignment vertical="center"/>
    </xf>
    <xf numFmtId="0" fontId="10" fillId="0" borderId="0" xfId="0" applyFont="1" applyBorder="1" applyAlignment="1">
      <alignment horizontal="right" vertical="center"/>
    </xf>
    <xf numFmtId="0" fontId="10" fillId="0" borderId="2" xfId="0" applyFont="1" applyFill="1" applyBorder="1" applyAlignment="1">
      <alignment horizontal="center" vertical="center"/>
    </xf>
    <xf numFmtId="0" fontId="10" fillId="5" borderId="2" xfId="0" applyFont="1" applyFill="1" applyBorder="1">
      <alignment vertical="center"/>
    </xf>
    <xf numFmtId="0" fontId="10" fillId="3" borderId="1" xfId="0" applyFont="1" applyFill="1" applyBorder="1" applyAlignment="1">
      <alignment horizontal="right" vertical="center"/>
    </xf>
    <xf numFmtId="0" fontId="10" fillId="0" borderId="1" xfId="0" applyFont="1" applyFill="1" applyBorder="1" applyAlignment="1">
      <alignment horizontal="right" vertical="center"/>
    </xf>
    <xf numFmtId="0" fontId="10" fillId="0" borderId="17" xfId="0" applyFont="1" applyBorder="1" applyAlignment="1">
      <alignment horizontal="center" vertical="center"/>
    </xf>
    <xf numFmtId="0" fontId="10" fillId="4" borderId="4" xfId="0" applyFont="1" applyFill="1" applyBorder="1" applyProtection="1">
      <alignment vertical="center"/>
      <protection locked="0"/>
    </xf>
    <xf numFmtId="0" fontId="10" fillId="0" borderId="0" xfId="0" applyFont="1" applyAlignment="1">
      <alignment horizontal="center" vertical="center"/>
    </xf>
    <xf numFmtId="0" fontId="10" fillId="5" borderId="4" xfId="0" applyFont="1" applyFill="1" applyBorder="1">
      <alignment vertical="center"/>
    </xf>
    <xf numFmtId="0" fontId="10" fillId="0" borderId="17" xfId="0" applyFont="1" applyBorder="1" applyAlignment="1">
      <alignment horizontal="right" vertical="center"/>
    </xf>
    <xf numFmtId="0" fontId="10" fillId="0" borderId="5" xfId="0" applyFont="1" applyBorder="1" applyAlignment="1">
      <alignment horizontal="center" vertical="center"/>
    </xf>
    <xf numFmtId="0" fontId="22" fillId="0" borderId="6" xfId="0" applyFont="1" applyBorder="1">
      <alignment vertical="center"/>
    </xf>
    <xf numFmtId="0" fontId="22" fillId="0" borderId="17" xfId="0" applyFont="1" applyBorder="1">
      <alignment vertical="center"/>
    </xf>
    <xf numFmtId="0" fontId="10" fillId="4" borderId="17" xfId="0" applyFont="1" applyFill="1" applyBorder="1" applyProtection="1">
      <alignment vertical="center"/>
      <protection locked="0"/>
    </xf>
    <xf numFmtId="0" fontId="10" fillId="0" borderId="5" xfId="0" applyFont="1" applyBorder="1" applyAlignment="1">
      <alignment horizontal="left" vertical="center"/>
    </xf>
    <xf numFmtId="0" fontId="10" fillId="4" borderId="5" xfId="0" applyFont="1" applyFill="1" applyBorder="1" applyProtection="1">
      <alignment vertical="center"/>
      <protection locked="0"/>
    </xf>
    <xf numFmtId="0" fontId="37" fillId="0" borderId="4" xfId="0" applyFont="1" applyBorder="1" applyProtection="1">
      <alignment vertical="center"/>
    </xf>
    <xf numFmtId="0" fontId="38" fillId="0" borderId="4" xfId="0" applyFont="1" applyBorder="1" applyProtection="1">
      <alignment vertical="center"/>
    </xf>
    <xf numFmtId="0" fontId="0" fillId="0" borderId="4" xfId="0" applyBorder="1">
      <alignment vertical="center"/>
    </xf>
    <xf numFmtId="0" fontId="26" fillId="0" borderId="0" xfId="5" applyFont="1">
      <alignment vertical="center"/>
    </xf>
    <xf numFmtId="0" fontId="26" fillId="0" borderId="0" xfId="5" applyFont="1" applyBorder="1">
      <alignment vertical="center"/>
    </xf>
    <xf numFmtId="0" fontId="26" fillId="10" borderId="0" xfId="5" applyFont="1" applyFill="1">
      <alignment vertical="center"/>
    </xf>
    <xf numFmtId="0" fontId="26" fillId="3" borderId="6" xfId="5" applyFont="1" applyFill="1" applyBorder="1" applyAlignment="1">
      <alignment horizontal="right" vertical="center"/>
    </xf>
    <xf numFmtId="0" fontId="26" fillId="5" borderId="7" xfId="5" applyFont="1" applyFill="1" applyBorder="1">
      <alignment vertical="center"/>
    </xf>
    <xf numFmtId="0" fontId="26" fillId="0" borderId="7" xfId="5" applyFont="1" applyBorder="1">
      <alignment vertical="center"/>
    </xf>
    <xf numFmtId="0" fontId="26" fillId="0" borderId="8" xfId="5" applyFont="1" applyBorder="1">
      <alignment vertical="center"/>
    </xf>
    <xf numFmtId="0" fontId="26" fillId="0" borderId="5" xfId="5" applyFont="1" applyBorder="1" applyAlignment="1" applyProtection="1">
      <alignment vertical="center"/>
    </xf>
    <xf numFmtId="0" fontId="26" fillId="0" borderId="5" xfId="5" applyFont="1" applyBorder="1" applyAlignment="1" applyProtection="1">
      <alignment horizontal="center" vertical="center"/>
    </xf>
    <xf numFmtId="0" fontId="26" fillId="0" borderId="5" xfId="5" applyFont="1" applyFill="1" applyBorder="1" applyAlignment="1" applyProtection="1">
      <alignment vertical="center"/>
    </xf>
    <xf numFmtId="0" fontId="28" fillId="0" borderId="4" xfId="5" applyFont="1" applyBorder="1" applyAlignment="1">
      <alignment horizontal="center" vertical="center" wrapText="1"/>
    </xf>
    <xf numFmtId="0" fontId="28" fillId="0" borderId="0" xfId="5" applyFont="1" applyBorder="1" applyAlignment="1">
      <alignment horizontal="center" vertical="center" wrapText="1"/>
    </xf>
    <xf numFmtId="0" fontId="28" fillId="0" borderId="29" xfId="5" applyFont="1" applyBorder="1" applyAlignment="1">
      <alignment horizontal="center" vertical="center" wrapText="1"/>
    </xf>
    <xf numFmtId="0" fontId="29" fillId="0" borderId="22" xfId="5" applyFont="1" applyFill="1" applyBorder="1" applyAlignment="1" applyProtection="1">
      <alignment horizontal="center" vertical="center" wrapText="1"/>
    </xf>
    <xf numFmtId="0" fontId="29" fillId="0" borderId="6" xfId="5" applyFont="1" applyFill="1" applyBorder="1" applyAlignment="1" applyProtection="1">
      <alignment horizontal="center" vertical="center" wrapText="1"/>
    </xf>
    <xf numFmtId="0" fontId="29" fillId="0" borderId="4" xfId="5" applyFont="1" applyFill="1" applyBorder="1" applyAlignment="1" applyProtection="1">
      <alignment horizontal="center" vertical="center" wrapText="1"/>
    </xf>
    <xf numFmtId="0" fontId="31" fillId="0" borderId="4" xfId="5" applyFont="1" applyBorder="1" applyAlignment="1">
      <alignment horizontal="center" vertical="center" wrapText="1"/>
    </xf>
    <xf numFmtId="0" fontId="31" fillId="0" borderId="0" xfId="5" applyFont="1" applyBorder="1" applyAlignment="1">
      <alignment horizontal="center" vertical="center" wrapText="1"/>
    </xf>
    <xf numFmtId="0" fontId="31" fillId="5" borderId="4" xfId="5" applyFont="1" applyFill="1" applyBorder="1" applyAlignment="1">
      <alignment horizontal="center" vertical="center" wrapText="1"/>
    </xf>
    <xf numFmtId="0" fontId="31" fillId="4" borderId="4" xfId="5" applyFont="1" applyFill="1" applyBorder="1" applyAlignment="1" applyProtection="1">
      <alignment horizontal="center" vertical="center" wrapText="1"/>
      <protection locked="0"/>
    </xf>
    <xf numFmtId="0" fontId="28" fillId="5" borderId="4" xfId="5" applyFont="1" applyFill="1" applyBorder="1" applyAlignment="1">
      <alignment horizontal="center" vertical="center" wrapText="1"/>
    </xf>
    <xf numFmtId="0" fontId="26" fillId="4" borderId="4" xfId="5" applyFont="1" applyFill="1" applyBorder="1" applyProtection="1">
      <alignment vertical="center"/>
      <protection locked="0"/>
    </xf>
    <xf numFmtId="0" fontId="31" fillId="0" borderId="4" xfId="5" applyFont="1" applyBorder="1" applyAlignment="1" applyProtection="1">
      <alignment horizontal="center" vertical="center" wrapText="1"/>
      <protection locked="0"/>
    </xf>
    <xf numFmtId="0" fontId="26" fillId="0" borderId="2" xfId="5" applyFont="1" applyBorder="1">
      <alignment vertical="center"/>
    </xf>
    <xf numFmtId="0" fontId="10" fillId="0" borderId="1" xfId="5" applyFont="1" applyBorder="1">
      <alignment vertical="center"/>
    </xf>
    <xf numFmtId="0" fontId="10" fillId="0" borderId="2" xfId="5" applyFont="1" applyBorder="1">
      <alignment vertical="center"/>
    </xf>
    <xf numFmtId="0" fontId="10" fillId="0" borderId="2" xfId="5" applyFont="1" applyBorder="1" applyProtection="1">
      <alignment vertical="center"/>
    </xf>
    <xf numFmtId="0" fontId="10" fillId="0" borderId="4" xfId="5" applyFont="1" applyBorder="1" applyProtection="1">
      <alignment vertical="center"/>
      <protection locked="0"/>
    </xf>
    <xf numFmtId="0" fontId="26" fillId="0" borderId="6" xfId="5" applyFont="1" applyFill="1" applyBorder="1">
      <alignment vertical="center"/>
    </xf>
    <xf numFmtId="0" fontId="26" fillId="0" borderId="9" xfId="5" applyFont="1" applyFill="1" applyBorder="1">
      <alignment vertical="center"/>
    </xf>
    <xf numFmtId="0" fontId="10" fillId="0" borderId="4" xfId="0" applyFont="1" applyFill="1" applyBorder="1" applyAlignment="1" applyProtection="1">
      <alignment vertical="center"/>
    </xf>
    <xf numFmtId="0" fontId="10" fillId="0" borderId="4" xfId="0" applyFont="1" applyFill="1" applyBorder="1" applyAlignment="1" applyProtection="1">
      <alignment vertical="center" wrapText="1"/>
    </xf>
    <xf numFmtId="0" fontId="0" fillId="0" borderId="0" xfId="0">
      <alignment vertical="center"/>
    </xf>
    <xf numFmtId="0" fontId="0" fillId="0" borderId="0" xfId="0" applyFill="1">
      <alignment vertical="center"/>
    </xf>
    <xf numFmtId="0" fontId="22" fillId="0" borderId="4" xfId="0" applyFont="1" applyFill="1" applyBorder="1" applyAlignment="1" applyProtection="1">
      <alignment horizontal="center" vertical="center" wrapText="1"/>
    </xf>
    <xf numFmtId="0" fontId="22" fillId="7" borderId="37" xfId="0" applyFont="1" applyFill="1" applyBorder="1" applyAlignment="1" applyProtection="1">
      <alignment horizontal="center" vertical="center" wrapText="1"/>
    </xf>
    <xf numFmtId="0" fontId="10" fillId="0" borderId="17" xfId="0" applyFont="1" applyFill="1" applyBorder="1">
      <alignment vertical="center"/>
    </xf>
    <xf numFmtId="0" fontId="10" fillId="0" borderId="5" xfId="0" applyFont="1" applyFill="1" applyBorder="1">
      <alignment vertical="center"/>
    </xf>
    <xf numFmtId="0" fontId="10" fillId="0" borderId="18" xfId="0" applyFont="1" applyFill="1" applyBorder="1">
      <alignment vertical="center"/>
    </xf>
    <xf numFmtId="0" fontId="10"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0" xfId="0" applyFont="1" applyFill="1" applyBorder="1">
      <alignment vertical="center"/>
    </xf>
    <xf numFmtId="0" fontId="10" fillId="0" borderId="10" xfId="0" applyFont="1" applyFill="1" applyBorder="1">
      <alignment vertical="center"/>
    </xf>
    <xf numFmtId="0" fontId="0" fillId="0" borderId="0" xfId="0">
      <alignment vertical="center"/>
    </xf>
    <xf numFmtId="0" fontId="0" fillId="0" borderId="0" xfId="0">
      <alignment vertical="center"/>
    </xf>
    <xf numFmtId="0" fontId="10" fillId="0" borderId="0" xfId="0" applyFont="1" applyAlignment="1" applyProtection="1">
      <alignment horizontal="left" vertical="center" wrapText="1"/>
    </xf>
    <xf numFmtId="0" fontId="22" fillId="3" borderId="1" xfId="0" applyFont="1" applyFill="1" applyBorder="1" applyAlignment="1" applyProtection="1">
      <alignment vertical="center" wrapText="1"/>
    </xf>
    <xf numFmtId="0" fontId="22" fillId="3" borderId="2" xfId="0" applyFont="1" applyFill="1" applyBorder="1" applyAlignment="1" applyProtection="1">
      <alignment vertical="center" wrapText="1"/>
    </xf>
    <xf numFmtId="0" fontId="22" fillId="3" borderId="3" xfId="0" applyFont="1" applyFill="1" applyBorder="1" applyAlignment="1" applyProtection="1">
      <alignment vertical="center" wrapText="1"/>
    </xf>
    <xf numFmtId="0" fontId="26" fillId="0" borderId="0" xfId="0" applyFont="1" applyAlignment="1" applyProtection="1">
      <alignment horizontal="left" vertical="center"/>
    </xf>
    <xf numFmtId="0" fontId="26" fillId="0" borderId="0" xfId="0" applyFont="1" applyFill="1" applyBorder="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Border="1" applyAlignment="1" applyProtection="1">
      <alignment horizontal="left" vertical="center" wrapText="1"/>
    </xf>
    <xf numFmtId="0" fontId="22" fillId="3" borderId="17" xfId="0" applyFont="1" applyFill="1" applyBorder="1" applyAlignment="1" applyProtection="1">
      <alignment vertical="center" wrapText="1"/>
    </xf>
    <xf numFmtId="0" fontId="10" fillId="3" borderId="5" xfId="0" applyFont="1" applyFill="1" applyBorder="1" applyAlignment="1" applyProtection="1">
      <alignment vertical="center"/>
    </xf>
    <xf numFmtId="0" fontId="10" fillId="3" borderId="18" xfId="0" applyFont="1" applyFill="1" applyBorder="1" applyAlignment="1" applyProtection="1">
      <alignment vertical="center"/>
    </xf>
    <xf numFmtId="0" fontId="22" fillId="0" borderId="1"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protection locked="0"/>
    </xf>
    <xf numFmtId="0" fontId="22" fillId="3" borderId="5" xfId="0" applyFont="1" applyFill="1" applyBorder="1" applyAlignment="1" applyProtection="1">
      <alignment vertical="center" wrapText="1"/>
    </xf>
    <xf numFmtId="0" fontId="22" fillId="3" borderId="18" xfId="0" applyFont="1" applyFill="1" applyBorder="1" applyAlignment="1" applyProtection="1">
      <alignment vertical="center" wrapText="1"/>
    </xf>
    <xf numFmtId="0" fontId="22" fillId="3" borderId="6" xfId="0" applyFont="1" applyFill="1" applyBorder="1" applyAlignment="1" applyProtection="1">
      <alignment vertical="center" wrapText="1"/>
    </xf>
    <xf numFmtId="0" fontId="22" fillId="3" borderId="7" xfId="0" applyFont="1" applyFill="1" applyBorder="1" applyAlignment="1" applyProtection="1">
      <alignment vertical="center" wrapText="1"/>
    </xf>
    <xf numFmtId="0" fontId="22" fillId="3" borderId="8" xfId="0" applyFont="1" applyFill="1" applyBorder="1" applyAlignment="1" applyProtection="1">
      <alignment vertical="center" wrapText="1"/>
    </xf>
    <xf numFmtId="0" fontId="22" fillId="3" borderId="3" xfId="0" applyFont="1" applyFill="1" applyBorder="1" applyAlignment="1" applyProtection="1">
      <alignment horizontal="right" vertical="center"/>
    </xf>
    <xf numFmtId="0" fontId="22" fillId="3" borderId="3" xfId="0" applyFont="1" applyFill="1" applyBorder="1" applyAlignment="1" applyProtection="1">
      <alignment vertical="center"/>
    </xf>
    <xf numFmtId="0" fontId="42" fillId="0" borderId="4" xfId="0" applyFont="1" applyFill="1" applyBorder="1" applyAlignment="1" applyProtection="1">
      <alignment horizontal="center" vertical="center" wrapText="1"/>
    </xf>
    <xf numFmtId="0" fontId="22" fillId="0" borderId="35" xfId="0" applyFont="1" applyFill="1" applyBorder="1" applyAlignment="1" applyProtection="1">
      <alignment vertical="center" wrapText="1"/>
    </xf>
    <xf numFmtId="0" fontId="22" fillId="0" borderId="38" xfId="0" applyFont="1" applyFill="1" applyBorder="1" applyAlignment="1" applyProtection="1">
      <alignment vertical="center" wrapText="1"/>
    </xf>
    <xf numFmtId="0" fontId="22" fillId="0" borderId="36" xfId="0" applyFont="1" applyFill="1" applyBorder="1" applyAlignment="1" applyProtection="1">
      <alignment vertical="center" wrapText="1"/>
    </xf>
    <xf numFmtId="0" fontId="10" fillId="0" borderId="0" xfId="0" applyFont="1" applyAlignment="1" applyProtection="1">
      <alignment vertical="top"/>
    </xf>
    <xf numFmtId="0" fontId="10" fillId="0" borderId="0" xfId="0" applyFont="1" applyAlignment="1" applyProtection="1">
      <alignment horizontal="left" vertical="center"/>
    </xf>
    <xf numFmtId="0" fontId="0" fillId="0" borderId="23" xfId="0"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0" fillId="0" borderId="4" xfId="0" applyFont="1" applyFill="1" applyBorder="1" applyProtection="1">
      <alignment vertical="center"/>
    </xf>
    <xf numFmtId="0" fontId="10" fillId="3" borderId="4" xfId="0" applyFont="1" applyFill="1" applyBorder="1" applyProtection="1">
      <alignment vertical="center"/>
    </xf>
    <xf numFmtId="0" fontId="26" fillId="6" borderId="17" xfId="0" applyFont="1" applyFill="1" applyBorder="1" applyProtection="1">
      <alignment vertical="center"/>
    </xf>
    <xf numFmtId="0" fontId="26" fillId="6" borderId="18" xfId="0" applyFont="1" applyFill="1" applyBorder="1" applyProtection="1">
      <alignment vertical="center"/>
    </xf>
    <xf numFmtId="0" fontId="44" fillId="0" borderId="0" xfId="0" applyFont="1">
      <alignment vertical="center"/>
    </xf>
    <xf numFmtId="0" fontId="10" fillId="0" borderId="0" xfId="0" applyFont="1" applyAlignment="1" applyProtection="1">
      <alignment horizontal="left" vertical="top"/>
    </xf>
    <xf numFmtId="0" fontId="44" fillId="0" borderId="0" xfId="0" applyFont="1" applyAlignment="1">
      <alignment horizontal="left" vertical="top"/>
    </xf>
    <xf numFmtId="0" fontId="35" fillId="0" borderId="0" xfId="0" applyFont="1">
      <alignment vertical="center"/>
    </xf>
    <xf numFmtId="0" fontId="44" fillId="0" borderId="0" xfId="0" applyFont="1" applyAlignment="1">
      <alignment vertical="top"/>
    </xf>
    <xf numFmtId="0" fontId="0" fillId="0" borderId="0" xfId="0">
      <alignment vertical="center"/>
    </xf>
    <xf numFmtId="0" fontId="10" fillId="3" borderId="24" xfId="0" applyFont="1" applyFill="1" applyBorder="1" applyAlignment="1" applyProtection="1">
      <alignment horizontal="center" vertical="center" wrapText="1"/>
      <protection locked="0"/>
    </xf>
    <xf numFmtId="0" fontId="0" fillId="11" borderId="0" xfId="0" applyNumberFormat="1" applyFill="1" applyAlignment="1">
      <alignment vertical="center"/>
    </xf>
    <xf numFmtId="0" fontId="0" fillId="12" borderId="0" xfId="0" applyNumberFormat="1" applyFill="1" applyAlignment="1">
      <alignment vertical="center"/>
    </xf>
    <xf numFmtId="0" fontId="0" fillId="13" borderId="0" xfId="0" applyNumberFormat="1" applyFill="1">
      <alignment vertical="center"/>
    </xf>
    <xf numFmtId="0" fontId="0" fillId="0" borderId="0" xfId="0" applyNumberFormat="1">
      <alignment vertical="center"/>
    </xf>
    <xf numFmtId="0" fontId="0" fillId="0" borderId="0" xfId="0" applyNumberFormat="1" applyAlignment="1">
      <alignment vertical="center" wrapText="1"/>
    </xf>
    <xf numFmtId="0" fontId="0" fillId="9" borderId="0" xfId="0" applyNumberFormat="1" applyFill="1">
      <alignment vertical="center"/>
    </xf>
    <xf numFmtId="9" fontId="10" fillId="7" borderId="4" xfId="7" applyFont="1" applyFill="1" applyBorder="1" applyAlignment="1" applyProtection="1">
      <alignment vertical="center"/>
    </xf>
    <xf numFmtId="0" fontId="0" fillId="7" borderId="0" xfId="0" applyFill="1">
      <alignment vertical="center"/>
    </xf>
    <xf numFmtId="0" fontId="10" fillId="0" borderId="17" xfId="0" applyFont="1" applyFill="1" applyBorder="1" applyAlignment="1" applyProtection="1">
      <alignment horizontal="center" vertical="center"/>
    </xf>
    <xf numFmtId="0" fontId="10" fillId="0" borderId="0" xfId="0" applyFont="1" applyFill="1" applyBorder="1" applyAlignment="1" applyProtection="1">
      <alignment horizontal="center" vertical="center" textRotation="255" wrapText="1"/>
      <protection locked="0"/>
    </xf>
    <xf numFmtId="0" fontId="10" fillId="0" borderId="18" xfId="0" applyFont="1" applyFill="1" applyBorder="1" applyAlignment="1" applyProtection="1">
      <alignment horizontal="left" vertical="center" wrapText="1"/>
      <protection locked="0"/>
    </xf>
    <xf numFmtId="9" fontId="0" fillId="9" borderId="0" xfId="0" applyNumberFormat="1" applyFill="1">
      <alignment vertical="center"/>
    </xf>
    <xf numFmtId="0" fontId="31" fillId="0" borderId="4" xfId="5" applyFont="1" applyFill="1" applyBorder="1" applyAlignment="1">
      <alignment horizontal="center" vertical="center" wrapText="1"/>
    </xf>
    <xf numFmtId="0" fontId="41" fillId="0" borderId="4" xfId="5" applyFont="1" applyBorder="1" applyAlignment="1" applyProtection="1">
      <alignment horizontal="center" vertical="top" wrapText="1"/>
      <protection locked="0"/>
    </xf>
    <xf numFmtId="0" fontId="0" fillId="0" borderId="0" xfId="0" applyFill="1" applyAlignment="1">
      <alignment horizontal="center" vertical="center"/>
    </xf>
    <xf numFmtId="38" fontId="0" fillId="9" borderId="0" xfId="0" applyNumberFormat="1" applyFill="1">
      <alignment vertical="center"/>
    </xf>
    <xf numFmtId="0" fontId="0" fillId="14" borderId="0" xfId="0" applyNumberFormat="1" applyFill="1">
      <alignment vertical="center"/>
    </xf>
    <xf numFmtId="0" fontId="0" fillId="3" borderId="0" xfId="0" applyNumberFormat="1" applyFill="1">
      <alignment vertical="center"/>
    </xf>
    <xf numFmtId="0" fontId="0" fillId="7" borderId="0" xfId="0" applyNumberFormat="1" applyFill="1">
      <alignment vertical="center"/>
    </xf>
    <xf numFmtId="0" fontId="0" fillId="0" borderId="4" xfId="0" applyBorder="1" applyAlignment="1">
      <alignment vertical="center" wrapText="1" shrinkToFit="1"/>
    </xf>
    <xf numFmtId="0" fontId="22" fillId="0" borderId="1" xfId="0" applyFont="1" applyFill="1" applyBorder="1" applyAlignment="1" applyProtection="1">
      <alignment horizontal="center" vertical="center" wrapText="1"/>
    </xf>
    <xf numFmtId="0" fontId="26" fillId="0" borderId="1" xfId="0" applyFont="1" applyBorder="1" applyProtection="1">
      <alignment vertical="center"/>
    </xf>
    <xf numFmtId="0" fontId="26" fillId="0" borderId="2" xfId="0" applyFont="1" applyBorder="1" applyProtection="1">
      <alignment vertical="center"/>
    </xf>
    <xf numFmtId="0" fontId="26" fillId="0" borderId="3" xfId="0" applyFont="1" applyBorder="1" applyProtection="1">
      <alignment vertical="center"/>
    </xf>
    <xf numFmtId="0" fontId="26" fillId="0" borderId="4" xfId="0" applyFont="1" applyBorder="1" applyProtection="1">
      <alignment vertical="center"/>
    </xf>
    <xf numFmtId="0" fontId="26" fillId="6" borderId="24" xfId="0" applyFont="1" applyFill="1" applyBorder="1" applyAlignment="1" applyProtection="1">
      <alignment horizontal="left" vertical="center"/>
    </xf>
    <xf numFmtId="0" fontId="26" fillId="6" borderId="24" xfId="0" applyFont="1" applyFill="1" applyBorder="1" applyProtection="1">
      <alignment vertical="center"/>
    </xf>
    <xf numFmtId="0" fontId="26" fillId="0" borderId="8" xfId="0" applyFont="1" applyBorder="1" applyProtection="1">
      <alignment vertical="center"/>
    </xf>
    <xf numFmtId="0" fontId="10" fillId="0" borderId="18" xfId="0" applyFont="1" applyBorder="1" applyAlignment="1" applyProtection="1">
      <alignment vertical="center"/>
    </xf>
    <xf numFmtId="0" fontId="10" fillId="0" borderId="18" xfId="0" applyFont="1" applyBorder="1" applyProtection="1">
      <alignment vertical="center"/>
    </xf>
    <xf numFmtId="0" fontId="10" fillId="3" borderId="2" xfId="0" applyFont="1" applyFill="1" applyBorder="1" applyAlignment="1" applyProtection="1">
      <alignment vertical="center"/>
    </xf>
    <xf numFmtId="0" fontId="10" fillId="3" borderId="3" xfId="0" applyFont="1" applyFill="1" applyBorder="1" applyAlignment="1" applyProtection="1">
      <alignment vertical="center"/>
    </xf>
    <xf numFmtId="0" fontId="0" fillId="0" borderId="0" xfId="0" applyFill="1" applyAlignment="1">
      <alignment horizontal="center" vertical="center"/>
    </xf>
    <xf numFmtId="0" fontId="28" fillId="0" borderId="22"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24" xfId="5" applyFont="1" applyBorder="1" applyAlignment="1">
      <alignment horizontal="center" vertical="center" wrapText="1"/>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0" fontId="0" fillId="0" borderId="0" xfId="0">
      <alignment vertical="center"/>
    </xf>
    <xf numFmtId="0" fontId="10" fillId="0" borderId="0" xfId="0" applyFont="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18" xfId="0" applyFont="1" applyBorder="1">
      <alignment vertical="center"/>
    </xf>
    <xf numFmtId="0" fontId="31" fillId="0" borderId="4" xfId="0" applyFont="1" applyBorder="1" applyAlignment="1">
      <alignment horizontal="center" vertical="center" wrapText="1"/>
    </xf>
    <xf numFmtId="0" fontId="28" fillId="0" borderId="45"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24" xfId="0" applyFont="1" applyBorder="1" applyAlignment="1">
      <alignment horizontal="center" vertical="center" wrapText="1"/>
    </xf>
    <xf numFmtId="0" fontId="28" fillId="0" borderId="24" xfId="0" applyFont="1" applyBorder="1" applyAlignment="1">
      <alignment horizontal="center" vertical="center" wrapText="1"/>
    </xf>
    <xf numFmtId="0" fontId="26" fillId="0" borderId="0" xfId="0" applyFont="1">
      <alignment vertical="center"/>
    </xf>
    <xf numFmtId="0" fontId="26" fillId="0" borderId="0" xfId="5" applyFont="1">
      <alignment vertical="center"/>
    </xf>
    <xf numFmtId="0" fontId="26" fillId="0" borderId="0" xfId="5" applyFont="1" applyBorder="1">
      <alignment vertical="center"/>
    </xf>
    <xf numFmtId="0" fontId="26" fillId="10" borderId="0" xfId="5" applyFont="1" applyFill="1">
      <alignment vertical="center"/>
    </xf>
    <xf numFmtId="0" fontId="28" fillId="0" borderId="0" xfId="5" applyFont="1" applyBorder="1" applyAlignment="1">
      <alignment horizontal="center" vertical="center" wrapText="1"/>
    </xf>
    <xf numFmtId="0" fontId="31" fillId="0" borderId="4" xfId="5" applyFont="1" applyBorder="1" applyAlignment="1">
      <alignment horizontal="center" vertical="center" wrapText="1"/>
    </xf>
    <xf numFmtId="0" fontId="31" fillId="0" borderId="0" xfId="5" applyFont="1" applyBorder="1" applyAlignment="1">
      <alignment horizontal="center" vertical="center" wrapText="1"/>
    </xf>
    <xf numFmtId="0" fontId="31" fillId="5" borderId="4" xfId="5" applyFont="1" applyFill="1" applyBorder="1" applyAlignment="1">
      <alignment horizontal="center" vertical="center" wrapText="1"/>
    </xf>
    <xf numFmtId="0" fontId="31" fillId="4" borderId="4" xfId="5" applyFont="1" applyFill="1" applyBorder="1" applyAlignment="1" applyProtection="1">
      <alignment horizontal="center" vertical="center" wrapText="1"/>
      <protection locked="0"/>
    </xf>
    <xf numFmtId="0" fontId="28" fillId="5" borderId="4" xfId="5" applyFont="1" applyFill="1" applyBorder="1" applyAlignment="1">
      <alignment horizontal="center" vertical="center" wrapText="1"/>
    </xf>
    <xf numFmtId="0" fontId="26" fillId="4" borderId="4" xfId="5" applyFont="1" applyFill="1" applyBorder="1" applyProtection="1">
      <alignment vertical="center"/>
      <protection locked="0"/>
    </xf>
    <xf numFmtId="0" fontId="0" fillId="0" borderId="0" xfId="0" applyFill="1">
      <alignment vertical="center"/>
    </xf>
    <xf numFmtId="0" fontId="0" fillId="0" borderId="0" xfId="0" applyNumberFormat="1">
      <alignment vertical="center"/>
    </xf>
    <xf numFmtId="0" fontId="0" fillId="0" borderId="0" xfId="0" applyNumberFormat="1" applyAlignment="1">
      <alignment vertical="center" wrapText="1"/>
    </xf>
    <xf numFmtId="0" fontId="0" fillId="0" borderId="0" xfId="0" applyFill="1" applyAlignment="1">
      <alignment horizontal="center" vertical="center"/>
    </xf>
    <xf numFmtId="38" fontId="0" fillId="9" borderId="0" xfId="0" applyNumberFormat="1" applyFill="1">
      <alignment vertical="center"/>
    </xf>
    <xf numFmtId="0" fontId="0" fillId="3" borderId="0" xfId="0" applyNumberFormat="1" applyFill="1">
      <alignment vertical="center"/>
    </xf>
    <xf numFmtId="0" fontId="26" fillId="0" borderId="0" xfId="5" applyFont="1" applyFill="1">
      <alignment vertical="center"/>
    </xf>
    <xf numFmtId="0" fontId="26" fillId="0" borderId="4" xfId="5" applyFont="1" applyFill="1" applyBorder="1">
      <alignment vertical="center"/>
    </xf>
    <xf numFmtId="0" fontId="28" fillId="0" borderId="4" xfId="5" applyFont="1" applyFill="1" applyBorder="1" applyAlignment="1">
      <alignment horizontal="center" vertical="center" wrapText="1"/>
    </xf>
    <xf numFmtId="0" fontId="10" fillId="0" borderId="22" xfId="5" applyFont="1" applyFill="1" applyBorder="1" applyAlignment="1" applyProtection="1">
      <alignment vertical="center"/>
    </xf>
    <xf numFmtId="38" fontId="31" fillId="0" borderId="4" xfId="6" applyFont="1" applyFill="1" applyBorder="1" applyAlignment="1">
      <alignment horizontal="center" vertical="center" wrapText="1"/>
    </xf>
    <xf numFmtId="0" fontId="26" fillId="0" borderId="4" xfId="5" applyFont="1" applyFill="1" applyBorder="1" applyAlignment="1" applyProtection="1">
      <alignment vertical="center"/>
    </xf>
    <xf numFmtId="0" fontId="26" fillId="0" borderId="0" xfId="5" applyFont="1" applyFill="1" applyBorder="1">
      <alignment vertical="center"/>
    </xf>
    <xf numFmtId="0" fontId="10" fillId="7" borderId="4" xfId="0" applyFont="1" applyFill="1" applyBorder="1" applyProtection="1">
      <alignment vertical="center"/>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12" borderId="4" xfId="0" applyFont="1" applyFill="1" applyBorder="1" applyAlignment="1">
      <alignment horizontal="center" vertical="center" wrapText="1"/>
    </xf>
    <xf numFmtId="0" fontId="35" fillId="0" borderId="0" xfId="0" applyFont="1" applyAlignment="1">
      <alignment horizontal="left" vertical="top" wrapText="1"/>
    </xf>
    <xf numFmtId="0" fontId="35" fillId="0" borderId="0" xfId="0" applyFont="1" applyAlignment="1">
      <alignment horizontal="left" vertical="center"/>
    </xf>
    <xf numFmtId="0" fontId="26" fillId="0" borderId="4" xfId="5" applyFont="1" applyBorder="1" applyAlignment="1">
      <alignment horizontal="center" vertical="center"/>
    </xf>
    <xf numFmtId="0" fontId="28" fillId="0" borderId="1" xfId="5" applyFont="1" applyBorder="1" applyAlignment="1">
      <alignment horizontal="centerContinuous" vertical="center" wrapText="1"/>
    </xf>
    <xf numFmtId="0" fontId="28" fillId="0" borderId="2" xfId="5" applyFont="1" applyBorder="1" applyAlignment="1">
      <alignment horizontal="centerContinuous" vertical="center" wrapText="1"/>
    </xf>
    <xf numFmtId="0" fontId="28" fillId="0" borderId="3" xfId="5" applyFont="1" applyBorder="1" applyAlignment="1">
      <alignment horizontal="centerContinuous" vertical="center" wrapText="1"/>
    </xf>
    <xf numFmtId="0" fontId="28" fillId="0" borderId="6" xfId="5" applyFont="1" applyBorder="1" applyAlignment="1">
      <alignment horizontal="centerContinuous" vertical="center" wrapText="1"/>
    </xf>
    <xf numFmtId="0" fontId="28" fillId="0" borderId="17" xfId="5" applyFont="1" applyBorder="1" applyAlignment="1">
      <alignment horizontal="centerContinuous" vertical="center" wrapText="1"/>
    </xf>
    <xf numFmtId="0" fontId="31" fillId="3" borderId="4" xfId="5" applyFont="1" applyFill="1" applyBorder="1" applyAlignment="1" applyProtection="1">
      <alignment horizontal="center" vertical="center" wrapText="1"/>
      <protection locked="0"/>
    </xf>
    <xf numFmtId="0" fontId="28" fillId="0" borderId="5" xfId="5" applyFont="1" applyBorder="1" applyAlignment="1">
      <alignment horizontal="centerContinuous" vertical="center" wrapText="1"/>
    </xf>
    <xf numFmtId="0" fontId="28" fillId="0" borderId="18" xfId="5" applyFont="1" applyBorder="1" applyAlignment="1">
      <alignment horizontal="centerContinuous" vertical="center" wrapText="1"/>
    </xf>
    <xf numFmtId="0" fontId="28" fillId="0" borderId="18" xfId="5" applyFont="1" applyBorder="1" applyAlignment="1">
      <alignment horizontal="center" vertical="center" wrapText="1"/>
    </xf>
    <xf numFmtId="38" fontId="31" fillId="4" borderId="17" xfId="6" applyFont="1" applyFill="1" applyBorder="1" applyAlignment="1" applyProtection="1">
      <alignment horizontal="center" vertical="center" wrapText="1"/>
      <protection locked="0"/>
    </xf>
    <xf numFmtId="38" fontId="31" fillId="4" borderId="18" xfId="6" applyFont="1" applyFill="1" applyBorder="1" applyAlignment="1" applyProtection="1">
      <alignment horizontal="center" vertical="center" wrapText="1"/>
      <protection locked="0"/>
    </xf>
    <xf numFmtId="0" fontId="31" fillId="0" borderId="24" xfId="5" applyFont="1" applyBorder="1" applyAlignment="1">
      <alignment horizontal="center" vertical="center" wrapText="1"/>
    </xf>
    <xf numFmtId="0" fontId="28" fillId="0" borderId="33" xfId="5" applyFont="1" applyBorder="1" applyAlignment="1">
      <alignment horizontal="centerContinuous" vertical="center" wrapText="1"/>
    </xf>
    <xf numFmtId="0" fontId="28" fillId="0" borderId="53" xfId="5" applyFont="1" applyBorder="1" applyAlignment="1">
      <alignment horizontal="centerContinuous" vertical="center" wrapText="1"/>
    </xf>
    <xf numFmtId="0" fontId="28" fillId="0" borderId="34" xfId="5" applyFont="1" applyBorder="1" applyAlignment="1">
      <alignment horizontal="centerContinuous" vertical="center" wrapText="1"/>
    </xf>
    <xf numFmtId="0" fontId="31" fillId="0" borderId="45" xfId="5" applyFont="1" applyBorder="1" applyAlignment="1">
      <alignment horizontal="center" vertical="center" wrapText="1"/>
    </xf>
    <xf numFmtId="0" fontId="28" fillId="0" borderId="48" xfId="5" applyFont="1" applyBorder="1" applyAlignment="1">
      <alignment vertical="center" wrapText="1"/>
    </xf>
    <xf numFmtId="0" fontId="26" fillId="0" borderId="22" xfId="5" applyFont="1" applyBorder="1" applyAlignment="1">
      <alignment vertical="center" textRotation="255"/>
    </xf>
    <xf numFmtId="0" fontId="26" fillId="0" borderId="23" xfId="5" applyFont="1" applyBorder="1" applyAlignment="1">
      <alignment vertical="center" textRotation="255"/>
    </xf>
    <xf numFmtId="0" fontId="31" fillId="5" borderId="0" xfId="5" applyFont="1" applyFill="1" applyBorder="1" applyAlignment="1">
      <alignment horizontal="center" vertical="center" wrapText="1"/>
    </xf>
    <xf numFmtId="0" fontId="31" fillId="4" borderId="0" xfId="5" applyFont="1" applyFill="1" applyBorder="1" applyAlignment="1" applyProtection="1">
      <alignment horizontal="center" vertical="center" wrapText="1"/>
      <protection locked="0"/>
    </xf>
    <xf numFmtId="0" fontId="28" fillId="5" borderId="0" xfId="5" applyFont="1" applyFill="1" applyBorder="1" applyAlignment="1">
      <alignment horizontal="center" vertical="center" wrapText="1"/>
    </xf>
    <xf numFmtId="0" fontId="26" fillId="4" borderId="0" xfId="5" applyFont="1" applyFill="1" applyBorder="1" applyProtection="1">
      <alignment vertical="center"/>
      <protection locked="0"/>
    </xf>
    <xf numFmtId="0" fontId="26" fillId="0" borderId="0" xfId="5" applyFont="1" applyFill="1" applyBorder="1" applyAlignment="1">
      <alignment vertical="center" textRotation="255"/>
    </xf>
    <xf numFmtId="0" fontId="28" fillId="0" borderId="5" xfId="5" applyFont="1" applyFill="1" applyBorder="1" applyAlignment="1">
      <alignment horizontal="centerContinuous" vertical="center" wrapText="1"/>
    </xf>
    <xf numFmtId="0" fontId="28" fillId="0" borderId="0" xfId="5" applyFont="1" applyFill="1" applyBorder="1" applyAlignment="1">
      <alignment horizontal="centerContinuous" vertical="center" wrapText="1"/>
    </xf>
    <xf numFmtId="0" fontId="31" fillId="0" borderId="0" xfId="5" applyFont="1" applyFill="1" applyBorder="1" applyAlignment="1">
      <alignment horizontal="center" vertical="center" wrapText="1"/>
    </xf>
    <xf numFmtId="38" fontId="26" fillId="0" borderId="0" xfId="6" applyFont="1" applyFill="1" applyBorder="1" applyAlignment="1">
      <alignment horizontal="center" vertical="center"/>
    </xf>
    <xf numFmtId="0" fontId="28" fillId="0" borderId="35" xfId="5" applyFont="1" applyBorder="1" applyAlignment="1">
      <alignment horizontal="centerContinuous" vertical="center" wrapText="1"/>
    </xf>
    <xf numFmtId="0" fontId="28" fillId="0" borderId="38" xfId="5" applyFont="1" applyBorder="1" applyAlignment="1">
      <alignment horizontal="centerContinuous" vertical="center" wrapText="1"/>
    </xf>
    <xf numFmtId="0" fontId="28" fillId="0" borderId="36" xfId="5" applyFont="1" applyBorder="1" applyAlignment="1">
      <alignment horizontal="centerContinuous" vertical="center" wrapText="1"/>
    </xf>
    <xf numFmtId="0" fontId="31" fillId="0" borderId="37" xfId="5" applyFont="1" applyBorder="1" applyAlignment="1">
      <alignment horizontal="center" vertical="center" wrapText="1"/>
    </xf>
    <xf numFmtId="0" fontId="10" fillId="0" borderId="24" xfId="5" applyFont="1" applyBorder="1" applyAlignment="1" applyProtection="1">
      <alignment horizontal="center" vertical="center"/>
    </xf>
    <xf numFmtId="38" fontId="31" fillId="0" borderId="0" xfId="6" applyFont="1" applyFill="1" applyBorder="1" applyAlignment="1">
      <alignment horizontal="center" vertical="center" wrapText="1"/>
    </xf>
    <xf numFmtId="0" fontId="26" fillId="0" borderId="5" xfId="5" applyFont="1" applyFill="1" applyBorder="1" applyAlignment="1">
      <alignment vertical="center" textRotation="255"/>
    </xf>
    <xf numFmtId="0" fontId="31" fillId="0" borderId="5" xfId="5" applyFont="1" applyFill="1" applyBorder="1" applyAlignment="1">
      <alignment horizontal="center" vertical="center" wrapText="1"/>
    </xf>
    <xf numFmtId="38" fontId="31" fillId="0" borderId="5" xfId="6" applyFont="1" applyFill="1" applyBorder="1" applyAlignment="1">
      <alignment horizontal="center" vertical="center" wrapText="1"/>
    </xf>
    <xf numFmtId="180" fontId="26" fillId="0" borderId="4" xfId="5" applyNumberFormat="1" applyFont="1" applyFill="1" applyBorder="1">
      <alignment vertical="center"/>
    </xf>
    <xf numFmtId="38" fontId="31" fillId="0" borderId="45" xfId="6" applyFont="1" applyFill="1" applyBorder="1" applyAlignment="1">
      <alignment horizontal="center" vertical="center" wrapText="1"/>
    </xf>
    <xf numFmtId="0" fontId="26" fillId="0" borderId="45" xfId="5" applyFont="1" applyFill="1" applyBorder="1" applyAlignment="1" applyProtection="1">
      <alignment vertical="center"/>
    </xf>
    <xf numFmtId="38" fontId="31" fillId="0" borderId="24" xfId="6" applyFont="1" applyFill="1" applyBorder="1" applyAlignment="1">
      <alignment horizontal="center" vertical="center" wrapText="1"/>
    </xf>
    <xf numFmtId="181" fontId="26" fillId="0" borderId="4" xfId="5" applyNumberFormat="1" applyFont="1" applyFill="1" applyBorder="1">
      <alignment vertical="center"/>
    </xf>
    <xf numFmtId="180" fontId="26" fillId="0" borderId="0" xfId="5" applyNumberFormat="1" applyFont="1" applyFill="1" applyBorder="1">
      <alignment vertical="center"/>
    </xf>
    <xf numFmtId="38" fontId="31" fillId="0" borderId="53" xfId="6" applyFont="1" applyFill="1" applyBorder="1" applyAlignment="1">
      <alignment horizontal="center" vertical="center" wrapText="1"/>
    </xf>
    <xf numFmtId="0" fontId="26" fillId="0" borderId="0" xfId="5" applyFont="1" applyFill="1" applyBorder="1" applyAlignment="1" applyProtection="1">
      <alignment vertical="center"/>
    </xf>
    <xf numFmtId="38" fontId="26" fillId="0" borderId="0" xfId="5" applyNumberFormat="1" applyFont="1" applyFill="1">
      <alignment vertical="center"/>
    </xf>
    <xf numFmtId="0" fontId="0" fillId="0" borderId="0" xfId="0">
      <alignment vertical="center"/>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0" fontId="28" fillId="0" borderId="4" xfId="0" applyFont="1" applyBorder="1" applyAlignment="1">
      <alignment horizontal="center" vertical="center" wrapText="1"/>
    </xf>
    <xf numFmtId="0" fontId="28" fillId="0" borderId="24" xfId="5" applyFont="1" applyBorder="1" applyAlignment="1">
      <alignment horizontal="center" vertical="center" wrapText="1"/>
    </xf>
    <xf numFmtId="0" fontId="31"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31" fillId="0" borderId="45" xfId="0" applyFont="1" applyFill="1" applyBorder="1" applyAlignment="1">
      <alignment horizontal="center" vertical="center" wrapText="1"/>
    </xf>
    <xf numFmtId="17" fontId="28" fillId="0" borderId="4" xfId="0" applyNumberFormat="1" applyFont="1" applyFill="1" applyBorder="1" applyAlignment="1">
      <alignment horizontal="center" vertical="center" wrapText="1"/>
    </xf>
    <xf numFmtId="179" fontId="28" fillId="0" borderId="4" xfId="0" applyNumberFormat="1" applyFont="1" applyFill="1" applyBorder="1" applyAlignment="1">
      <alignment horizontal="center" vertical="center" wrapText="1"/>
    </xf>
    <xf numFmtId="0" fontId="35" fillId="0" borderId="4" xfId="0" applyFont="1" applyFill="1" applyBorder="1" applyAlignment="1">
      <alignment horizontal="center" vertical="center" wrapText="1"/>
    </xf>
    <xf numFmtId="0" fontId="28" fillId="0" borderId="22" xfId="0" applyFont="1" applyFill="1" applyBorder="1" applyAlignment="1">
      <alignment horizontal="center" vertical="center" wrapText="1"/>
    </xf>
    <xf numFmtId="182" fontId="28" fillId="0" borderId="37" xfId="0" applyNumberFormat="1" applyFont="1" applyFill="1" applyBorder="1" applyAlignment="1">
      <alignment horizontal="center" vertical="top" wrapText="1"/>
    </xf>
    <xf numFmtId="0" fontId="28" fillId="0" borderId="37" xfId="0" applyFont="1" applyFill="1" applyBorder="1" applyAlignment="1">
      <alignment horizontal="center" vertical="center" wrapText="1"/>
    </xf>
    <xf numFmtId="183" fontId="26" fillId="0" borderId="4" xfId="5" applyNumberFormat="1" applyFont="1" applyFill="1" applyBorder="1">
      <alignment vertical="center"/>
    </xf>
    <xf numFmtId="38" fontId="31" fillId="7" borderId="37" xfId="6" applyFont="1" applyFill="1" applyBorder="1" applyAlignment="1">
      <alignment horizontal="center" vertical="center" wrapText="1"/>
    </xf>
    <xf numFmtId="0" fontId="26" fillId="7" borderId="4" xfId="5" applyFont="1" applyFill="1" applyBorder="1" applyAlignment="1" applyProtection="1">
      <alignment vertical="center"/>
    </xf>
    <xf numFmtId="0" fontId="28" fillId="0" borderId="22" xfId="5" applyFont="1" applyBorder="1" applyAlignment="1">
      <alignment horizontal="centerContinuous" vertical="center" wrapText="1"/>
    </xf>
    <xf numFmtId="180" fontId="31" fillId="4" borderId="4" xfId="5" applyNumberFormat="1" applyFont="1" applyFill="1" applyBorder="1" applyAlignment="1" applyProtection="1">
      <alignment horizontal="center" vertical="center" wrapText="1"/>
      <protection locked="0"/>
    </xf>
    <xf numFmtId="0" fontId="31" fillId="5" borderId="24" xfId="5" applyFont="1" applyFill="1" applyBorder="1" applyAlignment="1">
      <alignment horizontal="center" vertical="center" wrapText="1"/>
    </xf>
    <xf numFmtId="0" fontId="31" fillId="4" borderId="24" xfId="5" applyFont="1" applyFill="1" applyBorder="1" applyAlignment="1" applyProtection="1">
      <alignment horizontal="center" vertical="center" wrapText="1"/>
      <protection locked="0"/>
    </xf>
    <xf numFmtId="0" fontId="28" fillId="5" borderId="24" xfId="5" applyFont="1" applyFill="1" applyBorder="1" applyAlignment="1">
      <alignment horizontal="center" vertical="center" wrapText="1"/>
    </xf>
    <xf numFmtId="0" fontId="26" fillId="4" borderId="24" xfId="5" applyFont="1" applyFill="1" applyBorder="1" applyProtection="1">
      <alignment vertical="center"/>
      <protection locked="0"/>
    </xf>
    <xf numFmtId="180" fontId="26" fillId="0" borderId="24" xfId="5" applyNumberFormat="1" applyFont="1" applyFill="1" applyBorder="1">
      <alignment vertical="center"/>
    </xf>
    <xf numFmtId="0" fontId="26" fillId="0" borderId="24" xfId="5" applyFont="1" applyFill="1" applyBorder="1" applyAlignment="1" applyProtection="1">
      <alignment vertical="center"/>
    </xf>
    <xf numFmtId="0" fontId="26" fillId="0" borderId="49" xfId="5" applyFont="1" applyBorder="1" applyAlignment="1">
      <alignment horizontal="center" vertical="center"/>
    </xf>
    <xf numFmtId="0" fontId="31" fillId="0" borderId="31" xfId="5" applyFont="1" applyBorder="1" applyAlignment="1">
      <alignment horizontal="center" vertical="center" wrapText="1"/>
    </xf>
    <xf numFmtId="0" fontId="31" fillId="5" borderId="49" xfId="5" applyFont="1" applyFill="1" applyBorder="1" applyAlignment="1">
      <alignment horizontal="center" vertical="center" wrapText="1"/>
    </xf>
    <xf numFmtId="0" fontId="31" fillId="4" borderId="49" xfId="5" applyFont="1" applyFill="1" applyBorder="1" applyAlignment="1" applyProtection="1">
      <alignment horizontal="center" vertical="center" wrapText="1"/>
      <protection locked="0"/>
    </xf>
    <xf numFmtId="0" fontId="28" fillId="5" borderId="49" xfId="5" applyFont="1" applyFill="1" applyBorder="1" applyAlignment="1">
      <alignment horizontal="center" vertical="center" wrapText="1"/>
    </xf>
    <xf numFmtId="0" fontId="26" fillId="0" borderId="31" xfId="5" applyFont="1" applyBorder="1">
      <alignment vertical="center"/>
    </xf>
    <xf numFmtId="0" fontId="26" fillId="4" borderId="49" xfId="5" applyFont="1" applyFill="1" applyBorder="1" applyProtection="1">
      <alignment vertical="center"/>
      <protection locked="0"/>
    </xf>
    <xf numFmtId="0" fontId="26" fillId="0" borderId="31" xfId="5" applyFont="1" applyFill="1" applyBorder="1">
      <alignment vertical="center"/>
    </xf>
    <xf numFmtId="180" fontId="26" fillId="0" borderId="49" xfId="5" applyNumberFormat="1" applyFont="1" applyFill="1" applyBorder="1">
      <alignment vertical="center"/>
    </xf>
    <xf numFmtId="38" fontId="31" fillId="0" borderId="49" xfId="6" applyFont="1" applyFill="1" applyBorder="1" applyAlignment="1">
      <alignment horizontal="center" vertical="center" wrapText="1"/>
    </xf>
    <xf numFmtId="0" fontId="26" fillId="0" borderId="49" xfId="5" applyFont="1" applyFill="1" applyBorder="1" applyAlignment="1" applyProtection="1">
      <alignment vertical="center"/>
    </xf>
    <xf numFmtId="0" fontId="28" fillId="0" borderId="23" xfId="5" applyFont="1" applyBorder="1" applyAlignment="1">
      <alignment horizontal="center" vertical="center" wrapText="1"/>
    </xf>
    <xf numFmtId="0" fontId="28" fillId="3" borderId="2" xfId="5" applyFont="1" applyFill="1" applyBorder="1" applyAlignment="1">
      <alignment horizontal="centerContinuous" vertical="center" wrapText="1"/>
    </xf>
    <xf numFmtId="0" fontId="28" fillId="3" borderId="3" xfId="5" applyFont="1" applyFill="1" applyBorder="1" applyAlignment="1">
      <alignment horizontal="centerContinuous" vertical="center" wrapText="1"/>
    </xf>
    <xf numFmtId="0" fontId="28" fillId="3" borderId="4" xfId="0" applyFont="1" applyFill="1" applyBorder="1" applyAlignment="1">
      <alignment horizontal="center" vertical="center" wrapText="1"/>
    </xf>
    <xf numFmtId="179" fontId="28" fillId="3" borderId="4" xfId="0" applyNumberFormat="1" applyFont="1" applyFill="1" applyBorder="1" applyAlignment="1">
      <alignment horizontal="center" vertical="center" wrapText="1"/>
    </xf>
    <xf numFmtId="0" fontId="0" fillId="0" borderId="0" xfId="0" applyAlignment="1">
      <alignment vertical="center" wrapText="1"/>
    </xf>
    <xf numFmtId="0" fontId="0" fillId="0" borderId="0" xfId="0">
      <alignment vertical="center"/>
    </xf>
    <xf numFmtId="0" fontId="20" fillId="0" borderId="0" xfId="8" applyFont="1">
      <alignment vertical="center"/>
    </xf>
    <xf numFmtId="0" fontId="20" fillId="0" borderId="0" xfId="8" applyFont="1" applyBorder="1">
      <alignment vertical="center"/>
    </xf>
    <xf numFmtId="0" fontId="52" fillId="0" borderId="57" xfId="8" applyFont="1" applyBorder="1" applyAlignment="1"/>
    <xf numFmtId="0" fontId="52" fillId="0" borderId="58" xfId="8" applyFont="1" applyBorder="1" applyAlignment="1"/>
    <xf numFmtId="0" fontId="52" fillId="0" borderId="61" xfId="8" applyFont="1" applyBorder="1" applyAlignment="1"/>
    <xf numFmtId="0" fontId="52" fillId="0" borderId="62" xfId="8" applyFont="1" applyBorder="1" applyAlignment="1"/>
    <xf numFmtId="0" fontId="52" fillId="0" borderId="65" xfId="8" applyFont="1" applyBorder="1" applyAlignment="1"/>
    <xf numFmtId="0" fontId="52" fillId="0" borderId="66" xfId="8" applyFont="1" applyBorder="1" applyAlignment="1"/>
    <xf numFmtId="0" fontId="20" fillId="0" borderId="2" xfId="8" applyFont="1" applyBorder="1">
      <alignment vertical="center"/>
    </xf>
    <xf numFmtId="0" fontId="20" fillId="0" borderId="3" xfId="8" applyFont="1" applyBorder="1">
      <alignment vertical="center"/>
    </xf>
    <xf numFmtId="0" fontId="20" fillId="0" borderId="4" xfId="2" applyFont="1" applyBorder="1" applyAlignment="1">
      <alignment horizontal="left" vertical="center"/>
    </xf>
    <xf numFmtId="0" fontId="20" fillId="0" borderId="4" xfId="2" applyFont="1" applyBorder="1" applyAlignment="1">
      <alignment horizontal="center" vertical="center"/>
    </xf>
    <xf numFmtId="0" fontId="20" fillId="0" borderId="4" xfId="2" applyFont="1" applyBorder="1">
      <alignment vertical="center"/>
    </xf>
    <xf numFmtId="38" fontId="44" fillId="0" borderId="0" xfId="10" applyFont="1" applyAlignment="1">
      <alignment horizontal="center" vertical="center" wrapText="1"/>
    </xf>
    <xf numFmtId="0" fontId="44" fillId="0" borderId="0" xfId="0" applyFont="1" applyAlignment="1">
      <alignment horizontal="center" vertical="center" wrapText="1"/>
    </xf>
    <xf numFmtId="38" fontId="44" fillId="0" borderId="4" xfId="10" applyFont="1" applyBorder="1" applyAlignment="1">
      <alignment horizontal="center" vertical="center" wrapText="1"/>
    </xf>
    <xf numFmtId="0" fontId="44" fillId="0" borderId="4" xfId="0" applyFont="1" applyBorder="1" applyAlignment="1">
      <alignment horizontal="center" vertical="center" wrapText="1"/>
    </xf>
    <xf numFmtId="0" fontId="0" fillId="9" borderId="0" xfId="0" applyFill="1">
      <alignment vertical="center"/>
    </xf>
    <xf numFmtId="0" fontId="28" fillId="0" borderId="0" xfId="5" applyFont="1" applyAlignment="1">
      <alignment vertical="center" wrapText="1"/>
    </xf>
    <xf numFmtId="0" fontId="10" fillId="0" borderId="0" xfId="5" applyFont="1">
      <alignment vertical="center"/>
    </xf>
    <xf numFmtId="38" fontId="26" fillId="0" borderId="0" xfId="6" applyFont="1" applyFill="1" applyBorder="1" applyAlignment="1">
      <alignment vertical="center"/>
    </xf>
    <xf numFmtId="0" fontId="20" fillId="0" borderId="0" xfId="2" applyFont="1" applyAlignment="1">
      <alignment vertical="center" wrapText="1"/>
    </xf>
    <xf numFmtId="0" fontId="20" fillId="0" borderId="4" xfId="2" applyFont="1" applyBorder="1" applyAlignment="1">
      <alignment vertical="center" wrapText="1"/>
    </xf>
    <xf numFmtId="0" fontId="19" fillId="0" borderId="0" xfId="2" applyAlignment="1">
      <alignment vertical="center" wrapText="1"/>
    </xf>
    <xf numFmtId="0" fontId="28" fillId="0" borderId="4" xfId="0" applyFont="1" applyFill="1" applyBorder="1" applyAlignment="1">
      <alignment horizontal="center" vertical="center" wrapText="1"/>
    </xf>
    <xf numFmtId="0" fontId="26" fillId="0" borderId="0" xfId="5" applyFont="1" applyAlignment="1">
      <alignment vertical="center" wrapText="1"/>
    </xf>
    <xf numFmtId="0" fontId="16" fillId="0" borderId="0" xfId="1" applyAlignment="1" applyProtection="1">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5" borderId="2" xfId="0" applyFill="1" applyBorder="1" applyAlignment="1">
      <alignment horizontal="center" vertical="center"/>
    </xf>
    <xf numFmtId="0" fontId="9" fillId="0" borderId="0" xfId="0" applyFont="1" applyBorder="1" applyAlignment="1" applyProtection="1">
      <alignment horizontal="center" vertical="center"/>
    </xf>
    <xf numFmtId="0" fontId="16" fillId="0" borderId="0" xfId="1" applyFill="1" applyBorder="1" applyAlignment="1" applyProtection="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20" fillId="0" borderId="4" xfId="2" applyFont="1" applyBorder="1" applyAlignment="1">
      <alignment horizontal="left" vertical="center" wrapText="1"/>
    </xf>
    <xf numFmtId="0" fontId="20" fillId="0" borderId="4" xfId="2" applyFont="1" applyBorder="1" applyAlignment="1">
      <alignment horizontal="center" vertical="center" wrapText="1"/>
    </xf>
    <xf numFmtId="0" fontId="20" fillId="0" borderId="4" xfId="2" applyFont="1" applyBorder="1" applyAlignment="1">
      <alignment vertical="center" wrapText="1"/>
    </xf>
    <xf numFmtId="0" fontId="20" fillId="0" borderId="4" xfId="2" applyFont="1" applyBorder="1" applyAlignment="1">
      <alignment horizontal="center" vertical="center"/>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17"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18" xfId="0" applyFont="1" applyBorder="1" applyAlignment="1" applyProtection="1">
      <alignment horizontal="left" vertical="center"/>
    </xf>
    <xf numFmtId="0" fontId="22" fillId="0" borderId="0" xfId="0" applyFont="1" applyAlignment="1" applyProtection="1">
      <alignment horizontal="left" vertical="center" wrapText="1"/>
    </xf>
    <xf numFmtId="0" fontId="22" fillId="0" borderId="5" xfId="0" applyFont="1" applyBorder="1" applyAlignment="1" applyProtection="1">
      <alignment horizontal="left" vertical="center" wrapText="1"/>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6" borderId="11"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22" fillId="0" borderId="0" xfId="0" applyFont="1" applyAlignment="1" applyProtection="1">
      <alignment horizontal="left" vertical="center"/>
    </xf>
    <xf numFmtId="0" fontId="22" fillId="0" borderId="7" xfId="0" applyFont="1" applyBorder="1" applyAlignment="1" applyProtection="1">
      <alignment horizontal="left" vertical="center" wrapText="1"/>
    </xf>
    <xf numFmtId="0" fontId="21" fillId="0" borderId="0" xfId="0" applyFont="1" applyBorder="1" applyAlignment="1" applyProtection="1">
      <alignment horizontal="center" vertical="center"/>
    </xf>
    <xf numFmtId="0" fontId="10" fillId="4" borderId="0" xfId="0" applyFont="1" applyFill="1" applyBorder="1" applyAlignment="1" applyProtection="1">
      <alignment horizontal="left" vertical="center" wrapText="1"/>
      <protection locked="0"/>
    </xf>
    <xf numFmtId="0" fontId="10" fillId="4" borderId="0" xfId="0" applyFont="1" applyFill="1" applyBorder="1" applyAlignment="1" applyProtection="1">
      <alignment vertical="center" wrapText="1"/>
      <protection locked="0"/>
    </xf>
    <xf numFmtId="0" fontId="10" fillId="4" borderId="14"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left" vertical="center" wrapText="1"/>
      <protection locked="0"/>
    </xf>
    <xf numFmtId="0" fontId="10" fillId="4" borderId="21" xfId="0" applyFont="1" applyFill="1" applyBorder="1" applyAlignment="1" applyProtection="1">
      <alignment horizontal="left" vertical="center" wrapText="1"/>
      <protection locked="0"/>
    </xf>
    <xf numFmtId="0" fontId="10" fillId="0" borderId="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center" vertical="center" wrapText="1"/>
    </xf>
    <xf numFmtId="0" fontId="10" fillId="0" borderId="0"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4" borderId="0" xfId="0" applyFont="1" applyFill="1" applyBorder="1" applyAlignment="1" applyProtection="1">
      <alignment horizontal="left" vertical="top" wrapText="1"/>
      <protection locked="0"/>
    </xf>
    <xf numFmtId="0" fontId="35" fillId="0" borderId="0" xfId="0" applyFont="1" applyAlignment="1">
      <alignment horizontal="left" vertical="top" wrapText="1"/>
    </xf>
    <xf numFmtId="0" fontId="10" fillId="0" borderId="0" xfId="0" applyFont="1" applyAlignment="1" applyProtection="1">
      <alignment horizontal="left" vertical="top" wrapText="1"/>
    </xf>
    <xf numFmtId="0" fontId="22" fillId="0" borderId="6"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22" fillId="0" borderId="17"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textRotation="255" wrapText="1"/>
      <protection locked="0"/>
    </xf>
    <xf numFmtId="0" fontId="10" fillId="0" borderId="23" xfId="0" applyFont="1" applyFill="1" applyBorder="1" applyAlignment="1" applyProtection="1">
      <alignment horizontal="center" vertical="center" textRotation="255" wrapText="1"/>
      <protection locked="0"/>
    </xf>
    <xf numFmtId="0" fontId="10" fillId="0" borderId="24" xfId="0" applyFont="1" applyFill="1" applyBorder="1" applyAlignment="1" applyProtection="1">
      <alignment horizontal="center" vertical="center" textRotation="255" wrapText="1"/>
      <protection locked="0"/>
    </xf>
    <xf numFmtId="0" fontId="22" fillId="0" borderId="22" xfId="0" applyFont="1" applyFill="1" applyBorder="1" applyAlignment="1" applyProtection="1">
      <alignment horizontal="center" vertical="center" textRotation="255" wrapText="1"/>
      <protection locked="0"/>
    </xf>
    <xf numFmtId="0" fontId="22" fillId="0" borderId="24" xfId="0" applyFont="1" applyFill="1" applyBorder="1" applyAlignment="1" applyProtection="1">
      <alignment horizontal="center" vertical="center" textRotation="255" wrapText="1"/>
      <protection locked="0"/>
    </xf>
    <xf numFmtId="0" fontId="10" fillId="3" borderId="22" xfId="0" applyFont="1" applyFill="1" applyBorder="1" applyAlignment="1" applyProtection="1">
      <alignment horizontal="center" vertical="center" wrapText="1"/>
      <protection locked="0"/>
    </xf>
    <xf numFmtId="0" fontId="10" fillId="3" borderId="23"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center" vertical="center" wrapText="1"/>
      <protection locked="0"/>
    </xf>
    <xf numFmtId="0" fontId="10" fillId="3" borderId="47" xfId="0" applyFont="1" applyFill="1" applyBorder="1" applyAlignment="1" applyProtection="1">
      <alignment horizontal="center" vertical="center" wrapText="1"/>
      <protection locked="0"/>
    </xf>
    <xf numFmtId="0" fontId="26" fillId="4" borderId="22" xfId="0" applyFont="1" applyFill="1" applyBorder="1" applyAlignment="1" applyProtection="1">
      <alignment horizontal="left" vertical="center"/>
      <protection locked="0"/>
    </xf>
    <xf numFmtId="0" fontId="26" fillId="4" borderId="24" xfId="0" applyFont="1" applyFill="1" applyBorder="1" applyAlignment="1" applyProtection="1">
      <alignment horizontal="left" vertical="center"/>
      <protection locked="0"/>
    </xf>
    <xf numFmtId="0" fontId="43" fillId="4" borderId="24" xfId="0" applyFont="1" applyFill="1" applyBorder="1" applyAlignment="1" applyProtection="1">
      <alignment horizontal="left" vertical="center" wrapText="1"/>
      <protection locked="0"/>
    </xf>
    <xf numFmtId="0" fontId="26" fillId="0" borderId="4" xfId="0" applyFont="1" applyBorder="1" applyAlignment="1">
      <alignment horizontal="left" vertical="center" shrinkToFit="1"/>
    </xf>
    <xf numFmtId="0" fontId="26" fillId="0" borderId="6" xfId="0" applyFont="1" applyBorder="1" applyAlignment="1" applyProtection="1">
      <alignment horizontal="center" vertical="center" wrapText="1" shrinkToFit="1"/>
    </xf>
    <xf numFmtId="0" fontId="26" fillId="0" borderId="7" xfId="0" applyFont="1" applyBorder="1" applyAlignment="1" applyProtection="1">
      <alignment horizontal="center" vertical="center" wrapText="1" shrinkToFit="1"/>
    </xf>
    <xf numFmtId="0" fontId="26" fillId="0" borderId="8" xfId="0" applyFont="1" applyBorder="1" applyAlignment="1" applyProtection="1">
      <alignment horizontal="center" vertical="center" wrapText="1" shrinkToFit="1"/>
    </xf>
    <xf numFmtId="0" fontId="26" fillId="0" borderId="9" xfId="0" applyFont="1" applyBorder="1" applyAlignment="1" applyProtection="1">
      <alignment horizontal="center" vertical="center" wrapText="1" shrinkToFit="1"/>
    </xf>
    <xf numFmtId="0" fontId="26" fillId="0" borderId="0" xfId="0" applyFont="1" applyBorder="1" applyAlignment="1" applyProtection="1">
      <alignment horizontal="center" vertical="center" wrapText="1" shrinkToFit="1"/>
    </xf>
    <xf numFmtId="0" fontId="26" fillId="0" borderId="10" xfId="0" applyFont="1" applyBorder="1" applyAlignment="1" applyProtection="1">
      <alignment horizontal="center" vertical="center" wrapText="1" shrinkToFit="1"/>
    </xf>
    <xf numFmtId="0" fontId="26" fillId="0" borderId="17" xfId="0" applyFont="1" applyBorder="1" applyAlignment="1" applyProtection="1">
      <alignment horizontal="center" vertical="center" wrapText="1" shrinkToFit="1"/>
    </xf>
    <xf numFmtId="0" fontId="26" fillId="0" borderId="5" xfId="0" applyFont="1" applyBorder="1" applyAlignment="1" applyProtection="1">
      <alignment horizontal="center" vertical="center" wrapText="1" shrinkToFit="1"/>
    </xf>
    <xf numFmtId="0" fontId="26" fillId="0" borderId="18" xfId="0" applyFont="1" applyBorder="1" applyAlignment="1" applyProtection="1">
      <alignment horizontal="center" vertical="center" wrapText="1" shrinkToFit="1"/>
    </xf>
    <xf numFmtId="0" fontId="10" fillId="0" borderId="7" xfId="0" applyFont="1" applyBorder="1" applyAlignment="1" applyProtection="1">
      <alignment horizontal="left" vertical="top" wrapText="1"/>
    </xf>
    <xf numFmtId="0" fontId="22" fillId="3" borderId="2"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6" fillId="0" borderId="4" xfId="0" applyFont="1" applyBorder="1" applyAlignment="1" applyProtection="1">
      <alignment horizontal="left" vertical="center" wrapText="1"/>
    </xf>
    <xf numFmtId="9" fontId="26" fillId="7" borderId="4" xfId="0" applyNumberFormat="1"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0" borderId="9" xfId="0" applyFont="1" applyBorder="1" applyAlignment="1" applyProtection="1">
      <alignment horizontal="left" vertical="center" wrapText="1"/>
    </xf>
    <xf numFmtId="0" fontId="26" fillId="0" borderId="0" xfId="0" applyFont="1" applyAlignment="1" applyProtection="1">
      <alignment horizontal="left" vertical="center" wrapText="1"/>
    </xf>
    <xf numFmtId="176" fontId="26" fillId="7" borderId="4" xfId="0" applyNumberFormat="1" applyFont="1" applyFill="1" applyBorder="1" applyAlignment="1" applyProtection="1">
      <alignment horizontal="center" vertical="center"/>
    </xf>
    <xf numFmtId="0" fontId="26" fillId="0" borderId="0" xfId="0" applyFont="1" applyBorder="1" applyAlignment="1" applyProtection="1">
      <alignment horizontal="left" vertical="center" wrapText="1"/>
    </xf>
    <xf numFmtId="0" fontId="10" fillId="0" borderId="35"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23" xfId="0" applyFont="1" applyFill="1" applyBorder="1" applyAlignment="1" applyProtection="1">
      <alignment horizontal="left" vertical="center" wrapText="1"/>
      <protection locked="0"/>
    </xf>
    <xf numFmtId="0" fontId="26" fillId="0" borderId="4" xfId="0" applyFont="1" applyBorder="1" applyAlignment="1" applyProtection="1">
      <alignment horizontal="left" vertical="center"/>
    </xf>
    <xf numFmtId="176" fontId="26" fillId="3" borderId="4" xfId="0" applyNumberFormat="1" applyFont="1" applyFill="1" applyBorder="1" applyAlignment="1" applyProtection="1">
      <alignment horizontal="center" vertical="center"/>
    </xf>
    <xf numFmtId="0" fontId="26" fillId="0" borderId="6" xfId="0" applyFont="1" applyBorder="1" applyAlignment="1" applyProtection="1">
      <alignment horizontal="center" vertical="center" shrinkToFit="1"/>
    </xf>
    <xf numFmtId="0" fontId="26" fillId="0" borderId="7" xfId="0" applyFont="1" applyBorder="1" applyAlignment="1" applyProtection="1">
      <alignment horizontal="center" vertical="center" shrinkToFit="1"/>
    </xf>
    <xf numFmtId="0" fontId="26" fillId="0" borderId="9"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17"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26" fillId="0" borderId="1" xfId="0" applyFont="1" applyBorder="1" applyAlignment="1" applyProtection="1">
      <alignment horizontal="left" vertical="center" shrinkToFit="1"/>
    </xf>
    <xf numFmtId="0" fontId="26" fillId="0" borderId="3" xfId="0" applyFont="1" applyBorder="1" applyAlignment="1" applyProtection="1">
      <alignment horizontal="left" vertical="center" shrinkToFit="1"/>
    </xf>
    <xf numFmtId="0" fontId="10" fillId="0" borderId="4"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xf>
    <xf numFmtId="0" fontId="42" fillId="0" borderId="5" xfId="0" applyFont="1" applyBorder="1" applyAlignment="1" applyProtection="1">
      <alignment horizontal="left" vertical="center" wrapText="1"/>
    </xf>
    <xf numFmtId="176" fontId="10" fillId="0" borderId="4" xfId="0" applyNumberFormat="1" applyFont="1" applyFill="1" applyBorder="1" applyAlignment="1" applyProtection="1">
      <alignment horizontal="left" vertical="center"/>
      <protection locked="0"/>
    </xf>
    <xf numFmtId="0" fontId="26" fillId="4" borderId="4"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wrapText="1"/>
      <protection locked="0"/>
    </xf>
    <xf numFmtId="176" fontId="10" fillId="0" borderId="4" xfId="0" applyNumberFormat="1" applyFont="1" applyFill="1" applyBorder="1" applyAlignment="1" applyProtection="1">
      <alignment horizontal="center" vertical="center"/>
      <protection locked="0"/>
    </xf>
    <xf numFmtId="0" fontId="26" fillId="6" borderId="4" xfId="0" applyFont="1" applyFill="1" applyBorder="1" applyAlignment="1" applyProtection="1">
      <alignment horizontal="left" vertical="center" wrapText="1"/>
    </xf>
    <xf numFmtId="0" fontId="26" fillId="0" borderId="4" xfId="0" applyFont="1" applyBorder="1" applyProtection="1">
      <alignment vertical="center"/>
    </xf>
    <xf numFmtId="177" fontId="26" fillId="5" borderId="3" xfId="0" applyNumberFormat="1" applyFont="1" applyFill="1" applyBorder="1" applyAlignment="1" applyProtection="1">
      <alignment horizontal="center" vertical="center"/>
    </xf>
    <xf numFmtId="177" fontId="26" fillId="5" borderId="1" xfId="0" applyNumberFormat="1" applyFont="1" applyFill="1" applyBorder="1" applyAlignment="1" applyProtection="1">
      <alignment horizontal="center" vertical="center"/>
    </xf>
    <xf numFmtId="176" fontId="26" fillId="5" borderId="3" xfId="0" applyNumberFormat="1" applyFont="1" applyFill="1" applyBorder="1" applyAlignment="1" applyProtection="1">
      <alignment horizontal="center" vertical="center"/>
    </xf>
    <xf numFmtId="176" fontId="26" fillId="5" borderId="1" xfId="0" applyNumberFormat="1" applyFont="1" applyFill="1" applyBorder="1" applyAlignment="1" applyProtection="1">
      <alignment horizontal="center" vertical="center"/>
    </xf>
    <xf numFmtId="0" fontId="26" fillId="0" borderId="4" xfId="0" applyFont="1" applyBorder="1" applyAlignment="1" applyProtection="1">
      <alignment horizontal="center" vertical="center"/>
    </xf>
    <xf numFmtId="176" fontId="26" fillId="3" borderId="3" xfId="0" applyNumberFormat="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0" fontId="10" fillId="0" borderId="0" xfId="0" applyFont="1" applyAlignment="1" applyProtection="1">
      <alignment horizontal="left" vertical="center" wrapText="1"/>
    </xf>
    <xf numFmtId="0" fontId="26" fillId="3" borderId="6"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10"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wrapText="1"/>
      <protection locked="0"/>
    </xf>
    <xf numFmtId="0" fontId="26" fillId="3" borderId="18"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left" vertical="center" wrapText="1"/>
      <protection locked="0"/>
    </xf>
    <xf numFmtId="0" fontId="26" fillId="4" borderId="6" xfId="0" applyFont="1" applyFill="1" applyBorder="1" applyAlignment="1" applyProtection="1">
      <alignment horizontal="center" vertical="top" wrapText="1"/>
      <protection locked="0"/>
    </xf>
    <xf numFmtId="0" fontId="26" fillId="4" borderId="7" xfId="0" applyFont="1" applyFill="1" applyBorder="1" applyAlignment="1" applyProtection="1">
      <alignment horizontal="center" vertical="top" wrapText="1"/>
      <protection locked="0"/>
    </xf>
    <xf numFmtId="0" fontId="26" fillId="4" borderId="8" xfId="0" applyFont="1" applyFill="1" applyBorder="1" applyAlignment="1" applyProtection="1">
      <alignment horizontal="center" vertical="top" wrapText="1"/>
      <protection locked="0"/>
    </xf>
    <xf numFmtId="0" fontId="26" fillId="4" borderId="17" xfId="0" applyFont="1" applyFill="1" applyBorder="1" applyAlignment="1" applyProtection="1">
      <alignment horizontal="center" vertical="top" wrapText="1"/>
      <protection locked="0"/>
    </xf>
    <xf numFmtId="0" fontId="26" fillId="4" borderId="5" xfId="0" applyFont="1" applyFill="1" applyBorder="1" applyAlignment="1" applyProtection="1">
      <alignment horizontal="center" vertical="top" wrapText="1"/>
      <protection locked="0"/>
    </xf>
    <xf numFmtId="0" fontId="26" fillId="4" borderId="18" xfId="0" applyFont="1" applyFill="1" applyBorder="1" applyAlignment="1" applyProtection="1">
      <alignment horizontal="center" vertical="top" wrapText="1"/>
      <protection locked="0"/>
    </xf>
    <xf numFmtId="0" fontId="26" fillId="3" borderId="1"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38" fontId="26" fillId="7" borderId="1" xfId="0" applyNumberFormat="1"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26" fillId="7" borderId="3" xfId="0" applyFont="1" applyFill="1" applyBorder="1" applyAlignment="1" applyProtection="1">
      <alignment horizontal="center" vertical="center"/>
    </xf>
    <xf numFmtId="0" fontId="26" fillId="6" borderId="22" xfId="0" applyFont="1" applyFill="1" applyBorder="1" applyProtection="1">
      <alignment vertical="center"/>
    </xf>
    <xf numFmtId="0" fontId="26" fillId="5" borderId="18" xfId="7" applyNumberFormat="1" applyFont="1" applyFill="1" applyBorder="1" applyAlignment="1" applyProtection="1">
      <alignment horizontal="center" vertical="center"/>
    </xf>
    <xf numFmtId="0" fontId="26" fillId="5" borderId="17" xfId="7" applyNumberFormat="1" applyFont="1" applyFill="1" applyBorder="1" applyAlignment="1" applyProtection="1">
      <alignment horizontal="center" vertical="center"/>
    </xf>
    <xf numFmtId="0" fontId="26" fillId="7" borderId="1" xfId="0" applyFont="1" applyFill="1" applyBorder="1" applyAlignment="1" applyProtection="1">
      <alignment horizontal="center" vertical="center"/>
      <protection locked="0"/>
    </xf>
    <xf numFmtId="0" fontId="26" fillId="7" borderId="3" xfId="0" applyFont="1" applyFill="1" applyBorder="1" applyAlignment="1" applyProtection="1">
      <alignment horizontal="center" vertical="center"/>
      <protection locked="0"/>
    </xf>
    <xf numFmtId="0" fontId="26" fillId="0" borderId="4" xfId="0" applyFont="1" applyBorder="1" applyAlignment="1" applyProtection="1">
      <alignment vertical="center" wrapText="1"/>
    </xf>
    <xf numFmtId="176" fontId="26" fillId="5" borderId="2" xfId="0" applyNumberFormat="1" applyFont="1" applyFill="1" applyBorder="1" applyAlignment="1" applyProtection="1">
      <alignment horizontal="center" vertical="center"/>
    </xf>
    <xf numFmtId="0" fontId="10" fillId="0" borderId="9" xfId="0" applyFont="1" applyBorder="1" applyAlignment="1" applyProtection="1">
      <alignment horizontal="left" vertical="top" wrapText="1"/>
    </xf>
    <xf numFmtId="0" fontId="0" fillId="0" borderId="9" xfId="0" applyFill="1" applyBorder="1" applyAlignment="1">
      <alignment horizontal="center" vertical="center"/>
    </xf>
    <xf numFmtId="0" fontId="0" fillId="0" borderId="0" xfId="0" applyFill="1" applyAlignment="1">
      <alignment horizontal="center" vertical="center"/>
    </xf>
    <xf numFmtId="0" fontId="10" fillId="0" borderId="48" xfId="0" applyFont="1" applyFill="1" applyBorder="1" applyAlignment="1" applyProtection="1">
      <alignment horizontal="center" vertical="center" textRotation="255" wrapText="1"/>
      <protection locked="0"/>
    </xf>
    <xf numFmtId="0" fontId="26" fillId="0" borderId="0" xfId="5" applyFont="1" applyAlignment="1">
      <alignment horizontal="left" vertical="center" wrapText="1"/>
    </xf>
    <xf numFmtId="0" fontId="28" fillId="0" borderId="1" xfId="5" applyFont="1" applyBorder="1" applyAlignment="1">
      <alignment horizontal="center" vertical="center" wrapText="1"/>
    </xf>
    <xf numFmtId="0" fontId="28" fillId="0" borderId="2" xfId="5" applyFont="1" applyBorder="1" applyAlignment="1">
      <alignment horizontal="center" vertical="center" wrapText="1"/>
    </xf>
    <xf numFmtId="0" fontId="28" fillId="0" borderId="3" xfId="5" applyFont="1" applyBorder="1" applyAlignment="1">
      <alignment horizontal="center" vertical="center" wrapText="1"/>
    </xf>
    <xf numFmtId="38" fontId="31" fillId="4" borderId="4" xfId="6" applyFont="1" applyFill="1" applyBorder="1" applyAlignment="1" applyProtection="1">
      <alignment horizontal="center" vertical="center" wrapText="1"/>
      <protection locked="0"/>
    </xf>
    <xf numFmtId="38" fontId="31" fillId="3" borderId="4" xfId="6" applyFont="1" applyFill="1" applyBorder="1" applyAlignment="1" applyProtection="1">
      <alignment horizontal="center" vertical="center" wrapText="1"/>
      <protection locked="0"/>
    </xf>
    <xf numFmtId="0" fontId="28" fillId="0" borderId="23" xfId="5" applyFont="1" applyBorder="1" applyAlignment="1">
      <alignment horizontal="center" vertical="center" wrapText="1"/>
    </xf>
    <xf numFmtId="0" fontId="28" fillId="0" borderId="54" xfId="5" applyFont="1" applyBorder="1" applyAlignment="1">
      <alignment horizontal="center" vertical="center" wrapText="1"/>
    </xf>
    <xf numFmtId="0" fontId="28" fillId="3" borderId="6" xfId="5" applyFont="1" applyFill="1" applyBorder="1" applyAlignment="1">
      <alignment horizontal="center" vertical="center" wrapText="1"/>
    </xf>
    <xf numFmtId="0" fontId="28" fillId="3" borderId="8" xfId="5" applyFont="1" applyFill="1" applyBorder="1" applyAlignment="1">
      <alignment horizontal="center" vertical="center" wrapText="1"/>
    </xf>
    <xf numFmtId="0" fontId="28" fillId="3" borderId="56" xfId="5" applyFont="1" applyFill="1" applyBorder="1" applyAlignment="1">
      <alignment horizontal="center" vertical="center" wrapText="1"/>
    </xf>
    <xf numFmtId="0" fontId="28" fillId="3" borderId="55" xfId="5" applyFont="1" applyFill="1" applyBorder="1" applyAlignment="1">
      <alignment horizontal="center" vertical="center" wrapText="1"/>
    </xf>
    <xf numFmtId="38" fontId="31" fillId="3" borderId="52" xfId="6" applyFont="1" applyFill="1" applyBorder="1" applyAlignment="1" applyProtection="1">
      <alignment horizontal="center" vertical="center" wrapText="1"/>
      <protection locked="0"/>
    </xf>
    <xf numFmtId="38" fontId="31" fillId="3" borderId="50" xfId="6" applyFont="1" applyFill="1" applyBorder="1" applyAlignment="1" applyProtection="1">
      <alignment horizontal="center" vertical="center" wrapText="1"/>
      <protection locked="0"/>
    </xf>
    <xf numFmtId="38" fontId="31" fillId="3" borderId="51" xfId="6" applyFont="1" applyFill="1" applyBorder="1" applyAlignment="1" applyProtection="1">
      <alignment horizontal="center" vertical="center" wrapText="1"/>
      <protection locked="0"/>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38" fontId="31" fillId="4" borderId="24" xfId="6" applyFont="1" applyFill="1" applyBorder="1" applyAlignment="1" applyProtection="1">
      <alignment horizontal="center" vertical="center" wrapText="1"/>
      <protection locked="0"/>
    </xf>
    <xf numFmtId="0" fontId="26" fillId="0" borderId="22" xfId="5" applyFont="1" applyBorder="1" applyAlignment="1">
      <alignment horizontal="center" vertical="center"/>
    </xf>
    <xf numFmtId="0" fontId="26" fillId="0" borderId="24" xfId="5" applyFont="1" applyBorder="1" applyAlignment="1">
      <alignment horizontal="center" vertical="center"/>
    </xf>
    <xf numFmtId="0" fontId="28" fillId="0" borderId="33" xfId="5" applyFont="1" applyBorder="1" applyAlignment="1">
      <alignment horizontal="center" vertical="center" wrapText="1"/>
    </xf>
    <xf numFmtId="0" fontId="28" fillId="0" borderId="34" xfId="5" applyFont="1" applyBorder="1" applyAlignment="1">
      <alignment horizontal="center" vertical="center" wrapText="1"/>
    </xf>
    <xf numFmtId="0" fontId="28" fillId="0" borderId="22" xfId="5" applyFont="1" applyBorder="1" applyAlignment="1">
      <alignment horizontal="center" vertical="center" wrapText="1"/>
    </xf>
    <xf numFmtId="0" fontId="28" fillId="0" borderId="24" xfId="5" applyFont="1" applyBorder="1" applyAlignment="1">
      <alignment horizontal="center" vertical="center" wrapText="1"/>
    </xf>
    <xf numFmtId="0" fontId="28" fillId="3" borderId="17" xfId="5" applyFont="1" applyFill="1" applyBorder="1" applyAlignment="1">
      <alignment horizontal="center" vertical="center" wrapText="1"/>
    </xf>
    <xf numFmtId="0" fontId="28" fillId="3" borderId="18" xfId="5" applyFont="1" applyFill="1" applyBorder="1" applyAlignment="1">
      <alignment horizontal="center" vertical="center" wrapText="1"/>
    </xf>
    <xf numFmtId="0" fontId="26" fillId="0" borderId="23" xfId="5" applyFont="1" applyBorder="1" applyAlignment="1">
      <alignment horizontal="center" vertical="center" textRotation="255"/>
    </xf>
    <xf numFmtId="0" fontId="26" fillId="0" borderId="24" xfId="5" applyFont="1" applyBorder="1" applyAlignment="1">
      <alignment horizontal="center" vertical="center" textRotation="255"/>
    </xf>
    <xf numFmtId="0" fontId="26" fillId="0" borderId="22" xfId="5" applyFont="1" applyBorder="1" applyAlignment="1">
      <alignment horizontal="center" vertical="center" textRotation="255"/>
    </xf>
    <xf numFmtId="0" fontId="28" fillId="0" borderId="4" xfId="5" applyFont="1" applyBorder="1" applyAlignment="1">
      <alignment horizontal="center" vertical="center" wrapText="1"/>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176" fontId="26" fillId="4" borderId="1" xfId="5" applyNumberFormat="1" applyFont="1" applyFill="1" applyBorder="1" applyAlignment="1" applyProtection="1">
      <alignment horizontal="center" vertical="center"/>
      <protection locked="0"/>
    </xf>
    <xf numFmtId="176" fontId="26" fillId="4" borderId="2" xfId="5" applyNumberFormat="1" applyFont="1" applyFill="1" applyBorder="1" applyAlignment="1" applyProtection="1">
      <alignment horizontal="center" vertical="center"/>
      <protection locked="0"/>
    </xf>
    <xf numFmtId="176" fontId="26" fillId="5" borderId="1" xfId="5" applyNumberFormat="1" applyFont="1" applyFill="1" applyBorder="1" applyAlignment="1">
      <alignment horizontal="center" vertical="center"/>
    </xf>
    <xf numFmtId="176" fontId="26" fillId="5" borderId="2" xfId="5" applyNumberFormat="1" applyFont="1" applyFill="1" applyBorder="1" applyAlignment="1">
      <alignment horizontal="center" vertical="center"/>
    </xf>
    <xf numFmtId="38" fontId="26" fillId="5" borderId="4" xfId="6" applyFont="1" applyFill="1" applyBorder="1" applyAlignment="1">
      <alignment horizontal="center" vertical="center"/>
    </xf>
    <xf numFmtId="38" fontId="31" fillId="4" borderId="17" xfId="6" applyFont="1" applyFill="1" applyBorder="1" applyAlignment="1" applyProtection="1">
      <alignment horizontal="center" vertical="center" wrapText="1"/>
      <protection locked="0"/>
    </xf>
    <xf numFmtId="38" fontId="31" fillId="4" borderId="18" xfId="6" applyFont="1" applyFill="1" applyBorder="1" applyAlignment="1" applyProtection="1">
      <alignment horizontal="center" vertical="center" wrapText="1"/>
      <protection locked="0"/>
    </xf>
    <xf numFmtId="38" fontId="26" fillId="5" borderId="37" xfId="6" applyFont="1" applyFill="1" applyBorder="1" applyAlignment="1">
      <alignment horizontal="center" vertical="center"/>
    </xf>
    <xf numFmtId="38" fontId="31" fillId="5" borderId="37" xfId="6" applyFont="1" applyFill="1" applyBorder="1" applyAlignment="1">
      <alignment horizontal="center" vertical="center" wrapText="1"/>
    </xf>
    <xf numFmtId="38" fontId="31" fillId="5" borderId="35" xfId="6" applyFont="1" applyFill="1" applyBorder="1" applyAlignment="1">
      <alignment horizontal="center" vertical="center" wrapText="1"/>
    </xf>
    <xf numFmtId="38" fontId="31" fillId="5" borderId="36" xfId="6" applyFont="1" applyFill="1" applyBorder="1" applyAlignment="1">
      <alignment horizontal="center" vertical="center" wrapText="1"/>
    </xf>
    <xf numFmtId="38" fontId="31" fillId="3" borderId="1" xfId="6" applyFont="1" applyFill="1" applyBorder="1" applyAlignment="1" applyProtection="1">
      <alignment horizontal="center" vertical="center" wrapText="1"/>
      <protection locked="0"/>
    </xf>
    <xf numFmtId="38" fontId="31" fillId="3" borderId="2" xfId="6" applyFont="1" applyFill="1" applyBorder="1" applyAlignment="1" applyProtection="1">
      <alignment horizontal="center" vertical="center" wrapText="1"/>
      <protection locked="0"/>
    </xf>
    <xf numFmtId="38" fontId="31" fillId="3" borderId="3" xfId="6" applyFont="1" applyFill="1" applyBorder="1" applyAlignment="1" applyProtection="1">
      <alignment horizontal="center" vertical="center" wrapText="1"/>
      <protection locked="0"/>
    </xf>
    <xf numFmtId="0" fontId="26" fillId="0" borderId="6" xfId="5" applyFont="1" applyBorder="1" applyAlignment="1">
      <alignment horizontal="left" vertical="center"/>
    </xf>
    <xf numFmtId="0" fontId="26" fillId="0" borderId="7" xfId="5" applyFont="1" applyBorder="1" applyAlignment="1">
      <alignment horizontal="left" vertical="center"/>
    </xf>
    <xf numFmtId="0" fontId="26" fillId="0" borderId="8" xfId="5" applyFont="1" applyBorder="1" applyAlignment="1">
      <alignment horizontal="left" vertical="center"/>
    </xf>
    <xf numFmtId="0" fontId="26" fillId="0" borderId="17" xfId="5" applyFont="1" applyBorder="1" applyAlignment="1">
      <alignment horizontal="left" vertical="center"/>
    </xf>
    <xf numFmtId="0" fontId="26" fillId="0" borderId="5" xfId="5" applyFont="1" applyBorder="1" applyAlignment="1">
      <alignment horizontal="left" vertical="center"/>
    </xf>
    <xf numFmtId="0" fontId="26" fillId="0" borderId="18" xfId="5" applyFont="1" applyBorder="1" applyAlignment="1">
      <alignment horizontal="left" vertical="center"/>
    </xf>
    <xf numFmtId="0" fontId="26" fillId="0" borderId="1" xfId="5" applyFont="1" applyBorder="1" applyAlignment="1">
      <alignment horizontal="center" vertical="center"/>
    </xf>
    <xf numFmtId="0" fontId="26" fillId="0" borderId="2" xfId="5" applyFont="1" applyBorder="1" applyAlignment="1">
      <alignment horizontal="center" vertical="center"/>
    </xf>
    <xf numFmtId="0" fontId="40" fillId="8" borderId="25" xfId="5" applyFont="1" applyFill="1" applyBorder="1" applyAlignment="1" applyProtection="1">
      <alignment horizontal="left" vertical="center" wrapText="1"/>
    </xf>
    <xf numFmtId="0" fontId="40" fillId="8" borderId="26" xfId="5" applyFont="1" applyFill="1" applyBorder="1" applyAlignment="1" applyProtection="1">
      <alignment horizontal="left" vertical="center" wrapText="1"/>
    </xf>
    <xf numFmtId="0" fontId="40" fillId="8" borderId="27" xfId="5" applyFont="1" applyFill="1" applyBorder="1" applyAlignment="1" applyProtection="1">
      <alignment horizontal="left" vertical="center" wrapText="1"/>
    </xf>
    <xf numFmtId="0" fontId="40" fillId="8" borderId="28" xfId="5" applyFont="1" applyFill="1" applyBorder="1" applyAlignment="1" applyProtection="1">
      <alignment horizontal="left" vertical="center" wrapText="1"/>
    </xf>
    <xf numFmtId="0" fontId="40" fillId="8" borderId="0" xfId="5" applyFont="1" applyFill="1" applyBorder="1" applyAlignment="1" applyProtection="1">
      <alignment horizontal="left" vertical="center" wrapText="1"/>
    </xf>
    <xf numFmtId="0" fontId="40" fillId="8" borderId="29" xfId="5" applyFont="1" applyFill="1" applyBorder="1" applyAlignment="1" applyProtection="1">
      <alignment horizontal="left" vertical="center" wrapText="1"/>
    </xf>
    <xf numFmtId="0" fontId="40" fillId="8" borderId="30" xfId="5" applyFont="1" applyFill="1" applyBorder="1" applyAlignment="1" applyProtection="1">
      <alignment horizontal="left" vertical="center" wrapText="1"/>
    </xf>
    <xf numFmtId="0" fontId="40" fillId="8" borderId="31" xfId="5" applyFont="1" applyFill="1" applyBorder="1" applyAlignment="1" applyProtection="1">
      <alignment horizontal="left" vertical="center" wrapText="1"/>
    </xf>
    <xf numFmtId="0" fontId="40" fillId="8" borderId="32" xfId="5" applyFont="1" applyFill="1" applyBorder="1" applyAlignment="1" applyProtection="1">
      <alignment horizontal="left" vertical="center" wrapText="1"/>
    </xf>
    <xf numFmtId="0" fontId="26" fillId="0" borderId="3" xfId="5" applyFont="1" applyBorder="1" applyAlignment="1">
      <alignment horizontal="center" vertical="center"/>
    </xf>
    <xf numFmtId="0" fontId="28" fillId="0" borderId="5" xfId="5" applyFont="1" applyBorder="1" applyAlignment="1">
      <alignment horizontal="left" vertical="center" wrapText="1"/>
    </xf>
    <xf numFmtId="0" fontId="26" fillId="0" borderId="1" xfId="5" applyFont="1" applyBorder="1" applyAlignment="1">
      <alignment horizontal="left" vertical="top"/>
    </xf>
    <xf numFmtId="0" fontId="26" fillId="0" borderId="2" xfId="5" applyFont="1" applyBorder="1" applyAlignment="1">
      <alignment horizontal="left" vertical="top"/>
    </xf>
    <xf numFmtId="0" fontId="26" fillId="0" borderId="3" xfId="5" applyFont="1" applyBorder="1" applyAlignment="1">
      <alignment horizontal="left" vertical="top"/>
    </xf>
    <xf numFmtId="38" fontId="31" fillId="4" borderId="2" xfId="6" applyFont="1" applyFill="1" applyBorder="1" applyAlignment="1" applyProtection="1">
      <alignment horizontal="center" vertical="center" wrapText="1"/>
      <protection locked="0"/>
    </xf>
    <xf numFmtId="0" fontId="28" fillId="0" borderId="6" xfId="5" applyFont="1" applyBorder="1" applyAlignment="1">
      <alignment horizontal="center" vertical="center" wrapText="1"/>
    </xf>
    <xf numFmtId="0" fontId="28" fillId="0" borderId="8" xfId="5" applyFont="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Border="1" applyAlignment="1">
      <alignment horizontal="center" vertical="center" wrapText="1"/>
    </xf>
    <xf numFmtId="0" fontId="28" fillId="0" borderId="1" xfId="5" applyFont="1" applyBorder="1" applyAlignment="1">
      <alignment horizontal="left" vertical="center" wrapText="1"/>
    </xf>
    <xf numFmtId="0" fontId="28" fillId="0" borderId="3" xfId="5" applyFont="1" applyBorder="1" applyAlignment="1">
      <alignment horizontal="left" vertical="center" wrapText="1"/>
    </xf>
    <xf numFmtId="38" fontId="31" fillId="0" borderId="33" xfId="6" applyFont="1" applyFill="1" applyBorder="1" applyAlignment="1" applyProtection="1">
      <alignment horizontal="left" vertical="center" wrapText="1"/>
      <protection locked="0"/>
    </xf>
    <xf numFmtId="38" fontId="31" fillId="0" borderId="53" xfId="6" applyFont="1" applyFill="1" applyBorder="1" applyAlignment="1" applyProtection="1">
      <alignment horizontal="left" vertical="center" wrapText="1"/>
      <protection locked="0"/>
    </xf>
    <xf numFmtId="38" fontId="31" fillId="0" borderId="34" xfId="6" applyFont="1" applyFill="1" applyBorder="1" applyAlignment="1" applyProtection="1">
      <alignment horizontal="left" vertical="center" wrapText="1"/>
      <protection locked="0"/>
    </xf>
    <xf numFmtId="38" fontId="31" fillId="4" borderId="45" xfId="6" applyFont="1" applyFill="1" applyBorder="1" applyAlignment="1" applyProtection="1">
      <alignment horizontal="center" vertical="center" wrapText="1"/>
      <protection locked="0"/>
    </xf>
    <xf numFmtId="38" fontId="31" fillId="4" borderId="33" xfId="6" applyFont="1" applyFill="1" applyBorder="1" applyAlignment="1" applyProtection="1">
      <alignment horizontal="center" vertical="center" wrapText="1"/>
      <protection locked="0"/>
    </xf>
    <xf numFmtId="38" fontId="31" fillId="4" borderId="34" xfId="6" applyFont="1" applyFill="1" applyBorder="1" applyAlignment="1" applyProtection="1">
      <alignment horizontal="center" vertical="center" wrapText="1"/>
      <protection locked="0"/>
    </xf>
    <xf numFmtId="0" fontId="10" fillId="0" borderId="5" xfId="0" applyFont="1" applyBorder="1" applyAlignment="1">
      <alignment horizontal="left" vertical="center" wrapText="1"/>
    </xf>
    <xf numFmtId="176" fontId="10" fillId="4" borderId="9" xfId="0" applyNumberFormat="1" applyFont="1" applyFill="1" applyBorder="1" applyAlignment="1" applyProtection="1">
      <alignment horizontal="right" vertical="center"/>
      <protection locked="0"/>
    </xf>
    <xf numFmtId="176" fontId="10" fillId="4" borderId="0" xfId="0" applyNumberFormat="1" applyFont="1" applyFill="1" applyBorder="1" applyAlignment="1" applyProtection="1">
      <alignment horizontal="right" vertical="center"/>
      <protection locked="0"/>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176" fontId="10" fillId="5" borderId="9" xfId="0" applyNumberFormat="1" applyFont="1" applyFill="1" applyBorder="1" applyAlignment="1">
      <alignment horizontal="center" vertical="center"/>
    </xf>
    <xf numFmtId="176" fontId="10" fillId="5" borderId="0" xfId="0" applyNumberFormat="1" applyFont="1" applyFill="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0" fontId="33" fillId="0" borderId="17"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176" fontId="10" fillId="4" borderId="0" xfId="0" applyNumberFormat="1" applyFont="1" applyFill="1" applyAlignment="1" applyProtection="1">
      <alignment horizontal="right" vertical="center"/>
      <protection locked="0"/>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4" borderId="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178" fontId="10" fillId="5" borderId="6" xfId="0" applyNumberFormat="1" applyFont="1" applyFill="1" applyBorder="1" applyAlignment="1">
      <alignment horizontal="center" vertical="center"/>
    </xf>
    <xf numFmtId="178" fontId="10" fillId="5" borderId="7" xfId="0" applyNumberFormat="1" applyFont="1" applyFill="1" applyBorder="1" applyAlignment="1">
      <alignment horizontal="center" vertical="center"/>
    </xf>
    <xf numFmtId="0" fontId="10" fillId="4" borderId="6" xfId="0" applyNumberFormat="1" applyFont="1" applyFill="1" applyBorder="1" applyProtection="1">
      <alignment vertical="center"/>
      <protection locked="0"/>
    </xf>
    <xf numFmtId="0" fontId="10" fillId="4" borderId="7" xfId="0" applyNumberFormat="1" applyFont="1" applyFill="1" applyBorder="1" applyProtection="1">
      <alignment vertical="center"/>
      <protection locked="0"/>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4" borderId="6" xfId="0" applyFont="1" applyFill="1" applyBorder="1" applyAlignment="1" applyProtection="1">
      <alignment vertical="center" wrapText="1"/>
      <protection locked="0"/>
    </xf>
    <xf numFmtId="0" fontId="10" fillId="4" borderId="7" xfId="0" applyFont="1" applyFill="1" applyBorder="1" applyAlignment="1" applyProtection="1">
      <alignment vertical="center" wrapText="1"/>
      <protection locked="0"/>
    </xf>
    <xf numFmtId="0" fontId="10" fillId="4" borderId="8" xfId="0" applyFont="1" applyFill="1" applyBorder="1" applyAlignment="1" applyProtection="1">
      <alignment vertical="center" wrapText="1"/>
      <protection locked="0"/>
    </xf>
    <xf numFmtId="0" fontId="10" fillId="4" borderId="39"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52" fillId="0" borderId="63" xfId="8" applyFont="1" applyBorder="1" applyAlignment="1">
      <alignment horizontal="center"/>
    </xf>
    <xf numFmtId="0" fontId="52" fillId="0" borderId="62" xfId="8" applyFont="1" applyBorder="1" applyAlignment="1">
      <alignment horizontal="center"/>
    </xf>
    <xf numFmtId="0" fontId="52" fillId="0" borderId="64" xfId="8" applyFont="1" applyBorder="1" applyAlignment="1">
      <alignment horizontal="center"/>
    </xf>
    <xf numFmtId="0" fontId="20" fillId="0" borderId="4" xfId="8" applyFont="1" applyBorder="1" applyAlignment="1">
      <alignment horizontal="left" vertical="center" wrapText="1"/>
    </xf>
    <xf numFmtId="0" fontId="20" fillId="0" borderId="1" xfId="8" applyFont="1" applyBorder="1" applyAlignment="1">
      <alignment horizontal="center" vertical="center"/>
    </xf>
    <xf numFmtId="0" fontId="20" fillId="0" borderId="2" xfId="8" applyFont="1" applyBorder="1" applyAlignment="1">
      <alignment horizontal="center" vertical="center"/>
    </xf>
    <xf numFmtId="0" fontId="20" fillId="0" borderId="3" xfId="8" applyFont="1" applyBorder="1" applyAlignment="1">
      <alignment horizontal="center" vertical="center"/>
    </xf>
    <xf numFmtId="0" fontId="20" fillId="0" borderId="4" xfId="8" applyFont="1" applyBorder="1" applyAlignment="1">
      <alignment horizontal="center" vertical="center"/>
    </xf>
    <xf numFmtId="0" fontId="20" fillId="0" borderId="22" xfId="8" applyFont="1" applyBorder="1" applyAlignment="1">
      <alignment horizontal="center" vertical="center"/>
    </xf>
    <xf numFmtId="0" fontId="51" fillId="0" borderId="0" xfId="8" applyFont="1" applyAlignment="1">
      <alignment horizontal="center" vertical="center"/>
    </xf>
    <xf numFmtId="0" fontId="52" fillId="0" borderId="59" xfId="8" applyFont="1" applyBorder="1" applyAlignment="1">
      <alignment horizontal="center"/>
    </xf>
    <xf numFmtId="0" fontId="52" fillId="0" borderId="58" xfId="8" applyFont="1" applyBorder="1" applyAlignment="1">
      <alignment horizontal="center"/>
    </xf>
    <xf numFmtId="0" fontId="52" fillId="0" borderId="60" xfId="8" applyFont="1" applyBorder="1" applyAlignment="1">
      <alignment horizontal="center"/>
    </xf>
    <xf numFmtId="0" fontId="53" fillId="15" borderId="1" xfId="0" applyFont="1" applyFill="1" applyBorder="1" applyAlignment="1">
      <alignment horizontal="center" vertical="center" wrapText="1"/>
    </xf>
    <xf numFmtId="0" fontId="53" fillId="15" borderId="2"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0" borderId="0" xfId="0" applyFont="1" applyBorder="1" applyAlignment="1">
      <alignment horizontal="center" vertical="center" wrapText="1"/>
    </xf>
    <xf numFmtId="0" fontId="0" fillId="0" borderId="0" xfId="0" applyBorder="1">
      <alignment vertical="center"/>
    </xf>
    <xf numFmtId="0" fontId="28" fillId="0" borderId="0" xfId="0" applyFont="1" applyBorder="1" applyAlignment="1">
      <alignment vertical="distributed"/>
    </xf>
    <xf numFmtId="0" fontId="28" fillId="0" borderId="9" xfId="0" applyFont="1" applyBorder="1" applyAlignment="1">
      <alignment horizontal="center" vertical="center" wrapText="1"/>
    </xf>
  </cellXfs>
  <cellStyles count="11">
    <cellStyle name="パーセント" xfId="7" builtinId="5"/>
    <cellStyle name="ハイパーリンク" xfId="1" builtinId="8"/>
    <cellStyle name="ハイパーリンク 2" xfId="9" xr:uid="{FA6D613F-7CD1-45F5-B66B-289154508BD2}"/>
    <cellStyle name="桁区切り" xfId="10" builtinId="6"/>
    <cellStyle name="桁区切り 2" xfId="6" xr:uid="{00000000-0005-0000-0000-000002000000}"/>
    <cellStyle name="標準" xfId="0" builtinId="0"/>
    <cellStyle name="標準 2" xfId="2" xr:uid="{00000000-0005-0000-0000-000004000000}"/>
    <cellStyle name="標準 3" xfId="4" xr:uid="{00000000-0005-0000-0000-000005000000}"/>
    <cellStyle name="標準 4" xfId="5" xr:uid="{00000000-0005-0000-0000-000006000000}"/>
    <cellStyle name="標準 5" xfId="3" xr:uid="{00000000-0005-0000-0000-000007000000}"/>
    <cellStyle name="標準 6" xfId="8" xr:uid="{314B4262-D596-45F0-B8A1-B861469FAA9A}"/>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85724</xdr:rowOff>
    </xdr:from>
    <xdr:to>
      <xdr:col>5</xdr:col>
      <xdr:colOff>291465</xdr:colOff>
      <xdr:row>20</xdr:row>
      <xdr:rowOff>91440</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0" y="3257549"/>
          <a:ext cx="2724150" cy="685801"/>
        </a:xfrm>
        <a:prstGeom prst="wedgeEllipseCallout">
          <a:avLst>
            <a:gd name="adj1" fmla="val 56976"/>
            <a:gd name="adj2" fmla="val 155530"/>
          </a:avLst>
        </a:prstGeom>
        <a:solidFill>
          <a:srgbClr val="FF33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薄い黄色のセルが、入力する箇所です。</a:t>
          </a:r>
        </a:p>
      </xdr:txBody>
    </xdr:sp>
    <xdr:clientData/>
  </xdr:twoCellAnchor>
  <xdr:twoCellAnchor>
    <xdr:from>
      <xdr:col>8</xdr:col>
      <xdr:colOff>190500</xdr:colOff>
      <xdr:row>29</xdr:row>
      <xdr:rowOff>104775</xdr:rowOff>
    </xdr:from>
    <xdr:to>
      <xdr:col>12</xdr:col>
      <xdr:colOff>57150</xdr:colOff>
      <xdr:row>40</xdr:row>
      <xdr:rowOff>161925</xdr:rowOff>
    </xdr:to>
    <xdr:sp macro="" textlink="">
      <xdr:nvSpPr>
        <xdr:cNvPr id="15" name="AutoShape 4">
          <a:extLst>
            <a:ext uri="{FF2B5EF4-FFF2-40B4-BE49-F238E27FC236}">
              <a16:creationId xmlns:a16="http://schemas.microsoft.com/office/drawing/2014/main" id="{00000000-0008-0000-0000-00000F000000}"/>
            </a:ext>
          </a:extLst>
        </xdr:cNvPr>
        <xdr:cNvSpPr>
          <a:spLocks noChangeArrowheads="1"/>
        </xdr:cNvSpPr>
      </xdr:nvSpPr>
      <xdr:spPr bwMode="auto">
        <a:xfrm>
          <a:off x="3962400" y="5505450"/>
          <a:ext cx="1657350" cy="1943100"/>
        </a:xfrm>
        <a:prstGeom prst="wedgeEllipseCallout">
          <a:avLst>
            <a:gd name="adj1" fmla="val -83333"/>
            <a:gd name="adj2" fmla="val -61880"/>
          </a:avLst>
        </a:prstGeom>
        <a:solidFill>
          <a:srgbClr val="003366"/>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CCFFFF"/>
              </a:solidFill>
              <a:latin typeface="ＭＳ Ｐゴシック"/>
              <a:ea typeface="ＭＳ Ｐゴシック"/>
            </a:rPr>
            <a:t>薄い水色のセルは、自動計算される箇所で、入力はできません。</a:t>
          </a:r>
        </a:p>
      </xdr:txBody>
    </xdr:sp>
    <xdr:clientData/>
  </xdr:twoCellAnchor>
  <xdr:twoCellAnchor>
    <xdr:from>
      <xdr:col>7</xdr:col>
      <xdr:colOff>266699</xdr:colOff>
      <xdr:row>16</xdr:row>
      <xdr:rowOff>57150</xdr:rowOff>
    </xdr:from>
    <xdr:to>
      <xdr:col>15</xdr:col>
      <xdr:colOff>47624</xdr:colOff>
      <xdr:row>21</xdr:row>
      <xdr:rowOff>114300</xdr:rowOff>
    </xdr:to>
    <xdr:sp macro="" textlink="">
      <xdr:nvSpPr>
        <xdr:cNvPr id="16" name="AutoShape 6">
          <a:extLst>
            <a:ext uri="{FF2B5EF4-FFF2-40B4-BE49-F238E27FC236}">
              <a16:creationId xmlns:a16="http://schemas.microsoft.com/office/drawing/2014/main" id="{00000000-0008-0000-0000-000010000000}"/>
            </a:ext>
          </a:extLst>
        </xdr:cNvPr>
        <xdr:cNvSpPr>
          <a:spLocks noChangeArrowheads="1"/>
        </xdr:cNvSpPr>
      </xdr:nvSpPr>
      <xdr:spPr bwMode="auto">
        <a:xfrm>
          <a:off x="3590924" y="3228975"/>
          <a:ext cx="3076575" cy="914400"/>
        </a:xfrm>
        <a:prstGeom prst="wedgeEllipseCallout">
          <a:avLst>
            <a:gd name="adj1" fmla="val -689"/>
            <a:gd name="adj2" fmla="val 112500"/>
          </a:avLst>
        </a:prstGeom>
        <a:solidFill>
          <a:srgbClr val="CC66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この右肩に 　　のあるセルにカーソルを合わせると、吹き出しのコメントが出てきます。</a:t>
          </a:r>
        </a:p>
      </xdr:txBody>
    </xdr:sp>
    <xdr:clientData/>
  </xdr:twoCellAnchor>
  <xdr:twoCellAnchor>
    <xdr:from>
      <xdr:col>0</xdr:col>
      <xdr:colOff>142876</xdr:colOff>
      <xdr:row>30</xdr:row>
      <xdr:rowOff>161926</xdr:rowOff>
    </xdr:from>
    <xdr:to>
      <xdr:col>6</xdr:col>
      <xdr:colOff>200026</xdr:colOff>
      <xdr:row>38</xdr:row>
      <xdr:rowOff>66675</xdr:rowOff>
    </xdr:to>
    <xdr:sp macro="" textlink="">
      <xdr:nvSpPr>
        <xdr:cNvPr id="17" name="AutoShape 8">
          <a:extLst>
            <a:ext uri="{FF2B5EF4-FFF2-40B4-BE49-F238E27FC236}">
              <a16:creationId xmlns:a16="http://schemas.microsoft.com/office/drawing/2014/main" id="{00000000-0008-0000-0000-000011000000}"/>
            </a:ext>
          </a:extLst>
        </xdr:cNvPr>
        <xdr:cNvSpPr>
          <a:spLocks noChangeArrowheads="1"/>
        </xdr:cNvSpPr>
      </xdr:nvSpPr>
      <xdr:spPr bwMode="auto">
        <a:xfrm>
          <a:off x="142876" y="5734051"/>
          <a:ext cx="2933700" cy="1276349"/>
        </a:xfrm>
        <a:prstGeom prst="wedgeEllipseCallout">
          <a:avLst>
            <a:gd name="adj1" fmla="val -11508"/>
            <a:gd name="adj2" fmla="val -48955"/>
          </a:avLst>
        </a:prstGeom>
        <a:solidFill>
          <a:srgbClr val="0080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クリックすると、　　マークの選択メニューが出てくるセルでは、該当するものを選択してください。</a:t>
          </a:r>
        </a:p>
      </xdr:txBody>
    </xdr:sp>
    <xdr:clientData/>
  </xdr:twoCellAnchor>
  <xdr:twoCellAnchor>
    <xdr:from>
      <xdr:col>3</xdr:col>
      <xdr:colOff>165100</xdr:colOff>
      <xdr:row>31</xdr:row>
      <xdr:rowOff>130175</xdr:rowOff>
    </xdr:from>
    <xdr:to>
      <xdr:col>3</xdr:col>
      <xdr:colOff>346075</xdr:colOff>
      <xdr:row>32</xdr:row>
      <xdr:rowOff>130175</xdr:rowOff>
    </xdr:to>
    <xdr:grpSp>
      <xdr:nvGrpSpPr>
        <xdr:cNvPr id="18" name="Group 9">
          <a:extLst>
            <a:ext uri="{FF2B5EF4-FFF2-40B4-BE49-F238E27FC236}">
              <a16:creationId xmlns:a16="http://schemas.microsoft.com/office/drawing/2014/main" id="{00000000-0008-0000-0000-000012000000}"/>
            </a:ext>
          </a:extLst>
        </xdr:cNvPr>
        <xdr:cNvGrpSpPr>
          <a:grpSpLocks/>
        </xdr:cNvGrpSpPr>
      </xdr:nvGrpSpPr>
      <xdr:grpSpPr bwMode="auto">
        <a:xfrm>
          <a:off x="1481027" y="6276638"/>
          <a:ext cx="177165" cy="174949"/>
          <a:chOff x="468" y="510"/>
          <a:chExt cx="30" cy="29"/>
        </a:xfrm>
      </xdr:grpSpPr>
      <xdr:sp macro="" textlink="">
        <xdr:nvSpPr>
          <xdr:cNvPr id="19" name="AutoShape 10">
            <a:extLst>
              <a:ext uri="{FF2B5EF4-FFF2-40B4-BE49-F238E27FC236}">
                <a16:creationId xmlns:a16="http://schemas.microsoft.com/office/drawing/2014/main" id="{00000000-0008-0000-0000-000013000000}"/>
              </a:ext>
            </a:extLst>
          </xdr:cNvPr>
          <xdr:cNvSpPr>
            <a:spLocks noChangeArrowheads="1"/>
          </xdr:cNvSpPr>
        </xdr:nvSpPr>
        <xdr:spPr bwMode="auto">
          <a:xfrm>
            <a:off x="468" y="510"/>
            <a:ext cx="30" cy="29"/>
          </a:xfrm>
          <a:prstGeom prst="roundRect">
            <a:avLst>
              <a:gd name="adj" fmla="val 16667"/>
            </a:avLst>
          </a:prstGeom>
          <a:solidFill>
            <a:srgbClr val="FFFFFF"/>
          </a:solidFill>
          <a:ln w="19050">
            <a:solidFill>
              <a:srgbClr val="000080"/>
            </a:solidFill>
            <a:round/>
            <a:headEnd/>
            <a:tailEnd/>
          </a:ln>
        </xdr:spPr>
      </xdr:sp>
      <xdr:sp macro="" textlink="">
        <xdr:nvSpPr>
          <xdr:cNvPr id="20" name="AutoShape 11">
            <a:extLst>
              <a:ext uri="{FF2B5EF4-FFF2-40B4-BE49-F238E27FC236}">
                <a16:creationId xmlns:a16="http://schemas.microsoft.com/office/drawing/2014/main" id="{00000000-0008-0000-0000-000014000000}"/>
              </a:ext>
            </a:extLst>
          </xdr:cNvPr>
          <xdr:cNvSpPr>
            <a:spLocks noChangeArrowheads="1"/>
          </xdr:cNvSpPr>
        </xdr:nvSpPr>
        <xdr:spPr bwMode="auto">
          <a:xfrm flipV="1">
            <a:off x="474" y="519"/>
            <a:ext cx="17" cy="15"/>
          </a:xfrm>
          <a:prstGeom prst="triangle">
            <a:avLst>
              <a:gd name="adj" fmla="val 50000"/>
            </a:avLst>
          </a:prstGeom>
          <a:solidFill>
            <a:srgbClr val="000000"/>
          </a:solidFill>
          <a:ln w="9525">
            <a:solidFill>
              <a:srgbClr val="000000"/>
            </a:solidFill>
            <a:miter lim="800000"/>
            <a:headEnd/>
            <a:tailEnd/>
          </a:ln>
        </xdr:spPr>
      </xdr:sp>
    </xdr:grpSp>
    <xdr:clientData/>
  </xdr:twoCellAnchor>
  <xdr:twoCellAnchor>
    <xdr:from>
      <xdr:col>12</xdr:col>
      <xdr:colOff>266700</xdr:colOff>
      <xdr:row>20</xdr:row>
      <xdr:rowOff>142874</xdr:rowOff>
    </xdr:from>
    <xdr:to>
      <xdr:col>15</xdr:col>
      <xdr:colOff>266700</xdr:colOff>
      <xdr:row>24</xdr:row>
      <xdr:rowOff>95249</xdr:rowOff>
    </xdr:to>
    <xdr:sp macro="" textlink="">
      <xdr:nvSpPr>
        <xdr:cNvPr id="21" name="Rectangle 24">
          <a:extLst>
            <a:ext uri="{FF2B5EF4-FFF2-40B4-BE49-F238E27FC236}">
              <a16:creationId xmlns:a16="http://schemas.microsoft.com/office/drawing/2014/main" id="{00000000-0008-0000-0000-000015000000}"/>
            </a:ext>
          </a:extLst>
        </xdr:cNvPr>
        <xdr:cNvSpPr>
          <a:spLocks noChangeArrowheads="1"/>
        </xdr:cNvSpPr>
      </xdr:nvSpPr>
      <xdr:spPr bwMode="auto">
        <a:xfrm>
          <a:off x="5829300" y="4000499"/>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目標年度を入力してください。</a:t>
          </a:r>
        </a:p>
      </xdr:txBody>
    </xdr:sp>
    <xdr:clientData/>
  </xdr:twoCellAnchor>
  <xdr:twoCellAnchor>
    <xdr:from>
      <xdr:col>10</xdr:col>
      <xdr:colOff>400050</xdr:colOff>
      <xdr:row>21</xdr:row>
      <xdr:rowOff>19050</xdr:rowOff>
    </xdr:from>
    <xdr:to>
      <xdr:col>12</xdr:col>
      <xdr:colOff>285750</xdr:colOff>
      <xdr:row>25</xdr:row>
      <xdr:rowOff>19050</xdr:rowOff>
    </xdr:to>
    <xdr:sp macro="" textlink="">
      <xdr:nvSpPr>
        <xdr:cNvPr id="22" name="Line 26">
          <a:extLst>
            <a:ext uri="{FF2B5EF4-FFF2-40B4-BE49-F238E27FC236}">
              <a16:creationId xmlns:a16="http://schemas.microsoft.com/office/drawing/2014/main" id="{00000000-0008-0000-0000-000016000000}"/>
            </a:ext>
          </a:extLst>
        </xdr:cNvPr>
        <xdr:cNvSpPr>
          <a:spLocks noChangeShapeType="1"/>
        </xdr:cNvSpPr>
      </xdr:nvSpPr>
      <xdr:spPr bwMode="auto">
        <a:xfrm flipH="1">
          <a:off x="5067300" y="4048125"/>
          <a:ext cx="781050" cy="685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238124</xdr:colOff>
      <xdr:row>17</xdr:row>
      <xdr:rowOff>66674</xdr:rowOff>
    </xdr:from>
    <xdr:to>
      <xdr:col>10</xdr:col>
      <xdr:colOff>380999</xdr:colOff>
      <xdr:row>18</xdr:row>
      <xdr:rowOff>19049</xdr:rowOff>
    </xdr:to>
    <xdr:sp macro="" textlink="">
      <xdr:nvSpPr>
        <xdr:cNvPr id="23" name="直角三角形 22">
          <a:extLst>
            <a:ext uri="{FF2B5EF4-FFF2-40B4-BE49-F238E27FC236}">
              <a16:creationId xmlns:a16="http://schemas.microsoft.com/office/drawing/2014/main" id="{00000000-0008-0000-0000-000017000000}"/>
            </a:ext>
          </a:extLst>
        </xdr:cNvPr>
        <xdr:cNvSpPr/>
      </xdr:nvSpPr>
      <xdr:spPr>
        <a:xfrm flipH="1" flipV="1">
          <a:off x="4905374" y="3409949"/>
          <a:ext cx="142875" cy="123825"/>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200025</xdr:colOff>
      <xdr:row>29</xdr:row>
      <xdr:rowOff>133350</xdr:rowOff>
    </xdr:from>
    <xdr:to>
      <xdr:col>15</xdr:col>
      <xdr:colOff>200025</xdr:colOff>
      <xdr:row>33</xdr:row>
      <xdr:rowOff>85725</xdr:rowOff>
    </xdr:to>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5762625" y="5534025"/>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「元号」を入力してください。</a:t>
          </a:r>
        </a:p>
      </xdr:txBody>
    </xdr:sp>
    <xdr:clientData/>
  </xdr:twoCellAnchor>
  <xdr:twoCellAnchor>
    <xdr:from>
      <xdr:col>10</xdr:col>
      <xdr:colOff>0</xdr:colOff>
      <xdr:row>25</xdr:row>
      <xdr:rowOff>38100</xdr:rowOff>
    </xdr:from>
    <xdr:to>
      <xdr:col>12</xdr:col>
      <xdr:colOff>228600</xdr:colOff>
      <xdr:row>29</xdr:row>
      <xdr:rowOff>171450</xdr:rowOff>
    </xdr:to>
    <xdr:sp macro="" textlink="">
      <xdr:nvSpPr>
        <xdr:cNvPr id="25" name="Line 26">
          <a:extLst>
            <a:ext uri="{FF2B5EF4-FFF2-40B4-BE49-F238E27FC236}">
              <a16:creationId xmlns:a16="http://schemas.microsoft.com/office/drawing/2014/main" id="{00000000-0008-0000-0000-000019000000}"/>
            </a:ext>
          </a:extLst>
        </xdr:cNvPr>
        <xdr:cNvSpPr>
          <a:spLocks noChangeShapeType="1"/>
        </xdr:cNvSpPr>
      </xdr:nvSpPr>
      <xdr:spPr bwMode="auto">
        <a:xfrm flipH="1" flipV="1">
          <a:off x="4683125" y="4879975"/>
          <a:ext cx="1117600" cy="831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268941</xdr:colOff>
      <xdr:row>48</xdr:row>
      <xdr:rowOff>78441</xdr:rowOff>
    </xdr:from>
    <xdr:to>
      <xdr:col>20</xdr:col>
      <xdr:colOff>235323</xdr:colOff>
      <xdr:row>53</xdr:row>
      <xdr:rowOff>67235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8449235" y="12046323"/>
          <a:ext cx="2700617" cy="1098177"/>
        </a:xfrm>
        <a:prstGeom prst="wedgeRectCallout">
          <a:avLst>
            <a:gd name="adj1" fmla="val -57348"/>
            <a:gd name="adj2" fmla="val 5127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a:t>非表示にしている数値は修正しないでください。</a:t>
          </a:r>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201908781\F\&#28201;&#26262;&#21270;&#23550;&#31574;&#20418;\100&#12288;&#35413;&#20385;&#21046;&#24230;\80&#23696;&#38428;&#30476;&#27096;&#24335;\&#26494;&#28006;&#26696;r31204\GHG&#35336;&#30011;&#26360;(&#24037;&#22580;)r31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ご案内"/>
      <sheetName val="チェック表"/>
      <sheetName val="1表紙"/>
      <sheetName val="別紙"/>
      <sheetName val="シート1-1"/>
      <sheetName val="シート2・3"/>
      <sheetName val="シート4・5"/>
      <sheetName val="確認票"/>
      <sheetName val="（参考）別表１"/>
      <sheetName val="（参考）別表２"/>
      <sheetName val="（参考）業種コード"/>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ow r="3">
          <cell r="D3">
            <v>38.200000000000003</v>
          </cell>
        </row>
      </sheetData>
      <sheetData sheetId="9">
        <row r="3">
          <cell r="D3">
            <v>6.8599999999999994E-2</v>
          </cell>
        </row>
      </sheetData>
      <sheetData sheetId="10">
        <row r="2">
          <cell r="B2" t="str">
            <v>1農業</v>
          </cell>
        </row>
        <row r="3">
          <cell r="B3" t="str">
            <v>2林業</v>
          </cell>
        </row>
        <row r="4">
          <cell r="B4" t="str">
            <v>3漁業（水産養殖業を除く）</v>
          </cell>
        </row>
        <row r="5">
          <cell r="B5" t="str">
            <v>4水産養殖業</v>
          </cell>
        </row>
        <row r="6">
          <cell r="B6" t="str">
            <v>5鉱業，採石業，砂利採取業</v>
          </cell>
        </row>
        <row r="7">
          <cell r="B7" t="str">
            <v>6総合工事業</v>
          </cell>
        </row>
        <row r="8">
          <cell r="B8" t="str">
            <v>7職別工事業（設備工事業を除く）</v>
          </cell>
        </row>
        <row r="9">
          <cell r="B9" t="str">
            <v>8設備工事業</v>
          </cell>
        </row>
        <row r="10">
          <cell r="B10" t="str">
            <v>9食料品製造業</v>
          </cell>
        </row>
        <row r="11">
          <cell r="B11" t="str">
            <v>10飲料・たばこ・飼料製造業</v>
          </cell>
        </row>
        <row r="12">
          <cell r="B12" t="str">
            <v>11繊維工業</v>
          </cell>
        </row>
        <row r="13">
          <cell r="B13" t="str">
            <v>12木材・木製品製造業（家具を除く）</v>
          </cell>
        </row>
        <row r="14">
          <cell r="B14" t="str">
            <v>13家具・装備品製造業</v>
          </cell>
        </row>
        <row r="15">
          <cell r="B15" t="str">
            <v>14パルプ・紙・紙加工品製造業</v>
          </cell>
        </row>
        <row r="16">
          <cell r="B16" t="str">
            <v>15印刷・同関連業</v>
          </cell>
        </row>
        <row r="17">
          <cell r="B17" t="str">
            <v>16化学工業</v>
          </cell>
        </row>
        <row r="18">
          <cell r="B18" t="str">
            <v>17石油製品・石炭製品製造業</v>
          </cell>
        </row>
        <row r="19">
          <cell r="B19" t="str">
            <v>18プラスチック製品製造業（別掲を除く）</v>
          </cell>
        </row>
        <row r="20">
          <cell r="B20" t="str">
            <v>19ゴム製品製造業</v>
          </cell>
        </row>
        <row r="21">
          <cell r="B21" t="str">
            <v>20なめし革・同製品・毛皮製造業</v>
          </cell>
        </row>
        <row r="22">
          <cell r="B22" t="str">
            <v>21窯業・土石製品製造業</v>
          </cell>
        </row>
        <row r="23">
          <cell r="B23" t="str">
            <v>22鉄鋼業</v>
          </cell>
        </row>
        <row r="24">
          <cell r="B24" t="str">
            <v>23非鉄金属製造業</v>
          </cell>
        </row>
        <row r="25">
          <cell r="B25" t="str">
            <v>24金属製品製造業</v>
          </cell>
        </row>
        <row r="26">
          <cell r="B26" t="str">
            <v>25はん用機械器具製造業</v>
          </cell>
        </row>
        <row r="27">
          <cell r="B27" t="str">
            <v>26生産用機械器具製造業</v>
          </cell>
        </row>
        <row r="28">
          <cell r="B28" t="str">
            <v>27業務用機械器具製造業</v>
          </cell>
        </row>
        <row r="29">
          <cell r="B29" t="str">
            <v>28電子部品・デバイス・電子回路製造業</v>
          </cell>
        </row>
        <row r="30">
          <cell r="B30" t="str">
            <v>29電気機械器具製造業</v>
          </cell>
        </row>
        <row r="31">
          <cell r="B31" t="str">
            <v>30情報通信機械器具製造業</v>
          </cell>
        </row>
        <row r="32">
          <cell r="B32" t="str">
            <v>31輸送用機械器具製造業</v>
          </cell>
        </row>
        <row r="33">
          <cell r="B33" t="str">
            <v>32その他の製造業</v>
          </cell>
        </row>
        <row r="34">
          <cell r="B34" t="str">
            <v>33電気業</v>
          </cell>
        </row>
        <row r="35">
          <cell r="B35" t="str">
            <v>34ガス業</v>
          </cell>
        </row>
        <row r="36">
          <cell r="B36" t="str">
            <v>35熱供給業</v>
          </cell>
        </row>
        <row r="37">
          <cell r="B37" t="str">
            <v>36水道業</v>
          </cell>
        </row>
        <row r="38">
          <cell r="B38" t="str">
            <v>37通信業</v>
          </cell>
        </row>
        <row r="39">
          <cell r="B39" t="str">
            <v>38放送業</v>
          </cell>
        </row>
        <row r="40">
          <cell r="B40" t="str">
            <v>39情報サービス業</v>
          </cell>
        </row>
        <row r="41">
          <cell r="B41" t="str">
            <v>40インターネット附随サービス業</v>
          </cell>
        </row>
        <row r="42">
          <cell r="B42" t="str">
            <v>41映像・音声・文字情報制作業</v>
          </cell>
        </row>
        <row r="43">
          <cell r="B43" t="str">
            <v>42鉄道業</v>
          </cell>
        </row>
        <row r="44">
          <cell r="B44" t="str">
            <v>43道路旅客運送業</v>
          </cell>
        </row>
        <row r="45">
          <cell r="B45" t="str">
            <v>44道路貨物運送業</v>
          </cell>
        </row>
        <row r="46">
          <cell r="B46" t="str">
            <v>45水運業</v>
          </cell>
        </row>
        <row r="47">
          <cell r="B47" t="str">
            <v>46航空運輸業</v>
          </cell>
        </row>
        <row r="48">
          <cell r="B48" t="str">
            <v>47倉庫業</v>
          </cell>
        </row>
        <row r="49">
          <cell r="B49" t="str">
            <v>48運輸に附帯するサービス業</v>
          </cell>
        </row>
        <row r="50">
          <cell r="B50" t="str">
            <v>49郵便業（信書便事業を含む）</v>
          </cell>
        </row>
        <row r="51">
          <cell r="B51" t="str">
            <v>50各種商品卸売業</v>
          </cell>
        </row>
        <row r="52">
          <cell r="B52" t="str">
            <v>51繊維・衣服等卸売業</v>
          </cell>
        </row>
        <row r="53">
          <cell r="B53" t="str">
            <v>52飲食料品卸売業</v>
          </cell>
        </row>
        <row r="54">
          <cell r="B54" t="str">
            <v>53建築材料，鉱物・金属材料等卸売業</v>
          </cell>
        </row>
        <row r="55">
          <cell r="B55" t="str">
            <v>54機械器具卸売業</v>
          </cell>
        </row>
        <row r="56">
          <cell r="B56" t="str">
            <v>55その他の卸売業</v>
          </cell>
        </row>
        <row r="57">
          <cell r="B57" t="str">
            <v>56各種商品小売業</v>
          </cell>
        </row>
        <row r="58">
          <cell r="B58" t="str">
            <v>57織物・衣服・身の回り品小売業</v>
          </cell>
        </row>
        <row r="59">
          <cell r="B59" t="str">
            <v>58飲食料品小売業</v>
          </cell>
        </row>
        <row r="60">
          <cell r="B60" t="str">
            <v>59機械器具小売業</v>
          </cell>
        </row>
        <row r="61">
          <cell r="B61" t="str">
            <v>60その他の小売業</v>
          </cell>
        </row>
        <row r="62">
          <cell r="B62" t="str">
            <v>61無店舗小売業</v>
          </cell>
        </row>
        <row r="63">
          <cell r="B63" t="str">
            <v>62銀行業</v>
          </cell>
        </row>
        <row r="64">
          <cell r="B64" t="str">
            <v>63協同組織金融業</v>
          </cell>
        </row>
        <row r="65">
          <cell r="B65" t="str">
            <v>64貸金業，クレジットカード業等非預金信用機関</v>
          </cell>
        </row>
        <row r="66">
          <cell r="B66" t="str">
            <v>65金融商品取引業，商品先物取引業</v>
          </cell>
        </row>
        <row r="67">
          <cell r="B67" t="str">
            <v>66補助的金融業等</v>
          </cell>
        </row>
        <row r="68">
          <cell r="B68" t="str">
            <v>67保険業（保険媒介代理業，保険サ－ビス業を含む）</v>
          </cell>
        </row>
        <row r="69">
          <cell r="B69" t="str">
            <v>68不動産取引業</v>
          </cell>
        </row>
        <row r="70">
          <cell r="B70" t="str">
            <v>69不動産賃貸業・管理業</v>
          </cell>
        </row>
        <row r="71">
          <cell r="B71" t="str">
            <v>70物品賃貸業</v>
          </cell>
        </row>
        <row r="72">
          <cell r="B72" t="str">
            <v>71学術・開発研究機関</v>
          </cell>
        </row>
        <row r="73">
          <cell r="B73" t="str">
            <v>72専門サービス業（他に分類されないもの）</v>
          </cell>
        </row>
        <row r="74">
          <cell r="B74" t="str">
            <v>73広告業</v>
          </cell>
        </row>
        <row r="75">
          <cell r="B75" t="str">
            <v>74技術サービス業（他に分類されないもの）</v>
          </cell>
        </row>
        <row r="76">
          <cell r="B76" t="str">
            <v>75宿泊業</v>
          </cell>
        </row>
        <row r="77">
          <cell r="B77" t="str">
            <v>76飲食店</v>
          </cell>
        </row>
        <row r="78">
          <cell r="B78" t="str">
            <v>77持ち帰り・配達飲食サービス業</v>
          </cell>
        </row>
        <row r="79">
          <cell r="B79" t="str">
            <v>78洗濯・理容･美容･浴場業</v>
          </cell>
        </row>
        <row r="80">
          <cell r="B80" t="str">
            <v>79その他の生活関連サービス業</v>
          </cell>
        </row>
        <row r="81">
          <cell r="B81" t="str">
            <v>80娯楽業</v>
          </cell>
        </row>
        <row r="82">
          <cell r="B82" t="str">
            <v>81学校教育</v>
          </cell>
        </row>
        <row r="83">
          <cell r="B83" t="str">
            <v>82その他の教育，学習支援業</v>
          </cell>
        </row>
        <row r="84">
          <cell r="B84" t="str">
            <v>83医療業</v>
          </cell>
        </row>
        <row r="85">
          <cell r="B85" t="str">
            <v>84保健衛生</v>
          </cell>
        </row>
        <row r="86">
          <cell r="B86" t="str">
            <v>85社会保険・社会福祉・介護事業</v>
          </cell>
        </row>
        <row r="87">
          <cell r="B87" t="str">
            <v>86郵便局</v>
          </cell>
        </row>
        <row r="88">
          <cell r="B88" t="str">
            <v>87協同組合（他に分類されないもの）</v>
          </cell>
        </row>
        <row r="89">
          <cell r="B89" t="str">
            <v>88廃棄物処理業</v>
          </cell>
        </row>
        <row r="90">
          <cell r="B90" t="str">
            <v>89自動車整備業</v>
          </cell>
        </row>
        <row r="91">
          <cell r="B91" t="str">
            <v>90機械等修理業（別掲を除く）</v>
          </cell>
        </row>
        <row r="92">
          <cell r="B92" t="str">
            <v>91職業紹介・労働者派遣業</v>
          </cell>
        </row>
        <row r="93">
          <cell r="B93" t="str">
            <v>92その他の事業サービス業</v>
          </cell>
        </row>
        <row r="94">
          <cell r="B94" t="str">
            <v>93政治・経済・文化団体</v>
          </cell>
        </row>
        <row r="95">
          <cell r="B95" t="str">
            <v>94宗教</v>
          </cell>
        </row>
        <row r="96">
          <cell r="B96" t="str">
            <v>95その他のサービス業</v>
          </cell>
        </row>
        <row r="97">
          <cell r="B97" t="str">
            <v>96外国公務</v>
          </cell>
        </row>
        <row r="98">
          <cell r="B98" t="str">
            <v>97国家公務</v>
          </cell>
        </row>
        <row r="99">
          <cell r="B99" t="str">
            <v>98地方公務</v>
          </cell>
        </row>
        <row r="100">
          <cell r="B100" t="str">
            <v>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Gifu" id="{CA471330-5446-42EB-8D39-8BA3B66B9CD7}" userId="Gifu"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5" dT="2024-03-21T13:07:02.58" personId="{CA471330-5446-42EB-8D39-8BA3B66B9CD7}" id="{F29A057C-C30F-4692-A874-283D5A885A23}">
    <text>単位を記入してください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E35" dT="2024-02-22T07:47:21.17" personId="{CA471330-5446-42EB-8D39-8BA3B66B9CD7}" id="{B1DAF340-C234-4AC3-9C79-911FCEB6BE3C}">
    <text>単位を記入してください</text>
  </threadedComment>
  <threadedComment ref="F36" dT="2024-02-22T08:39:29.69" personId="{CA471330-5446-42EB-8D39-8BA3B66B9CD7}" id="{42EB3F7B-7576-4B00-B957-9A5E73264D8B}">
    <text>実測値に基づく排出係数を記入してください</text>
  </threadedComment>
  <threadedComment ref="E55" dT="2024-02-22T07:47:21.17" personId="{CA471330-5446-42EB-8D39-8BA3B66B9CD7}" id="{6BEED87D-9874-41A1-87CA-EBC03A9ADEB2}">
    <text>単位を記入してください</text>
  </threadedComment>
  <threadedComment ref="F56" dT="2024-02-22T08:39:29.69" personId="{CA471330-5446-42EB-8D39-8BA3B66B9CD7}" id="{B3AFFB7D-7307-4475-9A02-A5E4AA88618F}">
    <text>実測値に基づく排出係数を記入してください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11265@pref.gifu.lg.jp" TargetMode="External"/><Relationship Id="rId1" Type="http://schemas.openxmlformats.org/officeDocument/2006/relationships/hyperlink" Target="mailto:midorikankyo-g03@sbox.pref.osaka.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zoomScale="98" zoomScaleNormal="100" zoomScaleSheetLayoutView="98" workbookViewId="0"/>
  </sheetViews>
  <sheetFormatPr defaultRowHeight="13.2"/>
  <cols>
    <col min="1" max="5" width="6.33203125" customWidth="1"/>
    <col min="6" max="13" width="5.88671875" customWidth="1"/>
    <col min="14" max="16" width="4" customWidth="1"/>
  </cols>
  <sheetData>
    <row r="1" spans="1:16" ht="16.2">
      <c r="A1" s="1" t="s">
        <v>0</v>
      </c>
    </row>
    <row r="3" spans="1:16" ht="14.4">
      <c r="A3" s="2" t="s">
        <v>1</v>
      </c>
      <c r="B3" s="3"/>
      <c r="C3" s="4"/>
      <c r="D3" s="4"/>
      <c r="E3" s="4"/>
      <c r="F3" s="4"/>
      <c r="G3" s="4"/>
      <c r="H3" s="4"/>
      <c r="I3" s="4"/>
      <c r="J3" s="4"/>
      <c r="K3" s="4"/>
      <c r="L3" s="4"/>
      <c r="M3" s="4"/>
      <c r="N3" s="4"/>
      <c r="O3" s="4"/>
      <c r="P3" s="4"/>
    </row>
    <row r="4" spans="1:16" ht="30" customHeight="1">
      <c r="A4" s="4"/>
      <c r="B4" s="405" t="s">
        <v>428</v>
      </c>
      <c r="C4" s="405"/>
      <c r="D4" s="405"/>
      <c r="E4" s="405"/>
      <c r="F4" s="405"/>
      <c r="G4" s="405"/>
      <c r="H4" s="405"/>
      <c r="I4" s="405"/>
      <c r="J4" s="405"/>
      <c r="K4" s="405"/>
      <c r="L4" s="405"/>
      <c r="M4" s="405"/>
      <c r="N4" s="405"/>
      <c r="O4" s="405"/>
      <c r="P4" s="405"/>
    </row>
    <row r="5" spans="1:16">
      <c r="A5" s="4"/>
      <c r="B5" s="5" t="s">
        <v>2</v>
      </c>
      <c r="C5" s="6" t="s">
        <v>3</v>
      </c>
      <c r="D5" s="4"/>
      <c r="E5" s="4"/>
      <c r="F5" s="4"/>
      <c r="G5" s="4"/>
      <c r="H5" s="4"/>
      <c r="I5" s="4"/>
      <c r="J5" s="4"/>
      <c r="K5" s="4"/>
      <c r="L5" s="4"/>
      <c r="M5" s="4"/>
      <c r="N5" s="4"/>
      <c r="O5" s="4"/>
      <c r="P5" s="4"/>
    </row>
    <row r="6" spans="1:16">
      <c r="A6" s="4"/>
      <c r="B6" s="5" t="s">
        <v>4</v>
      </c>
      <c r="C6" s="6" t="s">
        <v>5</v>
      </c>
      <c r="D6" s="4"/>
      <c r="E6" s="406"/>
      <c r="F6" s="406"/>
      <c r="G6" s="406"/>
      <c r="H6" s="406"/>
      <c r="I6" s="406"/>
      <c r="J6" s="406"/>
      <c r="K6" s="406"/>
      <c r="L6" s="406"/>
      <c r="M6" s="406"/>
      <c r="N6" s="406"/>
      <c r="O6" s="406"/>
      <c r="P6" s="406"/>
    </row>
    <row r="7" spans="1:16">
      <c r="A7" s="4"/>
      <c r="B7" s="5" t="s">
        <v>6</v>
      </c>
      <c r="C7" s="6" t="s">
        <v>7</v>
      </c>
      <c r="D7" s="4"/>
      <c r="E7" s="407"/>
      <c r="F7" s="407"/>
      <c r="G7" s="407"/>
      <c r="H7" s="407"/>
      <c r="I7" s="407"/>
      <c r="J7" s="407"/>
      <c r="K7" s="407"/>
      <c r="L7" s="407"/>
      <c r="M7" s="407"/>
      <c r="N7" s="407"/>
      <c r="O7" s="407"/>
      <c r="P7" s="407"/>
    </row>
    <row r="8" spans="1:16">
      <c r="A8" s="4"/>
      <c r="B8" s="5" t="s">
        <v>8</v>
      </c>
      <c r="C8" s="6" t="s">
        <v>9</v>
      </c>
      <c r="D8" s="4"/>
      <c r="E8" s="4"/>
      <c r="G8" s="4"/>
      <c r="H8" s="4"/>
      <c r="I8" s="4"/>
      <c r="J8" s="4"/>
      <c r="K8" s="4"/>
      <c r="L8" s="4"/>
      <c r="M8" s="4"/>
      <c r="N8" s="4"/>
      <c r="O8" s="4"/>
      <c r="P8" s="4"/>
    </row>
    <row r="9" spans="1:16">
      <c r="A9" s="4"/>
      <c r="B9" s="5" t="s">
        <v>10</v>
      </c>
      <c r="C9" s="6" t="s">
        <v>11</v>
      </c>
      <c r="D9" s="4"/>
      <c r="E9" s="4"/>
      <c r="F9" s="4"/>
      <c r="G9" s="4"/>
      <c r="H9" s="4"/>
      <c r="I9" s="4"/>
      <c r="J9" s="4"/>
      <c r="K9" s="4"/>
      <c r="L9" s="4"/>
      <c r="M9" s="4"/>
      <c r="N9" s="4"/>
      <c r="O9" s="4"/>
      <c r="P9" s="4"/>
    </row>
    <row r="10" spans="1:16" ht="31.5" customHeight="1">
      <c r="A10" s="4"/>
      <c r="B10" s="405" t="s">
        <v>12</v>
      </c>
      <c r="C10" s="405"/>
      <c r="D10" s="405"/>
      <c r="E10" s="405"/>
      <c r="F10" s="405"/>
      <c r="G10" s="405"/>
      <c r="H10" s="405"/>
      <c r="I10" s="405"/>
      <c r="J10" s="405"/>
      <c r="K10" s="405"/>
      <c r="L10" s="405"/>
      <c r="M10" s="405"/>
      <c r="N10" s="405"/>
      <c r="O10" s="405"/>
      <c r="P10" s="7"/>
    </row>
    <row r="12" spans="1:16" ht="14.4">
      <c r="A12" s="2" t="s">
        <v>13</v>
      </c>
      <c r="B12" s="3"/>
      <c r="C12" s="4"/>
      <c r="D12" s="4"/>
      <c r="E12" s="4"/>
      <c r="F12" s="4"/>
      <c r="G12" s="4"/>
      <c r="H12" s="4"/>
      <c r="I12" s="4"/>
      <c r="J12" s="4"/>
      <c r="K12" s="4"/>
      <c r="L12" s="4"/>
      <c r="M12" s="4"/>
      <c r="N12" s="4"/>
      <c r="O12" s="4"/>
      <c r="P12" s="4"/>
    </row>
    <row r="13" spans="1:16" ht="25.8" customHeight="1">
      <c r="A13" s="4"/>
      <c r="B13" s="405" t="s">
        <v>14</v>
      </c>
      <c r="C13" s="405"/>
      <c r="D13" s="405"/>
      <c r="E13" s="405"/>
      <c r="F13" s="405"/>
      <c r="G13" s="405"/>
      <c r="H13" s="405"/>
      <c r="I13" s="405"/>
      <c r="J13" s="405"/>
      <c r="K13" s="405"/>
      <c r="L13" s="405"/>
      <c r="M13" s="405"/>
      <c r="N13" s="405"/>
      <c r="O13" s="405"/>
      <c r="P13" s="405"/>
    </row>
    <row r="14" spans="1:16">
      <c r="A14" s="4"/>
      <c r="B14" s="8" t="s">
        <v>15</v>
      </c>
      <c r="C14" s="7"/>
      <c r="D14" s="7"/>
      <c r="E14" s="7"/>
      <c r="F14" s="7"/>
      <c r="G14" s="7"/>
      <c r="H14" s="7"/>
      <c r="I14" s="7"/>
      <c r="J14" s="7"/>
      <c r="K14" s="7"/>
      <c r="L14" s="7"/>
      <c r="M14" s="7"/>
      <c r="N14" s="7"/>
      <c r="O14" s="7"/>
      <c r="P14" s="7"/>
    </row>
    <row r="15" spans="1:16">
      <c r="A15" s="4"/>
      <c r="B15" s="4" t="s">
        <v>16</v>
      </c>
      <c r="C15" s="4"/>
      <c r="D15" s="4"/>
      <c r="E15" s="4"/>
      <c r="F15" s="4"/>
      <c r="G15" s="4"/>
      <c r="H15" s="4"/>
      <c r="I15" s="4"/>
      <c r="J15" s="4"/>
      <c r="K15" s="4"/>
      <c r="L15" s="4"/>
      <c r="M15" s="4"/>
      <c r="N15" s="4"/>
      <c r="O15" s="4"/>
      <c r="P15" s="4"/>
    </row>
    <row r="16" spans="1:16">
      <c r="A16" s="4"/>
      <c r="B16" s="4" t="s">
        <v>17</v>
      </c>
      <c r="C16" s="4"/>
      <c r="D16" s="4"/>
      <c r="E16" s="4"/>
      <c r="F16" s="4"/>
      <c r="G16" s="4"/>
      <c r="H16" s="4"/>
      <c r="I16" s="4"/>
      <c r="J16" s="4"/>
      <c r="K16" s="4"/>
      <c r="L16" s="4"/>
      <c r="M16" s="4"/>
      <c r="N16" s="4"/>
      <c r="O16" s="4"/>
      <c r="P16" s="4"/>
    </row>
    <row r="17" spans="1:16">
      <c r="A17" s="4"/>
      <c r="B17" s="4"/>
      <c r="C17" s="4"/>
      <c r="D17" s="4"/>
      <c r="E17" s="4"/>
      <c r="F17" s="4"/>
      <c r="G17" s="4"/>
      <c r="H17" s="4"/>
      <c r="I17" s="4"/>
      <c r="J17" s="4"/>
      <c r="K17" s="4"/>
      <c r="L17" s="4"/>
      <c r="M17" s="4"/>
      <c r="N17" s="4"/>
      <c r="O17" s="4"/>
      <c r="P17" s="4"/>
    </row>
    <row r="18" spans="1:16">
      <c r="A18" s="4"/>
      <c r="B18" s="4"/>
      <c r="C18" s="4"/>
      <c r="D18" s="4"/>
      <c r="E18" s="4"/>
      <c r="F18" s="4"/>
      <c r="G18" s="4"/>
      <c r="H18" s="4"/>
      <c r="I18" s="4"/>
      <c r="J18" s="4"/>
      <c r="K18" s="4"/>
      <c r="L18" s="4"/>
      <c r="M18" s="4"/>
      <c r="N18" s="4"/>
      <c r="O18" s="4"/>
      <c r="P18" s="4"/>
    </row>
    <row r="19" spans="1:16">
      <c r="A19" s="4"/>
      <c r="B19" s="4"/>
      <c r="C19" s="4"/>
      <c r="D19" s="4"/>
      <c r="E19" s="4"/>
      <c r="F19" s="4"/>
      <c r="G19" s="4"/>
      <c r="H19" s="4"/>
      <c r="I19" s="4"/>
      <c r="J19" s="4"/>
      <c r="K19" s="4"/>
      <c r="L19" s="4"/>
      <c r="M19" s="4"/>
      <c r="N19" s="4"/>
      <c r="O19" s="4"/>
      <c r="P19" s="4"/>
    </row>
    <row r="20" spans="1:16">
      <c r="A20" s="4"/>
      <c r="B20" s="4"/>
      <c r="C20" s="4"/>
      <c r="D20" s="4"/>
      <c r="E20" s="4"/>
      <c r="F20" s="4"/>
      <c r="G20" s="4"/>
      <c r="H20" s="4"/>
      <c r="I20" s="4"/>
      <c r="J20" s="4"/>
      <c r="K20" s="4"/>
      <c r="L20" s="4"/>
      <c r="M20" s="4"/>
      <c r="N20" s="4"/>
      <c r="O20" s="4"/>
      <c r="P20" s="4"/>
    </row>
    <row r="21" spans="1:16">
      <c r="A21" s="4"/>
      <c r="B21" s="4"/>
      <c r="C21" s="4"/>
      <c r="D21" s="4"/>
      <c r="E21" s="4"/>
      <c r="F21" s="4"/>
      <c r="G21" s="4"/>
      <c r="H21" s="4"/>
      <c r="I21" s="4"/>
      <c r="J21" s="4"/>
      <c r="K21" s="4"/>
      <c r="L21" s="4"/>
      <c r="M21" s="4"/>
      <c r="N21" s="4"/>
      <c r="O21" s="4"/>
      <c r="P21" s="4"/>
    </row>
    <row r="22" spans="1:16">
      <c r="A22" s="4"/>
      <c r="B22" s="4"/>
      <c r="C22" s="9"/>
      <c r="D22" s="10"/>
      <c r="E22" s="10"/>
      <c r="F22" s="10"/>
      <c r="G22" s="11"/>
      <c r="H22" s="11"/>
      <c r="I22" s="11"/>
      <c r="J22" s="11"/>
      <c r="K22" s="11"/>
      <c r="L22" s="11"/>
      <c r="M22" s="11"/>
      <c r="N22" s="11"/>
      <c r="O22" s="11"/>
      <c r="P22" s="11"/>
    </row>
    <row r="23" spans="1:16">
      <c r="A23" s="11" t="s">
        <v>18</v>
      </c>
      <c r="B23" s="11"/>
      <c r="C23" s="11"/>
      <c r="D23" s="11"/>
      <c r="E23" s="11"/>
      <c r="F23" s="11"/>
      <c r="G23" s="11"/>
      <c r="H23" s="11"/>
      <c r="I23" s="11"/>
      <c r="J23" s="11"/>
      <c r="K23" s="11"/>
      <c r="L23" s="11"/>
      <c r="M23" s="11"/>
      <c r="N23" s="12"/>
      <c r="O23" s="12"/>
      <c r="P23" s="11"/>
    </row>
    <row r="24" spans="1:16">
      <c r="A24" s="13" t="s">
        <v>19</v>
      </c>
      <c r="B24" s="10"/>
      <c r="C24" s="11"/>
      <c r="D24" s="11"/>
      <c r="E24" s="11"/>
      <c r="F24" s="11"/>
      <c r="G24" s="11"/>
      <c r="H24" s="11"/>
      <c r="I24" s="11"/>
      <c r="J24" s="11"/>
      <c r="K24" s="11"/>
      <c r="L24" s="11"/>
      <c r="M24" s="11"/>
      <c r="N24" s="14"/>
      <c r="O24" s="14"/>
      <c r="P24" s="15"/>
    </row>
    <row r="25" spans="1:16">
      <c r="F25" s="402" t="s">
        <v>20</v>
      </c>
      <c r="G25" s="403"/>
      <c r="H25" s="403"/>
      <c r="I25" s="404"/>
      <c r="J25" s="402" t="s">
        <v>21</v>
      </c>
      <c r="K25" s="403"/>
      <c r="L25" s="403"/>
      <c r="M25" s="404"/>
      <c r="N25" s="14"/>
      <c r="O25" s="14"/>
      <c r="P25" s="15"/>
    </row>
    <row r="26" spans="1:16">
      <c r="A26" s="16" t="s">
        <v>22</v>
      </c>
      <c r="B26" s="17"/>
      <c r="C26" s="17"/>
      <c r="D26" s="17"/>
      <c r="E26" s="18"/>
      <c r="F26" s="19" t="s">
        <v>23</v>
      </c>
      <c r="G26" s="20"/>
      <c r="H26" s="17" t="s">
        <v>22</v>
      </c>
      <c r="I26" s="18"/>
      <c r="J26" s="19" t="s">
        <v>23</v>
      </c>
      <c r="K26" s="20"/>
      <c r="L26" s="17" t="s">
        <v>22</v>
      </c>
      <c r="M26" s="18"/>
      <c r="N26" s="21"/>
      <c r="O26" s="21"/>
      <c r="P26" s="15"/>
    </row>
    <row r="27" spans="1:16" ht="15.6">
      <c r="A27" s="396" t="s">
        <v>24</v>
      </c>
      <c r="B27" s="397"/>
      <c r="C27" s="397"/>
      <c r="D27" s="397"/>
      <c r="E27" s="398"/>
      <c r="F27" s="16"/>
      <c r="G27" s="399"/>
      <c r="H27" s="399"/>
      <c r="I27" s="22" t="s">
        <v>25</v>
      </c>
      <c r="J27" s="16"/>
      <c r="K27" s="399"/>
      <c r="L27" s="399"/>
      <c r="M27" s="23" t="s">
        <v>25</v>
      </c>
      <c r="N27" s="14"/>
      <c r="O27" s="14"/>
      <c r="P27" s="15"/>
    </row>
    <row r="28" spans="1:16" ht="15.6">
      <c r="A28" s="396" t="s">
        <v>26</v>
      </c>
      <c r="B28" s="397"/>
      <c r="C28" s="397"/>
      <c r="D28" s="397"/>
      <c r="E28" s="398"/>
      <c r="F28" s="16"/>
      <c r="G28" s="399"/>
      <c r="H28" s="399"/>
      <c r="I28" s="22" t="s">
        <v>25</v>
      </c>
      <c r="J28" s="16"/>
      <c r="K28" s="399"/>
      <c r="L28" s="399"/>
      <c r="M28" s="23" t="s">
        <v>25</v>
      </c>
      <c r="N28" s="14"/>
      <c r="O28" s="14"/>
      <c r="P28" s="15"/>
    </row>
    <row r="29" spans="1:16" ht="15.6">
      <c r="A29" s="396" t="s">
        <v>27</v>
      </c>
      <c r="B29" s="397"/>
      <c r="C29" s="397"/>
      <c r="D29" s="397"/>
      <c r="E29" s="398"/>
      <c r="F29" s="16"/>
      <c r="G29" s="399"/>
      <c r="H29" s="399"/>
      <c r="I29" s="22" t="s">
        <v>25</v>
      </c>
      <c r="J29" s="16"/>
      <c r="K29" s="399"/>
      <c r="L29" s="399"/>
      <c r="M29" s="23" t="s">
        <v>25</v>
      </c>
      <c r="N29" s="24"/>
      <c r="O29" s="24"/>
      <c r="P29" s="25"/>
    </row>
    <row r="30" spans="1:16">
      <c r="A30" s="4"/>
      <c r="B30" s="4"/>
      <c r="C30" s="400"/>
      <c r="D30" s="26"/>
      <c r="E30" s="27"/>
      <c r="F30" s="10"/>
      <c r="G30" s="10"/>
      <c r="H30" s="10"/>
      <c r="I30" s="10"/>
      <c r="J30" s="10"/>
      <c r="K30" s="10"/>
      <c r="L30" s="28"/>
      <c r="M30" s="28"/>
      <c r="N30" s="28"/>
      <c r="O30" s="28"/>
      <c r="P30" s="10"/>
    </row>
    <row r="31" spans="1:16">
      <c r="A31" s="4"/>
      <c r="B31" s="4"/>
      <c r="C31" s="400"/>
      <c r="D31" s="26"/>
      <c r="E31" s="27"/>
      <c r="F31" s="10"/>
      <c r="G31" s="10"/>
      <c r="H31" s="10"/>
      <c r="I31" s="10"/>
      <c r="J31" s="10"/>
      <c r="K31" s="10"/>
      <c r="L31" s="28"/>
      <c r="M31" s="28"/>
      <c r="N31" s="28"/>
      <c r="O31" s="28"/>
      <c r="P31" s="10"/>
    </row>
    <row r="32" spans="1:16">
      <c r="A32" s="4"/>
      <c r="B32" s="4"/>
      <c r="C32" s="4"/>
      <c r="D32" s="4"/>
      <c r="E32" s="4"/>
      <c r="F32" s="4"/>
      <c r="G32" s="4"/>
      <c r="H32" s="4"/>
      <c r="I32" s="4"/>
      <c r="J32" s="4"/>
      <c r="K32" s="4"/>
      <c r="L32" s="4"/>
      <c r="M32" s="4"/>
      <c r="N32" s="4"/>
      <c r="O32" s="4"/>
      <c r="P32" s="4"/>
    </row>
    <row r="33" spans="1:16">
      <c r="A33" s="4"/>
      <c r="B33" s="4"/>
      <c r="C33" s="4"/>
      <c r="D33" s="4"/>
      <c r="E33" s="4"/>
      <c r="F33" s="4"/>
      <c r="G33" s="4"/>
      <c r="H33" s="4"/>
      <c r="I33" s="4"/>
      <c r="J33" s="4"/>
      <c r="K33" s="4"/>
      <c r="L33" s="4"/>
      <c r="M33" s="4"/>
      <c r="N33" s="4"/>
      <c r="O33" s="4"/>
      <c r="P33" s="4"/>
    </row>
    <row r="34" spans="1:16">
      <c r="A34" s="4"/>
      <c r="B34" s="4"/>
      <c r="C34" s="4"/>
      <c r="D34" s="4"/>
      <c r="E34" s="4"/>
      <c r="F34" s="4"/>
      <c r="G34" s="4"/>
      <c r="H34" s="4"/>
      <c r="I34" s="4"/>
      <c r="J34" s="4"/>
      <c r="K34" s="4"/>
      <c r="L34" s="4"/>
      <c r="M34" s="4"/>
      <c r="N34" s="4"/>
      <c r="O34" s="4"/>
      <c r="P34" s="4"/>
    </row>
    <row r="35" spans="1:16">
      <c r="A35" s="4"/>
      <c r="B35" s="4"/>
      <c r="C35" s="4"/>
      <c r="D35" s="4"/>
      <c r="E35" s="4"/>
      <c r="F35" s="4"/>
      <c r="G35" s="4"/>
      <c r="H35" s="4"/>
      <c r="I35" s="4"/>
      <c r="J35" s="4"/>
      <c r="K35" s="4"/>
      <c r="L35" s="4"/>
      <c r="M35" s="4"/>
      <c r="N35" s="4"/>
      <c r="O35" s="4"/>
      <c r="P35" s="4"/>
    </row>
    <row r="36" spans="1:16">
      <c r="A36" s="4"/>
      <c r="B36" s="4"/>
      <c r="C36" s="4"/>
      <c r="D36" s="4"/>
      <c r="E36" s="4"/>
      <c r="F36" s="4"/>
      <c r="G36" s="4"/>
      <c r="H36" s="4"/>
      <c r="I36" s="4"/>
      <c r="J36" s="4"/>
      <c r="K36" s="4"/>
      <c r="L36" s="4"/>
      <c r="M36" s="4"/>
      <c r="N36" s="4"/>
      <c r="O36" s="4"/>
      <c r="P36" s="4"/>
    </row>
    <row r="37" spans="1:16">
      <c r="A37" s="4"/>
      <c r="B37" s="4"/>
      <c r="C37" s="4"/>
      <c r="D37" s="4"/>
      <c r="E37" s="4"/>
      <c r="F37" s="4"/>
      <c r="G37" s="4"/>
      <c r="H37" s="4"/>
      <c r="I37" s="4"/>
      <c r="J37" s="4"/>
      <c r="K37" s="4"/>
      <c r="L37" s="4"/>
      <c r="M37" s="4"/>
      <c r="N37" s="4"/>
      <c r="O37" s="4"/>
      <c r="P37" s="4"/>
    </row>
    <row r="38" spans="1:16">
      <c r="A38" s="4"/>
      <c r="B38" s="4"/>
      <c r="C38" s="4"/>
      <c r="D38" s="4"/>
      <c r="E38" s="4"/>
      <c r="F38" s="4"/>
      <c r="G38" s="4"/>
      <c r="H38" s="4"/>
      <c r="I38" s="4"/>
      <c r="J38" s="4"/>
      <c r="K38" s="4"/>
      <c r="L38" s="4"/>
      <c r="M38" s="4"/>
      <c r="N38" s="4"/>
      <c r="O38" s="4"/>
      <c r="P38" s="4"/>
    </row>
    <row r="39" spans="1:16">
      <c r="A39" s="4"/>
      <c r="B39" s="4"/>
      <c r="C39" s="4"/>
      <c r="D39" s="4"/>
      <c r="E39" s="4"/>
      <c r="F39" s="4"/>
      <c r="G39" s="4"/>
      <c r="H39" s="4"/>
      <c r="I39" s="4"/>
      <c r="J39" s="4"/>
      <c r="K39" s="4"/>
      <c r="L39" s="4"/>
      <c r="M39" s="4"/>
      <c r="N39" s="4"/>
      <c r="O39" s="4"/>
      <c r="P39" s="4"/>
    </row>
    <row r="40" spans="1:16">
      <c r="A40" s="4"/>
      <c r="B40" s="4"/>
      <c r="C40" s="4"/>
      <c r="D40" s="4"/>
      <c r="E40" s="4"/>
      <c r="F40" s="4"/>
      <c r="G40" s="4"/>
      <c r="H40" s="4"/>
      <c r="I40" s="4"/>
      <c r="J40" s="4"/>
      <c r="K40" s="4"/>
      <c r="L40" s="4"/>
      <c r="M40" s="4"/>
      <c r="N40" s="4"/>
      <c r="O40" s="4"/>
      <c r="P40" s="4"/>
    </row>
    <row r="41" spans="1:16">
      <c r="A41" s="4"/>
      <c r="B41" s="4"/>
      <c r="C41" s="4"/>
      <c r="D41" s="4"/>
      <c r="E41" s="4"/>
      <c r="F41" s="4"/>
      <c r="G41" s="4"/>
      <c r="H41" s="4"/>
      <c r="I41" s="4"/>
      <c r="J41" s="4"/>
      <c r="K41" s="4"/>
      <c r="L41" s="4"/>
      <c r="M41" s="4"/>
      <c r="N41" s="4"/>
      <c r="O41" s="4"/>
      <c r="P41" s="4"/>
    </row>
    <row r="42" spans="1:16">
      <c r="A42" s="4"/>
      <c r="B42" s="4"/>
      <c r="C42" s="4"/>
      <c r="D42" s="4"/>
      <c r="E42" s="4"/>
      <c r="F42" s="4"/>
      <c r="G42" s="4"/>
      <c r="H42" s="4"/>
      <c r="I42" s="4"/>
      <c r="J42" s="4"/>
      <c r="K42" s="4"/>
      <c r="L42" s="4"/>
      <c r="M42" s="4"/>
      <c r="N42" s="4"/>
      <c r="O42" s="4"/>
      <c r="P42" s="4"/>
    </row>
    <row r="43" spans="1:16" ht="14.4">
      <c r="A43" s="2" t="s">
        <v>28</v>
      </c>
      <c r="B43" s="3"/>
      <c r="C43" s="4"/>
      <c r="D43" s="4"/>
      <c r="E43" s="4"/>
      <c r="F43" s="4"/>
      <c r="G43" s="4"/>
      <c r="H43" s="4"/>
      <c r="I43" s="4"/>
      <c r="J43" s="4"/>
      <c r="K43" s="4"/>
      <c r="L43" s="4"/>
      <c r="M43" s="4"/>
      <c r="N43" s="4"/>
      <c r="O43" s="4"/>
      <c r="P43" s="4"/>
    </row>
    <row r="44" spans="1:16">
      <c r="A44" s="4"/>
      <c r="B44" s="29" t="s">
        <v>623</v>
      </c>
      <c r="C44" s="4"/>
      <c r="D44" s="4"/>
      <c r="E44" s="4"/>
      <c r="F44" s="4"/>
      <c r="G44" s="4"/>
      <c r="H44" s="4"/>
      <c r="I44" s="4"/>
      <c r="J44" s="4"/>
      <c r="K44" s="4"/>
      <c r="L44" s="4"/>
      <c r="M44" s="4"/>
      <c r="N44" s="4"/>
      <c r="O44" s="4"/>
      <c r="P44" s="4"/>
    </row>
    <row r="45" spans="1:16">
      <c r="A45" s="4"/>
      <c r="B45" s="30" t="s">
        <v>29</v>
      </c>
      <c r="C45" s="4"/>
      <c r="D45" s="4"/>
      <c r="E45" s="4"/>
      <c r="F45" s="4"/>
      <c r="G45" s="4"/>
      <c r="H45" s="4"/>
      <c r="I45" s="4"/>
      <c r="J45" s="4"/>
      <c r="K45" s="4"/>
      <c r="L45" s="4"/>
      <c r="M45" s="4"/>
      <c r="N45" s="4"/>
      <c r="O45" s="4"/>
      <c r="P45" s="4"/>
    </row>
    <row r="46" spans="1:16">
      <c r="A46" s="4"/>
      <c r="B46" s="31" t="s">
        <v>806</v>
      </c>
      <c r="C46" s="4"/>
      <c r="D46" s="4"/>
      <c r="E46" s="4"/>
      <c r="F46" s="4"/>
      <c r="G46" s="4"/>
      <c r="H46" s="401" t="s">
        <v>624</v>
      </c>
      <c r="I46" s="394"/>
      <c r="J46" s="394"/>
      <c r="K46" s="394"/>
      <c r="L46" s="394"/>
      <c r="M46" s="394"/>
      <c r="N46" s="394"/>
      <c r="O46" s="394"/>
      <c r="P46" s="4"/>
    </row>
    <row r="47" spans="1:16">
      <c r="A47" s="4"/>
      <c r="B47" s="4"/>
      <c r="C47" s="4"/>
      <c r="D47" s="4"/>
      <c r="E47" s="4"/>
      <c r="F47" s="4"/>
      <c r="G47" s="4"/>
      <c r="H47" s="4"/>
      <c r="I47" s="4"/>
      <c r="J47" s="4"/>
      <c r="K47" s="4"/>
      <c r="L47" s="4"/>
      <c r="M47" s="4"/>
      <c r="N47" s="4"/>
      <c r="O47" s="4"/>
      <c r="P47" s="4"/>
    </row>
    <row r="48" spans="1:16">
      <c r="A48" s="4"/>
      <c r="B48" s="32" t="s">
        <v>30</v>
      </c>
      <c r="C48" s="4"/>
      <c r="D48" s="4"/>
      <c r="E48" s="4"/>
      <c r="F48" s="4"/>
      <c r="G48" s="4"/>
      <c r="H48" s="4"/>
      <c r="I48" s="4"/>
      <c r="J48" s="4"/>
      <c r="K48" s="4"/>
      <c r="L48" s="4"/>
      <c r="M48" s="4"/>
      <c r="N48" s="4"/>
      <c r="O48" s="4"/>
      <c r="P48" s="4"/>
    </row>
    <row r="49" spans="1:16">
      <c r="A49" s="4"/>
      <c r="B49" s="32" t="s">
        <v>31</v>
      </c>
      <c r="C49" s="4"/>
      <c r="D49" s="4"/>
      <c r="E49" s="4"/>
      <c r="F49" s="4"/>
      <c r="G49" s="4"/>
      <c r="H49" s="4"/>
      <c r="I49" s="4"/>
      <c r="J49" s="4"/>
      <c r="K49" s="4"/>
      <c r="L49" s="4"/>
      <c r="M49" s="4"/>
      <c r="N49" s="4"/>
      <c r="O49" s="4"/>
      <c r="P49" s="4"/>
    </row>
    <row r="50" spans="1:16">
      <c r="A50" s="4"/>
      <c r="B50" s="394" t="s">
        <v>32</v>
      </c>
      <c r="C50" s="395"/>
      <c r="D50" s="395"/>
      <c r="E50" s="395"/>
      <c r="F50" s="395"/>
      <c r="G50" s="395"/>
      <c r="H50" s="395"/>
      <c r="I50" s="395"/>
      <c r="J50" s="395"/>
      <c r="K50" s="395"/>
      <c r="L50" s="395"/>
      <c r="M50" s="395"/>
      <c r="N50" s="395"/>
      <c r="O50" s="4"/>
      <c r="P50" s="4"/>
    </row>
  </sheetData>
  <mergeCells count="19">
    <mergeCell ref="F25:I25"/>
    <mergeCell ref="J25:M25"/>
    <mergeCell ref="B4:P4"/>
    <mergeCell ref="E6:P6"/>
    <mergeCell ref="E7:P7"/>
    <mergeCell ref="B10:O10"/>
    <mergeCell ref="B13:P13"/>
    <mergeCell ref="B50:N50"/>
    <mergeCell ref="A27:E27"/>
    <mergeCell ref="G27:H27"/>
    <mergeCell ref="K27:L27"/>
    <mergeCell ref="A28:E28"/>
    <mergeCell ref="G28:H28"/>
    <mergeCell ref="K28:L28"/>
    <mergeCell ref="A29:E29"/>
    <mergeCell ref="G29:H29"/>
    <mergeCell ref="K29:L29"/>
    <mergeCell ref="C30:C31"/>
    <mergeCell ref="H46:O46"/>
  </mergeCells>
  <phoneticPr fontId="3"/>
  <hyperlinks>
    <hyperlink ref="H46" r:id="rId1" display="midorikankyo-g03@sbox.pref.osaka.lg.jp" xr:uid="{00000000-0004-0000-0000-000000000000}"/>
    <hyperlink ref="H46:O46" r:id="rId2" display="E-mail : c11264@pref.gifu.lg.jp" xr:uid="{00000000-0004-0000-0000-000001000000}"/>
  </hyperlinks>
  <pageMargins left="0.7" right="0.7" top="0.75" bottom="0.75" header="0.3" footer="0.3"/>
  <pageSetup paperSize="9" scale="98"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2:OL17"/>
  <sheetViews>
    <sheetView topLeftCell="NL1" workbookViewId="0">
      <selection activeCell="OD17" sqref="OD17"/>
    </sheetView>
  </sheetViews>
  <sheetFormatPr defaultColWidth="8.77734375" defaultRowHeight="13.2"/>
  <cols>
    <col min="1" max="39" width="8.77734375" style="196"/>
    <col min="40" max="87" width="8.88671875" style="196" customWidth="1"/>
    <col min="88" max="101" width="3.44140625" style="196" bestFit="1" customWidth="1"/>
    <col min="102" max="102" width="5.44140625" style="196" bestFit="1" customWidth="1"/>
    <col min="103" max="106" width="3.44140625" style="196" bestFit="1" customWidth="1"/>
    <col min="107" max="107" width="5.44140625" style="196" bestFit="1" customWidth="1"/>
    <col min="108" max="111" width="3.44140625" style="196" bestFit="1" customWidth="1"/>
    <col min="112" max="112" width="5.44140625" style="196" bestFit="1" customWidth="1"/>
    <col min="113" max="116" width="3.44140625" style="196" bestFit="1" customWidth="1"/>
    <col min="117" max="117" width="5.44140625" style="196" bestFit="1" customWidth="1"/>
    <col min="118" max="121" width="3.44140625" style="196" bestFit="1" customWidth="1"/>
    <col min="122" max="122" width="5.44140625" style="196" bestFit="1" customWidth="1"/>
    <col min="123" max="126" width="3.44140625" style="196" bestFit="1" customWidth="1"/>
    <col min="127" max="127" width="5.44140625" style="196" bestFit="1" customWidth="1"/>
    <col min="128" max="131" width="3.44140625" style="196" bestFit="1" customWidth="1"/>
    <col min="132" max="132" width="5.44140625" style="196" bestFit="1" customWidth="1"/>
    <col min="133" max="136" width="3.44140625" style="196" bestFit="1" customWidth="1"/>
    <col min="137" max="137" width="5.44140625" style="196" bestFit="1" customWidth="1"/>
    <col min="138" max="141" width="3.44140625" style="196" bestFit="1" customWidth="1"/>
    <col min="142" max="142" width="5.44140625" style="196" bestFit="1" customWidth="1"/>
    <col min="143" max="146" width="3.44140625" style="196" bestFit="1" customWidth="1"/>
    <col min="147" max="147" width="5.44140625" style="196" bestFit="1" customWidth="1"/>
    <col min="148" max="151" width="3.44140625" style="196" bestFit="1" customWidth="1"/>
    <col min="152" max="152" width="5.44140625" style="196" bestFit="1" customWidth="1"/>
    <col min="153" max="156" width="3.44140625" style="196" bestFit="1" customWidth="1"/>
    <col min="157" max="157" width="5.44140625" style="196" bestFit="1" customWidth="1"/>
    <col min="158" max="161" width="3.44140625" style="196" bestFit="1" customWidth="1"/>
    <col min="162" max="162" width="5.44140625" style="196" bestFit="1" customWidth="1"/>
    <col min="163" max="163" width="3.44140625" style="196" bestFit="1" customWidth="1"/>
    <col min="164" max="252" width="3.44140625" style="196" customWidth="1"/>
    <col min="253" max="266" width="3.44140625" style="196" bestFit="1" customWidth="1"/>
    <col min="267" max="267" width="5.44140625" style="196" bestFit="1" customWidth="1"/>
    <col min="268" max="271" width="3.44140625" style="196" bestFit="1" customWidth="1"/>
    <col min="272" max="272" width="5.44140625" style="196" bestFit="1" customWidth="1"/>
    <col min="273" max="276" width="3.44140625" style="196" bestFit="1" customWidth="1"/>
    <col min="277" max="277" width="5.44140625" style="196" bestFit="1" customWidth="1"/>
    <col min="278" max="281" width="3.44140625" style="196" bestFit="1" customWidth="1"/>
    <col min="282" max="282" width="5.44140625" style="196" bestFit="1" customWidth="1"/>
    <col min="283" max="286" width="3.44140625" style="196" bestFit="1" customWidth="1"/>
    <col min="287" max="287" width="5.44140625" style="196" bestFit="1" customWidth="1"/>
    <col min="288" max="291" width="3.44140625" style="196" bestFit="1" customWidth="1"/>
    <col min="292" max="292" width="5.44140625" style="196" bestFit="1" customWidth="1"/>
    <col min="293" max="296" width="3.44140625" style="196" bestFit="1" customWidth="1"/>
    <col min="297" max="297" width="5.44140625" style="196" bestFit="1" customWidth="1"/>
    <col min="298" max="301" width="3.44140625" style="196" bestFit="1" customWidth="1"/>
    <col min="302" max="302" width="5.44140625" style="196" bestFit="1" customWidth="1"/>
    <col min="303" max="306" width="3.44140625" style="196" bestFit="1" customWidth="1"/>
    <col min="307" max="307" width="5.44140625" style="196" bestFit="1" customWidth="1"/>
    <col min="308" max="311" width="3.44140625" style="196" bestFit="1" customWidth="1"/>
    <col min="312" max="312" width="5.44140625" style="196" bestFit="1" customWidth="1"/>
    <col min="313" max="316" width="3.44140625" style="196" bestFit="1" customWidth="1"/>
    <col min="317" max="317" width="5.44140625" style="196" bestFit="1" customWidth="1"/>
    <col min="318" max="320" width="3.44140625" style="196" bestFit="1" customWidth="1"/>
    <col min="321" max="321" width="5.6640625" style="196" customWidth="1"/>
    <col min="322" max="322" width="5.44140625" style="196" bestFit="1" customWidth="1"/>
    <col min="323" max="323" width="3.44140625" style="196" bestFit="1" customWidth="1"/>
    <col min="324" max="324" width="7.44140625" style="196" bestFit="1" customWidth="1"/>
    <col min="325" max="326" width="3.44140625" style="196" bestFit="1" customWidth="1"/>
    <col min="327" max="327" width="5.44140625" style="196" bestFit="1" customWidth="1"/>
    <col min="328" max="328" width="3.44140625" style="196" bestFit="1" customWidth="1"/>
    <col min="329" max="346" width="3.44140625" style="196" customWidth="1"/>
    <col min="347" max="354" width="9.33203125" style="196" customWidth="1"/>
    <col min="355" max="370" width="8.77734375" style="196"/>
    <col min="371" max="371" width="8.77734375" style="259"/>
    <col min="372" max="377" width="8.77734375" style="196"/>
    <col min="378" max="378" width="8.77734375" style="259"/>
    <col min="379" max="399" width="8.77734375" style="196"/>
    <col min="400" max="401" width="8.77734375" style="367"/>
    <col min="402" max="16384" width="8.77734375" style="196"/>
  </cols>
  <sheetData>
    <row r="2" spans="1:402">
      <c r="A2" s="193" t="s">
        <v>534</v>
      </c>
      <c r="B2" s="193"/>
      <c r="C2" s="193"/>
      <c r="D2" s="193"/>
      <c r="E2" s="193"/>
      <c r="F2" s="193"/>
      <c r="G2" s="193"/>
      <c r="H2" s="193"/>
      <c r="I2" s="193"/>
      <c r="J2" s="193"/>
      <c r="K2" s="193"/>
      <c r="L2" s="193"/>
      <c r="M2" s="193"/>
      <c r="N2" s="193"/>
      <c r="O2" s="193"/>
      <c r="P2" s="193"/>
      <c r="Q2" s="193"/>
      <c r="R2" s="193"/>
      <c r="S2" s="193"/>
      <c r="T2" s="193"/>
      <c r="U2" s="193"/>
      <c r="V2" s="193"/>
      <c r="W2" s="193"/>
      <c r="X2" s="193"/>
      <c r="Y2" s="194" t="s">
        <v>622</v>
      </c>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4"/>
      <c r="GL2" s="194"/>
      <c r="GM2" s="194"/>
      <c r="GN2" s="194"/>
      <c r="GO2" s="194"/>
      <c r="GP2" s="194"/>
      <c r="GQ2" s="194"/>
      <c r="GR2" s="194"/>
      <c r="GS2" s="194"/>
      <c r="GT2" s="194"/>
      <c r="GU2" s="194"/>
      <c r="GV2" s="194"/>
      <c r="GW2" s="194"/>
      <c r="GX2" s="194"/>
      <c r="GY2" s="194"/>
      <c r="GZ2" s="194"/>
      <c r="HA2" s="194"/>
      <c r="HB2" s="194"/>
      <c r="HC2" s="194"/>
      <c r="HD2" s="194"/>
      <c r="HE2" s="194"/>
      <c r="HF2" s="194"/>
      <c r="HG2" s="194"/>
      <c r="HH2" s="194"/>
      <c r="HI2" s="194"/>
      <c r="HJ2" s="194"/>
      <c r="HK2" s="194"/>
      <c r="HL2" s="194"/>
      <c r="HM2" s="194"/>
      <c r="HN2" s="194"/>
      <c r="HO2" s="194"/>
      <c r="HP2" s="194"/>
      <c r="HQ2" s="194"/>
      <c r="HR2" s="194"/>
      <c r="HS2" s="194"/>
      <c r="HT2" s="194"/>
      <c r="HU2" s="194"/>
      <c r="HV2" s="194"/>
      <c r="HW2" s="194"/>
      <c r="HX2" s="194"/>
      <c r="HY2" s="194"/>
      <c r="HZ2" s="194"/>
      <c r="IA2" s="194"/>
      <c r="IB2" s="194"/>
      <c r="IC2" s="194"/>
      <c r="ID2" s="194"/>
      <c r="IE2" s="194"/>
      <c r="IF2" s="194"/>
      <c r="IG2" s="194"/>
      <c r="IH2" s="194"/>
      <c r="II2" s="194"/>
      <c r="IJ2" s="194"/>
      <c r="IK2" s="194"/>
      <c r="IL2" s="194"/>
      <c r="IM2" s="194"/>
      <c r="IN2" s="194"/>
      <c r="IO2" s="194"/>
      <c r="IP2" s="194"/>
      <c r="IQ2" s="194"/>
      <c r="IR2" s="194"/>
      <c r="IS2" s="194"/>
      <c r="IT2" s="194"/>
      <c r="IU2" s="194"/>
      <c r="IV2" s="194"/>
      <c r="IW2" s="194"/>
      <c r="IX2" s="194"/>
      <c r="IY2" s="194"/>
      <c r="IZ2" s="194"/>
      <c r="JA2" s="194"/>
      <c r="JB2" s="194"/>
      <c r="JC2" s="194"/>
      <c r="JD2" s="194"/>
      <c r="JE2" s="194"/>
      <c r="JF2" s="194"/>
      <c r="JG2" s="194"/>
      <c r="JH2" s="194"/>
      <c r="JI2" s="194"/>
      <c r="JJ2" s="194"/>
      <c r="JK2" s="194"/>
      <c r="JL2" s="194"/>
      <c r="JM2" s="194"/>
      <c r="JN2" s="194"/>
      <c r="JO2" s="194"/>
      <c r="JP2" s="194"/>
      <c r="JQ2" s="194"/>
      <c r="JR2" s="194"/>
      <c r="JS2" s="194"/>
      <c r="JT2" s="194"/>
      <c r="JU2" s="194"/>
      <c r="JV2" s="194"/>
      <c r="JW2" s="194"/>
      <c r="JX2" s="194"/>
      <c r="JY2" s="194"/>
      <c r="JZ2" s="194"/>
      <c r="KA2" s="194"/>
      <c r="KB2" s="194"/>
      <c r="KC2" s="194"/>
      <c r="KD2" s="194"/>
      <c r="KE2" s="194"/>
      <c r="KF2" s="194"/>
      <c r="KG2" s="194"/>
      <c r="KH2" s="194"/>
      <c r="KI2" s="194"/>
      <c r="KJ2" s="194"/>
      <c r="KK2" s="194"/>
      <c r="KL2" s="194"/>
      <c r="KM2" s="194"/>
      <c r="KN2" s="194"/>
      <c r="KO2" s="194"/>
      <c r="KP2" s="194"/>
      <c r="KQ2" s="194"/>
      <c r="KR2" s="194"/>
      <c r="KS2" s="194"/>
      <c r="KT2" s="194"/>
      <c r="KU2" s="194"/>
      <c r="KV2" s="194"/>
      <c r="KW2" s="194"/>
      <c r="KX2" s="194"/>
      <c r="KY2" s="194"/>
      <c r="KZ2" s="194"/>
      <c r="LA2" s="194"/>
      <c r="LB2" s="194"/>
      <c r="LC2" s="194"/>
      <c r="LD2" s="194"/>
      <c r="LE2" s="194"/>
      <c r="LF2" s="194"/>
      <c r="LG2" s="194"/>
      <c r="LH2" s="194"/>
      <c r="LI2" s="194"/>
      <c r="LJ2" s="194"/>
      <c r="LK2" s="194"/>
      <c r="LL2" s="194"/>
      <c r="LM2" s="194"/>
      <c r="LN2" s="194"/>
      <c r="LO2" s="194"/>
      <c r="LP2" s="194"/>
      <c r="LQ2" s="194"/>
      <c r="LR2" s="194"/>
      <c r="LS2" s="194"/>
      <c r="LT2" s="194"/>
      <c r="LU2" s="194"/>
      <c r="LV2" s="194"/>
      <c r="LW2" s="194"/>
      <c r="LX2" s="194"/>
      <c r="LY2" s="194"/>
      <c r="LZ2" s="194"/>
      <c r="MA2" s="194"/>
      <c r="MB2" s="194"/>
      <c r="MC2" s="194"/>
      <c r="MD2" s="194"/>
      <c r="ME2" s="194"/>
      <c r="MF2" s="194"/>
      <c r="MG2" s="194"/>
      <c r="MH2" s="194"/>
      <c r="MI2" s="194"/>
      <c r="MJ2" s="194"/>
      <c r="MK2" s="194"/>
      <c r="ML2" s="194"/>
      <c r="MM2" s="194"/>
      <c r="MN2" s="194"/>
      <c r="MO2" s="194"/>
      <c r="MP2" s="194"/>
      <c r="MQ2" s="209" t="s">
        <v>632</v>
      </c>
      <c r="MR2" s="209"/>
      <c r="MS2" s="209"/>
      <c r="MT2" s="209"/>
      <c r="MU2" s="209"/>
      <c r="MV2" s="209"/>
      <c r="MW2" s="209"/>
      <c r="MX2" s="209"/>
      <c r="MY2" s="209"/>
      <c r="MZ2" s="209"/>
      <c r="NA2" s="209"/>
      <c r="NB2" s="209"/>
      <c r="NC2" s="209"/>
      <c r="ND2" s="210" t="s">
        <v>649</v>
      </c>
      <c r="NE2" s="210"/>
      <c r="NF2" s="210"/>
      <c r="NG2" s="263"/>
      <c r="NH2" s="210"/>
      <c r="NI2" s="210"/>
      <c r="NJ2" s="210"/>
      <c r="NK2" s="210" t="s">
        <v>650</v>
      </c>
      <c r="NL2" s="210"/>
      <c r="NM2" s="210"/>
      <c r="NN2" s="263"/>
      <c r="NO2" s="210"/>
      <c r="NP2" s="210"/>
      <c r="NQ2" s="210"/>
      <c r="NR2" s="211" t="s">
        <v>659</v>
      </c>
      <c r="NS2" s="211"/>
      <c r="NT2" s="211"/>
      <c r="NU2" s="211"/>
      <c r="NV2" s="211"/>
      <c r="NW2" s="211"/>
      <c r="NX2" s="211"/>
      <c r="NY2" s="211"/>
      <c r="NZ2" s="211"/>
      <c r="OA2" s="211"/>
      <c r="OB2" s="195" t="s">
        <v>535</v>
      </c>
      <c r="OC2" s="195"/>
      <c r="OD2" s="195"/>
      <c r="OE2" s="195"/>
      <c r="OF2" s="195"/>
      <c r="OG2" s="195"/>
      <c r="OH2" s="195"/>
      <c r="OI2" s="263" t="s">
        <v>770</v>
      </c>
      <c r="OJ2" s="741" t="s">
        <v>7</v>
      </c>
      <c r="OK2" s="742"/>
      <c r="OL2" s="196" t="s">
        <v>807</v>
      </c>
    </row>
    <row r="3" spans="1:402">
      <c r="Y3" s="196" t="s">
        <v>536</v>
      </c>
      <c r="AF3" s="196" t="s">
        <v>537</v>
      </c>
      <c r="AJ3" s="196" t="s">
        <v>538</v>
      </c>
      <c r="AR3" s="196" t="s">
        <v>539</v>
      </c>
      <c r="AV3" s="196" t="s">
        <v>540</v>
      </c>
      <c r="CF3" s="196" t="s">
        <v>541</v>
      </c>
      <c r="MN3" s="196" t="s">
        <v>542</v>
      </c>
      <c r="ND3" s="196" t="s">
        <v>651</v>
      </c>
      <c r="NK3" s="196" t="s">
        <v>657</v>
      </c>
      <c r="NR3" s="196" t="s">
        <v>660</v>
      </c>
      <c r="NS3" s="196" t="s">
        <v>662</v>
      </c>
      <c r="NW3" s="196" t="s">
        <v>663</v>
      </c>
      <c r="OB3" s="196" t="s">
        <v>543</v>
      </c>
      <c r="OD3" s="196" t="s">
        <v>544</v>
      </c>
      <c r="OF3" s="196" t="s">
        <v>545</v>
      </c>
      <c r="OG3" s="196" t="s">
        <v>546</v>
      </c>
      <c r="OH3" s="196" t="s">
        <v>547</v>
      </c>
      <c r="OJ3" s="381"/>
      <c r="OK3" s="382"/>
    </row>
    <row r="4" spans="1:402" s="197" customFormat="1" ht="52.8">
      <c r="H4" s="197" t="s">
        <v>548</v>
      </c>
      <c r="O4" s="197" t="s">
        <v>549</v>
      </c>
      <c r="S4" s="197" t="s">
        <v>550</v>
      </c>
      <c r="U4" s="197" t="s">
        <v>551</v>
      </c>
      <c r="Z4" s="197" t="s">
        <v>552</v>
      </c>
      <c r="AB4" s="197" t="s">
        <v>553</v>
      </c>
      <c r="AD4" s="197" t="s">
        <v>554</v>
      </c>
      <c r="AF4" s="197">
        <v>2030</v>
      </c>
      <c r="AH4" s="197">
        <v>2050</v>
      </c>
      <c r="AJ4" s="197" t="s">
        <v>555</v>
      </c>
      <c r="AN4" s="197" t="s">
        <v>556</v>
      </c>
      <c r="AV4" s="197" t="s">
        <v>555</v>
      </c>
      <c r="BN4" s="197" t="s">
        <v>556</v>
      </c>
      <c r="CJ4" s="197">
        <v>1</v>
      </c>
      <c r="CO4" s="197">
        <v>2</v>
      </c>
      <c r="CT4" s="197">
        <v>3</v>
      </c>
      <c r="CY4" s="197">
        <v>4</v>
      </c>
      <c r="DD4" s="197">
        <v>5</v>
      </c>
      <c r="DI4" s="197">
        <v>6</v>
      </c>
      <c r="DN4" s="197">
        <v>7</v>
      </c>
      <c r="DS4" s="197">
        <v>8</v>
      </c>
      <c r="DX4" s="197">
        <v>9</v>
      </c>
      <c r="EC4" s="197">
        <v>10</v>
      </c>
      <c r="EH4" s="197">
        <v>11</v>
      </c>
      <c r="EM4" s="197">
        <v>12</v>
      </c>
      <c r="ER4" s="197">
        <v>13</v>
      </c>
      <c r="EW4" s="197">
        <v>14</v>
      </c>
      <c r="FB4" s="197">
        <v>15</v>
      </c>
      <c r="FG4" s="197">
        <v>16</v>
      </c>
      <c r="FL4" s="197">
        <v>17</v>
      </c>
      <c r="FQ4" s="197">
        <v>18</v>
      </c>
      <c r="FV4" s="197">
        <v>19</v>
      </c>
      <c r="GA4" s="197">
        <v>20</v>
      </c>
      <c r="GF4" s="197">
        <v>21</v>
      </c>
      <c r="GK4" s="197">
        <v>22</v>
      </c>
      <c r="GP4" s="197">
        <v>23</v>
      </c>
      <c r="GU4" s="197">
        <v>24</v>
      </c>
      <c r="GZ4" s="197">
        <v>25</v>
      </c>
      <c r="HE4" s="197">
        <v>26</v>
      </c>
      <c r="HJ4" s="197">
        <v>27</v>
      </c>
      <c r="HO4" s="197">
        <v>28</v>
      </c>
      <c r="HT4" s="197">
        <v>29</v>
      </c>
      <c r="HY4" s="197">
        <v>30</v>
      </c>
      <c r="ID4" s="197">
        <v>31</v>
      </c>
      <c r="II4" s="197">
        <v>32</v>
      </c>
      <c r="IN4" s="197">
        <v>33</v>
      </c>
      <c r="IS4" s="197">
        <v>34</v>
      </c>
      <c r="IX4" s="197">
        <v>35</v>
      </c>
      <c r="JC4" s="197">
        <v>36</v>
      </c>
      <c r="JH4" s="197">
        <v>37</v>
      </c>
      <c r="JM4" s="197">
        <v>38</v>
      </c>
      <c r="JR4" s="197">
        <v>39</v>
      </c>
      <c r="JW4" s="197">
        <v>40</v>
      </c>
      <c r="KB4" s="197">
        <v>41</v>
      </c>
      <c r="KG4" s="197">
        <v>42</v>
      </c>
      <c r="KL4" s="197">
        <v>43</v>
      </c>
      <c r="KQ4" s="197">
        <v>44</v>
      </c>
      <c r="KV4" s="197">
        <v>45</v>
      </c>
      <c r="LA4" s="197">
        <v>46</v>
      </c>
      <c r="LF4" s="197">
        <v>47</v>
      </c>
      <c r="LK4" s="197">
        <v>48</v>
      </c>
      <c r="LP4" s="197">
        <v>49</v>
      </c>
      <c r="LU4" s="197">
        <v>50</v>
      </c>
      <c r="LZ4" s="197">
        <v>51</v>
      </c>
      <c r="ME4" s="197" t="s">
        <v>372</v>
      </c>
      <c r="MI4" s="197" t="s">
        <v>557</v>
      </c>
      <c r="MK4" s="197" t="s">
        <v>558</v>
      </c>
      <c r="MM4" s="197" t="s">
        <v>559</v>
      </c>
      <c r="MN4" s="197" t="s">
        <v>560</v>
      </c>
      <c r="MO4" s="197" t="s">
        <v>561</v>
      </c>
      <c r="MP4" s="197" t="s">
        <v>344</v>
      </c>
      <c r="MQ4" s="197" t="s">
        <v>633</v>
      </c>
      <c r="MR4" s="197" t="s">
        <v>635</v>
      </c>
      <c r="MS4" s="197" t="s">
        <v>637</v>
      </c>
      <c r="MT4" s="197" t="s">
        <v>639</v>
      </c>
      <c r="MU4" s="197" t="s">
        <v>640</v>
      </c>
      <c r="MV4" s="197" t="s">
        <v>641</v>
      </c>
      <c r="MW4" s="197" t="s">
        <v>642</v>
      </c>
      <c r="MX4" s="197" t="s">
        <v>643</v>
      </c>
      <c r="MY4" s="197" t="s">
        <v>644</v>
      </c>
      <c r="MZ4" s="197" t="s">
        <v>645</v>
      </c>
      <c r="NA4" s="197" t="s">
        <v>646</v>
      </c>
      <c r="NB4" s="197" t="s">
        <v>647</v>
      </c>
      <c r="NC4" s="197" t="s">
        <v>648</v>
      </c>
      <c r="ND4" s="197" t="s">
        <v>652</v>
      </c>
      <c r="NE4" s="197" t="s">
        <v>653</v>
      </c>
      <c r="NF4" s="197" t="s">
        <v>654</v>
      </c>
      <c r="NG4" s="260" t="s">
        <v>727</v>
      </c>
      <c r="NH4" s="197" t="s">
        <v>658</v>
      </c>
      <c r="NI4" s="197" t="s">
        <v>655</v>
      </c>
      <c r="NJ4" s="197" t="s">
        <v>656</v>
      </c>
      <c r="NK4" s="197" t="s">
        <v>652</v>
      </c>
      <c r="NL4" s="197" t="s">
        <v>653</v>
      </c>
      <c r="NM4" s="197" t="s">
        <v>654</v>
      </c>
      <c r="NN4" s="260" t="s">
        <v>727</v>
      </c>
      <c r="NO4" s="197" t="s">
        <v>658</v>
      </c>
      <c r="NP4" s="197" t="s">
        <v>655</v>
      </c>
      <c r="NQ4" s="197" t="s">
        <v>656</v>
      </c>
      <c r="NR4" s="197" t="s">
        <v>661</v>
      </c>
      <c r="NS4" s="197" t="s">
        <v>661</v>
      </c>
      <c r="NT4" s="197" t="s">
        <v>598</v>
      </c>
      <c r="NU4" s="197" t="s">
        <v>664</v>
      </c>
      <c r="NV4" s="197" t="s">
        <v>665</v>
      </c>
      <c r="NW4" s="197" t="s">
        <v>661</v>
      </c>
      <c r="NX4" s="197" t="s">
        <v>598</v>
      </c>
      <c r="NY4" s="197" t="s">
        <v>664</v>
      </c>
      <c r="NZ4" s="197" t="s">
        <v>665</v>
      </c>
      <c r="OA4" s="197" t="s">
        <v>666</v>
      </c>
      <c r="OB4" s="197" t="s">
        <v>562</v>
      </c>
      <c r="OC4" s="197" t="s">
        <v>563</v>
      </c>
      <c r="OD4" s="197" t="s">
        <v>562</v>
      </c>
      <c r="OE4" s="197" t="s">
        <v>563</v>
      </c>
      <c r="OF4" s="197" t="s">
        <v>564</v>
      </c>
      <c r="OG4" s="197" t="s">
        <v>565</v>
      </c>
      <c r="OH4" s="197" t="s">
        <v>566</v>
      </c>
      <c r="OI4" s="197" t="s">
        <v>771</v>
      </c>
      <c r="OJ4" s="383"/>
      <c r="OK4" s="384"/>
    </row>
    <row r="5" spans="1:402" s="197" customFormat="1" ht="78" customHeight="1">
      <c r="A5" s="197" t="s">
        <v>567</v>
      </c>
      <c r="B5" s="197" t="s">
        <v>568</v>
      </c>
      <c r="C5" s="197" t="s">
        <v>569</v>
      </c>
      <c r="D5" s="197" t="s">
        <v>570</v>
      </c>
      <c r="E5" s="197" t="s">
        <v>571</v>
      </c>
      <c r="F5" s="197" t="s">
        <v>725</v>
      </c>
      <c r="G5" s="197" t="s">
        <v>572</v>
      </c>
      <c r="H5" s="197">
        <v>1</v>
      </c>
      <c r="I5" s="197" t="s">
        <v>573</v>
      </c>
      <c r="J5" s="197" t="s">
        <v>574</v>
      </c>
      <c r="K5" s="197" t="s">
        <v>575</v>
      </c>
      <c r="L5" s="197" t="s">
        <v>576</v>
      </c>
      <c r="M5" s="197" t="s">
        <v>577</v>
      </c>
      <c r="N5" s="197">
        <v>4</v>
      </c>
      <c r="O5" s="197" t="s">
        <v>578</v>
      </c>
      <c r="P5" s="197" t="s">
        <v>725</v>
      </c>
      <c r="Q5" s="197" t="s">
        <v>579</v>
      </c>
      <c r="R5" s="197" t="s">
        <v>580</v>
      </c>
      <c r="S5" s="197" t="s">
        <v>581</v>
      </c>
      <c r="T5" s="197" t="s">
        <v>556</v>
      </c>
      <c r="U5" s="197" t="s">
        <v>570</v>
      </c>
      <c r="V5" s="197" t="s">
        <v>582</v>
      </c>
      <c r="W5" s="197" t="s">
        <v>583</v>
      </c>
      <c r="X5" s="197" t="s">
        <v>584</v>
      </c>
      <c r="Y5" s="197" t="s">
        <v>585</v>
      </c>
      <c r="Z5" s="197" t="s">
        <v>586</v>
      </c>
      <c r="AA5" s="197" t="s">
        <v>587</v>
      </c>
      <c r="AB5" s="197" t="s">
        <v>586</v>
      </c>
      <c r="AC5" s="197" t="s">
        <v>587</v>
      </c>
      <c r="AD5" s="197" t="s">
        <v>586</v>
      </c>
      <c r="AE5" s="197" t="s">
        <v>587</v>
      </c>
      <c r="AF5" s="197" t="s">
        <v>588</v>
      </c>
      <c r="AG5" s="197" t="s">
        <v>589</v>
      </c>
      <c r="AH5" s="197" t="s">
        <v>588</v>
      </c>
      <c r="AI5" s="197" t="s">
        <v>589</v>
      </c>
      <c r="AJ5" s="197" t="s">
        <v>590</v>
      </c>
      <c r="AK5" s="197" t="s">
        <v>591</v>
      </c>
      <c r="AL5" s="197" t="s">
        <v>592</v>
      </c>
      <c r="AM5" s="197" t="s">
        <v>593</v>
      </c>
      <c r="AN5" s="197" t="s">
        <v>556</v>
      </c>
      <c r="AO5" s="197" t="s">
        <v>591</v>
      </c>
      <c r="AP5" s="197" t="s">
        <v>592</v>
      </c>
      <c r="AQ5" s="197" t="s">
        <v>593</v>
      </c>
      <c r="AR5" s="197" t="s">
        <v>594</v>
      </c>
      <c r="AS5" s="197" t="s">
        <v>542</v>
      </c>
      <c r="AT5" s="197" t="s">
        <v>595</v>
      </c>
      <c r="AU5" s="197" t="s">
        <v>542</v>
      </c>
      <c r="AV5" s="197" t="s">
        <v>590</v>
      </c>
      <c r="AW5" s="197" t="s">
        <v>596</v>
      </c>
      <c r="AX5" s="197" t="s">
        <v>337</v>
      </c>
      <c r="AY5" s="197" t="s">
        <v>597</v>
      </c>
      <c r="AZ5" s="197" t="s">
        <v>598</v>
      </c>
      <c r="BA5" s="197" t="s">
        <v>337</v>
      </c>
      <c r="BB5" s="197" t="s">
        <v>599</v>
      </c>
      <c r="BC5" s="197" t="s">
        <v>337</v>
      </c>
      <c r="BD5" s="197" t="s">
        <v>600</v>
      </c>
      <c r="BE5" s="197" t="s">
        <v>601</v>
      </c>
      <c r="BF5" s="197" t="s">
        <v>602</v>
      </c>
      <c r="BG5" s="197" t="s">
        <v>598</v>
      </c>
      <c r="BH5" s="197" t="s">
        <v>603</v>
      </c>
      <c r="BI5" s="197" t="s">
        <v>604</v>
      </c>
      <c r="BJ5" s="197" t="s">
        <v>603</v>
      </c>
      <c r="BK5" s="197" t="s">
        <v>605</v>
      </c>
      <c r="BL5" s="197" t="s">
        <v>508</v>
      </c>
      <c r="BM5" s="197" t="s">
        <v>606</v>
      </c>
      <c r="BN5" s="197" t="s">
        <v>590</v>
      </c>
      <c r="BO5" s="197" t="s">
        <v>596</v>
      </c>
      <c r="BP5" s="197" t="s">
        <v>337</v>
      </c>
      <c r="BQ5" s="197" t="s">
        <v>597</v>
      </c>
      <c r="BR5" s="197" t="s">
        <v>598</v>
      </c>
      <c r="BS5" s="197" t="s">
        <v>337</v>
      </c>
      <c r="BT5" s="197" t="s">
        <v>599</v>
      </c>
      <c r="BU5" s="197" t="s">
        <v>607</v>
      </c>
      <c r="BV5" s="197" t="s">
        <v>600</v>
      </c>
      <c r="BW5" s="197" t="s">
        <v>601</v>
      </c>
      <c r="BX5" s="197" t="s">
        <v>602</v>
      </c>
      <c r="BY5" s="197" t="s">
        <v>598</v>
      </c>
      <c r="BZ5" s="197" t="s">
        <v>603</v>
      </c>
      <c r="CA5" s="197" t="s">
        <v>604</v>
      </c>
      <c r="CB5" s="197" t="s">
        <v>608</v>
      </c>
      <c r="CC5" s="197" t="s">
        <v>605</v>
      </c>
      <c r="CD5" s="197" t="s">
        <v>508</v>
      </c>
      <c r="CE5" s="197" t="s">
        <v>606</v>
      </c>
      <c r="CF5" s="197" t="s">
        <v>374</v>
      </c>
      <c r="CG5" s="197" t="s">
        <v>375</v>
      </c>
      <c r="CH5" s="197" t="s">
        <v>376</v>
      </c>
      <c r="CI5" s="197" t="s">
        <v>502</v>
      </c>
      <c r="CJ5" s="197" t="s">
        <v>609</v>
      </c>
      <c r="CK5" s="197" t="s">
        <v>610</v>
      </c>
      <c r="CL5" s="197" t="s">
        <v>611</v>
      </c>
      <c r="CM5" s="197" t="s">
        <v>612</v>
      </c>
      <c r="CN5" s="197" t="s">
        <v>613</v>
      </c>
      <c r="CO5" s="197" t="s">
        <v>609</v>
      </c>
      <c r="CP5" s="197" t="s">
        <v>610</v>
      </c>
      <c r="CQ5" s="197" t="s">
        <v>611</v>
      </c>
      <c r="CR5" s="197" t="s">
        <v>612</v>
      </c>
      <c r="CS5" s="197" t="s">
        <v>613</v>
      </c>
      <c r="CT5" s="197" t="s">
        <v>609</v>
      </c>
      <c r="CU5" s="197" t="s">
        <v>610</v>
      </c>
      <c r="CV5" s="197" t="s">
        <v>611</v>
      </c>
      <c r="CW5" s="197" t="s">
        <v>612</v>
      </c>
      <c r="CX5" s="197" t="s">
        <v>613</v>
      </c>
      <c r="CY5" s="197" t="s">
        <v>609</v>
      </c>
      <c r="CZ5" s="197" t="s">
        <v>610</v>
      </c>
      <c r="DA5" s="197" t="s">
        <v>611</v>
      </c>
      <c r="DB5" s="197" t="s">
        <v>612</v>
      </c>
      <c r="DC5" s="197" t="s">
        <v>613</v>
      </c>
      <c r="DD5" s="197" t="s">
        <v>609</v>
      </c>
      <c r="DE5" s="197" t="s">
        <v>610</v>
      </c>
      <c r="DF5" s="197" t="s">
        <v>611</v>
      </c>
      <c r="DG5" s="197" t="s">
        <v>612</v>
      </c>
      <c r="DH5" s="197" t="s">
        <v>613</v>
      </c>
      <c r="DI5" s="197" t="s">
        <v>609</v>
      </c>
      <c r="DJ5" s="197" t="s">
        <v>610</v>
      </c>
      <c r="DK5" s="197" t="s">
        <v>611</v>
      </c>
      <c r="DL5" s="197" t="s">
        <v>612</v>
      </c>
      <c r="DM5" s="197" t="s">
        <v>613</v>
      </c>
      <c r="DN5" s="197" t="s">
        <v>609</v>
      </c>
      <c r="DO5" s="197" t="s">
        <v>610</v>
      </c>
      <c r="DP5" s="197" t="s">
        <v>611</v>
      </c>
      <c r="DQ5" s="197" t="s">
        <v>612</v>
      </c>
      <c r="DR5" s="197" t="s">
        <v>613</v>
      </c>
      <c r="DS5" s="197" t="s">
        <v>609</v>
      </c>
      <c r="DT5" s="197" t="s">
        <v>610</v>
      </c>
      <c r="DU5" s="197" t="s">
        <v>611</v>
      </c>
      <c r="DV5" s="197" t="s">
        <v>612</v>
      </c>
      <c r="DW5" s="197" t="s">
        <v>613</v>
      </c>
      <c r="DX5" s="197" t="s">
        <v>609</v>
      </c>
      <c r="DY5" s="197" t="s">
        <v>610</v>
      </c>
      <c r="DZ5" s="197" t="s">
        <v>611</v>
      </c>
      <c r="EA5" s="197" t="s">
        <v>612</v>
      </c>
      <c r="EB5" s="197" t="s">
        <v>613</v>
      </c>
      <c r="EC5" s="197" t="s">
        <v>609</v>
      </c>
      <c r="ED5" s="197" t="s">
        <v>610</v>
      </c>
      <c r="EE5" s="197" t="s">
        <v>611</v>
      </c>
      <c r="EF5" s="197" t="s">
        <v>612</v>
      </c>
      <c r="EG5" s="197" t="s">
        <v>613</v>
      </c>
      <c r="EH5" s="197" t="s">
        <v>609</v>
      </c>
      <c r="EI5" s="197" t="s">
        <v>610</v>
      </c>
      <c r="EJ5" s="197" t="s">
        <v>611</v>
      </c>
      <c r="EK5" s="197" t="s">
        <v>612</v>
      </c>
      <c r="EL5" s="197" t="s">
        <v>613</v>
      </c>
      <c r="EM5" s="197" t="s">
        <v>609</v>
      </c>
      <c r="EN5" s="197" t="s">
        <v>610</v>
      </c>
      <c r="EO5" s="197" t="s">
        <v>611</v>
      </c>
      <c r="EP5" s="197" t="s">
        <v>612</v>
      </c>
      <c r="EQ5" s="197" t="s">
        <v>613</v>
      </c>
      <c r="ER5" s="197" t="s">
        <v>609</v>
      </c>
      <c r="ES5" s="197" t="s">
        <v>610</v>
      </c>
      <c r="ET5" s="197" t="s">
        <v>611</v>
      </c>
      <c r="EU5" s="197" t="s">
        <v>612</v>
      </c>
      <c r="EV5" s="197" t="s">
        <v>613</v>
      </c>
      <c r="EW5" s="197" t="s">
        <v>609</v>
      </c>
      <c r="EX5" s="197" t="s">
        <v>610</v>
      </c>
      <c r="EY5" s="197" t="s">
        <v>611</v>
      </c>
      <c r="EZ5" s="197" t="s">
        <v>612</v>
      </c>
      <c r="FA5" s="197" t="s">
        <v>613</v>
      </c>
      <c r="FB5" s="197" t="s">
        <v>609</v>
      </c>
      <c r="FC5" s="197" t="s">
        <v>610</v>
      </c>
      <c r="FD5" s="197" t="s">
        <v>611</v>
      </c>
      <c r="FE5" s="197" t="s">
        <v>612</v>
      </c>
      <c r="FF5" s="197" t="s">
        <v>613</v>
      </c>
      <c r="FG5" s="197" t="s">
        <v>609</v>
      </c>
      <c r="FH5" s="197" t="s">
        <v>610</v>
      </c>
      <c r="FI5" s="197" t="s">
        <v>611</v>
      </c>
      <c r="FJ5" s="197" t="s">
        <v>612</v>
      </c>
      <c r="FK5" s="197" t="s">
        <v>613</v>
      </c>
      <c r="FL5" s="197" t="s">
        <v>609</v>
      </c>
      <c r="FM5" s="197" t="s">
        <v>610</v>
      </c>
      <c r="FN5" s="197" t="s">
        <v>611</v>
      </c>
      <c r="FO5" s="197" t="s">
        <v>612</v>
      </c>
      <c r="FP5" s="197" t="s">
        <v>613</v>
      </c>
      <c r="FQ5" s="197" t="s">
        <v>609</v>
      </c>
      <c r="FR5" s="197" t="s">
        <v>610</v>
      </c>
      <c r="FS5" s="197" t="s">
        <v>611</v>
      </c>
      <c r="FT5" s="197" t="s">
        <v>612</v>
      </c>
      <c r="FU5" s="197" t="s">
        <v>613</v>
      </c>
      <c r="FV5" s="197" t="s">
        <v>609</v>
      </c>
      <c r="FW5" s="197" t="s">
        <v>610</v>
      </c>
      <c r="FX5" s="197" t="s">
        <v>611</v>
      </c>
      <c r="FY5" s="197" t="s">
        <v>612</v>
      </c>
      <c r="FZ5" s="197" t="s">
        <v>613</v>
      </c>
      <c r="GA5" s="197" t="s">
        <v>609</v>
      </c>
      <c r="GB5" s="197" t="s">
        <v>610</v>
      </c>
      <c r="GC5" s="197" t="s">
        <v>611</v>
      </c>
      <c r="GD5" s="197" t="s">
        <v>612</v>
      </c>
      <c r="GE5" s="197" t="s">
        <v>613</v>
      </c>
      <c r="GF5" s="197" t="s">
        <v>609</v>
      </c>
      <c r="GG5" s="197" t="s">
        <v>610</v>
      </c>
      <c r="GH5" s="197" t="s">
        <v>611</v>
      </c>
      <c r="GI5" s="197" t="s">
        <v>612</v>
      </c>
      <c r="GJ5" s="197" t="s">
        <v>613</v>
      </c>
      <c r="GK5" s="197" t="s">
        <v>609</v>
      </c>
      <c r="GL5" s="197" t="s">
        <v>610</v>
      </c>
      <c r="GM5" s="197" t="s">
        <v>611</v>
      </c>
      <c r="GN5" s="197" t="s">
        <v>612</v>
      </c>
      <c r="GO5" s="197" t="s">
        <v>613</v>
      </c>
      <c r="GP5" s="197" t="s">
        <v>609</v>
      </c>
      <c r="GQ5" s="197" t="s">
        <v>610</v>
      </c>
      <c r="GR5" s="197" t="s">
        <v>611</v>
      </c>
      <c r="GS5" s="197" t="s">
        <v>612</v>
      </c>
      <c r="GT5" s="197" t="s">
        <v>613</v>
      </c>
      <c r="GU5" s="197" t="s">
        <v>609</v>
      </c>
      <c r="GV5" s="197" t="s">
        <v>610</v>
      </c>
      <c r="GW5" s="197" t="s">
        <v>611</v>
      </c>
      <c r="GX5" s="197" t="s">
        <v>612</v>
      </c>
      <c r="GY5" s="197" t="s">
        <v>613</v>
      </c>
      <c r="GZ5" s="197" t="s">
        <v>609</v>
      </c>
      <c r="HA5" s="197" t="s">
        <v>610</v>
      </c>
      <c r="HB5" s="197" t="s">
        <v>611</v>
      </c>
      <c r="HC5" s="197" t="s">
        <v>612</v>
      </c>
      <c r="HD5" s="197" t="s">
        <v>613</v>
      </c>
      <c r="HE5" s="197" t="s">
        <v>609</v>
      </c>
      <c r="HF5" s="197" t="s">
        <v>610</v>
      </c>
      <c r="HG5" s="197" t="s">
        <v>611</v>
      </c>
      <c r="HH5" s="197" t="s">
        <v>612</v>
      </c>
      <c r="HI5" s="197" t="s">
        <v>613</v>
      </c>
      <c r="HJ5" s="197" t="s">
        <v>609</v>
      </c>
      <c r="HK5" s="197" t="s">
        <v>610</v>
      </c>
      <c r="HL5" s="197" t="s">
        <v>611</v>
      </c>
      <c r="HM5" s="197" t="s">
        <v>612</v>
      </c>
      <c r="HN5" s="197" t="s">
        <v>613</v>
      </c>
      <c r="HO5" s="197" t="s">
        <v>609</v>
      </c>
      <c r="HP5" s="197" t="s">
        <v>610</v>
      </c>
      <c r="HQ5" s="197" t="s">
        <v>611</v>
      </c>
      <c r="HR5" s="197" t="s">
        <v>612</v>
      </c>
      <c r="HS5" s="197" t="s">
        <v>613</v>
      </c>
      <c r="HT5" s="197" t="s">
        <v>609</v>
      </c>
      <c r="HU5" s="197" t="s">
        <v>610</v>
      </c>
      <c r="HV5" s="197" t="s">
        <v>611</v>
      </c>
      <c r="HW5" s="197" t="s">
        <v>612</v>
      </c>
      <c r="HX5" s="197" t="s">
        <v>613</v>
      </c>
      <c r="HY5" s="197" t="s">
        <v>609</v>
      </c>
      <c r="HZ5" s="197" t="s">
        <v>610</v>
      </c>
      <c r="IA5" s="197" t="s">
        <v>611</v>
      </c>
      <c r="IB5" s="197" t="s">
        <v>612</v>
      </c>
      <c r="IC5" s="197" t="s">
        <v>613</v>
      </c>
      <c r="ID5" s="197" t="s">
        <v>609</v>
      </c>
      <c r="IE5" s="197" t="s">
        <v>610</v>
      </c>
      <c r="IF5" s="197" t="s">
        <v>611</v>
      </c>
      <c r="IG5" s="197" t="s">
        <v>612</v>
      </c>
      <c r="IH5" s="197" t="s">
        <v>613</v>
      </c>
      <c r="II5" s="197" t="s">
        <v>609</v>
      </c>
      <c r="IJ5" s="197" t="s">
        <v>610</v>
      </c>
      <c r="IK5" s="197" t="s">
        <v>611</v>
      </c>
      <c r="IL5" s="197" t="s">
        <v>612</v>
      </c>
      <c r="IM5" s="197" t="s">
        <v>613</v>
      </c>
      <c r="IN5" s="197" t="s">
        <v>609</v>
      </c>
      <c r="IO5" s="197" t="s">
        <v>610</v>
      </c>
      <c r="IP5" s="197" t="s">
        <v>611</v>
      </c>
      <c r="IQ5" s="197" t="s">
        <v>612</v>
      </c>
      <c r="IR5" s="197" t="s">
        <v>613</v>
      </c>
      <c r="IS5" s="197" t="s">
        <v>609</v>
      </c>
      <c r="IT5" s="197" t="s">
        <v>610</v>
      </c>
      <c r="IU5" s="197" t="s">
        <v>611</v>
      </c>
      <c r="IV5" s="197" t="s">
        <v>612</v>
      </c>
      <c r="IW5" s="197" t="s">
        <v>613</v>
      </c>
      <c r="IX5" s="197" t="s">
        <v>609</v>
      </c>
      <c r="IY5" s="197" t="s">
        <v>610</v>
      </c>
      <c r="IZ5" s="197" t="s">
        <v>611</v>
      </c>
      <c r="JA5" s="197" t="s">
        <v>612</v>
      </c>
      <c r="JB5" s="197" t="s">
        <v>613</v>
      </c>
      <c r="JC5" s="197" t="s">
        <v>609</v>
      </c>
      <c r="JD5" s="197" t="s">
        <v>610</v>
      </c>
      <c r="JE5" s="197" t="s">
        <v>611</v>
      </c>
      <c r="JF5" s="197" t="s">
        <v>612</v>
      </c>
      <c r="JG5" s="197" t="s">
        <v>613</v>
      </c>
      <c r="JH5" s="197" t="s">
        <v>609</v>
      </c>
      <c r="JI5" s="197" t="s">
        <v>610</v>
      </c>
      <c r="JJ5" s="197" t="s">
        <v>611</v>
      </c>
      <c r="JK5" s="197" t="s">
        <v>612</v>
      </c>
      <c r="JL5" s="197" t="s">
        <v>613</v>
      </c>
      <c r="JM5" s="197" t="s">
        <v>609</v>
      </c>
      <c r="JN5" s="197" t="s">
        <v>610</v>
      </c>
      <c r="JO5" s="197" t="s">
        <v>611</v>
      </c>
      <c r="JP5" s="197" t="s">
        <v>612</v>
      </c>
      <c r="JQ5" s="197" t="s">
        <v>613</v>
      </c>
      <c r="JR5" s="197" t="s">
        <v>609</v>
      </c>
      <c r="JS5" s="197" t="s">
        <v>610</v>
      </c>
      <c r="JT5" s="197" t="s">
        <v>611</v>
      </c>
      <c r="JU5" s="197" t="s">
        <v>612</v>
      </c>
      <c r="JV5" s="197" t="s">
        <v>613</v>
      </c>
      <c r="JW5" s="197" t="s">
        <v>609</v>
      </c>
      <c r="JX5" s="197" t="s">
        <v>610</v>
      </c>
      <c r="JY5" s="197" t="s">
        <v>611</v>
      </c>
      <c r="JZ5" s="197" t="s">
        <v>612</v>
      </c>
      <c r="KA5" s="197" t="s">
        <v>613</v>
      </c>
      <c r="KB5" s="197" t="s">
        <v>609</v>
      </c>
      <c r="KC5" s="197" t="s">
        <v>610</v>
      </c>
      <c r="KD5" s="197" t="s">
        <v>611</v>
      </c>
      <c r="KE5" s="197" t="s">
        <v>612</v>
      </c>
      <c r="KF5" s="197" t="s">
        <v>613</v>
      </c>
      <c r="KG5" s="197" t="s">
        <v>609</v>
      </c>
      <c r="KH5" s="197" t="s">
        <v>610</v>
      </c>
      <c r="KI5" s="197" t="s">
        <v>611</v>
      </c>
      <c r="KJ5" s="197" t="s">
        <v>612</v>
      </c>
      <c r="KK5" s="197" t="s">
        <v>613</v>
      </c>
      <c r="KL5" s="197" t="s">
        <v>609</v>
      </c>
      <c r="KM5" s="197" t="s">
        <v>610</v>
      </c>
      <c r="KN5" s="197" t="s">
        <v>611</v>
      </c>
      <c r="KO5" s="197" t="s">
        <v>612</v>
      </c>
      <c r="KP5" s="197" t="s">
        <v>613</v>
      </c>
      <c r="KQ5" s="197" t="s">
        <v>609</v>
      </c>
      <c r="KR5" s="197" t="s">
        <v>610</v>
      </c>
      <c r="KS5" s="197" t="s">
        <v>611</v>
      </c>
      <c r="KT5" s="197" t="s">
        <v>612</v>
      </c>
      <c r="KU5" s="197" t="s">
        <v>613</v>
      </c>
      <c r="KV5" s="197" t="s">
        <v>609</v>
      </c>
      <c r="KW5" s="197" t="s">
        <v>610</v>
      </c>
      <c r="KX5" s="197" t="s">
        <v>611</v>
      </c>
      <c r="KY5" s="197" t="s">
        <v>612</v>
      </c>
      <c r="KZ5" s="197" t="s">
        <v>613</v>
      </c>
      <c r="LA5" s="197" t="s">
        <v>609</v>
      </c>
      <c r="LB5" s="197" t="s">
        <v>610</v>
      </c>
      <c r="LC5" s="197" t="s">
        <v>611</v>
      </c>
      <c r="LD5" s="197" t="s">
        <v>612</v>
      </c>
      <c r="LE5" s="197" t="s">
        <v>613</v>
      </c>
      <c r="LF5" s="197" t="s">
        <v>609</v>
      </c>
      <c r="LG5" s="197" t="s">
        <v>610</v>
      </c>
      <c r="LH5" s="197" t="s">
        <v>611</v>
      </c>
      <c r="LI5" s="197" t="s">
        <v>612</v>
      </c>
      <c r="LJ5" s="197" t="s">
        <v>613</v>
      </c>
      <c r="LK5" s="197" t="s">
        <v>609</v>
      </c>
      <c r="LL5" s="197" t="s">
        <v>610</v>
      </c>
      <c r="LM5" s="197" t="s">
        <v>611</v>
      </c>
      <c r="LN5" s="197" t="s">
        <v>612</v>
      </c>
      <c r="LO5" s="197" t="s">
        <v>613</v>
      </c>
      <c r="LP5" s="197" t="s">
        <v>609</v>
      </c>
      <c r="LQ5" s="197" t="s">
        <v>610</v>
      </c>
      <c r="LR5" s="197" t="s">
        <v>611</v>
      </c>
      <c r="LS5" s="197" t="s">
        <v>612</v>
      </c>
      <c r="LT5" s="197" t="s">
        <v>613</v>
      </c>
      <c r="LU5" s="197" t="s">
        <v>609</v>
      </c>
      <c r="LV5" s="197" t="s">
        <v>610</v>
      </c>
      <c r="LW5" s="197" t="s">
        <v>611</v>
      </c>
      <c r="LX5" s="197" t="s">
        <v>612</v>
      </c>
      <c r="LY5" s="197" t="s">
        <v>613</v>
      </c>
      <c r="LZ5" s="197" t="s">
        <v>609</v>
      </c>
      <c r="MA5" s="197" t="s">
        <v>610</v>
      </c>
      <c r="MB5" s="197" t="s">
        <v>611</v>
      </c>
      <c r="MC5" s="197" t="s">
        <v>612</v>
      </c>
      <c r="MD5" s="197" t="s">
        <v>613</v>
      </c>
      <c r="ME5" s="197" t="s">
        <v>609</v>
      </c>
      <c r="MF5" s="197" t="s">
        <v>610</v>
      </c>
      <c r="MG5" s="197" t="s">
        <v>611</v>
      </c>
      <c r="MH5" s="197" t="s">
        <v>612</v>
      </c>
      <c r="MI5" s="196">
        <v>1</v>
      </c>
      <c r="MJ5" s="196">
        <v>2</v>
      </c>
      <c r="MK5" s="197">
        <v>1</v>
      </c>
      <c r="ML5" s="197">
        <v>2</v>
      </c>
      <c r="MQ5" s="197" t="s">
        <v>634</v>
      </c>
      <c r="MR5" s="197" t="s">
        <v>636</v>
      </c>
      <c r="MS5" s="197" t="s">
        <v>638</v>
      </c>
      <c r="MT5" s="197" t="s">
        <v>638</v>
      </c>
      <c r="MU5" s="197" t="s">
        <v>638</v>
      </c>
      <c r="MV5" s="197" t="s">
        <v>638</v>
      </c>
      <c r="MW5" s="197" t="s">
        <v>638</v>
      </c>
      <c r="MX5" s="197" t="s">
        <v>638</v>
      </c>
      <c r="MY5" s="197" t="s">
        <v>638</v>
      </c>
      <c r="MZ5" s="197" t="s">
        <v>638</v>
      </c>
      <c r="NA5" s="197" t="s">
        <v>638</v>
      </c>
      <c r="NB5" s="197" t="s">
        <v>638</v>
      </c>
      <c r="NC5" s="197" t="s">
        <v>638</v>
      </c>
      <c r="NG5" s="260"/>
      <c r="NN5" s="260"/>
      <c r="OJ5" s="383" t="s">
        <v>773</v>
      </c>
      <c r="OK5" s="384" t="s">
        <v>774</v>
      </c>
      <c r="OL5" s="197" t="s">
        <v>808</v>
      </c>
    </row>
    <row r="6" spans="1:402">
      <c r="A6" s="198">
        <f>'表紙（GHG計画）'!J3</f>
        <v>0</v>
      </c>
      <c r="B6" s="198">
        <f>'表紙（GHG計画）'!L3</f>
        <v>0</v>
      </c>
      <c r="C6" s="198">
        <f>'表紙（GHG計画）'!N3</f>
        <v>0</v>
      </c>
      <c r="D6" s="198" t="str">
        <f>'表紙（GHG計画）'!I5</f>
        <v>岐阜県</v>
      </c>
      <c r="E6" s="198" t="str">
        <f>'表紙（GHG計画）'!I8</f>
        <v>(法人名）</v>
      </c>
      <c r="F6" s="198">
        <v>0</v>
      </c>
      <c r="G6" s="198" t="str">
        <f>'表紙（GHG計画）'!I9</f>
        <v>(代表者名）</v>
      </c>
      <c r="H6" s="198">
        <f>'表紙（GHG計画）'!F14</f>
        <v>0</v>
      </c>
      <c r="I6" s="198">
        <f>'表紙（GHG計画）'!K14</f>
        <v>0</v>
      </c>
      <c r="J6" s="198">
        <f>'表紙（GHG計画）'!F15</f>
        <v>0</v>
      </c>
      <c r="K6" s="198">
        <f>'表紙（GHG計画）'!K15</f>
        <v>0</v>
      </c>
      <c r="L6" s="198">
        <f>'表紙（GHG計画）'!F16</f>
        <v>0</v>
      </c>
      <c r="M6" s="198">
        <f>'表紙（GHG計画）'!K16</f>
        <v>0</v>
      </c>
      <c r="N6" s="198">
        <f>'表紙（GHG計画）'!F17</f>
        <v>0</v>
      </c>
      <c r="O6" s="198" t="str">
        <f>'表紙（GHG計画）'!F18</f>
        <v>（名称）</v>
      </c>
      <c r="P6" s="198">
        <v>0</v>
      </c>
      <c r="Q6" s="198" t="str">
        <f>'表紙（GHG計画）'!F19</f>
        <v>（所在地）</v>
      </c>
      <c r="R6" s="198">
        <f>'表紙（GHG計画）'!F20</f>
        <v>0</v>
      </c>
      <c r="S6" s="198">
        <f>'表紙（GHG計画）'!G21</f>
        <v>4</v>
      </c>
      <c r="T6" s="198">
        <f>'表紙（GHG計画）'!K21</f>
        <v>6</v>
      </c>
      <c r="U6" s="198">
        <f>'表紙（GHG計画）'!F40</f>
        <v>0</v>
      </c>
      <c r="V6" s="198">
        <f>'表紙（GHG計画）'!F41</f>
        <v>0</v>
      </c>
      <c r="W6" s="198">
        <f>'表紙（GHG計画）'!F42</f>
        <v>0</v>
      </c>
      <c r="X6" s="198">
        <f>'表紙（GHG計画）'!F43</f>
        <v>0</v>
      </c>
      <c r="Y6" s="198" t="str">
        <f>'別紙(工場)'!A3</f>
        <v>温室効果ガス排出削減実行組織【必須】</v>
      </c>
      <c r="Z6" s="198">
        <f>'別紙(工場)'!F4</f>
        <v>0</v>
      </c>
      <c r="AA6" s="198">
        <f>'別紙(工場)'!H4</f>
        <v>0</v>
      </c>
      <c r="AB6" s="198">
        <f>'別紙(工場)'!F5</f>
        <v>0</v>
      </c>
      <c r="AC6" s="198">
        <f>'別紙(工場)'!H5</f>
        <v>0</v>
      </c>
      <c r="AD6" s="198">
        <f>'別紙(工場)'!F6</f>
        <v>0</v>
      </c>
      <c r="AE6" s="198">
        <f>'別紙(工場)'!H6</f>
        <v>0</v>
      </c>
      <c r="AF6" s="198" t="str">
        <f>'別紙(工場)'!D10</f>
        <v>目標削減率：（記載例：温室効果ガス排出量2013年度比46％）</v>
      </c>
      <c r="AG6" s="198" t="str">
        <f>'別紙(工場)'!D11</f>
        <v>削減方針：（記載例：温室効果ガス排出量を毎年5％削減する）</v>
      </c>
      <c r="AH6" s="198" t="str">
        <f>'別紙(工場)'!D12</f>
        <v>目標削減率：（記載例：温室効果ガス排出量の実質ゼロ）</v>
      </c>
      <c r="AI6" s="198" t="str">
        <f>'別紙(工場)'!D13</f>
        <v>削減方針:(記載例:温室効果ガス排出量削減のための革新的技術を積極的に導入し、J-クレジットなどのオフセットも活用する)</v>
      </c>
      <c r="AJ6" s="198">
        <f>'別紙(工場)'!G19</f>
        <v>3</v>
      </c>
      <c r="AK6" s="198">
        <f>'別紙(工場)'!G20</f>
        <v>0</v>
      </c>
      <c r="AL6" s="198">
        <f>'別紙(工場)'!G21</f>
        <v>0</v>
      </c>
      <c r="AM6" s="198">
        <f>'別紙(工場)'!G22</f>
        <v>0</v>
      </c>
      <c r="AN6" s="198">
        <f>'別紙(工場)'!K19</f>
        <v>6</v>
      </c>
      <c r="AO6" s="198">
        <f>'別紙(工場)'!K20</f>
        <v>0</v>
      </c>
      <c r="AP6" s="198">
        <f>'別紙(工場)'!K21</f>
        <v>0</v>
      </c>
      <c r="AQ6" s="198">
        <f>'別紙(工場)'!K22</f>
        <v>0</v>
      </c>
      <c r="AR6" s="198" t="e">
        <f>'別紙(工場)'!G27</f>
        <v>#DIV/0!</v>
      </c>
      <c r="AS6" s="198" t="e">
        <f>'別紙(工場)'!J26</f>
        <v>#DIV/0!</v>
      </c>
      <c r="AT6" s="198" t="e">
        <f>'別紙(工場)'!G29</f>
        <v>#DIV/0!</v>
      </c>
      <c r="AU6" s="198" t="e">
        <f>'別紙(工場)'!J28</f>
        <v>#DIV/0!</v>
      </c>
      <c r="AV6" s="198">
        <f>'別紙(工場)'!G40</f>
        <v>3</v>
      </c>
      <c r="AW6" s="198">
        <f>ROUND('別紙(工場)'!F41,0)</f>
        <v>0</v>
      </c>
      <c r="AX6" s="198">
        <f>'別紙(工場)'!F42</f>
        <v>0</v>
      </c>
      <c r="AY6" s="198">
        <f>'別紙(工場)'!G42</f>
        <v>0</v>
      </c>
      <c r="AZ6" s="198">
        <f>'別紙(工場)'!I42</f>
        <v>0</v>
      </c>
      <c r="BA6" s="198">
        <f>'別紙(工場)'!F43</f>
        <v>0</v>
      </c>
      <c r="BB6" s="198">
        <f>'別紙(工場)'!G43</f>
        <v>0</v>
      </c>
      <c r="BC6" s="198">
        <f>'別紙(工場)'!F44</f>
        <v>0</v>
      </c>
      <c r="BD6" s="198">
        <f>ROUND('別紙(工場)'!G44,0)</f>
        <v>0</v>
      </c>
      <c r="BE6" s="198">
        <f>'別紙(工場)'!F45</f>
        <v>0</v>
      </c>
      <c r="BF6" s="198">
        <f>ROUND('別紙(工場)'!G45,0)</f>
        <v>0</v>
      </c>
      <c r="BG6" s="198">
        <f>'別紙(工場)'!I45</f>
        <v>0</v>
      </c>
      <c r="BH6" s="198">
        <f>'別紙(工場)'!F46</f>
        <v>0</v>
      </c>
      <c r="BI6" s="198">
        <f>ROUND('別紙(工場)'!G46,0)</f>
        <v>0</v>
      </c>
      <c r="BJ6" s="198">
        <f>'別紙(工場)'!F47</f>
        <v>0</v>
      </c>
      <c r="BK6" s="198">
        <f>ROUND('別紙(工場)'!G47,0)</f>
        <v>0</v>
      </c>
      <c r="BL6" s="198">
        <f>ROUND('別紙(工場)'!F48,0)</f>
        <v>0</v>
      </c>
      <c r="BM6" s="198" t="str">
        <f>'別紙(工場)'!I48</f>
        <v>ｔ</v>
      </c>
      <c r="BN6" s="198">
        <f>'別紙(工場)'!K40</f>
        <v>6</v>
      </c>
      <c r="BO6" s="198">
        <f>ROUND('別紙(工場)'!J41,0)</f>
        <v>0</v>
      </c>
      <c r="BP6" s="198">
        <f>'別紙(工場)'!J42</f>
        <v>0</v>
      </c>
      <c r="BQ6" s="198">
        <f>ROUND('別紙(工場)'!K42,0)</f>
        <v>0</v>
      </c>
      <c r="BR6" s="198">
        <f>'別紙(工場)'!M42</f>
        <v>0</v>
      </c>
      <c r="BS6" s="198">
        <f>'別紙(工場)'!J43</f>
        <v>0</v>
      </c>
      <c r="BT6" s="198">
        <f>ROUND('別紙(工場)'!K43,0)</f>
        <v>0</v>
      </c>
      <c r="BU6" s="198">
        <f>'別紙(工場)'!J44</f>
        <v>0</v>
      </c>
      <c r="BV6" s="198">
        <f>ROUND('別紙(工場)'!K44,0)</f>
        <v>0</v>
      </c>
      <c r="BW6" s="198">
        <f>'別紙(工場)'!J45</f>
        <v>0</v>
      </c>
      <c r="BX6" s="198">
        <f>ROUND('別紙(工場)'!K45,0)</f>
        <v>0</v>
      </c>
      <c r="BY6" s="198">
        <f>'別紙(工場)'!M45</f>
        <v>0</v>
      </c>
      <c r="BZ6" s="198">
        <f>'別紙(工場)'!J46</f>
        <v>0</v>
      </c>
      <c r="CA6" s="198">
        <f>ROUND('別紙(工場)'!K46,0)</f>
        <v>0</v>
      </c>
      <c r="CB6" s="198">
        <f>'別紙(工場)'!J47</f>
        <v>0</v>
      </c>
      <c r="CC6" s="198">
        <f>ROUND('別紙(工場)'!K47,0)</f>
        <v>0</v>
      </c>
      <c r="CD6" s="198">
        <f>ROUND('別紙(工場)'!K48,0)</f>
        <v>0</v>
      </c>
      <c r="CE6" s="198" t="str">
        <f>'別紙(工場)'!M48</f>
        <v>ｔ</v>
      </c>
      <c r="CF6" s="198">
        <f>'別紙(工場)'!C54</f>
        <v>0</v>
      </c>
      <c r="CG6" s="198">
        <f>'別紙(工場)'!E54</f>
        <v>0</v>
      </c>
      <c r="CH6" s="198">
        <f>'別紙(工場)'!G54</f>
        <v>0</v>
      </c>
      <c r="CI6" s="204" t="str">
        <f>'別紙(工場)'!I54</f>
        <v>C</v>
      </c>
      <c r="CJ6" s="198">
        <f>'別紙(工場)'!D57</f>
        <v>0</v>
      </c>
      <c r="CK6" s="198">
        <f>'別紙(工場)'!E57</f>
        <v>0</v>
      </c>
      <c r="CL6" s="198">
        <f>'別紙(工場)'!F57</f>
        <v>0</v>
      </c>
      <c r="CM6" s="198">
        <f>'別紙(工場)'!G57</f>
        <v>0</v>
      </c>
      <c r="CN6" s="198">
        <f>'別紙(工場)'!H58</f>
        <v>0</v>
      </c>
      <c r="CO6" s="198">
        <f>'別紙(工場)'!D59</f>
        <v>0</v>
      </c>
      <c r="CP6" s="198">
        <f>'別紙(工場)'!E59</f>
        <v>0</v>
      </c>
      <c r="CQ6" s="198">
        <f>'別紙(工場)'!F59</f>
        <v>0</v>
      </c>
      <c r="CR6" s="198">
        <f>'別紙(工場)'!G59</f>
        <v>0</v>
      </c>
      <c r="CS6" s="198">
        <f>'別紙(工場)'!H60</f>
        <v>0</v>
      </c>
      <c r="CT6" s="198">
        <f>'別紙(工場)'!D61</f>
        <v>0</v>
      </c>
      <c r="CU6" s="198">
        <f>'別紙(工場)'!E61</f>
        <v>0</v>
      </c>
      <c r="CV6" s="198">
        <f>'別紙(工場)'!F61</f>
        <v>0</v>
      </c>
      <c r="CW6" s="198">
        <f>'別紙(工場)'!G61</f>
        <v>0</v>
      </c>
      <c r="CX6" s="198">
        <f>'別紙(工場)'!H62</f>
        <v>0</v>
      </c>
      <c r="CY6" s="198">
        <f>'別紙(工場)'!D63</f>
        <v>0</v>
      </c>
      <c r="CZ6" s="198">
        <f>'別紙(工場)'!E63</f>
        <v>0</v>
      </c>
      <c r="DA6" s="198">
        <f>'別紙(工場)'!F63</f>
        <v>0</v>
      </c>
      <c r="DB6" s="198">
        <f>'別紙(工場)'!G63</f>
        <v>0</v>
      </c>
      <c r="DC6" s="198">
        <f>'別紙(工場)'!H64</f>
        <v>0</v>
      </c>
      <c r="DD6" s="198">
        <f>'別紙(工場)'!D65</f>
        <v>0</v>
      </c>
      <c r="DE6" s="198">
        <f>'別紙(工場)'!E65</f>
        <v>0</v>
      </c>
      <c r="DF6" s="198">
        <f>'別紙(工場)'!F65</f>
        <v>0</v>
      </c>
      <c r="DG6" s="198">
        <f>'別紙(工場)'!G65</f>
        <v>0</v>
      </c>
      <c r="DH6" s="198">
        <f>'別紙(工場)'!H66</f>
        <v>0</v>
      </c>
      <c r="DI6" s="198">
        <f>'別紙(工場)'!D67</f>
        <v>0</v>
      </c>
      <c r="DJ6" s="198">
        <f>'別紙(工場)'!E67</f>
        <v>0</v>
      </c>
      <c r="DK6" s="198">
        <f>'別紙(工場)'!F67</f>
        <v>0</v>
      </c>
      <c r="DL6" s="198">
        <f>'別紙(工場)'!G67</f>
        <v>0</v>
      </c>
      <c r="DM6" s="198">
        <f>'別紙(工場)'!H69</f>
        <v>0</v>
      </c>
      <c r="DN6" s="198">
        <f>'別紙(工場)'!D70</f>
        <v>0</v>
      </c>
      <c r="DO6" s="198">
        <f>'別紙(工場)'!E70</f>
        <v>0</v>
      </c>
      <c r="DP6" s="198">
        <f>'別紙(工場)'!F70</f>
        <v>0</v>
      </c>
      <c r="DQ6" s="198">
        <f>'別紙(工場)'!G70</f>
        <v>0</v>
      </c>
      <c r="DR6" s="198">
        <f>'別紙(工場)'!H72</f>
        <v>0</v>
      </c>
      <c r="DS6" s="198">
        <f>'別紙(工場)'!D73</f>
        <v>0</v>
      </c>
      <c r="DT6" s="198">
        <f>'別紙(工場)'!E73</f>
        <v>0</v>
      </c>
      <c r="DU6" s="198">
        <f>'別紙(工場)'!F73</f>
        <v>0</v>
      </c>
      <c r="DV6" s="198">
        <f>'別紙(工場)'!G73</f>
        <v>0</v>
      </c>
      <c r="DW6" s="198">
        <f>'別紙(工場)'!H74</f>
        <v>0</v>
      </c>
      <c r="DX6" s="198">
        <f>'別紙(工場)'!D75</f>
        <v>0</v>
      </c>
      <c r="DY6" s="198">
        <f>'別紙(工場)'!E75</f>
        <v>0</v>
      </c>
      <c r="DZ6" s="198">
        <f>'別紙(工場)'!F75</f>
        <v>0</v>
      </c>
      <c r="EA6" s="198">
        <f>'別紙(工場)'!G75</f>
        <v>0</v>
      </c>
      <c r="EB6" s="198">
        <f>'別紙(工場)'!H76</f>
        <v>0</v>
      </c>
      <c r="EC6" s="198">
        <f>'別紙(工場)'!D77</f>
        <v>0</v>
      </c>
      <c r="ED6" s="198">
        <f>'別紙(工場)'!E77</f>
        <v>0</v>
      </c>
      <c r="EE6" s="198">
        <f>'別紙(工場)'!F77</f>
        <v>0</v>
      </c>
      <c r="EF6" s="198">
        <f>'別紙(工場)'!G77</f>
        <v>0</v>
      </c>
      <c r="EG6" s="198">
        <f>'別紙(工場)'!H78</f>
        <v>0</v>
      </c>
      <c r="EH6" s="198">
        <f>'別紙(工場)'!D79</f>
        <v>0</v>
      </c>
      <c r="EI6" s="198">
        <f>'別紙(工場)'!E79</f>
        <v>0</v>
      </c>
      <c r="EJ6" s="198">
        <f>'別紙(工場)'!F79</f>
        <v>0</v>
      </c>
      <c r="EK6" s="198">
        <f>'別紙(工場)'!G79</f>
        <v>0</v>
      </c>
      <c r="EL6" s="198">
        <f>'別紙(工場)'!H80</f>
        <v>0</v>
      </c>
      <c r="EM6" s="198">
        <f>'別紙(工場)'!D81</f>
        <v>0</v>
      </c>
      <c r="EN6" s="198">
        <f>'別紙(工場)'!E81</f>
        <v>0</v>
      </c>
      <c r="EO6" s="198">
        <f>'別紙(工場)'!F81</f>
        <v>0</v>
      </c>
      <c r="EP6" s="198">
        <f>'別紙(工場)'!G81</f>
        <v>0</v>
      </c>
      <c r="EQ6" s="198">
        <f>'別紙(工場)'!H82</f>
        <v>0</v>
      </c>
      <c r="ER6" s="198">
        <f>'別紙(工場)'!D83</f>
        <v>0</v>
      </c>
      <c r="ES6" s="198">
        <f>'別紙(工場)'!E83</f>
        <v>0</v>
      </c>
      <c r="ET6" s="198">
        <f>'別紙(工場)'!F83</f>
        <v>0</v>
      </c>
      <c r="EU6" s="198">
        <f>'別紙(工場)'!G83</f>
        <v>0</v>
      </c>
      <c r="EV6" s="198">
        <f>'別紙(工場)'!H84</f>
        <v>0</v>
      </c>
      <c r="EW6" s="198">
        <f>'別紙(工場)'!D85</f>
        <v>0</v>
      </c>
      <c r="EX6" s="198">
        <f>'別紙(工場)'!E85</f>
        <v>0</v>
      </c>
      <c r="EY6" s="198">
        <f>'別紙(工場)'!F85</f>
        <v>0</v>
      </c>
      <c r="EZ6" s="198">
        <f>'別紙(工場)'!G85</f>
        <v>0</v>
      </c>
      <c r="FA6" s="198">
        <f>'別紙(工場)'!H87</f>
        <v>0</v>
      </c>
      <c r="FB6" s="198">
        <f>'別紙(工場)'!D88</f>
        <v>0</v>
      </c>
      <c r="FC6" s="198">
        <f>'別紙(工場)'!E88</f>
        <v>0</v>
      </c>
      <c r="FD6" s="198">
        <f>'別紙(工場)'!F88</f>
        <v>0</v>
      </c>
      <c r="FE6" s="198">
        <f>'別紙(工場)'!G88</f>
        <v>0</v>
      </c>
      <c r="FF6" s="198">
        <f>'別紙(工場)'!H90</f>
        <v>0</v>
      </c>
      <c r="FG6" s="198">
        <f>'別紙(工場)'!D91</f>
        <v>0</v>
      </c>
      <c r="FH6" s="198">
        <f>'別紙(工場)'!E91</f>
        <v>0</v>
      </c>
      <c r="FI6" s="198">
        <f>'別紙(工場)'!F91</f>
        <v>0</v>
      </c>
      <c r="FJ6" s="198">
        <f>'別紙(工場)'!G91</f>
        <v>0</v>
      </c>
      <c r="FK6" s="198">
        <f>'別紙(工場)'!H92</f>
        <v>0</v>
      </c>
      <c r="FL6" s="198">
        <f>'別紙(工場)'!D95</f>
        <v>0</v>
      </c>
      <c r="FM6" s="198">
        <f>'別紙(工場)'!E95</f>
        <v>0</v>
      </c>
      <c r="FN6" s="198">
        <f>'別紙(工場)'!F95</f>
        <v>0</v>
      </c>
      <c r="FO6" s="198">
        <f>'別紙(工場)'!G95</f>
        <v>0</v>
      </c>
      <c r="FP6" s="198">
        <f>'別紙(工場)'!H96</f>
        <v>0</v>
      </c>
      <c r="FQ6" s="198">
        <f>'別紙(工場)'!D97</f>
        <v>0</v>
      </c>
      <c r="FR6" s="198">
        <f>'別紙(工場)'!E97</f>
        <v>0</v>
      </c>
      <c r="FS6" s="198">
        <f>'別紙(工場)'!F97</f>
        <v>0</v>
      </c>
      <c r="FT6" s="198">
        <f>'別紙(工場)'!G97</f>
        <v>0</v>
      </c>
      <c r="FU6" s="198">
        <f>'別紙(工場)'!H98</f>
        <v>0</v>
      </c>
      <c r="FV6" s="198">
        <f>'別紙(工場)'!D99</f>
        <v>0</v>
      </c>
      <c r="FW6" s="198">
        <f>'別紙(工場)'!E99</f>
        <v>0</v>
      </c>
      <c r="FX6" s="198">
        <f>'別紙(工場)'!F99</f>
        <v>0</v>
      </c>
      <c r="FY6" s="198">
        <f>'別紙(工場)'!G99</f>
        <v>0</v>
      </c>
      <c r="FZ6" s="198">
        <f>'別紙(工場)'!H100</f>
        <v>0</v>
      </c>
      <c r="GA6" s="198">
        <f>'別紙(工場)'!D101</f>
        <v>0</v>
      </c>
      <c r="GB6" s="198">
        <f>'別紙(工場)'!E101</f>
        <v>0</v>
      </c>
      <c r="GC6" s="198">
        <f>'別紙(工場)'!F101</f>
        <v>0</v>
      </c>
      <c r="GD6" s="198">
        <f>'別紙(工場)'!G101</f>
        <v>0</v>
      </c>
      <c r="GE6" s="198">
        <f>'別紙(工場)'!H103</f>
        <v>0</v>
      </c>
      <c r="GF6" s="198">
        <f>'別紙(工場)'!D104</f>
        <v>0</v>
      </c>
      <c r="GG6" s="198">
        <f>'別紙(工場)'!E104</f>
        <v>0</v>
      </c>
      <c r="GH6" s="198">
        <f>'別紙(工場)'!F104</f>
        <v>0</v>
      </c>
      <c r="GI6" s="198">
        <f>'別紙(工場)'!G104</f>
        <v>0</v>
      </c>
      <c r="GJ6" s="198">
        <f>'別紙(工場)'!H106</f>
        <v>0</v>
      </c>
      <c r="GK6" s="198">
        <f>'別紙(工場)'!D107</f>
        <v>0</v>
      </c>
      <c r="GL6" s="198">
        <f>'別紙(工場)'!E107</f>
        <v>0</v>
      </c>
      <c r="GM6" s="198">
        <f>'別紙(工場)'!F107</f>
        <v>0</v>
      </c>
      <c r="GN6" s="198">
        <f>'別紙(工場)'!G107</f>
        <v>0</v>
      </c>
      <c r="GO6" s="198">
        <f>'別紙(工場)'!H108</f>
        <v>0</v>
      </c>
      <c r="GP6" s="198">
        <f>'別紙(工場)'!D109</f>
        <v>0</v>
      </c>
      <c r="GQ6" s="198">
        <f>'別紙(工場)'!E109</f>
        <v>0</v>
      </c>
      <c r="GR6" s="198">
        <f>'別紙(工場)'!F109</f>
        <v>0</v>
      </c>
      <c r="GS6" s="198">
        <f>'別紙(工場)'!G109</f>
        <v>0</v>
      </c>
      <c r="GT6" s="198">
        <f>'別紙(工場)'!H110</f>
        <v>0</v>
      </c>
      <c r="GU6" s="198">
        <f>'別紙(工場)'!D111</f>
        <v>0</v>
      </c>
      <c r="GV6" s="198">
        <f>'別紙(工場)'!E111</f>
        <v>0</v>
      </c>
      <c r="GW6" s="198">
        <f>'別紙(工場)'!F111</f>
        <v>0</v>
      </c>
      <c r="GX6" s="198">
        <f>'別紙(工場)'!G111</f>
        <v>0</v>
      </c>
      <c r="GY6" s="198">
        <f>'別紙(工場)'!H112</f>
        <v>0</v>
      </c>
      <c r="GZ6" s="198">
        <f>'別紙(工場)'!D113</f>
        <v>0</v>
      </c>
      <c r="HA6" s="198">
        <f>'別紙(工場)'!E113</f>
        <v>0</v>
      </c>
      <c r="HB6" s="198">
        <f>'別紙(工場)'!F113</f>
        <v>0</v>
      </c>
      <c r="HC6" s="198">
        <f>'別紙(工場)'!G113</f>
        <v>0</v>
      </c>
      <c r="HD6" s="198">
        <f>'別紙(工場)'!H114</f>
        <v>0</v>
      </c>
      <c r="HE6" s="198">
        <f>'別紙(工場)'!D115</f>
        <v>0</v>
      </c>
      <c r="HF6" s="198">
        <f>'別紙(工場)'!E115</f>
        <v>0</v>
      </c>
      <c r="HG6" s="198">
        <f>'別紙(工場)'!F115</f>
        <v>0</v>
      </c>
      <c r="HH6" s="198">
        <f>'別紙(工場)'!G115</f>
        <v>0</v>
      </c>
      <c r="HI6" s="198">
        <f>'別紙(工場)'!H116</f>
        <v>0</v>
      </c>
      <c r="HJ6" s="198">
        <f>'別紙(工場)'!D117</f>
        <v>0</v>
      </c>
      <c r="HK6" s="198">
        <f>'別紙(工場)'!E117</f>
        <v>0</v>
      </c>
      <c r="HL6" s="198">
        <f>'別紙(工場)'!F117</f>
        <v>0</v>
      </c>
      <c r="HM6" s="198">
        <f>'別紙(工場)'!G117</f>
        <v>0</v>
      </c>
      <c r="HN6" s="198">
        <f>'別紙(工場)'!H118</f>
        <v>0</v>
      </c>
      <c r="HO6" s="198">
        <f>'別紙(工場)'!D119</f>
        <v>0</v>
      </c>
      <c r="HP6" s="198">
        <f>'別紙(工場)'!E119</f>
        <v>0</v>
      </c>
      <c r="HQ6" s="198">
        <f>'別紙(工場)'!F119</f>
        <v>0</v>
      </c>
      <c r="HR6" s="198">
        <f>'別紙(工場)'!G119</f>
        <v>0</v>
      </c>
      <c r="HS6" s="198">
        <f>'別紙(工場)'!H120</f>
        <v>0</v>
      </c>
      <c r="HT6" s="198">
        <f>'別紙(工場)'!D121</f>
        <v>0</v>
      </c>
      <c r="HU6" s="198">
        <f>'別紙(工場)'!E121</f>
        <v>0</v>
      </c>
      <c r="HV6" s="198">
        <f>'別紙(工場)'!F121</f>
        <v>0</v>
      </c>
      <c r="HW6" s="198">
        <f>'別紙(工場)'!G121</f>
        <v>0</v>
      </c>
      <c r="HX6" s="198">
        <f>'別紙(工場)'!H122</f>
        <v>0</v>
      </c>
      <c r="HY6" s="198">
        <f>'別紙(工場)'!D123</f>
        <v>0</v>
      </c>
      <c r="HZ6" s="198">
        <f>'別紙(工場)'!E123</f>
        <v>0</v>
      </c>
      <c r="IA6" s="198">
        <f>'別紙(工場)'!F123</f>
        <v>0</v>
      </c>
      <c r="IB6" s="198">
        <f>'別紙(工場)'!G123</f>
        <v>0</v>
      </c>
      <c r="IC6" s="198">
        <f>'別紙(工場)'!H124</f>
        <v>0</v>
      </c>
      <c r="ID6" s="198">
        <f>'別紙(工場)'!D125</f>
        <v>0</v>
      </c>
      <c r="IE6" s="198">
        <f>'別紙(工場)'!E125</f>
        <v>0</v>
      </c>
      <c r="IF6" s="198">
        <f>'別紙(工場)'!F125</f>
        <v>0</v>
      </c>
      <c r="IG6" s="198">
        <f>'別紙(工場)'!G125</f>
        <v>0</v>
      </c>
      <c r="IH6" s="198">
        <f>'別紙(工場)'!H126</f>
        <v>0</v>
      </c>
      <c r="II6" s="198">
        <f>'別紙(工場)'!D127</f>
        <v>0</v>
      </c>
      <c r="IJ6" s="198">
        <f>'別紙(工場)'!E127</f>
        <v>0</v>
      </c>
      <c r="IK6" s="198">
        <f>'別紙(工場)'!F127</f>
        <v>0</v>
      </c>
      <c r="IL6" s="198">
        <f>'別紙(工場)'!G127</f>
        <v>0</v>
      </c>
      <c r="IM6" s="198">
        <f>'別紙(工場)'!H128</f>
        <v>0</v>
      </c>
      <c r="IN6" s="198">
        <f>'別紙(工場)'!D131</f>
        <v>0</v>
      </c>
      <c r="IO6" s="198">
        <f>'別紙(工場)'!E131</f>
        <v>0</v>
      </c>
      <c r="IP6" s="198">
        <f>'別紙(工場)'!F131</f>
        <v>0</v>
      </c>
      <c r="IQ6" s="198">
        <f>'別紙(工場)'!G131</f>
        <v>0</v>
      </c>
      <c r="IR6" s="198">
        <f>'別紙(工場)'!H133</f>
        <v>0</v>
      </c>
      <c r="IS6" s="198">
        <f>'別紙(工場)'!D134</f>
        <v>0</v>
      </c>
      <c r="IT6" s="198">
        <f>'別紙(工場)'!E134</f>
        <v>0</v>
      </c>
      <c r="IU6" s="198">
        <f>'別紙(工場)'!F134</f>
        <v>0</v>
      </c>
      <c r="IV6" s="198">
        <f>'別紙(工場)'!G134</f>
        <v>0</v>
      </c>
      <c r="IW6" s="198">
        <f>'別紙(工場)'!H136</f>
        <v>0</v>
      </c>
      <c r="IX6" s="198">
        <f>'別紙(工場)'!D137</f>
        <v>0</v>
      </c>
      <c r="IY6" s="198">
        <f>'別紙(工場)'!E137</f>
        <v>0</v>
      </c>
      <c r="IZ6" s="198">
        <f>'別紙(工場)'!F137</f>
        <v>0</v>
      </c>
      <c r="JA6" s="198">
        <f>'別紙(工場)'!G137</f>
        <v>0</v>
      </c>
      <c r="JB6" s="198">
        <f>'別紙(工場)'!H138</f>
        <v>0</v>
      </c>
      <c r="JC6" s="198">
        <f>'別紙(工場)'!D139</f>
        <v>0</v>
      </c>
      <c r="JD6" s="198">
        <f>'別紙(工場)'!E139</f>
        <v>0</v>
      </c>
      <c r="JE6" s="198">
        <f>'別紙(工場)'!F139</f>
        <v>0</v>
      </c>
      <c r="JF6" s="198">
        <f>'別紙(工場)'!G139</f>
        <v>0</v>
      </c>
      <c r="JG6" s="198">
        <f>'別紙(工場)'!H140</f>
        <v>0</v>
      </c>
      <c r="JH6" s="198">
        <f>'別紙(工場)'!D141</f>
        <v>0</v>
      </c>
      <c r="JI6" s="198">
        <f>'別紙(工場)'!E141</f>
        <v>0</v>
      </c>
      <c r="JJ6" s="198">
        <f>'別紙(工場)'!F141</f>
        <v>0</v>
      </c>
      <c r="JK6" s="198">
        <f>'別紙(工場)'!G141</f>
        <v>0</v>
      </c>
      <c r="JL6" s="198">
        <f>'別紙(工場)'!H142</f>
        <v>0</v>
      </c>
      <c r="JM6" s="198">
        <f>'別紙(工場)'!D143</f>
        <v>0</v>
      </c>
      <c r="JN6" s="198">
        <f>'別紙(工場)'!E143</f>
        <v>0</v>
      </c>
      <c r="JO6" s="198">
        <f>'別紙(工場)'!F143</f>
        <v>0</v>
      </c>
      <c r="JP6" s="198">
        <f>'別紙(工場)'!G143</f>
        <v>0</v>
      </c>
      <c r="JQ6" s="198">
        <f>'別紙(工場)'!H144</f>
        <v>0</v>
      </c>
      <c r="JR6" s="198">
        <f>'別紙(工場)'!D145</f>
        <v>0</v>
      </c>
      <c r="JS6" s="198">
        <f>'別紙(工場)'!E145</f>
        <v>0</v>
      </c>
      <c r="JT6" s="198">
        <f>'別紙(工場)'!F145</f>
        <v>0</v>
      </c>
      <c r="JU6" s="198">
        <f>'別紙(工場)'!G145</f>
        <v>0</v>
      </c>
      <c r="JV6" s="198">
        <f>'別紙(工場)'!H146</f>
        <v>0</v>
      </c>
      <c r="JW6" s="198">
        <f>'別紙(工場)'!D147</f>
        <v>0</v>
      </c>
      <c r="JX6" s="198">
        <f>'別紙(工場)'!E147</f>
        <v>0</v>
      </c>
      <c r="JY6" s="198">
        <f>'別紙(工場)'!F147</f>
        <v>0</v>
      </c>
      <c r="JZ6" s="198">
        <f>'別紙(工場)'!G147</f>
        <v>0</v>
      </c>
      <c r="KA6" s="198">
        <f>'別紙(工場)'!H148</f>
        <v>0</v>
      </c>
      <c r="KB6" s="198">
        <f>'別紙(工場)'!D149</f>
        <v>0</v>
      </c>
      <c r="KC6" s="198">
        <f>'別紙(工場)'!E149</f>
        <v>0</v>
      </c>
      <c r="KD6" s="198">
        <f>'別紙(工場)'!F149</f>
        <v>0</v>
      </c>
      <c r="KE6" s="198">
        <f>'別紙(工場)'!G149</f>
        <v>0</v>
      </c>
      <c r="KF6" s="198">
        <f>'別紙(工場)'!H150</f>
        <v>0</v>
      </c>
      <c r="KG6" s="198">
        <f>'別紙(工場)'!D151</f>
        <v>0</v>
      </c>
      <c r="KH6" s="198">
        <f>'別紙(工場)'!E151</f>
        <v>0</v>
      </c>
      <c r="KI6" s="198">
        <f>'別紙(工場)'!F151</f>
        <v>0</v>
      </c>
      <c r="KJ6" s="198">
        <f>'別紙(工場)'!G151</f>
        <v>0</v>
      </c>
      <c r="KK6" s="198">
        <f>'別紙(工場)'!H152</f>
        <v>0</v>
      </c>
      <c r="KL6" s="198">
        <f>'別紙(工場)'!D153</f>
        <v>0</v>
      </c>
      <c r="KM6" s="198">
        <f>'別紙(工場)'!E153</f>
        <v>0</v>
      </c>
      <c r="KN6" s="198">
        <f>'別紙(工場)'!F153</f>
        <v>0</v>
      </c>
      <c r="KO6" s="198">
        <f>'別紙(工場)'!G153</f>
        <v>0</v>
      </c>
      <c r="KP6" s="198">
        <f>'別紙(工場)'!H154</f>
        <v>0</v>
      </c>
      <c r="KQ6" s="198">
        <f>'別紙(工場)'!D155</f>
        <v>0</v>
      </c>
      <c r="KR6" s="198">
        <f>'別紙(工場)'!E155</f>
        <v>0</v>
      </c>
      <c r="KS6" s="198">
        <f>'別紙(工場)'!F155</f>
        <v>0</v>
      </c>
      <c r="KT6" s="198">
        <f>'別紙(工場)'!G155</f>
        <v>0</v>
      </c>
      <c r="KU6" s="198">
        <f>'別紙(工場)'!H156</f>
        <v>0</v>
      </c>
      <c r="KV6" s="198">
        <f>'別紙(工場)'!D157</f>
        <v>0</v>
      </c>
      <c r="KW6" s="198">
        <f>'別紙(工場)'!E157</f>
        <v>0</v>
      </c>
      <c r="KX6" s="198">
        <f>'別紙(工場)'!F157</f>
        <v>0</v>
      </c>
      <c r="KY6" s="198">
        <f>'別紙(工場)'!G157</f>
        <v>0</v>
      </c>
      <c r="KZ6" s="198">
        <f>'別紙(工場)'!H158</f>
        <v>0</v>
      </c>
      <c r="LA6" s="198">
        <f>'別紙(工場)'!D159</f>
        <v>0</v>
      </c>
      <c r="LB6" s="198">
        <f>'別紙(工場)'!E159</f>
        <v>0</v>
      </c>
      <c r="LC6" s="198">
        <f>'別紙(工場)'!F159</f>
        <v>0</v>
      </c>
      <c r="LD6" s="198">
        <f>'別紙(工場)'!G159</f>
        <v>0</v>
      </c>
      <c r="LE6" s="198">
        <f>'別紙(工場)'!H160</f>
        <v>0</v>
      </c>
      <c r="LF6" s="198">
        <f>'別紙(工場)'!D161</f>
        <v>0</v>
      </c>
      <c r="LG6" s="198">
        <f>'別紙(工場)'!E161</f>
        <v>0</v>
      </c>
      <c r="LH6" s="198">
        <f>'別紙(工場)'!F161</f>
        <v>0</v>
      </c>
      <c r="LI6" s="198">
        <f>'別紙(工場)'!G161</f>
        <v>0</v>
      </c>
      <c r="LJ6" s="198">
        <f>'別紙(工場)'!H162</f>
        <v>0</v>
      </c>
      <c r="LK6" s="198">
        <f>'別紙(工場)'!D163</f>
        <v>0</v>
      </c>
      <c r="LL6" s="198">
        <f>'別紙(工場)'!E163</f>
        <v>0</v>
      </c>
      <c r="LM6" s="198">
        <f>'別紙(工場)'!F163</f>
        <v>0</v>
      </c>
      <c r="LN6" s="198">
        <f>'別紙(工場)'!G163</f>
        <v>0</v>
      </c>
      <c r="LO6" s="198">
        <f>'別紙(工場)'!H164</f>
        <v>0</v>
      </c>
      <c r="LP6" s="198">
        <f>'別紙(工場)'!D165</f>
        <v>0</v>
      </c>
      <c r="LQ6" s="198">
        <f>'別紙(工場)'!E165</f>
        <v>0</v>
      </c>
      <c r="LR6" s="198">
        <f>'別紙(工場)'!F165</f>
        <v>0</v>
      </c>
      <c r="LS6" s="198">
        <f>'別紙(工場)'!G165</f>
        <v>0</v>
      </c>
      <c r="LT6" s="198">
        <f>'別紙(工場)'!H167</f>
        <v>0</v>
      </c>
      <c r="LU6" s="198">
        <f>'別紙(工場)'!D170</f>
        <v>0</v>
      </c>
      <c r="LV6" s="198">
        <f>'別紙(工場)'!E170</f>
        <v>0</v>
      </c>
      <c r="LW6" s="198">
        <f>'別紙(工場)'!F170</f>
        <v>0</v>
      </c>
      <c r="LX6" s="198">
        <f>'別紙(工場)'!G170</f>
        <v>0</v>
      </c>
      <c r="LY6" s="198">
        <f>'別紙(工場)'!H171</f>
        <v>0</v>
      </c>
      <c r="LZ6" s="198">
        <f>'別紙(工場)'!D172</f>
        <v>0</v>
      </c>
      <c r="MA6" s="198">
        <f>'別紙(工場)'!E172</f>
        <v>0</v>
      </c>
      <c r="MB6" s="198">
        <f>'別紙(工場)'!F172</f>
        <v>0</v>
      </c>
      <c r="MC6" s="198">
        <f>'別紙(工場)'!G172</f>
        <v>0</v>
      </c>
      <c r="MD6" s="198">
        <f>'別紙(工場)'!H173</f>
        <v>0</v>
      </c>
      <c r="ME6" s="198">
        <f>'別紙(工場)'!D182</f>
        <v>0</v>
      </c>
      <c r="MF6" s="198">
        <f>'別紙(工場)'!E182</f>
        <v>0</v>
      </c>
      <c r="MG6" s="198">
        <f>'別紙(工場)'!F182</f>
        <v>0</v>
      </c>
      <c r="MH6" s="198">
        <f>'別紙(工場)'!G182</f>
        <v>0</v>
      </c>
      <c r="MI6" s="198">
        <f>'別紙(工場)'!C189</f>
        <v>0</v>
      </c>
      <c r="MJ6" s="198">
        <f>'別紙(工場)'!C191</f>
        <v>0</v>
      </c>
      <c r="MK6" s="198">
        <f>'別紙(工場)'!C196</f>
        <v>0</v>
      </c>
      <c r="ML6" s="198">
        <f>'別紙(工場)'!C198</f>
        <v>0</v>
      </c>
      <c r="MM6" s="198">
        <f>'別紙(工場)'!A203</f>
        <v>0</v>
      </c>
      <c r="MN6" s="198" t="e">
        <f>'別紙(工場)'!D209</f>
        <v>#DIV/0!</v>
      </c>
      <c r="MO6" s="198" t="e">
        <f>'別紙(工場)'!D210</f>
        <v>#DIV/0!</v>
      </c>
      <c r="MP6" s="204" t="str">
        <f>'別紙(工場)'!D211</f>
        <v>C</v>
      </c>
      <c r="MQ6" s="208">
        <f>ROUND('シート1-1（工場その他）'!F71,0)</f>
        <v>0</v>
      </c>
      <c r="MR6" s="208">
        <f>ROUND('シート1-1（工場その他）'!F72,0)</f>
        <v>0</v>
      </c>
      <c r="MS6" s="208">
        <f>ROUND('シート1-1（工場その他）'!F73,0)</f>
        <v>0</v>
      </c>
      <c r="MT6" s="208">
        <f>ROUND('シート1-1（工場その他）'!F82,0)+ROUND('シート1-1（工場その他）'!F90,0)</f>
        <v>0</v>
      </c>
      <c r="MU6" s="208">
        <f>ROUND(SUM('シート1-1（工場その他）'!F83:'シート1-1（工場その他）'!F88),0)</f>
        <v>0</v>
      </c>
      <c r="MV6" s="208">
        <f>ROUND('シート1-1（工場その他）'!F82,0)</f>
        <v>0</v>
      </c>
      <c r="MW6" s="208">
        <f>ROUND('シート1-1（工場その他）'!F83,0)</f>
        <v>0</v>
      </c>
      <c r="MX6" s="208">
        <f>ROUND('シート1-1（工場その他）'!F84,0)</f>
        <v>0</v>
      </c>
      <c r="MY6" s="208">
        <f>ROUND('シート1-1（工場その他）'!F85,0)</f>
        <v>0</v>
      </c>
      <c r="MZ6" s="208">
        <f>ROUND('シート1-1（工場その他）'!F86,0)</f>
        <v>0</v>
      </c>
      <c r="NA6" s="208">
        <f>ROUND('シート1-1（工場その他）'!F87,0)</f>
        <v>0</v>
      </c>
      <c r="NB6" s="208">
        <f>ROUND('シート1-1（工場その他）'!F88,0)</f>
        <v>0</v>
      </c>
      <c r="NC6" s="208">
        <f>ROUND('シート1-1（工場その他）'!F90,0)</f>
        <v>0</v>
      </c>
      <c r="ND6" s="208">
        <f>ROUND('シート２，３'!D6,0)</f>
        <v>0</v>
      </c>
      <c r="NE6" s="208">
        <f>ROUND('シート２，３'!D9,0)</f>
        <v>0</v>
      </c>
      <c r="NF6" s="208">
        <f>ROUND('シート２，３'!D12,0)</f>
        <v>0</v>
      </c>
      <c r="NG6" s="262">
        <f>ROUND('シート２，３'!D15,0)</f>
        <v>0</v>
      </c>
      <c r="NH6" s="208">
        <f>ROUND('シート２，３'!D18,0)</f>
        <v>0</v>
      </c>
      <c r="NI6" s="208">
        <f>ROUND('シート２，３'!D21,0)</f>
        <v>0</v>
      </c>
      <c r="NJ6" s="208">
        <f>ROUND('シート２，３'!D24,0)</f>
        <v>0</v>
      </c>
      <c r="NK6" s="208">
        <f>ROUND('シート２，３'!D36,0)</f>
        <v>0</v>
      </c>
      <c r="NL6" s="208">
        <f>ROUND('シート２，３'!D39,0)</f>
        <v>0</v>
      </c>
      <c r="NM6" s="208">
        <f>ROUND('シート２，３'!D42,0)</f>
        <v>0</v>
      </c>
      <c r="NN6" s="262">
        <f>ROUND('シート２，３'!D45,0)</f>
        <v>0</v>
      </c>
      <c r="NO6" s="208">
        <f>ROUND('シート２，３'!D48,0)</f>
        <v>0</v>
      </c>
      <c r="NP6" s="208">
        <f>ROUND('シート２，３'!D51,0)</f>
        <v>0</v>
      </c>
      <c r="NQ6" s="208">
        <f>ROUND('シート２，３'!D54,0)</f>
        <v>0</v>
      </c>
      <c r="NR6" s="208">
        <f>'シート４，５'!D3</f>
        <v>0</v>
      </c>
      <c r="NS6" s="208">
        <f>ROUND('シート４，５'!D7,0)</f>
        <v>0</v>
      </c>
      <c r="NT6" s="208">
        <f>'シート４，５'!E8</f>
        <v>0</v>
      </c>
      <c r="NU6" s="208" t="e">
        <f>ROUND('シート４，５'!D9,0)</f>
        <v>#DIV/0!</v>
      </c>
      <c r="NV6" s="208" t="e">
        <f>ROUND('シート４，５'!D11,0)</f>
        <v>#DIV/0!</v>
      </c>
      <c r="NW6" s="208">
        <f>ROUND('シート４，５'!G7,0)</f>
        <v>0</v>
      </c>
      <c r="NX6" s="208" t="str">
        <f>'シート４，５'!H8</f>
        <v/>
      </c>
      <c r="NY6" s="208" t="e">
        <f>ROUND('シート４，５'!G9,0)</f>
        <v>#DIV/0!</v>
      </c>
      <c r="NZ6" s="208" t="e">
        <f>ROUND('シート４，５'!G11,0)</f>
        <v>#DIV/0!</v>
      </c>
      <c r="OA6" s="208">
        <f>ROUND('シート４，５'!D13,0)</f>
        <v>0</v>
      </c>
      <c r="OB6" s="198">
        <f>'シート４，５'!E21</f>
        <v>0</v>
      </c>
      <c r="OC6" s="198">
        <f>'シート４，５'!H21</f>
        <v>0</v>
      </c>
      <c r="OD6" s="198">
        <f>'シート４，５'!E23</f>
        <v>0</v>
      </c>
      <c r="OE6" s="198">
        <f>'シート４，５'!H23</f>
        <v>0</v>
      </c>
      <c r="OF6" s="198">
        <f>'シート４，５'!E25</f>
        <v>0</v>
      </c>
      <c r="OG6" s="198">
        <f>'シート４，５'!E27</f>
        <v>0</v>
      </c>
      <c r="OH6" s="198">
        <f>'シート４，５'!E29</f>
        <v>0</v>
      </c>
      <c r="OI6" s="198">
        <f>確認票!B18</f>
        <v>0</v>
      </c>
      <c r="OJ6" s="262">
        <f>'シート1-1（工場その他）'!F73</f>
        <v>0</v>
      </c>
      <c r="OK6" s="385">
        <f>SUM('シート1-1（工場その他）'!F82:F88,'シート1-1（工場その他）'!F90)</f>
        <v>0</v>
      </c>
    </row>
    <row r="16" spans="1:402" ht="12.6" customHeight="1"/>
    <row r="17" spans="394:394">
      <c r="OD17" s="259" t="s">
        <v>809</v>
      </c>
    </row>
  </sheetData>
  <mergeCells count="1">
    <mergeCell ref="OJ2:OK2"/>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0"/>
  <sheetViews>
    <sheetView topLeftCell="A19" workbookViewId="0">
      <selection activeCell="K42" sqref="K42"/>
    </sheetView>
  </sheetViews>
  <sheetFormatPr defaultRowHeight="13.2"/>
  <cols>
    <col min="1" max="1" width="8.88671875" style="231"/>
    <col min="2" max="2" width="10.33203125" style="231" customWidth="1"/>
    <col min="3" max="3" width="25.109375" style="231" customWidth="1"/>
    <col min="4" max="4" width="6.88671875" style="231" bestFit="1" customWidth="1"/>
    <col min="5" max="5" width="11.6640625" style="231" bestFit="1" customWidth="1"/>
    <col min="6" max="6" width="18.33203125" style="231" bestFit="1" customWidth="1"/>
    <col min="7" max="7" width="32.6640625" style="231" customWidth="1"/>
  </cols>
  <sheetData>
    <row r="1" spans="1:6">
      <c r="A1" s="231" t="s">
        <v>170</v>
      </c>
    </row>
    <row r="2" spans="1:6" ht="24" customHeight="1">
      <c r="A2" s="759" t="s">
        <v>118</v>
      </c>
      <c r="B2" s="760"/>
      <c r="C2" s="761"/>
      <c r="D2" s="274" t="s">
        <v>119</v>
      </c>
      <c r="E2" s="274" t="s">
        <v>171</v>
      </c>
      <c r="F2" s="274" t="s">
        <v>172</v>
      </c>
    </row>
    <row r="3" spans="1:6" ht="23.25" customHeight="1">
      <c r="A3" s="743" t="s">
        <v>173</v>
      </c>
      <c r="B3" s="748"/>
      <c r="C3" s="744"/>
      <c r="D3" s="242" t="s">
        <v>130</v>
      </c>
      <c r="E3" s="272">
        <v>38.299999999999997</v>
      </c>
      <c r="F3" s="272" t="s">
        <v>174</v>
      </c>
    </row>
    <row r="4" spans="1:6" ht="27.75" customHeight="1">
      <c r="A4" s="743" t="s">
        <v>175</v>
      </c>
      <c r="B4" s="748"/>
      <c r="C4" s="744"/>
      <c r="D4" s="242" t="s">
        <v>130</v>
      </c>
      <c r="E4" s="272">
        <v>34.799999999999997</v>
      </c>
      <c r="F4" s="242" t="s">
        <v>176</v>
      </c>
    </row>
    <row r="5" spans="1:6">
      <c r="A5" s="745" t="s">
        <v>177</v>
      </c>
      <c r="B5" s="746"/>
      <c r="C5" s="747"/>
      <c r="D5" s="329" t="s">
        <v>130</v>
      </c>
      <c r="E5" s="330">
        <v>33.4</v>
      </c>
      <c r="F5" s="329" t="s">
        <v>176</v>
      </c>
    </row>
    <row r="6" spans="1:6">
      <c r="A6" s="745" t="s">
        <v>178</v>
      </c>
      <c r="B6" s="746"/>
      <c r="C6" s="747"/>
      <c r="D6" s="329" t="s">
        <v>130</v>
      </c>
      <c r="E6" s="330">
        <v>33.299999999999997</v>
      </c>
      <c r="F6" s="329" t="s">
        <v>176</v>
      </c>
    </row>
    <row r="7" spans="1:6" s="324" customFormat="1">
      <c r="A7" s="745" t="s">
        <v>730</v>
      </c>
      <c r="B7" s="746"/>
      <c r="C7" s="747"/>
      <c r="D7" s="329" t="s">
        <v>731</v>
      </c>
      <c r="E7" s="330">
        <v>36.299999999999997</v>
      </c>
      <c r="F7" s="329" t="s">
        <v>176</v>
      </c>
    </row>
    <row r="8" spans="1:6">
      <c r="A8" s="745" t="s">
        <v>179</v>
      </c>
      <c r="B8" s="746"/>
      <c r="C8" s="747"/>
      <c r="D8" s="329" t="s">
        <v>130</v>
      </c>
      <c r="E8" s="330">
        <v>36.5</v>
      </c>
      <c r="F8" s="329" t="s">
        <v>176</v>
      </c>
    </row>
    <row r="9" spans="1:6">
      <c r="A9" s="745" t="s">
        <v>180</v>
      </c>
      <c r="B9" s="746"/>
      <c r="C9" s="747"/>
      <c r="D9" s="329" t="s">
        <v>130</v>
      </c>
      <c r="E9" s="330">
        <v>38</v>
      </c>
      <c r="F9" s="329" t="s">
        <v>176</v>
      </c>
    </row>
    <row r="10" spans="1:6">
      <c r="A10" s="745" t="s">
        <v>181</v>
      </c>
      <c r="B10" s="746"/>
      <c r="C10" s="747"/>
      <c r="D10" s="329" t="s">
        <v>130</v>
      </c>
      <c r="E10" s="330">
        <v>38.9</v>
      </c>
      <c r="F10" s="329" t="s">
        <v>176</v>
      </c>
    </row>
    <row r="11" spans="1:6" ht="13.2" customHeight="1">
      <c r="A11" s="745" t="s">
        <v>182</v>
      </c>
      <c r="B11" s="746"/>
      <c r="C11" s="747"/>
      <c r="D11" s="329" t="s">
        <v>130</v>
      </c>
      <c r="E11" s="330">
        <v>41.8</v>
      </c>
      <c r="F11" s="329" t="s">
        <v>176</v>
      </c>
    </row>
    <row r="12" spans="1:6" s="324" customFormat="1" ht="13.2" customHeight="1">
      <c r="A12" s="745" t="s">
        <v>736</v>
      </c>
      <c r="B12" s="746"/>
      <c r="C12" s="747"/>
      <c r="D12" s="329" t="s">
        <v>130</v>
      </c>
      <c r="E12" s="330">
        <v>40.200000000000003</v>
      </c>
      <c r="F12" s="329" t="s">
        <v>176</v>
      </c>
    </row>
    <row r="13" spans="1:6" ht="13.2" customHeight="1">
      <c r="A13" s="745" t="s">
        <v>183</v>
      </c>
      <c r="B13" s="746"/>
      <c r="C13" s="747"/>
      <c r="D13" s="329" t="s">
        <v>131</v>
      </c>
      <c r="E13" s="330">
        <v>40</v>
      </c>
      <c r="F13" s="330" t="s">
        <v>184</v>
      </c>
    </row>
    <row r="14" spans="1:6" ht="13.2" customHeight="1">
      <c r="A14" s="745" t="s">
        <v>185</v>
      </c>
      <c r="B14" s="746"/>
      <c r="C14" s="747"/>
      <c r="D14" s="329" t="s">
        <v>131</v>
      </c>
      <c r="E14" s="330">
        <v>34.1</v>
      </c>
      <c r="F14" s="330" t="s">
        <v>184</v>
      </c>
    </row>
    <row r="15" spans="1:6">
      <c r="A15" s="755" t="s">
        <v>186</v>
      </c>
      <c r="B15" s="745" t="s">
        <v>187</v>
      </c>
      <c r="C15" s="747"/>
      <c r="D15" s="329" t="s">
        <v>131</v>
      </c>
      <c r="E15" s="330">
        <v>50.1</v>
      </c>
      <c r="F15" s="330" t="s">
        <v>184</v>
      </c>
    </row>
    <row r="16" spans="1:6" ht="15.6">
      <c r="A16" s="755"/>
      <c r="B16" s="745" t="s">
        <v>188</v>
      </c>
      <c r="C16" s="747"/>
      <c r="D16" s="329" t="s">
        <v>132</v>
      </c>
      <c r="E16" s="330">
        <v>46.1</v>
      </c>
      <c r="F16" s="330" t="s">
        <v>189</v>
      </c>
    </row>
    <row r="17" spans="1:8">
      <c r="A17" s="755" t="s">
        <v>190</v>
      </c>
      <c r="B17" s="745" t="s">
        <v>191</v>
      </c>
      <c r="C17" s="747"/>
      <c r="D17" s="329" t="s">
        <v>131</v>
      </c>
      <c r="E17" s="330">
        <v>54.7</v>
      </c>
      <c r="F17" s="330" t="s">
        <v>184</v>
      </c>
    </row>
    <row r="18" spans="1:8" ht="15.6">
      <c r="A18" s="755"/>
      <c r="B18" s="745" t="s">
        <v>192</v>
      </c>
      <c r="C18" s="747"/>
      <c r="D18" s="329" t="s">
        <v>132</v>
      </c>
      <c r="E18" s="330">
        <v>38.4</v>
      </c>
      <c r="F18" s="330" t="s">
        <v>189</v>
      </c>
    </row>
    <row r="19" spans="1:8">
      <c r="A19" s="755" t="s">
        <v>193</v>
      </c>
      <c r="B19" s="756" t="s">
        <v>699</v>
      </c>
      <c r="C19" s="330" t="s">
        <v>674</v>
      </c>
      <c r="D19" s="329" t="s">
        <v>131</v>
      </c>
      <c r="E19" s="330">
        <v>28.7</v>
      </c>
      <c r="F19" s="330" t="s">
        <v>184</v>
      </c>
    </row>
    <row r="20" spans="1:8">
      <c r="A20" s="755"/>
      <c r="B20" s="757"/>
      <c r="C20" s="330" t="s">
        <v>675</v>
      </c>
      <c r="D20" s="329" t="s">
        <v>700</v>
      </c>
      <c r="E20" s="330">
        <v>28.9</v>
      </c>
      <c r="F20" s="330" t="s">
        <v>184</v>
      </c>
    </row>
    <row r="21" spans="1:8">
      <c r="A21" s="755"/>
      <c r="B21" s="758"/>
      <c r="C21" s="330" t="s">
        <v>676</v>
      </c>
      <c r="D21" s="329" t="s">
        <v>700</v>
      </c>
      <c r="E21" s="330">
        <v>28.3</v>
      </c>
      <c r="F21" s="330" t="s">
        <v>184</v>
      </c>
    </row>
    <row r="22" spans="1:8" ht="13.2" customHeight="1">
      <c r="A22" s="755"/>
      <c r="B22" s="756" t="s">
        <v>195</v>
      </c>
      <c r="C22" s="330" t="s">
        <v>677</v>
      </c>
      <c r="D22" s="329" t="s">
        <v>131</v>
      </c>
      <c r="E22" s="330">
        <v>26.1</v>
      </c>
      <c r="F22" s="330" t="s">
        <v>184</v>
      </c>
    </row>
    <row r="23" spans="1:8" ht="13.2" customHeight="1">
      <c r="A23" s="755"/>
      <c r="B23" s="758"/>
      <c r="C23" s="330" t="s">
        <v>678</v>
      </c>
      <c r="D23" s="329" t="s">
        <v>700</v>
      </c>
      <c r="E23" s="330">
        <v>24.2</v>
      </c>
      <c r="F23" s="330" t="s">
        <v>184</v>
      </c>
    </row>
    <row r="24" spans="1:8">
      <c r="A24" s="755"/>
      <c r="B24" s="330" t="s">
        <v>196</v>
      </c>
      <c r="C24" s="330"/>
      <c r="D24" s="329" t="s">
        <v>131</v>
      </c>
      <c r="E24" s="330">
        <v>27.8</v>
      </c>
      <c r="F24" s="330" t="s">
        <v>184</v>
      </c>
    </row>
    <row r="25" spans="1:8">
      <c r="A25" s="745" t="s">
        <v>197</v>
      </c>
      <c r="B25" s="746"/>
      <c r="C25" s="747"/>
      <c r="D25" s="329" t="s">
        <v>131</v>
      </c>
      <c r="E25" s="330">
        <v>29</v>
      </c>
      <c r="F25" s="330" t="s">
        <v>184</v>
      </c>
    </row>
    <row r="26" spans="1:8">
      <c r="A26" s="745" t="s">
        <v>198</v>
      </c>
      <c r="B26" s="746"/>
      <c r="C26" s="747"/>
      <c r="D26" s="329" t="s">
        <v>131</v>
      </c>
      <c r="E26" s="330">
        <v>37.299999999999997</v>
      </c>
      <c r="F26" s="330" t="s">
        <v>184</v>
      </c>
    </row>
    <row r="27" spans="1:8" ht="15.6">
      <c r="A27" s="745" t="s">
        <v>199</v>
      </c>
      <c r="B27" s="746"/>
      <c r="C27" s="747"/>
      <c r="D27" s="329" t="s">
        <v>132</v>
      </c>
      <c r="E27" s="330">
        <v>18.399999999999999</v>
      </c>
      <c r="F27" s="330" t="s">
        <v>189</v>
      </c>
    </row>
    <row r="28" spans="1:8" ht="13.8" customHeight="1">
      <c r="A28" s="745" t="s">
        <v>200</v>
      </c>
      <c r="B28" s="746"/>
      <c r="C28" s="747"/>
      <c r="D28" s="329" t="s">
        <v>132</v>
      </c>
      <c r="E28" s="330">
        <v>3.23</v>
      </c>
      <c r="F28" s="330" t="s">
        <v>189</v>
      </c>
    </row>
    <row r="29" spans="1:8" s="324" customFormat="1" ht="13.8" customHeight="1">
      <c r="A29" s="745" t="s">
        <v>746</v>
      </c>
      <c r="B29" s="746"/>
      <c r="C29" s="747"/>
      <c r="D29" s="329" t="s">
        <v>132</v>
      </c>
      <c r="E29" s="330">
        <v>3.45</v>
      </c>
      <c r="F29" s="330" t="s">
        <v>189</v>
      </c>
    </row>
    <row r="30" spans="1:8" ht="13.2" customHeight="1">
      <c r="A30" s="745" t="s">
        <v>201</v>
      </c>
      <c r="B30" s="746"/>
      <c r="C30" s="747"/>
      <c r="D30" s="329" t="s">
        <v>132</v>
      </c>
      <c r="E30" s="330">
        <v>7.53</v>
      </c>
      <c r="F30" s="330" t="s">
        <v>189</v>
      </c>
    </row>
    <row r="31" spans="1:8" ht="48.6" thickBot="1">
      <c r="A31" s="331" t="s">
        <v>202</v>
      </c>
      <c r="B31" s="753" t="s">
        <v>203</v>
      </c>
      <c r="C31" s="754"/>
      <c r="D31" s="332" t="s">
        <v>132</v>
      </c>
      <c r="E31" s="331">
        <v>39.9</v>
      </c>
      <c r="F31" s="331" t="s">
        <v>189</v>
      </c>
      <c r="G31" s="767" t="s">
        <v>813</v>
      </c>
      <c r="H31" s="765"/>
    </row>
    <row r="32" spans="1:8" ht="13.8" thickTop="1">
      <c r="A32" s="745" t="s">
        <v>683</v>
      </c>
      <c r="B32" s="746"/>
      <c r="C32" s="747"/>
      <c r="D32" s="329" t="s">
        <v>131</v>
      </c>
      <c r="E32" s="330">
        <v>13.6</v>
      </c>
      <c r="F32" s="330" t="s">
        <v>184</v>
      </c>
    </row>
    <row r="33" spans="1:6">
      <c r="A33" s="745" t="s">
        <v>684</v>
      </c>
      <c r="B33" s="746"/>
      <c r="C33" s="747"/>
      <c r="D33" s="329" t="s">
        <v>131</v>
      </c>
      <c r="E33" s="330">
        <v>13.2</v>
      </c>
      <c r="F33" s="330" t="s">
        <v>184</v>
      </c>
    </row>
    <row r="34" spans="1:6">
      <c r="A34" s="743" t="s">
        <v>685</v>
      </c>
      <c r="B34" s="748"/>
      <c r="C34" s="744"/>
      <c r="D34" s="242" t="s">
        <v>131</v>
      </c>
      <c r="E34" s="272">
        <v>17.100000000000001</v>
      </c>
      <c r="F34" s="272" t="s">
        <v>184</v>
      </c>
    </row>
    <row r="35" spans="1:6">
      <c r="A35" s="743" t="s">
        <v>686</v>
      </c>
      <c r="B35" s="748"/>
      <c r="C35" s="744"/>
      <c r="D35" s="242" t="s">
        <v>130</v>
      </c>
      <c r="E35" s="272">
        <v>23.4</v>
      </c>
      <c r="F35" s="272" t="s">
        <v>176</v>
      </c>
    </row>
    <row r="36" spans="1:6">
      <c r="A36" s="743" t="s">
        <v>687</v>
      </c>
      <c r="B36" s="748"/>
      <c r="C36" s="744"/>
      <c r="D36" s="242" t="s">
        <v>130</v>
      </c>
      <c r="E36" s="272">
        <v>35.6</v>
      </c>
      <c r="F36" s="272" t="s">
        <v>176</v>
      </c>
    </row>
    <row r="37" spans="1:6">
      <c r="A37" s="743" t="s">
        <v>688</v>
      </c>
      <c r="B37" s="748"/>
      <c r="C37" s="744"/>
      <c r="D37" s="242" t="s">
        <v>680</v>
      </c>
      <c r="E37" s="272">
        <v>21.2</v>
      </c>
      <c r="F37" s="272" t="s">
        <v>681</v>
      </c>
    </row>
    <row r="38" spans="1:6">
      <c r="A38" s="743" t="s">
        <v>689</v>
      </c>
      <c r="B38" s="748"/>
      <c r="C38" s="744"/>
      <c r="D38" s="242" t="s">
        <v>131</v>
      </c>
      <c r="E38" s="272">
        <v>13.2</v>
      </c>
      <c r="F38" s="272" t="s">
        <v>184</v>
      </c>
    </row>
    <row r="39" spans="1:6">
      <c r="A39" s="743" t="s">
        <v>690</v>
      </c>
      <c r="B39" s="748"/>
      <c r="C39" s="744"/>
      <c r="D39" s="242" t="s">
        <v>131</v>
      </c>
      <c r="E39" s="272">
        <v>18</v>
      </c>
      <c r="F39" s="272" t="s">
        <v>184</v>
      </c>
    </row>
    <row r="40" spans="1:6">
      <c r="A40" s="743" t="s">
        <v>691</v>
      </c>
      <c r="B40" s="748"/>
      <c r="C40" s="744"/>
      <c r="D40" s="242" t="s">
        <v>131</v>
      </c>
      <c r="E40" s="272">
        <v>26.9</v>
      </c>
      <c r="F40" s="272" t="s">
        <v>184</v>
      </c>
    </row>
    <row r="41" spans="1:6">
      <c r="A41" s="743" t="s">
        <v>692</v>
      </c>
      <c r="B41" s="748"/>
      <c r="C41" s="744"/>
      <c r="D41" s="242" t="s">
        <v>131</v>
      </c>
      <c r="E41" s="272">
        <v>33.200000000000003</v>
      </c>
      <c r="F41" s="272" t="s">
        <v>184</v>
      </c>
    </row>
    <row r="42" spans="1:6">
      <c r="A42" s="743" t="s">
        <v>740</v>
      </c>
      <c r="B42" s="748"/>
      <c r="C42" s="744"/>
      <c r="D42" s="242" t="s">
        <v>131</v>
      </c>
      <c r="E42" s="272">
        <v>29.3</v>
      </c>
      <c r="F42" s="272" t="s">
        <v>184</v>
      </c>
    </row>
    <row r="43" spans="1:6" s="324" customFormat="1">
      <c r="A43" s="743" t="s">
        <v>741</v>
      </c>
      <c r="B43" s="748"/>
      <c r="C43" s="744"/>
      <c r="D43" s="242" t="s">
        <v>131</v>
      </c>
      <c r="E43" s="327">
        <v>29.3</v>
      </c>
      <c r="F43" s="327" t="s">
        <v>184</v>
      </c>
    </row>
    <row r="44" spans="1:6">
      <c r="A44" s="743" t="s">
        <v>693</v>
      </c>
      <c r="B44" s="748"/>
      <c r="C44" s="744"/>
      <c r="D44" s="242" t="s">
        <v>130</v>
      </c>
      <c r="E44" s="272">
        <v>40.200000000000003</v>
      </c>
      <c r="F44" s="272" t="s">
        <v>176</v>
      </c>
    </row>
    <row r="45" spans="1:6" s="324" customFormat="1" ht="27" customHeight="1">
      <c r="A45" s="743" t="s">
        <v>742</v>
      </c>
      <c r="B45" s="748"/>
      <c r="C45" s="744"/>
      <c r="D45" s="242" t="s">
        <v>130</v>
      </c>
      <c r="E45" s="327">
        <v>38</v>
      </c>
      <c r="F45" s="327" t="s">
        <v>176</v>
      </c>
    </row>
    <row r="46" spans="1:6">
      <c r="A46" s="743" t="s">
        <v>694</v>
      </c>
      <c r="B46" s="748"/>
      <c r="C46" s="744"/>
      <c r="D46" s="242" t="s">
        <v>680</v>
      </c>
      <c r="E46" s="272">
        <v>21.2</v>
      </c>
      <c r="F46" s="272" t="s">
        <v>681</v>
      </c>
    </row>
    <row r="47" spans="1:6">
      <c r="A47" s="743" t="s">
        <v>695</v>
      </c>
      <c r="B47" s="748"/>
      <c r="C47" s="744"/>
      <c r="D47" s="242" t="s">
        <v>131</v>
      </c>
      <c r="E47" s="272">
        <v>17.100000000000001</v>
      </c>
      <c r="F47" s="272" t="s">
        <v>184</v>
      </c>
    </row>
    <row r="48" spans="1:6">
      <c r="A48" s="743" t="s">
        <v>696</v>
      </c>
      <c r="B48" s="748"/>
      <c r="C48" s="744"/>
      <c r="D48" s="242" t="s">
        <v>131</v>
      </c>
      <c r="E48" s="327">
        <v>142</v>
      </c>
      <c r="F48" s="327" t="s">
        <v>184</v>
      </c>
    </row>
    <row r="49" spans="1:7">
      <c r="A49" s="743" t="s">
        <v>697</v>
      </c>
      <c r="B49" s="748"/>
      <c r="C49" s="744"/>
      <c r="D49" s="242" t="s">
        <v>131</v>
      </c>
      <c r="E49" s="327">
        <v>22.5</v>
      </c>
      <c r="F49" s="242" t="s">
        <v>184</v>
      </c>
      <c r="G49" s="764"/>
    </row>
    <row r="50" spans="1:7">
      <c r="A50" s="743" t="s">
        <v>698</v>
      </c>
      <c r="B50" s="748"/>
      <c r="C50" s="744"/>
      <c r="D50" s="749" t="s">
        <v>682</v>
      </c>
      <c r="E50" s="750"/>
      <c r="F50" s="751"/>
      <c r="G50" s="765"/>
    </row>
    <row r="51" spans="1:7" ht="13.2" customHeight="1">
      <c r="A51" s="743" t="s">
        <v>204</v>
      </c>
      <c r="B51" s="748"/>
      <c r="C51" s="744"/>
      <c r="D51" s="245" t="s">
        <v>205</v>
      </c>
      <c r="E51" s="246">
        <v>1.17</v>
      </c>
      <c r="F51" s="246" t="s">
        <v>206</v>
      </c>
      <c r="G51" s="766" t="s">
        <v>732</v>
      </c>
    </row>
    <row r="52" spans="1:7">
      <c r="A52" s="743" t="s">
        <v>207</v>
      </c>
      <c r="B52" s="748"/>
      <c r="C52" s="744"/>
      <c r="D52" s="242" t="s">
        <v>205</v>
      </c>
      <c r="E52" s="327">
        <v>1.19</v>
      </c>
      <c r="F52" s="327" t="s">
        <v>206</v>
      </c>
      <c r="G52" s="766" t="s">
        <v>732</v>
      </c>
    </row>
    <row r="53" spans="1:7">
      <c r="A53" s="743" t="s">
        <v>208</v>
      </c>
      <c r="B53" s="748"/>
      <c r="C53" s="744"/>
      <c r="D53" s="242" t="s">
        <v>205</v>
      </c>
      <c r="E53" s="327">
        <v>1.19</v>
      </c>
      <c r="F53" s="327" t="s">
        <v>206</v>
      </c>
      <c r="G53" s="766" t="s">
        <v>732</v>
      </c>
    </row>
    <row r="54" spans="1:7" ht="13.8" thickBot="1">
      <c r="A54" s="743" t="s">
        <v>209</v>
      </c>
      <c r="B54" s="748"/>
      <c r="C54" s="744"/>
      <c r="D54" s="244" t="s">
        <v>205</v>
      </c>
      <c r="E54" s="243">
        <v>1.19</v>
      </c>
      <c r="F54" s="243" t="s">
        <v>206</v>
      </c>
      <c r="G54" s="766" t="s">
        <v>732</v>
      </c>
    </row>
    <row r="55" spans="1:7" ht="37.799999999999997" customHeight="1" thickTop="1">
      <c r="A55" s="752" t="s">
        <v>701</v>
      </c>
      <c r="B55" s="743" t="s">
        <v>702</v>
      </c>
      <c r="C55" s="744"/>
      <c r="D55" s="245" t="s">
        <v>210</v>
      </c>
      <c r="E55" s="246">
        <v>8.64</v>
      </c>
      <c r="F55" s="246" t="s">
        <v>211</v>
      </c>
      <c r="G55" s="766" t="s">
        <v>732</v>
      </c>
    </row>
    <row r="56" spans="1:7" ht="37.799999999999997" customHeight="1">
      <c r="A56" s="743"/>
      <c r="B56" s="743" t="s">
        <v>703</v>
      </c>
      <c r="C56" s="744"/>
      <c r="D56" s="242" t="s">
        <v>210</v>
      </c>
      <c r="E56" s="327">
        <v>3.6</v>
      </c>
      <c r="F56" s="327" t="s">
        <v>211</v>
      </c>
      <c r="G56" s="766" t="s">
        <v>732</v>
      </c>
    </row>
    <row r="57" spans="1:7">
      <c r="A57" s="273" t="s">
        <v>704</v>
      </c>
      <c r="B57" s="743" t="s">
        <v>705</v>
      </c>
      <c r="C57" s="744"/>
      <c r="D57" s="242" t="s">
        <v>210</v>
      </c>
      <c r="E57" s="327">
        <v>3.6</v>
      </c>
      <c r="F57" s="327" t="s">
        <v>211</v>
      </c>
      <c r="G57" s="766" t="s">
        <v>732</v>
      </c>
    </row>
    <row r="58" spans="1:7" ht="36">
      <c r="A58" s="273" t="s">
        <v>704</v>
      </c>
      <c r="B58" s="743" t="s">
        <v>706</v>
      </c>
      <c r="C58" s="744"/>
      <c r="D58" s="242" t="s">
        <v>210</v>
      </c>
      <c r="E58" s="327" t="s">
        <v>707</v>
      </c>
      <c r="F58" s="327" t="s">
        <v>211</v>
      </c>
      <c r="G58" s="766" t="s">
        <v>732</v>
      </c>
    </row>
    <row r="59" spans="1:7">
      <c r="A59" s="231" t="s">
        <v>708</v>
      </c>
    </row>
    <row r="60" spans="1:7">
      <c r="A60" s="231" t="s">
        <v>733</v>
      </c>
    </row>
  </sheetData>
  <mergeCells count="58">
    <mergeCell ref="A2:C2"/>
    <mergeCell ref="A3:C3"/>
    <mergeCell ref="A4:C4"/>
    <mergeCell ref="A5:C5"/>
    <mergeCell ref="A6:C6"/>
    <mergeCell ref="A19:A24"/>
    <mergeCell ref="B19:B21"/>
    <mergeCell ref="B22:B23"/>
    <mergeCell ref="A8:C8"/>
    <mergeCell ref="A9:C9"/>
    <mergeCell ref="A10:C10"/>
    <mergeCell ref="A11:C11"/>
    <mergeCell ref="A13:C13"/>
    <mergeCell ref="A14:C14"/>
    <mergeCell ref="B15:C15"/>
    <mergeCell ref="B16:C16"/>
    <mergeCell ref="B17:C17"/>
    <mergeCell ref="B18:C18"/>
    <mergeCell ref="A15:A16"/>
    <mergeCell ref="A17:A18"/>
    <mergeCell ref="A28:C28"/>
    <mergeCell ref="A30:C30"/>
    <mergeCell ref="B31:C31"/>
    <mergeCell ref="A32:C32"/>
    <mergeCell ref="A25:C25"/>
    <mergeCell ref="A26:C26"/>
    <mergeCell ref="A27:C27"/>
    <mergeCell ref="A37:C37"/>
    <mergeCell ref="A53:C53"/>
    <mergeCell ref="A55:A56"/>
    <mergeCell ref="B55:C55"/>
    <mergeCell ref="B56:C56"/>
    <mergeCell ref="A54:C54"/>
    <mergeCell ref="D50:F50"/>
    <mergeCell ref="A51:C51"/>
    <mergeCell ref="A52:C52"/>
    <mergeCell ref="A44:C44"/>
    <mergeCell ref="A46:C46"/>
    <mergeCell ref="A47:C47"/>
    <mergeCell ref="A48:C48"/>
    <mergeCell ref="A49:C49"/>
    <mergeCell ref="A50:C50"/>
    <mergeCell ref="B57:C57"/>
    <mergeCell ref="B58:C58"/>
    <mergeCell ref="A7:C7"/>
    <mergeCell ref="A12:C12"/>
    <mergeCell ref="A43:C43"/>
    <mergeCell ref="A45:C45"/>
    <mergeCell ref="A29:C29"/>
    <mergeCell ref="A38:C38"/>
    <mergeCell ref="A39:C39"/>
    <mergeCell ref="A40:C40"/>
    <mergeCell ref="A41:C41"/>
    <mergeCell ref="A42:C42"/>
    <mergeCell ref="A33:C33"/>
    <mergeCell ref="A34:C34"/>
    <mergeCell ref="A35:C35"/>
    <mergeCell ref="A36:C36"/>
  </mergeCells>
  <phoneticPr fontId="3"/>
  <pageMargins left="0.7" right="0.7" top="0.75" bottom="0.75" header="0.3" footer="0.3"/>
  <pageSetup paperSize="9" scale="7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5"/>
  <sheetViews>
    <sheetView workbookViewId="0">
      <selection activeCell="M35" sqref="M35"/>
    </sheetView>
  </sheetViews>
  <sheetFormatPr defaultRowHeight="13.2"/>
  <cols>
    <col min="1" max="1" width="8.88671875" style="231"/>
    <col min="2" max="2" width="8.88671875" style="258"/>
    <col min="3" max="4" width="22.109375" style="258" customWidth="1"/>
    <col min="5" max="5" width="11.44140625" style="258" customWidth="1"/>
    <col min="6" max="6" width="16" style="258" customWidth="1"/>
    <col min="7" max="9" width="11.44140625" style="258" customWidth="1"/>
    <col min="10" max="10" width="53.109375" customWidth="1"/>
  </cols>
  <sheetData>
    <row r="1" spans="1:9">
      <c r="A1" s="231" t="s">
        <v>212</v>
      </c>
    </row>
    <row r="2" spans="1:9" ht="24.6" customHeight="1">
      <c r="A2" s="247"/>
      <c r="B2" s="745" t="s">
        <v>118</v>
      </c>
      <c r="C2" s="746"/>
      <c r="D2" s="747"/>
      <c r="E2" s="330" t="s">
        <v>213</v>
      </c>
      <c r="F2" s="330" t="s">
        <v>214</v>
      </c>
      <c r="G2" s="330" t="s">
        <v>215</v>
      </c>
      <c r="H2" s="330" t="s">
        <v>216</v>
      </c>
      <c r="I2" s="333" t="s">
        <v>217</v>
      </c>
    </row>
    <row r="3" spans="1:9" ht="13.8" customHeight="1">
      <c r="A3" s="247"/>
      <c r="B3" s="745" t="s">
        <v>218</v>
      </c>
      <c r="C3" s="746"/>
      <c r="D3" s="747"/>
      <c r="E3" s="334">
        <f t="shared" ref="E3:E8" si="0">ROUND(I3,4)</f>
        <v>6.9699999999999998E-2</v>
      </c>
      <c r="F3" s="330" t="s">
        <v>219</v>
      </c>
      <c r="G3" s="335">
        <v>1.9E-2</v>
      </c>
      <c r="H3" s="330" t="s">
        <v>220</v>
      </c>
      <c r="I3" s="334">
        <f>G3/12*44</f>
        <v>6.9666666666666668E-2</v>
      </c>
    </row>
    <row r="4" spans="1:9" ht="13.8" customHeight="1">
      <c r="A4" s="247"/>
      <c r="B4" s="745" t="s">
        <v>221</v>
      </c>
      <c r="C4" s="746"/>
      <c r="D4" s="747"/>
      <c r="E4" s="334">
        <f t="shared" si="0"/>
        <v>6.7100000000000007E-2</v>
      </c>
      <c r="F4" s="330" t="s">
        <v>222</v>
      </c>
      <c r="G4" s="335">
        <v>1.83E-2</v>
      </c>
      <c r="H4" s="330" t="s">
        <v>223</v>
      </c>
      <c r="I4" s="334">
        <f t="shared" ref="I4:I39" si="1">G4/12*44</f>
        <v>6.7100000000000007E-2</v>
      </c>
    </row>
    <row r="5" spans="1:9">
      <c r="A5" s="247"/>
      <c r="B5" s="745" t="s">
        <v>177</v>
      </c>
      <c r="C5" s="746"/>
      <c r="D5" s="747"/>
      <c r="E5" s="334">
        <f t="shared" si="0"/>
        <v>6.8599999999999994E-2</v>
      </c>
      <c r="F5" s="330" t="s">
        <v>222</v>
      </c>
      <c r="G5" s="335">
        <v>1.8700000000000001E-2</v>
      </c>
      <c r="H5" s="330" t="s">
        <v>223</v>
      </c>
      <c r="I5" s="334">
        <f t="shared" si="1"/>
        <v>6.8566666666666665E-2</v>
      </c>
    </row>
    <row r="6" spans="1:9">
      <c r="A6" s="247"/>
      <c r="B6" s="745" t="s">
        <v>178</v>
      </c>
      <c r="C6" s="746"/>
      <c r="D6" s="747"/>
      <c r="E6" s="334">
        <f t="shared" si="0"/>
        <v>6.8199999999999997E-2</v>
      </c>
      <c r="F6" s="330" t="s">
        <v>222</v>
      </c>
      <c r="G6" s="335">
        <v>1.8599999999999998E-2</v>
      </c>
      <c r="H6" s="330" t="s">
        <v>223</v>
      </c>
      <c r="I6" s="334">
        <f t="shared" si="1"/>
        <v>6.8199999999999997E-2</v>
      </c>
    </row>
    <row r="7" spans="1:9" s="324" customFormat="1">
      <c r="A7" s="247"/>
      <c r="B7" s="745" t="s">
        <v>730</v>
      </c>
      <c r="C7" s="746"/>
      <c r="D7" s="747"/>
      <c r="E7" s="334">
        <f t="shared" si="0"/>
        <v>6.8199999999999997E-2</v>
      </c>
      <c r="F7" s="330" t="s">
        <v>222</v>
      </c>
      <c r="G7" s="335">
        <v>1.8599999999999998E-2</v>
      </c>
      <c r="H7" s="330" t="s">
        <v>223</v>
      </c>
      <c r="I7" s="334">
        <f t="shared" si="1"/>
        <v>6.8199999999999997E-2</v>
      </c>
    </row>
    <row r="8" spans="1:9">
      <c r="A8" s="247"/>
      <c r="B8" s="745" t="s">
        <v>179</v>
      </c>
      <c r="C8" s="746"/>
      <c r="D8" s="747"/>
      <c r="E8" s="334">
        <f t="shared" si="0"/>
        <v>6.8599999999999994E-2</v>
      </c>
      <c r="F8" s="330" t="s">
        <v>222</v>
      </c>
      <c r="G8" s="335">
        <v>1.8700000000000001E-2</v>
      </c>
      <c r="H8" s="330" t="s">
        <v>223</v>
      </c>
      <c r="I8" s="334">
        <f t="shared" si="1"/>
        <v>6.8566666666666665E-2</v>
      </c>
    </row>
    <row r="9" spans="1:9">
      <c r="A9" s="247"/>
      <c r="B9" s="745" t="s">
        <v>180</v>
      </c>
      <c r="C9" s="746"/>
      <c r="D9" s="747"/>
      <c r="E9" s="334">
        <f t="shared" ref="E9:E38" si="2">ROUND(I9,4)</f>
        <v>6.8900000000000003E-2</v>
      </c>
      <c r="F9" s="330" t="s">
        <v>222</v>
      </c>
      <c r="G9" s="335">
        <v>1.8800000000000001E-2</v>
      </c>
      <c r="H9" s="330" t="s">
        <v>223</v>
      </c>
      <c r="I9" s="334">
        <f t="shared" si="1"/>
        <v>6.8933333333333333E-2</v>
      </c>
    </row>
    <row r="10" spans="1:9">
      <c r="A10" s="247"/>
      <c r="B10" s="745" t="s">
        <v>181</v>
      </c>
      <c r="C10" s="746"/>
      <c r="D10" s="747"/>
      <c r="E10" s="334">
        <f t="shared" si="2"/>
        <v>7.0800000000000002E-2</v>
      </c>
      <c r="F10" s="330" t="s">
        <v>222</v>
      </c>
      <c r="G10" s="335">
        <v>1.9300000000000001E-2</v>
      </c>
      <c r="H10" s="330" t="s">
        <v>223</v>
      </c>
      <c r="I10" s="334">
        <f t="shared" si="1"/>
        <v>7.0766666666666672E-2</v>
      </c>
    </row>
    <row r="11" spans="1:9" ht="13.8" customHeight="1">
      <c r="A11" s="247"/>
      <c r="B11" s="745" t="s">
        <v>182</v>
      </c>
      <c r="C11" s="746"/>
      <c r="D11" s="747"/>
      <c r="E11" s="334">
        <f t="shared" si="2"/>
        <v>7.4099999999999999E-2</v>
      </c>
      <c r="F11" s="330" t="s">
        <v>222</v>
      </c>
      <c r="G11" s="335">
        <v>2.0199999999999999E-2</v>
      </c>
      <c r="H11" s="330" t="s">
        <v>223</v>
      </c>
      <c r="I11" s="334">
        <f t="shared" si="1"/>
        <v>7.406666666666667E-2</v>
      </c>
    </row>
    <row r="12" spans="1:9" s="324" customFormat="1" ht="13.8" customHeight="1">
      <c r="A12" s="247"/>
      <c r="B12" s="745" t="s">
        <v>736</v>
      </c>
      <c r="C12" s="746"/>
      <c r="D12" s="747"/>
      <c r="E12" s="334">
        <f t="shared" ref="E12" si="3">ROUND(I12,4)</f>
        <v>7.2999999999999995E-2</v>
      </c>
      <c r="F12" s="330" t="s">
        <v>717</v>
      </c>
      <c r="G12" s="335">
        <v>1.9900000000000001E-2</v>
      </c>
      <c r="H12" s="330" t="s">
        <v>223</v>
      </c>
      <c r="I12" s="334">
        <f t="shared" ref="I12" si="4">G12/12*44</f>
        <v>7.296666666666668E-2</v>
      </c>
    </row>
    <row r="13" spans="1:9" ht="13.8" customHeight="1">
      <c r="A13" s="247"/>
      <c r="B13" s="745" t="s">
        <v>183</v>
      </c>
      <c r="C13" s="746"/>
      <c r="D13" s="747"/>
      <c r="E13" s="334">
        <f t="shared" si="2"/>
        <v>7.4800000000000005E-2</v>
      </c>
      <c r="F13" s="330" t="s">
        <v>222</v>
      </c>
      <c r="G13" s="335">
        <v>2.0400000000000001E-2</v>
      </c>
      <c r="H13" s="330" t="s">
        <v>223</v>
      </c>
      <c r="I13" s="334">
        <f t="shared" si="1"/>
        <v>7.4800000000000005E-2</v>
      </c>
    </row>
    <row r="14" spans="1:9" ht="13.8" customHeight="1">
      <c r="A14" s="247"/>
      <c r="B14" s="745" t="s">
        <v>709</v>
      </c>
      <c r="C14" s="746"/>
      <c r="D14" s="747"/>
      <c r="E14" s="334">
        <f t="shared" si="2"/>
        <v>8.9800000000000005E-2</v>
      </c>
      <c r="F14" s="330" t="s">
        <v>222</v>
      </c>
      <c r="G14" s="335">
        <v>2.4500000000000001E-2</v>
      </c>
      <c r="H14" s="330" t="s">
        <v>223</v>
      </c>
      <c r="I14" s="334">
        <f t="shared" si="1"/>
        <v>8.9833333333333348E-2</v>
      </c>
    </row>
    <row r="15" spans="1:9">
      <c r="A15" s="247"/>
      <c r="B15" s="755" t="s">
        <v>186</v>
      </c>
      <c r="C15" s="745" t="s">
        <v>224</v>
      </c>
      <c r="D15" s="747"/>
      <c r="E15" s="334">
        <f t="shared" si="2"/>
        <v>5.9799999999999999E-2</v>
      </c>
      <c r="F15" s="330" t="s">
        <v>222</v>
      </c>
      <c r="G15" s="335">
        <v>1.6299999999999999E-2</v>
      </c>
      <c r="H15" s="330" t="s">
        <v>223</v>
      </c>
      <c r="I15" s="334">
        <f t="shared" si="1"/>
        <v>5.9766666666666655E-2</v>
      </c>
    </row>
    <row r="16" spans="1:9">
      <c r="A16" s="247"/>
      <c r="B16" s="755"/>
      <c r="C16" s="745" t="s">
        <v>225</v>
      </c>
      <c r="D16" s="747"/>
      <c r="E16" s="334">
        <f t="shared" si="2"/>
        <v>5.28E-2</v>
      </c>
      <c r="F16" s="330" t="s">
        <v>222</v>
      </c>
      <c r="G16" s="335">
        <v>1.44E-2</v>
      </c>
      <c r="H16" s="330" t="s">
        <v>223</v>
      </c>
      <c r="I16" s="334">
        <f t="shared" si="1"/>
        <v>5.2799999999999993E-2</v>
      </c>
    </row>
    <row r="17" spans="1:10" ht="13.8" customHeight="1">
      <c r="A17" s="247"/>
      <c r="B17" s="755" t="s">
        <v>190</v>
      </c>
      <c r="C17" s="745" t="s">
        <v>226</v>
      </c>
      <c r="D17" s="747"/>
      <c r="E17" s="334">
        <f t="shared" si="2"/>
        <v>5.0999999999999997E-2</v>
      </c>
      <c r="F17" s="330" t="s">
        <v>222</v>
      </c>
      <c r="G17" s="335">
        <v>1.3899999999999999E-2</v>
      </c>
      <c r="H17" s="330" t="s">
        <v>223</v>
      </c>
      <c r="I17" s="334">
        <f t="shared" si="1"/>
        <v>5.096666666666666E-2</v>
      </c>
    </row>
    <row r="18" spans="1:10">
      <c r="A18" s="247"/>
      <c r="B18" s="755"/>
      <c r="C18" s="745" t="s">
        <v>227</v>
      </c>
      <c r="D18" s="747"/>
      <c r="E18" s="334">
        <f t="shared" si="2"/>
        <v>5.0999999999999997E-2</v>
      </c>
      <c r="F18" s="330" t="s">
        <v>222</v>
      </c>
      <c r="G18" s="335">
        <v>1.3899999999999999E-2</v>
      </c>
      <c r="H18" s="330" t="s">
        <v>223</v>
      </c>
      <c r="I18" s="334">
        <f t="shared" si="1"/>
        <v>5.096666666666666E-2</v>
      </c>
    </row>
    <row r="19" spans="1:10">
      <c r="A19" s="247"/>
      <c r="B19" s="755" t="s">
        <v>193</v>
      </c>
      <c r="C19" s="756" t="s">
        <v>194</v>
      </c>
      <c r="D19" s="330" t="s">
        <v>674</v>
      </c>
      <c r="E19" s="334">
        <f t="shared" si="2"/>
        <v>9.0200000000000002E-2</v>
      </c>
      <c r="F19" s="330" t="s">
        <v>222</v>
      </c>
      <c r="G19" s="335">
        <v>2.46E-2</v>
      </c>
      <c r="H19" s="330" t="s">
        <v>223</v>
      </c>
      <c r="I19" s="334">
        <f t="shared" si="1"/>
        <v>9.0200000000000002E-2</v>
      </c>
    </row>
    <row r="20" spans="1:10">
      <c r="A20" s="247"/>
      <c r="B20" s="755"/>
      <c r="C20" s="757"/>
      <c r="D20" s="330" t="s">
        <v>675</v>
      </c>
      <c r="E20" s="334">
        <f t="shared" si="2"/>
        <v>8.9800000000000005E-2</v>
      </c>
      <c r="F20" s="330" t="s">
        <v>717</v>
      </c>
      <c r="G20" s="335">
        <v>2.4500000000000001E-2</v>
      </c>
      <c r="H20" s="330" t="s">
        <v>223</v>
      </c>
      <c r="I20" s="334">
        <f t="shared" si="1"/>
        <v>8.9833333333333348E-2</v>
      </c>
    </row>
    <row r="21" spans="1:10">
      <c r="A21" s="247"/>
      <c r="B21" s="755"/>
      <c r="C21" s="758"/>
      <c r="D21" s="330" t="s">
        <v>676</v>
      </c>
      <c r="E21" s="334">
        <f t="shared" si="2"/>
        <v>9.1999999999999998E-2</v>
      </c>
      <c r="F21" s="330" t="s">
        <v>718</v>
      </c>
      <c r="G21" s="335">
        <v>2.5100000000000001E-2</v>
      </c>
      <c r="H21" s="330" t="s">
        <v>223</v>
      </c>
      <c r="I21" s="334">
        <f t="shared" si="1"/>
        <v>9.2033333333333328E-2</v>
      </c>
    </row>
    <row r="22" spans="1:10" ht="13.8" customHeight="1">
      <c r="A22" s="247"/>
      <c r="B22" s="755"/>
      <c r="C22" s="756" t="s">
        <v>195</v>
      </c>
      <c r="D22" s="330" t="s">
        <v>677</v>
      </c>
      <c r="E22" s="334">
        <f t="shared" si="2"/>
        <v>8.9099999999999999E-2</v>
      </c>
      <c r="F22" s="330" t="s">
        <v>719</v>
      </c>
      <c r="G22" s="335">
        <v>2.4299999999999999E-2</v>
      </c>
      <c r="H22" s="330" t="s">
        <v>223</v>
      </c>
      <c r="I22" s="334">
        <f t="shared" si="1"/>
        <v>8.9099999999999999E-2</v>
      </c>
    </row>
    <row r="23" spans="1:10" ht="13.8" customHeight="1">
      <c r="A23" s="247"/>
      <c r="B23" s="755"/>
      <c r="C23" s="758"/>
      <c r="D23" s="330" t="s">
        <v>678</v>
      </c>
      <c r="E23" s="334">
        <f t="shared" si="2"/>
        <v>8.8700000000000001E-2</v>
      </c>
      <c r="F23" s="330" t="s">
        <v>720</v>
      </c>
      <c r="G23" s="335">
        <v>2.4199999999999999E-2</v>
      </c>
      <c r="H23" s="330" t="s">
        <v>223</v>
      </c>
      <c r="I23" s="334">
        <f t="shared" si="1"/>
        <v>8.8733333333333331E-2</v>
      </c>
    </row>
    <row r="24" spans="1:10" ht="13.8" customHeight="1">
      <c r="A24" s="247"/>
      <c r="B24" s="755"/>
      <c r="C24" s="745" t="s">
        <v>679</v>
      </c>
      <c r="D24" s="747"/>
      <c r="E24" s="334">
        <f t="shared" si="2"/>
        <v>9.5000000000000001E-2</v>
      </c>
      <c r="F24" s="330" t="s">
        <v>222</v>
      </c>
      <c r="G24" s="335">
        <v>2.5899999999999999E-2</v>
      </c>
      <c r="H24" s="330" t="s">
        <v>223</v>
      </c>
      <c r="I24" s="334">
        <f t="shared" si="1"/>
        <v>9.4966666666666671E-2</v>
      </c>
    </row>
    <row r="25" spans="1:10">
      <c r="A25" s="247"/>
      <c r="B25" s="745" t="s">
        <v>197</v>
      </c>
      <c r="C25" s="746"/>
      <c r="D25" s="747"/>
      <c r="E25" s="334">
        <f t="shared" si="2"/>
        <v>0.1096</v>
      </c>
      <c r="F25" s="330" t="s">
        <v>222</v>
      </c>
      <c r="G25" s="335">
        <v>2.9899999999999999E-2</v>
      </c>
      <c r="H25" s="330" t="s">
        <v>223</v>
      </c>
      <c r="I25" s="334">
        <f t="shared" si="1"/>
        <v>0.10963333333333333</v>
      </c>
    </row>
    <row r="26" spans="1:10">
      <c r="A26" s="247"/>
      <c r="B26" s="745" t="s">
        <v>198</v>
      </c>
      <c r="C26" s="746"/>
      <c r="D26" s="747"/>
      <c r="E26" s="334">
        <f t="shared" si="2"/>
        <v>7.6600000000000001E-2</v>
      </c>
      <c r="F26" s="330" t="s">
        <v>222</v>
      </c>
      <c r="G26" s="335">
        <v>2.0899999999999998E-2</v>
      </c>
      <c r="H26" s="330" t="s">
        <v>223</v>
      </c>
      <c r="I26" s="334">
        <f t="shared" si="1"/>
        <v>7.6633333333333331E-2</v>
      </c>
    </row>
    <row r="27" spans="1:10">
      <c r="A27" s="247"/>
      <c r="B27" s="745" t="s">
        <v>199</v>
      </c>
      <c r="C27" s="746"/>
      <c r="D27" s="747"/>
      <c r="E27" s="334">
        <f t="shared" si="2"/>
        <v>0.04</v>
      </c>
      <c r="F27" s="330" t="s">
        <v>222</v>
      </c>
      <c r="G27" s="335">
        <v>1.09E-2</v>
      </c>
      <c r="H27" s="330" t="s">
        <v>223</v>
      </c>
      <c r="I27" s="334">
        <f t="shared" si="1"/>
        <v>3.9966666666666671E-2</v>
      </c>
    </row>
    <row r="28" spans="1:10" ht="14.4" customHeight="1">
      <c r="A28" s="247"/>
      <c r="B28" s="745" t="s">
        <v>200</v>
      </c>
      <c r="C28" s="746"/>
      <c r="D28" s="747"/>
      <c r="E28" s="334">
        <f t="shared" si="2"/>
        <v>9.6799999999999997E-2</v>
      </c>
      <c r="F28" s="330" t="s">
        <v>222</v>
      </c>
      <c r="G28" s="335">
        <v>2.64E-2</v>
      </c>
      <c r="H28" s="330" t="s">
        <v>223</v>
      </c>
      <c r="I28" s="334">
        <f t="shared" si="1"/>
        <v>9.6800000000000011E-2</v>
      </c>
    </row>
    <row r="29" spans="1:10" s="324" customFormat="1" ht="14.4" customHeight="1">
      <c r="A29" s="247"/>
      <c r="B29" s="745" t="s">
        <v>746</v>
      </c>
      <c r="C29" s="746"/>
      <c r="D29" s="747"/>
      <c r="E29" s="334">
        <f t="shared" ref="E29" si="5">ROUND(I29,4)</f>
        <v>9.6799999999999997E-2</v>
      </c>
      <c r="F29" s="330" t="s">
        <v>222</v>
      </c>
      <c r="G29" s="335">
        <v>2.64E-2</v>
      </c>
      <c r="H29" s="330" t="s">
        <v>223</v>
      </c>
      <c r="I29" s="334">
        <f t="shared" ref="I29" si="6">G29/12*44</f>
        <v>9.6800000000000011E-2</v>
      </c>
    </row>
    <row r="30" spans="1:10" ht="13.8" customHeight="1">
      <c r="A30" s="247"/>
      <c r="B30" s="745" t="s">
        <v>201</v>
      </c>
      <c r="C30" s="746"/>
      <c r="D30" s="747"/>
      <c r="E30" s="334">
        <f t="shared" si="2"/>
        <v>0.154</v>
      </c>
      <c r="F30" s="330" t="s">
        <v>222</v>
      </c>
      <c r="G30" s="335">
        <v>4.2000000000000003E-2</v>
      </c>
      <c r="H30" s="330" t="s">
        <v>223</v>
      </c>
      <c r="I30" s="334">
        <f t="shared" si="1"/>
        <v>0.154</v>
      </c>
    </row>
    <row r="31" spans="1:10" ht="39.6">
      <c r="A31" s="247"/>
      <c r="B31" s="364" t="s">
        <v>202</v>
      </c>
      <c r="C31" s="762" t="s">
        <v>445</v>
      </c>
      <c r="D31" s="763"/>
      <c r="E31" s="365">
        <f t="shared" si="2"/>
        <v>5.1299999999999998E-2</v>
      </c>
      <c r="F31" s="364" t="s">
        <v>222</v>
      </c>
      <c r="G31" s="364">
        <v>1.4E-2</v>
      </c>
      <c r="H31" s="364" t="s">
        <v>223</v>
      </c>
      <c r="I31" s="365">
        <f t="shared" si="1"/>
        <v>5.1333333333333335E-2</v>
      </c>
      <c r="J31" s="366" t="s">
        <v>813</v>
      </c>
    </row>
    <row r="32" spans="1:10" s="324" customFormat="1">
      <c r="A32" s="247"/>
      <c r="B32" s="745" t="s">
        <v>690</v>
      </c>
      <c r="C32" s="746"/>
      <c r="D32" s="747"/>
      <c r="E32" s="334">
        <f t="shared" si="2"/>
        <v>5.9400000000000001E-2</v>
      </c>
      <c r="F32" s="330" t="s">
        <v>222</v>
      </c>
      <c r="G32" s="330">
        <v>1.6199999999999999E-2</v>
      </c>
      <c r="H32" s="330" t="s">
        <v>223</v>
      </c>
      <c r="I32" s="334">
        <f t="shared" si="1"/>
        <v>5.9399999999999994E-2</v>
      </c>
    </row>
    <row r="33" spans="1:9" s="324" customFormat="1">
      <c r="A33" s="247"/>
      <c r="B33" s="745" t="s">
        <v>691</v>
      </c>
      <c r="C33" s="746"/>
      <c r="D33" s="747"/>
      <c r="E33" s="334">
        <f t="shared" si="2"/>
        <v>6.0900000000000003E-2</v>
      </c>
      <c r="F33" s="330" t="s">
        <v>222</v>
      </c>
      <c r="G33" s="330">
        <v>1.66E-2</v>
      </c>
      <c r="H33" s="330" t="s">
        <v>223</v>
      </c>
      <c r="I33" s="334">
        <f t="shared" si="1"/>
        <v>6.0866666666666673E-2</v>
      </c>
    </row>
    <row r="34" spans="1:9" s="324" customFormat="1">
      <c r="A34" s="247"/>
      <c r="B34" s="745" t="s">
        <v>692</v>
      </c>
      <c r="C34" s="746"/>
      <c r="D34" s="747"/>
      <c r="E34" s="334">
        <f t="shared" si="2"/>
        <v>4.9500000000000002E-2</v>
      </c>
      <c r="F34" s="330" t="s">
        <v>222</v>
      </c>
      <c r="G34" s="330">
        <v>1.35E-2</v>
      </c>
      <c r="H34" s="330" t="s">
        <v>223</v>
      </c>
      <c r="I34" s="334">
        <f t="shared" si="1"/>
        <v>4.9499999999999995E-2</v>
      </c>
    </row>
    <row r="35" spans="1:9" s="324" customFormat="1">
      <c r="A35" s="247"/>
      <c r="B35" s="745" t="s">
        <v>740</v>
      </c>
      <c r="C35" s="746"/>
      <c r="D35" s="747"/>
      <c r="E35" s="334">
        <f t="shared" si="2"/>
        <v>9.4200000000000006E-2</v>
      </c>
      <c r="F35" s="330" t="s">
        <v>222</v>
      </c>
      <c r="G35" s="330">
        <v>2.5700000000000001E-2</v>
      </c>
      <c r="H35" s="330" t="s">
        <v>223</v>
      </c>
      <c r="I35" s="334">
        <f t="shared" si="1"/>
        <v>9.4233333333333336E-2</v>
      </c>
    </row>
    <row r="36" spans="1:9" s="324" customFormat="1">
      <c r="A36" s="247"/>
      <c r="B36" s="745" t="s">
        <v>741</v>
      </c>
      <c r="C36" s="746"/>
      <c r="D36" s="747"/>
      <c r="E36" s="334">
        <f t="shared" si="2"/>
        <v>8.7599999999999997E-2</v>
      </c>
      <c r="F36" s="330" t="s">
        <v>222</v>
      </c>
      <c r="G36" s="330">
        <v>2.3900000000000001E-2</v>
      </c>
      <c r="H36" s="330" t="s">
        <v>223</v>
      </c>
      <c r="I36" s="334">
        <f t="shared" si="1"/>
        <v>8.7633333333333341E-2</v>
      </c>
    </row>
    <row r="37" spans="1:9" s="324" customFormat="1">
      <c r="A37" s="247"/>
      <c r="B37" s="745" t="s">
        <v>693</v>
      </c>
      <c r="C37" s="746"/>
      <c r="D37" s="747"/>
      <c r="E37" s="334">
        <f t="shared" si="2"/>
        <v>6.5600000000000006E-2</v>
      </c>
      <c r="F37" s="330" t="s">
        <v>222</v>
      </c>
      <c r="G37" s="330">
        <v>1.7899999999999999E-2</v>
      </c>
      <c r="H37" s="330" t="s">
        <v>223</v>
      </c>
      <c r="I37" s="334">
        <f t="shared" si="1"/>
        <v>6.5633333333333321E-2</v>
      </c>
    </row>
    <row r="38" spans="1:9" s="324" customFormat="1">
      <c r="A38" s="247"/>
      <c r="B38" s="745" t="s">
        <v>742</v>
      </c>
      <c r="C38" s="746"/>
      <c r="D38" s="747"/>
      <c r="E38" s="334">
        <f t="shared" si="2"/>
        <v>6.8900000000000003E-2</v>
      </c>
      <c r="F38" s="330" t="s">
        <v>222</v>
      </c>
      <c r="G38" s="330">
        <v>1.8800000000000001E-2</v>
      </c>
      <c r="H38" s="330" t="s">
        <v>223</v>
      </c>
      <c r="I38" s="334">
        <f t="shared" si="1"/>
        <v>6.8933333333333333E-2</v>
      </c>
    </row>
    <row r="39" spans="1:9">
      <c r="A39" s="247"/>
      <c r="B39" s="745" t="s">
        <v>204</v>
      </c>
      <c r="C39" s="746"/>
      <c r="D39" s="747"/>
      <c r="E39" s="334">
        <v>6.54E-2</v>
      </c>
      <c r="F39" s="330" t="s">
        <v>222</v>
      </c>
      <c r="G39" s="330">
        <v>6.54E-2</v>
      </c>
      <c r="H39" s="330" t="s">
        <v>223</v>
      </c>
      <c r="I39" s="334">
        <f t="shared" si="1"/>
        <v>0.23980000000000001</v>
      </c>
    </row>
    <row r="40" spans="1:9" ht="36">
      <c r="A40" s="247"/>
      <c r="B40" s="745" t="s">
        <v>710</v>
      </c>
      <c r="C40" s="746"/>
      <c r="D40" s="747"/>
      <c r="E40" s="330" t="s">
        <v>747</v>
      </c>
      <c r="F40" s="330" t="s">
        <v>222</v>
      </c>
      <c r="G40" s="330" t="s">
        <v>747</v>
      </c>
      <c r="H40" s="330" t="s">
        <v>223</v>
      </c>
      <c r="I40" s="334" t="s">
        <v>748</v>
      </c>
    </row>
    <row r="41" spans="1:9" ht="36">
      <c r="A41" s="247"/>
      <c r="B41" s="745" t="s">
        <v>208</v>
      </c>
      <c r="C41" s="746"/>
      <c r="D41" s="747"/>
      <c r="E41" s="330" t="s">
        <v>747</v>
      </c>
      <c r="F41" s="330" t="s">
        <v>222</v>
      </c>
      <c r="G41" s="392" t="s">
        <v>747</v>
      </c>
      <c r="H41" s="330" t="s">
        <v>223</v>
      </c>
      <c r="I41" s="334" t="s">
        <v>748</v>
      </c>
    </row>
    <row r="42" spans="1:9" ht="36.6" thickBot="1">
      <c r="A42" s="247"/>
      <c r="B42" s="745" t="s">
        <v>209</v>
      </c>
      <c r="C42" s="746"/>
      <c r="D42" s="747"/>
      <c r="E42" s="336" t="s">
        <v>747</v>
      </c>
      <c r="F42" s="330" t="s">
        <v>219</v>
      </c>
      <c r="G42" s="330" t="s">
        <v>747</v>
      </c>
      <c r="H42" s="330" t="s">
        <v>223</v>
      </c>
      <c r="I42" s="334" t="s">
        <v>748</v>
      </c>
    </row>
    <row r="43" spans="1:9" ht="13.8" thickTop="1">
      <c r="B43" s="745" t="s">
        <v>228</v>
      </c>
      <c r="C43" s="746"/>
      <c r="D43" s="747"/>
      <c r="E43" s="337">
        <v>4.06E-4</v>
      </c>
      <c r="F43" s="338" t="s">
        <v>229</v>
      </c>
      <c r="G43" s="258" t="s">
        <v>750</v>
      </c>
    </row>
    <row r="44" spans="1:9" ht="14.4">
      <c r="B44" s="258" t="s">
        <v>711</v>
      </c>
    </row>
    <row r="45" spans="1:9">
      <c r="B45" s="258" t="s">
        <v>734</v>
      </c>
    </row>
  </sheetData>
  <mergeCells count="42">
    <mergeCell ref="B2:D2"/>
    <mergeCell ref="B3:D3"/>
    <mergeCell ref="B4:D4"/>
    <mergeCell ref="B5:D5"/>
    <mergeCell ref="B6:D6"/>
    <mergeCell ref="C18:D18"/>
    <mergeCell ref="B15:B16"/>
    <mergeCell ref="B8:D8"/>
    <mergeCell ref="B9:D9"/>
    <mergeCell ref="B10:D10"/>
    <mergeCell ref="B11:D11"/>
    <mergeCell ref="B13:D13"/>
    <mergeCell ref="B42:D42"/>
    <mergeCell ref="B43:D43"/>
    <mergeCell ref="B30:D30"/>
    <mergeCell ref="C31:D31"/>
    <mergeCell ref="B39:D39"/>
    <mergeCell ref="B40:D40"/>
    <mergeCell ref="B41:D41"/>
    <mergeCell ref="B37:D37"/>
    <mergeCell ref="B38:D38"/>
    <mergeCell ref="B32:D32"/>
    <mergeCell ref="B33:D33"/>
    <mergeCell ref="B34:D34"/>
    <mergeCell ref="B35:D35"/>
    <mergeCell ref="B36:D36"/>
    <mergeCell ref="B7:D7"/>
    <mergeCell ref="B12:D12"/>
    <mergeCell ref="B29:D29"/>
    <mergeCell ref="C24:D24"/>
    <mergeCell ref="B25:D25"/>
    <mergeCell ref="B26:D26"/>
    <mergeCell ref="B27:D27"/>
    <mergeCell ref="B28:D28"/>
    <mergeCell ref="B19:B24"/>
    <mergeCell ref="C19:C21"/>
    <mergeCell ref="C22:C23"/>
    <mergeCell ref="B14:D14"/>
    <mergeCell ref="C15:D15"/>
    <mergeCell ref="C16:D16"/>
    <mergeCell ref="C17:D17"/>
    <mergeCell ref="B17:B18"/>
  </mergeCells>
  <phoneticPr fontId="3"/>
  <pageMargins left="0.7" right="0.7" top="0.75" bottom="0.75" header="0.3" footer="0.3"/>
  <pageSetup paperSize="9" scale="4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100"/>
  <sheetViews>
    <sheetView workbookViewId="0"/>
  </sheetViews>
  <sheetFormatPr defaultRowHeight="13.2"/>
  <cols>
    <col min="2" max="2" width="37.88671875" customWidth="1"/>
  </cols>
  <sheetData>
    <row r="2" spans="2:3">
      <c r="B2" s="101" t="s">
        <v>230</v>
      </c>
      <c r="C2" t="s">
        <v>231</v>
      </c>
    </row>
    <row r="3" spans="2:3">
      <c r="B3" s="101" t="s">
        <v>232</v>
      </c>
      <c r="C3" t="s">
        <v>231</v>
      </c>
    </row>
    <row r="4" spans="2:3">
      <c r="B4" s="101" t="s">
        <v>233</v>
      </c>
      <c r="C4" t="s">
        <v>231</v>
      </c>
    </row>
    <row r="5" spans="2:3">
      <c r="B5" s="101" t="s">
        <v>234</v>
      </c>
      <c r="C5" t="s">
        <v>231</v>
      </c>
    </row>
    <row r="6" spans="2:3">
      <c r="B6" s="101" t="s">
        <v>235</v>
      </c>
      <c r="C6" t="s">
        <v>231</v>
      </c>
    </row>
    <row r="7" spans="2:3">
      <c r="B7" s="101" t="s">
        <v>236</v>
      </c>
      <c r="C7" t="s">
        <v>231</v>
      </c>
    </row>
    <row r="8" spans="2:3">
      <c r="B8" s="101" t="s">
        <v>237</v>
      </c>
      <c r="C8" t="s">
        <v>231</v>
      </c>
    </row>
    <row r="9" spans="2:3">
      <c r="B9" s="101" t="s">
        <v>238</v>
      </c>
      <c r="C9" t="s">
        <v>231</v>
      </c>
    </row>
    <row r="10" spans="2:3">
      <c r="B10" s="101" t="s">
        <v>239</v>
      </c>
      <c r="C10" t="s">
        <v>231</v>
      </c>
    </row>
    <row r="11" spans="2:3">
      <c r="B11" s="101" t="s">
        <v>240</v>
      </c>
      <c r="C11" t="s">
        <v>231</v>
      </c>
    </row>
    <row r="12" spans="2:3">
      <c r="B12" s="101" t="s">
        <v>241</v>
      </c>
      <c r="C12" t="s">
        <v>231</v>
      </c>
    </row>
    <row r="13" spans="2:3">
      <c r="B13" s="101" t="s">
        <v>242</v>
      </c>
      <c r="C13" t="s">
        <v>231</v>
      </c>
    </row>
    <row r="14" spans="2:3">
      <c r="B14" s="101" t="s">
        <v>243</v>
      </c>
      <c r="C14" t="s">
        <v>231</v>
      </c>
    </row>
    <row r="15" spans="2:3">
      <c r="B15" s="101" t="s">
        <v>244</v>
      </c>
      <c r="C15" t="s">
        <v>231</v>
      </c>
    </row>
    <row r="16" spans="2:3">
      <c r="B16" s="101" t="s">
        <v>245</v>
      </c>
      <c r="C16" t="s">
        <v>231</v>
      </c>
    </row>
    <row r="17" spans="2:3">
      <c r="B17" s="101" t="s">
        <v>246</v>
      </c>
      <c r="C17" t="s">
        <v>231</v>
      </c>
    </row>
    <row r="18" spans="2:3">
      <c r="B18" s="101" t="s">
        <v>247</v>
      </c>
      <c r="C18" t="s">
        <v>231</v>
      </c>
    </row>
    <row r="19" spans="2:3">
      <c r="B19" s="101" t="s">
        <v>248</v>
      </c>
      <c r="C19" t="s">
        <v>231</v>
      </c>
    </row>
    <row r="20" spans="2:3">
      <c r="B20" s="101" t="s">
        <v>249</v>
      </c>
      <c r="C20" t="s">
        <v>231</v>
      </c>
    </row>
    <row r="21" spans="2:3">
      <c r="B21" s="101" t="s">
        <v>250</v>
      </c>
      <c r="C21" t="s">
        <v>231</v>
      </c>
    </row>
    <row r="22" spans="2:3">
      <c r="B22" s="101" t="s">
        <v>251</v>
      </c>
      <c r="C22" t="s">
        <v>231</v>
      </c>
    </row>
    <row r="23" spans="2:3">
      <c r="B23" s="101" t="s">
        <v>252</v>
      </c>
      <c r="C23" t="s">
        <v>231</v>
      </c>
    </row>
    <row r="24" spans="2:3">
      <c r="B24" s="101" t="s">
        <v>253</v>
      </c>
      <c r="C24" t="s">
        <v>231</v>
      </c>
    </row>
    <row r="25" spans="2:3">
      <c r="B25" s="101" t="s">
        <v>254</v>
      </c>
      <c r="C25" t="s">
        <v>231</v>
      </c>
    </row>
    <row r="26" spans="2:3">
      <c r="B26" s="101" t="s">
        <v>255</v>
      </c>
      <c r="C26" t="s">
        <v>231</v>
      </c>
    </row>
    <row r="27" spans="2:3">
      <c r="B27" s="101" t="s">
        <v>256</v>
      </c>
      <c r="C27" t="s">
        <v>231</v>
      </c>
    </row>
    <row r="28" spans="2:3">
      <c r="B28" s="101" t="s">
        <v>257</v>
      </c>
      <c r="C28" t="s">
        <v>231</v>
      </c>
    </row>
    <row r="29" spans="2:3">
      <c r="B29" s="101" t="s">
        <v>258</v>
      </c>
      <c r="C29" t="s">
        <v>231</v>
      </c>
    </row>
    <row r="30" spans="2:3">
      <c r="B30" s="101" t="s">
        <v>259</v>
      </c>
      <c r="C30" t="s">
        <v>231</v>
      </c>
    </row>
    <row r="31" spans="2:3">
      <c r="B31" s="101" t="s">
        <v>260</v>
      </c>
      <c r="C31" t="s">
        <v>231</v>
      </c>
    </row>
    <row r="32" spans="2:3">
      <c r="B32" s="101" t="s">
        <v>261</v>
      </c>
      <c r="C32" t="s">
        <v>231</v>
      </c>
    </row>
    <row r="33" spans="2:3">
      <c r="B33" s="101" t="s">
        <v>262</v>
      </c>
      <c r="C33" t="s">
        <v>231</v>
      </c>
    </row>
    <row r="34" spans="2:3">
      <c r="B34" s="101" t="s">
        <v>263</v>
      </c>
      <c r="C34" t="s">
        <v>231</v>
      </c>
    </row>
    <row r="35" spans="2:3">
      <c r="B35" s="101" t="s">
        <v>264</v>
      </c>
      <c r="C35" t="s">
        <v>231</v>
      </c>
    </row>
    <row r="36" spans="2:3">
      <c r="B36" s="101" t="s">
        <v>265</v>
      </c>
      <c r="C36" t="s">
        <v>231</v>
      </c>
    </row>
    <row r="37" spans="2:3">
      <c r="B37" s="101" t="s">
        <v>266</v>
      </c>
      <c r="C37" t="s">
        <v>231</v>
      </c>
    </row>
    <row r="38" spans="2:3">
      <c r="B38" s="101" t="s">
        <v>267</v>
      </c>
      <c r="C38" t="s">
        <v>231</v>
      </c>
    </row>
    <row r="39" spans="2:3">
      <c r="B39" s="101" t="s">
        <v>268</v>
      </c>
      <c r="C39" t="s">
        <v>231</v>
      </c>
    </row>
    <row r="40" spans="2:3">
      <c r="B40" s="101" t="s">
        <v>269</v>
      </c>
      <c r="C40" t="s">
        <v>231</v>
      </c>
    </row>
    <row r="41" spans="2:3">
      <c r="B41" s="101" t="s">
        <v>270</v>
      </c>
      <c r="C41" t="s">
        <v>231</v>
      </c>
    </row>
    <row r="42" spans="2:3">
      <c r="B42" s="101" t="s">
        <v>271</v>
      </c>
      <c r="C42" t="s">
        <v>231</v>
      </c>
    </row>
    <row r="43" spans="2:3">
      <c r="B43" s="101" t="s">
        <v>272</v>
      </c>
      <c r="C43" t="s">
        <v>273</v>
      </c>
    </row>
    <row r="44" spans="2:3">
      <c r="B44" s="101" t="s">
        <v>274</v>
      </c>
      <c r="C44" t="s">
        <v>273</v>
      </c>
    </row>
    <row r="45" spans="2:3">
      <c r="B45" s="101" t="s">
        <v>275</v>
      </c>
      <c r="C45" t="s">
        <v>273</v>
      </c>
    </row>
    <row r="46" spans="2:3">
      <c r="B46" s="101" t="s">
        <v>276</v>
      </c>
      <c r="C46" t="s">
        <v>273</v>
      </c>
    </row>
    <row r="47" spans="2:3">
      <c r="B47" s="101" t="s">
        <v>277</v>
      </c>
      <c r="C47" t="s">
        <v>273</v>
      </c>
    </row>
    <row r="48" spans="2:3">
      <c r="B48" s="101" t="s">
        <v>278</v>
      </c>
      <c r="C48" t="s">
        <v>231</v>
      </c>
    </row>
    <row r="49" spans="2:3">
      <c r="B49" s="101" t="s">
        <v>279</v>
      </c>
      <c r="C49" t="s">
        <v>231</v>
      </c>
    </row>
    <row r="50" spans="2:3">
      <c r="B50" s="101" t="s">
        <v>280</v>
      </c>
      <c r="C50" t="s">
        <v>231</v>
      </c>
    </row>
    <row r="51" spans="2:3">
      <c r="B51" s="101" t="s">
        <v>281</v>
      </c>
      <c r="C51" t="s">
        <v>231</v>
      </c>
    </row>
    <row r="52" spans="2:3">
      <c r="B52" s="101" t="s">
        <v>282</v>
      </c>
      <c r="C52" t="s">
        <v>231</v>
      </c>
    </row>
    <row r="53" spans="2:3">
      <c r="B53" s="101" t="s">
        <v>283</v>
      </c>
      <c r="C53" t="s">
        <v>231</v>
      </c>
    </row>
    <row r="54" spans="2:3">
      <c r="B54" s="101" t="s">
        <v>284</v>
      </c>
      <c r="C54" t="s">
        <v>231</v>
      </c>
    </row>
    <row r="55" spans="2:3">
      <c r="B55" s="101" t="s">
        <v>285</v>
      </c>
      <c r="C55" t="s">
        <v>231</v>
      </c>
    </row>
    <row r="56" spans="2:3">
      <c r="B56" s="101" t="s">
        <v>286</v>
      </c>
      <c r="C56" t="s">
        <v>231</v>
      </c>
    </row>
    <row r="57" spans="2:3">
      <c r="B57" s="101" t="s">
        <v>287</v>
      </c>
      <c r="C57" t="s">
        <v>231</v>
      </c>
    </row>
    <row r="58" spans="2:3">
      <c r="B58" s="101" t="s">
        <v>288</v>
      </c>
      <c r="C58" t="s">
        <v>231</v>
      </c>
    </row>
    <row r="59" spans="2:3">
      <c r="B59" s="101" t="s">
        <v>289</v>
      </c>
      <c r="C59" t="s">
        <v>231</v>
      </c>
    </row>
    <row r="60" spans="2:3">
      <c r="B60" s="101" t="s">
        <v>290</v>
      </c>
      <c r="C60" t="s">
        <v>231</v>
      </c>
    </row>
    <row r="61" spans="2:3">
      <c r="B61" s="101" t="s">
        <v>291</v>
      </c>
      <c r="C61" t="s">
        <v>231</v>
      </c>
    </row>
    <row r="62" spans="2:3">
      <c r="B62" s="101" t="s">
        <v>292</v>
      </c>
      <c r="C62" t="s">
        <v>231</v>
      </c>
    </row>
    <row r="63" spans="2:3">
      <c r="B63" s="101" t="s">
        <v>293</v>
      </c>
      <c r="C63" t="s">
        <v>231</v>
      </c>
    </row>
    <row r="64" spans="2:3">
      <c r="B64" s="101" t="s">
        <v>294</v>
      </c>
      <c r="C64" t="s">
        <v>231</v>
      </c>
    </row>
    <row r="65" spans="2:3">
      <c r="B65" s="101" t="s">
        <v>295</v>
      </c>
      <c r="C65" t="s">
        <v>231</v>
      </c>
    </row>
    <row r="66" spans="2:3">
      <c r="B66" s="101" t="s">
        <v>296</v>
      </c>
      <c r="C66" t="s">
        <v>231</v>
      </c>
    </row>
    <row r="67" spans="2:3">
      <c r="B67" s="101" t="s">
        <v>297</v>
      </c>
      <c r="C67" t="s">
        <v>231</v>
      </c>
    </row>
    <row r="68" spans="2:3">
      <c r="B68" s="101" t="s">
        <v>298</v>
      </c>
      <c r="C68" t="s">
        <v>231</v>
      </c>
    </row>
    <row r="69" spans="2:3">
      <c r="B69" s="101" t="s">
        <v>299</v>
      </c>
      <c r="C69" t="s">
        <v>231</v>
      </c>
    </row>
    <row r="70" spans="2:3">
      <c r="B70" s="101" t="s">
        <v>300</v>
      </c>
      <c r="C70" t="s">
        <v>231</v>
      </c>
    </row>
    <row r="71" spans="2:3">
      <c r="B71" s="101" t="s">
        <v>301</v>
      </c>
      <c r="C71" t="s">
        <v>231</v>
      </c>
    </row>
    <row r="72" spans="2:3">
      <c r="B72" s="101" t="s">
        <v>302</v>
      </c>
      <c r="C72" t="s">
        <v>231</v>
      </c>
    </row>
    <row r="73" spans="2:3">
      <c r="B73" s="101" t="s">
        <v>303</v>
      </c>
      <c r="C73" t="s">
        <v>231</v>
      </c>
    </row>
    <row r="74" spans="2:3">
      <c r="B74" s="101" t="s">
        <v>304</v>
      </c>
      <c r="C74" t="s">
        <v>231</v>
      </c>
    </row>
    <row r="75" spans="2:3">
      <c r="B75" s="101" t="s">
        <v>305</v>
      </c>
      <c r="C75" t="s">
        <v>231</v>
      </c>
    </row>
    <row r="76" spans="2:3">
      <c r="B76" s="101" t="s">
        <v>306</v>
      </c>
      <c r="C76" t="s">
        <v>231</v>
      </c>
    </row>
    <row r="77" spans="2:3">
      <c r="B77" s="101" t="s">
        <v>307</v>
      </c>
      <c r="C77" t="s">
        <v>231</v>
      </c>
    </row>
    <row r="78" spans="2:3">
      <c r="B78" s="101" t="s">
        <v>308</v>
      </c>
      <c r="C78" t="s">
        <v>231</v>
      </c>
    </row>
    <row r="79" spans="2:3">
      <c r="B79" s="101" t="s">
        <v>309</v>
      </c>
      <c r="C79" t="s">
        <v>231</v>
      </c>
    </row>
    <row r="80" spans="2:3">
      <c r="B80" s="101" t="s">
        <v>310</v>
      </c>
      <c r="C80" t="s">
        <v>231</v>
      </c>
    </row>
    <row r="81" spans="2:3">
      <c r="B81" s="101" t="s">
        <v>311</v>
      </c>
      <c r="C81" t="s">
        <v>231</v>
      </c>
    </row>
    <row r="82" spans="2:3">
      <c r="B82" s="101" t="s">
        <v>312</v>
      </c>
      <c r="C82" t="s">
        <v>231</v>
      </c>
    </row>
    <row r="83" spans="2:3">
      <c r="B83" s="101" t="s">
        <v>313</v>
      </c>
      <c r="C83" t="s">
        <v>231</v>
      </c>
    </row>
    <row r="84" spans="2:3">
      <c r="B84" s="101" t="s">
        <v>314</v>
      </c>
      <c r="C84" t="s">
        <v>231</v>
      </c>
    </row>
    <row r="85" spans="2:3">
      <c r="B85" s="101" t="s">
        <v>315</v>
      </c>
      <c r="C85" t="s">
        <v>231</v>
      </c>
    </row>
    <row r="86" spans="2:3">
      <c r="B86" s="101" t="s">
        <v>316</v>
      </c>
      <c r="C86" t="s">
        <v>231</v>
      </c>
    </row>
    <row r="87" spans="2:3">
      <c r="B87" s="101" t="s">
        <v>317</v>
      </c>
      <c r="C87" t="s">
        <v>231</v>
      </c>
    </row>
    <row r="88" spans="2:3">
      <c r="B88" s="101" t="s">
        <v>318</v>
      </c>
      <c r="C88" t="s">
        <v>231</v>
      </c>
    </row>
    <row r="89" spans="2:3">
      <c r="B89" s="101" t="s">
        <v>319</v>
      </c>
      <c r="C89" t="s">
        <v>231</v>
      </c>
    </row>
    <row r="90" spans="2:3">
      <c r="B90" s="101" t="s">
        <v>320</v>
      </c>
      <c r="C90" t="s">
        <v>231</v>
      </c>
    </row>
    <row r="91" spans="2:3">
      <c r="B91" s="101" t="s">
        <v>321</v>
      </c>
      <c r="C91" t="s">
        <v>231</v>
      </c>
    </row>
    <row r="92" spans="2:3">
      <c r="B92" s="101" t="s">
        <v>322</v>
      </c>
      <c r="C92" t="s">
        <v>231</v>
      </c>
    </row>
    <row r="93" spans="2:3">
      <c r="B93" s="101" t="s">
        <v>323</v>
      </c>
      <c r="C93" t="s">
        <v>231</v>
      </c>
    </row>
    <row r="94" spans="2:3">
      <c r="B94" s="101" t="s">
        <v>324</v>
      </c>
      <c r="C94" t="s">
        <v>231</v>
      </c>
    </row>
    <row r="95" spans="2:3">
      <c r="B95" s="101" t="s">
        <v>325</v>
      </c>
      <c r="C95" t="s">
        <v>231</v>
      </c>
    </row>
    <row r="96" spans="2:3">
      <c r="B96" s="101" t="s">
        <v>326</v>
      </c>
      <c r="C96" t="s">
        <v>231</v>
      </c>
    </row>
    <row r="97" spans="2:3">
      <c r="B97" s="101" t="s">
        <v>327</v>
      </c>
      <c r="C97" t="s">
        <v>231</v>
      </c>
    </row>
    <row r="98" spans="2:3">
      <c r="B98" s="101" t="s">
        <v>328</v>
      </c>
      <c r="C98" t="s">
        <v>231</v>
      </c>
    </row>
    <row r="99" spans="2:3">
      <c r="B99" s="102" t="s">
        <v>329</v>
      </c>
      <c r="C99" t="s">
        <v>231</v>
      </c>
    </row>
    <row r="100" spans="2:3">
      <c r="B100" s="102" t="s">
        <v>330</v>
      </c>
      <c r="C100" t="s">
        <v>231</v>
      </c>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
  <sheetViews>
    <sheetView workbookViewId="0"/>
  </sheetViews>
  <sheetFormatPr defaultRowHeight="13.2"/>
  <cols>
    <col min="2" max="2" width="11.6640625" bestFit="1" customWidth="1"/>
  </cols>
  <sheetData>
    <row r="1" spans="1:8">
      <c r="A1" t="s">
        <v>337</v>
      </c>
      <c r="D1" t="s">
        <v>344</v>
      </c>
      <c r="G1" s="179" t="s">
        <v>507</v>
      </c>
      <c r="H1" s="179"/>
    </row>
    <row r="2" spans="1:8" ht="145.19999999999999">
      <c r="B2" s="212" t="s">
        <v>668</v>
      </c>
      <c r="C2" s="212" t="s">
        <v>669</v>
      </c>
      <c r="E2" s="103" t="s">
        <v>345</v>
      </c>
      <c r="G2" s="179"/>
      <c r="H2" s="103" t="s">
        <v>508</v>
      </c>
    </row>
    <row r="3" spans="1:8">
      <c r="B3" s="103" t="s">
        <v>331</v>
      </c>
      <c r="C3" s="103" t="s">
        <v>331</v>
      </c>
      <c r="E3" s="103" t="s">
        <v>346</v>
      </c>
      <c r="G3" s="179"/>
      <c r="H3" s="103" t="s">
        <v>509</v>
      </c>
    </row>
    <row r="4" spans="1:8">
      <c r="B4" s="103" t="s">
        <v>333</v>
      </c>
      <c r="C4" s="103" t="s">
        <v>333</v>
      </c>
      <c r="E4" s="103" t="s">
        <v>348</v>
      </c>
      <c r="G4" s="179"/>
      <c r="H4" s="103" t="s">
        <v>336</v>
      </c>
    </row>
    <row r="5" spans="1:8">
      <c r="B5" s="103" t="s">
        <v>332</v>
      </c>
      <c r="C5" s="103" t="s">
        <v>332</v>
      </c>
      <c r="E5" s="103" t="s">
        <v>347</v>
      </c>
      <c r="G5" s="179"/>
    </row>
    <row r="6" spans="1:8">
      <c r="B6" s="103" t="s">
        <v>334</v>
      </c>
      <c r="C6" s="103" t="s">
        <v>334</v>
      </c>
      <c r="G6" s="179"/>
    </row>
    <row r="7" spans="1:8">
      <c r="B7" s="103" t="s">
        <v>335</v>
      </c>
      <c r="C7" s="103" t="s">
        <v>335</v>
      </c>
      <c r="G7" s="179"/>
    </row>
    <row r="8" spans="1:8">
      <c r="B8" s="177" t="s">
        <v>506</v>
      </c>
      <c r="C8" s="177" t="s">
        <v>506</v>
      </c>
      <c r="G8" s="179"/>
    </row>
    <row r="9" spans="1:8">
      <c r="B9" s="103" t="s">
        <v>336</v>
      </c>
      <c r="C9" s="103" t="s">
        <v>336</v>
      </c>
    </row>
  </sheetData>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view="pageBreakPreview" zoomScale="106" zoomScaleNormal="100" zoomScaleSheetLayoutView="106" workbookViewId="0"/>
  </sheetViews>
  <sheetFormatPr defaultRowHeight="18"/>
  <cols>
    <col min="1" max="1" width="4.88671875" style="35" customWidth="1"/>
    <col min="2" max="2" width="9" style="391" customWidth="1"/>
    <col min="3" max="7" width="8.88671875" style="391"/>
    <col min="8" max="8" width="12.88671875" style="391" customWidth="1"/>
    <col min="9" max="11" width="8.88671875" style="391"/>
    <col min="12" max="12" width="6.109375" style="391" customWidth="1"/>
  </cols>
  <sheetData>
    <row r="1" spans="1:12" ht="13.2">
      <c r="A1" s="34" t="s">
        <v>33</v>
      </c>
      <c r="B1" s="389"/>
      <c r="C1" s="389"/>
      <c r="D1" s="389"/>
      <c r="E1" s="389"/>
      <c r="F1" s="389"/>
      <c r="G1" s="389"/>
      <c r="H1" s="389"/>
      <c r="I1" s="389"/>
      <c r="J1" s="389"/>
      <c r="K1" s="389"/>
      <c r="L1" s="389"/>
    </row>
    <row r="2" spans="1:12" ht="13.2">
      <c r="A2" s="34" t="s">
        <v>34</v>
      </c>
      <c r="B2" s="389"/>
      <c r="C2" s="389"/>
      <c r="D2" s="389"/>
      <c r="E2" s="389"/>
      <c r="F2" s="389"/>
      <c r="G2" s="389"/>
      <c r="H2" s="389"/>
      <c r="I2" s="389"/>
      <c r="J2" s="389"/>
      <c r="K2" s="389"/>
      <c r="L2" s="389"/>
    </row>
    <row r="3" spans="1:12" ht="13.2">
      <c r="A3" s="34"/>
      <c r="B3" s="389"/>
      <c r="C3" s="389"/>
      <c r="D3" s="389"/>
      <c r="E3" s="389"/>
      <c r="F3" s="389"/>
      <c r="G3" s="389"/>
      <c r="H3" s="389"/>
      <c r="I3" s="389"/>
      <c r="J3" s="389"/>
      <c r="K3" s="389"/>
      <c r="L3" s="389"/>
    </row>
    <row r="4" spans="1:12" ht="13.2">
      <c r="A4" s="34" t="s">
        <v>35</v>
      </c>
      <c r="B4" s="389"/>
      <c r="C4" s="389"/>
      <c r="D4" s="389"/>
      <c r="E4" s="389"/>
      <c r="F4" s="389"/>
      <c r="G4" s="389"/>
      <c r="H4" s="389"/>
      <c r="I4" s="389"/>
      <c r="J4" s="389"/>
      <c r="K4" s="389"/>
      <c r="L4" s="389"/>
    </row>
    <row r="5" spans="1:12" ht="13.2">
      <c r="A5" s="34"/>
      <c r="B5" s="389"/>
      <c r="C5" s="389"/>
      <c r="D5" s="389"/>
      <c r="E5" s="389"/>
      <c r="F5" s="389"/>
      <c r="G5" s="389"/>
      <c r="H5" s="389"/>
      <c r="I5" s="389"/>
      <c r="J5" s="389"/>
      <c r="K5" s="389"/>
      <c r="L5" s="389"/>
    </row>
    <row r="6" spans="1:12" ht="13.2">
      <c r="A6" s="34" t="s">
        <v>36</v>
      </c>
      <c r="B6" s="389"/>
      <c r="C6" s="389"/>
      <c r="D6" s="389"/>
      <c r="E6" s="389"/>
      <c r="F6" s="389"/>
      <c r="G6" s="389"/>
      <c r="H6" s="389"/>
      <c r="I6" s="389" t="s">
        <v>37</v>
      </c>
      <c r="J6" s="389"/>
      <c r="K6" s="389"/>
      <c r="L6" s="389"/>
    </row>
    <row r="7" spans="1:12" ht="13.2">
      <c r="A7" s="380"/>
      <c r="B7" s="408" t="s">
        <v>38</v>
      </c>
      <c r="C7" s="408"/>
      <c r="D7" s="408"/>
      <c r="E7" s="408"/>
      <c r="F7" s="408"/>
      <c r="G7" s="408"/>
      <c r="H7" s="408"/>
      <c r="I7" s="408" t="s">
        <v>39</v>
      </c>
      <c r="J7" s="408"/>
      <c r="K7" s="408"/>
      <c r="L7" s="408"/>
    </row>
    <row r="8" spans="1:12" ht="13.2">
      <c r="A8" s="34"/>
      <c r="B8" s="389"/>
      <c r="C8" s="389"/>
      <c r="D8" s="389"/>
      <c r="E8" s="389"/>
      <c r="F8" s="389"/>
      <c r="G8" s="389"/>
      <c r="H8" s="389"/>
      <c r="I8" s="389"/>
      <c r="J8" s="389"/>
      <c r="K8" s="389"/>
      <c r="L8" s="389"/>
    </row>
    <row r="9" spans="1:12" ht="13.2">
      <c r="A9" s="34" t="s">
        <v>40</v>
      </c>
      <c r="B9" s="389"/>
      <c r="C9" s="389"/>
      <c r="D9" s="389"/>
      <c r="E9" s="389"/>
      <c r="F9" s="389"/>
      <c r="G9" s="389"/>
      <c r="H9" s="389"/>
      <c r="I9" s="389"/>
      <c r="J9" s="389"/>
      <c r="K9" s="389"/>
      <c r="L9" s="389"/>
    </row>
    <row r="10" spans="1:12" ht="63.6" customHeight="1">
      <c r="A10" s="380"/>
      <c r="B10" s="410" t="s">
        <v>776</v>
      </c>
      <c r="C10" s="410"/>
      <c r="D10" s="410"/>
      <c r="E10" s="410"/>
      <c r="F10" s="410"/>
      <c r="G10" s="410"/>
      <c r="H10" s="410"/>
      <c r="I10" s="410" t="s">
        <v>777</v>
      </c>
      <c r="J10" s="410"/>
      <c r="K10" s="410"/>
      <c r="L10" s="410"/>
    </row>
    <row r="11" spans="1:12" ht="31.8" customHeight="1">
      <c r="A11" s="380"/>
      <c r="B11" s="410" t="s">
        <v>41</v>
      </c>
      <c r="C11" s="410"/>
      <c r="D11" s="410"/>
      <c r="E11" s="410"/>
      <c r="F11" s="410"/>
      <c r="G11" s="410"/>
      <c r="H11" s="410"/>
      <c r="I11" s="410" t="s">
        <v>778</v>
      </c>
      <c r="J11" s="410"/>
      <c r="K11" s="410"/>
      <c r="L11" s="410"/>
    </row>
    <row r="12" spans="1:12" ht="13.2">
      <c r="A12" s="380"/>
      <c r="B12" s="410" t="s">
        <v>42</v>
      </c>
      <c r="C12" s="410"/>
      <c r="D12" s="410"/>
      <c r="E12" s="410"/>
      <c r="F12" s="410"/>
      <c r="G12" s="410"/>
      <c r="H12" s="410"/>
      <c r="I12" s="410"/>
      <c r="J12" s="410"/>
      <c r="K12" s="410"/>
      <c r="L12" s="410"/>
    </row>
    <row r="13" spans="1:12" ht="28.8" customHeight="1">
      <c r="A13" s="380"/>
      <c r="B13" s="410" t="s">
        <v>43</v>
      </c>
      <c r="C13" s="410"/>
      <c r="D13" s="410"/>
      <c r="E13" s="410"/>
      <c r="F13" s="410"/>
      <c r="G13" s="410"/>
      <c r="H13" s="410"/>
      <c r="I13" s="410"/>
      <c r="J13" s="410"/>
      <c r="K13" s="410"/>
      <c r="L13" s="410"/>
    </row>
    <row r="14" spans="1:12" ht="13.2">
      <c r="A14" s="380"/>
      <c r="B14" s="410" t="s">
        <v>44</v>
      </c>
      <c r="C14" s="410"/>
      <c r="D14" s="410"/>
      <c r="E14" s="410"/>
      <c r="F14" s="410"/>
      <c r="G14" s="410"/>
      <c r="H14" s="410"/>
      <c r="I14" s="410"/>
      <c r="J14" s="410"/>
      <c r="K14" s="410"/>
      <c r="L14" s="410"/>
    </row>
    <row r="15" spans="1:12" ht="42" customHeight="1">
      <c r="A15" s="390"/>
      <c r="B15" s="410" t="s">
        <v>779</v>
      </c>
      <c r="C15" s="410"/>
      <c r="D15" s="410"/>
      <c r="E15" s="410"/>
      <c r="F15" s="410"/>
      <c r="G15" s="410"/>
      <c r="H15" s="410"/>
      <c r="I15" s="410" t="s">
        <v>780</v>
      </c>
      <c r="J15" s="410"/>
      <c r="K15" s="410"/>
      <c r="L15" s="410"/>
    </row>
    <row r="16" spans="1:12" ht="13.2">
      <c r="A16" s="34"/>
      <c r="B16" s="389"/>
      <c r="C16" s="389"/>
      <c r="D16" s="389"/>
      <c r="E16" s="389"/>
      <c r="F16" s="389"/>
      <c r="G16" s="389"/>
      <c r="H16" s="389"/>
      <c r="I16" s="389"/>
      <c r="J16" s="389"/>
      <c r="K16" s="389"/>
      <c r="L16" s="389"/>
    </row>
    <row r="17" spans="1:12" ht="13.2">
      <c r="A17" s="34" t="s">
        <v>45</v>
      </c>
      <c r="B17" s="389"/>
      <c r="C17" s="389"/>
      <c r="D17" s="389"/>
      <c r="E17" s="389"/>
      <c r="F17" s="389"/>
      <c r="G17" s="389"/>
      <c r="H17" s="389"/>
      <c r="I17" s="389"/>
      <c r="J17" s="389"/>
      <c r="K17" s="389"/>
      <c r="L17" s="389"/>
    </row>
    <row r="18" spans="1:12" ht="13.2" customHeight="1">
      <c r="A18" s="412" t="s">
        <v>781</v>
      </c>
      <c r="B18" s="413"/>
      <c r="C18" s="413"/>
      <c r="D18" s="413"/>
      <c r="E18" s="413"/>
      <c r="F18" s="413"/>
      <c r="G18" s="413"/>
      <c r="H18" s="414"/>
      <c r="I18" s="410"/>
      <c r="J18" s="410"/>
      <c r="K18" s="410"/>
      <c r="L18" s="410"/>
    </row>
    <row r="19" spans="1:12" ht="13.2">
      <c r="A19" s="411"/>
      <c r="B19" s="408" t="s">
        <v>782</v>
      </c>
      <c r="C19" s="408"/>
      <c r="D19" s="408"/>
      <c r="E19" s="408"/>
      <c r="F19" s="408"/>
      <c r="G19" s="408"/>
      <c r="H19" s="408"/>
      <c r="I19" s="408" t="s">
        <v>46</v>
      </c>
      <c r="J19" s="408"/>
      <c r="K19" s="408"/>
      <c r="L19" s="408"/>
    </row>
    <row r="20" spans="1:12" ht="13.2">
      <c r="A20" s="411"/>
      <c r="B20" s="408"/>
      <c r="C20" s="408"/>
      <c r="D20" s="408"/>
      <c r="E20" s="408"/>
      <c r="F20" s="408"/>
      <c r="G20" s="408"/>
      <c r="H20" s="408"/>
      <c r="I20" s="408"/>
      <c r="J20" s="408"/>
      <c r="K20" s="408"/>
      <c r="L20" s="408"/>
    </row>
    <row r="21" spans="1:12" ht="25.8" customHeight="1">
      <c r="A21" s="379"/>
      <c r="B21" s="410" t="s">
        <v>783</v>
      </c>
      <c r="C21" s="410"/>
      <c r="D21" s="410"/>
      <c r="E21" s="410"/>
      <c r="F21" s="410"/>
      <c r="G21" s="410"/>
      <c r="H21" s="410"/>
      <c r="I21" s="410"/>
      <c r="J21" s="410"/>
      <c r="K21" s="410"/>
      <c r="L21" s="410"/>
    </row>
    <row r="22" spans="1:12" ht="13.2" customHeight="1">
      <c r="A22" s="412" t="s">
        <v>784</v>
      </c>
      <c r="B22" s="413"/>
      <c r="C22" s="413"/>
      <c r="D22" s="413"/>
      <c r="E22" s="413"/>
      <c r="F22" s="413"/>
      <c r="G22" s="413"/>
      <c r="H22" s="414"/>
      <c r="I22" s="410"/>
      <c r="J22" s="410"/>
      <c r="K22" s="410"/>
      <c r="L22" s="410"/>
    </row>
    <row r="23" spans="1:12" ht="93" customHeight="1">
      <c r="A23" s="379"/>
      <c r="B23" s="410" t="s">
        <v>785</v>
      </c>
      <c r="C23" s="410"/>
      <c r="D23" s="410"/>
      <c r="E23" s="410"/>
      <c r="F23" s="410"/>
      <c r="G23" s="410"/>
      <c r="H23" s="410"/>
      <c r="I23" s="410"/>
      <c r="J23" s="410"/>
      <c r="K23" s="410"/>
      <c r="L23" s="410"/>
    </row>
    <row r="24" spans="1:12" ht="56.4" customHeight="1">
      <c r="A24" s="380"/>
      <c r="B24" s="410" t="s">
        <v>786</v>
      </c>
      <c r="C24" s="410"/>
      <c r="D24" s="410"/>
      <c r="E24" s="410"/>
      <c r="F24" s="410"/>
      <c r="G24" s="410"/>
      <c r="H24" s="410"/>
      <c r="I24" s="410"/>
      <c r="J24" s="410"/>
      <c r="K24" s="410"/>
      <c r="L24" s="410"/>
    </row>
    <row r="25" spans="1:12" ht="56.4" customHeight="1">
      <c r="A25" s="380"/>
      <c r="B25" s="410" t="s">
        <v>787</v>
      </c>
      <c r="C25" s="410"/>
      <c r="D25" s="410"/>
      <c r="E25" s="410"/>
      <c r="F25" s="410"/>
      <c r="G25" s="410"/>
      <c r="H25" s="410"/>
      <c r="I25" s="410"/>
      <c r="J25" s="410"/>
      <c r="K25" s="410"/>
      <c r="L25" s="410"/>
    </row>
    <row r="26" spans="1:12" ht="13.2">
      <c r="A26" s="412" t="s">
        <v>788</v>
      </c>
      <c r="B26" s="413"/>
      <c r="C26" s="413"/>
      <c r="D26" s="413"/>
      <c r="E26" s="413"/>
      <c r="F26" s="413"/>
      <c r="G26" s="413"/>
      <c r="H26" s="414"/>
      <c r="I26" s="410"/>
      <c r="J26" s="410"/>
      <c r="K26" s="410"/>
      <c r="L26" s="410"/>
    </row>
    <row r="27" spans="1:12" ht="42" customHeight="1">
      <c r="A27" s="379"/>
      <c r="B27" s="410" t="s">
        <v>789</v>
      </c>
      <c r="C27" s="410"/>
      <c r="D27" s="410"/>
      <c r="E27" s="410"/>
      <c r="F27" s="410"/>
      <c r="G27" s="410"/>
      <c r="H27" s="410"/>
      <c r="I27" s="410" t="s">
        <v>790</v>
      </c>
      <c r="J27" s="410"/>
      <c r="K27" s="410"/>
      <c r="L27" s="410"/>
    </row>
    <row r="28" spans="1:12" ht="13.2">
      <c r="A28" s="380"/>
      <c r="B28" s="410" t="s">
        <v>791</v>
      </c>
      <c r="C28" s="410"/>
      <c r="D28" s="410"/>
      <c r="E28" s="410"/>
      <c r="F28" s="410"/>
      <c r="G28" s="410"/>
      <c r="H28" s="410"/>
      <c r="I28" s="410"/>
      <c r="J28" s="410"/>
      <c r="K28" s="410"/>
      <c r="L28" s="410"/>
    </row>
    <row r="29" spans="1:12" ht="13.2" customHeight="1">
      <c r="A29" s="412" t="s">
        <v>792</v>
      </c>
      <c r="B29" s="413"/>
      <c r="C29" s="413"/>
      <c r="D29" s="413"/>
      <c r="E29" s="413"/>
      <c r="F29" s="413"/>
      <c r="G29" s="413"/>
      <c r="H29" s="414"/>
      <c r="I29" s="410"/>
      <c r="J29" s="410"/>
      <c r="K29" s="410"/>
      <c r="L29" s="410"/>
    </row>
    <row r="30" spans="1:12" ht="41.4" customHeight="1">
      <c r="A30" s="380"/>
      <c r="B30" s="410" t="s">
        <v>793</v>
      </c>
      <c r="C30" s="410"/>
      <c r="D30" s="410"/>
      <c r="E30" s="410"/>
      <c r="F30" s="410"/>
      <c r="G30" s="410"/>
      <c r="H30" s="410"/>
      <c r="I30" s="410" t="s">
        <v>794</v>
      </c>
      <c r="J30" s="410"/>
      <c r="K30" s="410"/>
      <c r="L30" s="410"/>
    </row>
    <row r="31" spans="1:12" ht="13.2">
      <c r="A31" s="380"/>
      <c r="B31" s="410" t="s">
        <v>795</v>
      </c>
      <c r="C31" s="410"/>
      <c r="D31" s="410"/>
      <c r="E31" s="410"/>
      <c r="F31" s="410"/>
      <c r="G31" s="410"/>
      <c r="H31" s="410"/>
      <c r="I31" s="410" t="s">
        <v>796</v>
      </c>
      <c r="J31" s="410"/>
      <c r="K31" s="410"/>
      <c r="L31" s="410"/>
    </row>
    <row r="32" spans="1:12" ht="13.2" customHeight="1">
      <c r="A32" s="411"/>
      <c r="B32" s="408" t="s">
        <v>797</v>
      </c>
      <c r="C32" s="408"/>
      <c r="D32" s="408"/>
      <c r="E32" s="408"/>
      <c r="F32" s="408"/>
      <c r="G32" s="408"/>
      <c r="H32" s="408"/>
      <c r="I32" s="408"/>
      <c r="J32" s="408"/>
      <c r="K32" s="408"/>
      <c r="L32" s="408"/>
    </row>
    <row r="33" spans="1:12" ht="13.2">
      <c r="A33" s="411"/>
      <c r="B33" s="408"/>
      <c r="C33" s="408"/>
      <c r="D33" s="408"/>
      <c r="E33" s="408"/>
      <c r="F33" s="408"/>
      <c r="G33" s="408"/>
      <c r="H33" s="408"/>
      <c r="I33" s="408"/>
      <c r="J33" s="408"/>
      <c r="K33" s="408"/>
      <c r="L33" s="408"/>
    </row>
    <row r="34" spans="1:12" ht="13.2">
      <c r="A34" s="34"/>
      <c r="B34" s="389"/>
      <c r="C34" s="389"/>
      <c r="D34" s="389"/>
      <c r="E34" s="389"/>
      <c r="F34" s="389"/>
      <c r="G34" s="389"/>
      <c r="H34" s="389"/>
      <c r="I34" s="389"/>
      <c r="J34" s="389"/>
      <c r="K34" s="389"/>
      <c r="L34" s="389"/>
    </row>
    <row r="35" spans="1:12" ht="13.2">
      <c r="A35" s="34" t="s">
        <v>798</v>
      </c>
      <c r="B35" s="389"/>
      <c r="C35" s="389"/>
      <c r="D35" s="389"/>
      <c r="E35" s="389"/>
      <c r="F35" s="389"/>
      <c r="G35" s="389"/>
      <c r="H35" s="389"/>
      <c r="I35" s="389"/>
      <c r="J35" s="389"/>
      <c r="K35" s="389"/>
      <c r="L35" s="389"/>
    </row>
    <row r="36" spans="1:12" ht="13.2">
      <c r="A36" s="378"/>
      <c r="B36" s="408" t="s">
        <v>47</v>
      </c>
      <c r="C36" s="408"/>
      <c r="D36" s="408"/>
      <c r="E36" s="408"/>
      <c r="F36" s="408"/>
      <c r="G36" s="408"/>
      <c r="H36" s="408"/>
      <c r="I36" s="408"/>
      <c r="J36" s="408"/>
      <c r="K36" s="408"/>
      <c r="L36" s="408"/>
    </row>
    <row r="37" spans="1:12" ht="13.2">
      <c r="A37" s="378"/>
      <c r="B37" s="408" t="s">
        <v>799</v>
      </c>
      <c r="C37" s="408"/>
      <c r="D37" s="408"/>
      <c r="E37" s="408"/>
      <c r="F37" s="408"/>
      <c r="G37" s="408"/>
      <c r="H37" s="408"/>
      <c r="I37" s="408"/>
      <c r="J37" s="408"/>
      <c r="K37" s="408"/>
      <c r="L37" s="408"/>
    </row>
    <row r="38" spans="1:12" ht="13.2">
      <c r="A38" s="378"/>
      <c r="B38" s="408" t="s">
        <v>800</v>
      </c>
      <c r="C38" s="408"/>
      <c r="D38" s="408"/>
      <c r="E38" s="408"/>
      <c r="F38" s="408"/>
      <c r="G38" s="408"/>
      <c r="H38" s="408"/>
      <c r="I38" s="408"/>
      <c r="J38" s="408"/>
      <c r="K38" s="408"/>
      <c r="L38" s="408"/>
    </row>
    <row r="39" spans="1:12" ht="28.2" customHeight="1">
      <c r="A39" s="378"/>
      <c r="B39" s="408" t="s">
        <v>801</v>
      </c>
      <c r="C39" s="408"/>
      <c r="D39" s="408"/>
      <c r="E39" s="408"/>
      <c r="F39" s="408"/>
      <c r="G39" s="408"/>
      <c r="H39" s="408"/>
      <c r="I39" s="408"/>
      <c r="J39" s="408"/>
      <c r="K39" s="408"/>
      <c r="L39" s="408"/>
    </row>
    <row r="40" spans="1:12" ht="43.2" customHeight="1">
      <c r="A40" s="378"/>
      <c r="B40" s="408" t="s">
        <v>802</v>
      </c>
      <c r="C40" s="408"/>
      <c r="D40" s="408"/>
      <c r="E40" s="408"/>
      <c r="F40" s="408"/>
      <c r="G40" s="408"/>
      <c r="H40" s="408"/>
      <c r="I40" s="408"/>
      <c r="J40" s="408"/>
      <c r="K40" s="408"/>
      <c r="L40" s="408"/>
    </row>
    <row r="41" spans="1:12" ht="13.2">
      <c r="A41" s="34"/>
      <c r="B41" s="389"/>
      <c r="C41" s="389"/>
      <c r="D41" s="389"/>
      <c r="E41" s="389"/>
      <c r="F41" s="389"/>
      <c r="G41" s="389"/>
      <c r="H41" s="389"/>
      <c r="I41" s="389"/>
      <c r="J41" s="389"/>
      <c r="K41" s="389"/>
      <c r="L41" s="389"/>
    </row>
    <row r="42" spans="1:12" ht="13.2">
      <c r="A42" s="34" t="s">
        <v>803</v>
      </c>
      <c r="B42" s="389"/>
      <c r="C42" s="389"/>
      <c r="D42" s="389"/>
      <c r="E42" s="389"/>
      <c r="F42" s="389"/>
      <c r="G42" s="389"/>
      <c r="H42" s="389"/>
      <c r="I42" s="389"/>
      <c r="J42" s="389"/>
      <c r="K42" s="389"/>
      <c r="L42" s="389"/>
    </row>
    <row r="43" spans="1:12" ht="30" customHeight="1">
      <c r="A43" s="380"/>
      <c r="B43" s="408" t="s">
        <v>804</v>
      </c>
      <c r="C43" s="408"/>
      <c r="D43" s="408"/>
      <c r="E43" s="408"/>
      <c r="F43" s="408"/>
      <c r="G43" s="408"/>
      <c r="H43" s="408"/>
      <c r="I43" s="409"/>
      <c r="J43" s="409"/>
      <c r="K43" s="409"/>
      <c r="L43" s="409"/>
    </row>
    <row r="45" spans="1:12" ht="13.2">
      <c r="A45" s="34" t="s">
        <v>512</v>
      </c>
      <c r="B45" s="389"/>
      <c r="C45" s="389"/>
      <c r="D45" s="389"/>
      <c r="E45" s="389"/>
      <c r="F45" s="389"/>
      <c r="G45" s="389"/>
      <c r="H45" s="389"/>
      <c r="I45" s="389"/>
      <c r="J45" s="389"/>
      <c r="K45" s="389"/>
      <c r="L45" s="389"/>
    </row>
    <row r="46" spans="1:12" ht="13.2">
      <c r="A46" s="411"/>
      <c r="B46" s="408" t="s">
        <v>48</v>
      </c>
      <c r="C46" s="408"/>
      <c r="D46" s="408"/>
      <c r="E46" s="408"/>
      <c r="F46" s="408"/>
      <c r="G46" s="408"/>
      <c r="H46" s="408"/>
      <c r="I46" s="409"/>
      <c r="J46" s="409"/>
      <c r="K46" s="409"/>
      <c r="L46" s="409"/>
    </row>
    <row r="47" spans="1:12" ht="13.2">
      <c r="A47" s="411"/>
      <c r="B47" s="408"/>
      <c r="C47" s="408"/>
      <c r="D47" s="408"/>
      <c r="E47" s="408"/>
      <c r="F47" s="408"/>
      <c r="G47" s="408"/>
      <c r="H47" s="408"/>
      <c r="I47" s="409"/>
      <c r="J47" s="409"/>
      <c r="K47" s="409"/>
      <c r="L47" s="409"/>
    </row>
    <row r="48" spans="1:12" ht="13.2">
      <c r="A48" s="380"/>
      <c r="B48" s="410" t="s">
        <v>49</v>
      </c>
      <c r="C48" s="410"/>
      <c r="D48" s="410"/>
      <c r="E48" s="410"/>
      <c r="F48" s="410"/>
      <c r="G48" s="410"/>
      <c r="H48" s="410"/>
      <c r="I48" s="409"/>
      <c r="J48" s="409"/>
      <c r="K48" s="409"/>
      <c r="L48" s="409"/>
    </row>
    <row r="49" spans="1:12" ht="13.2">
      <c r="A49" s="411"/>
      <c r="B49" s="408" t="s">
        <v>50</v>
      </c>
      <c r="C49" s="408"/>
      <c r="D49" s="408"/>
      <c r="E49" s="408"/>
      <c r="F49" s="408"/>
      <c r="G49" s="408"/>
      <c r="H49" s="408"/>
      <c r="I49" s="409"/>
      <c r="J49" s="409"/>
      <c r="K49" s="409"/>
      <c r="L49" s="409"/>
    </row>
    <row r="50" spans="1:12" ht="13.2">
      <c r="A50" s="411"/>
      <c r="B50" s="408"/>
      <c r="C50" s="408"/>
      <c r="D50" s="408"/>
      <c r="E50" s="408"/>
      <c r="F50" s="408"/>
      <c r="G50" s="408"/>
      <c r="H50" s="408"/>
      <c r="I50" s="409"/>
      <c r="J50" s="409"/>
      <c r="K50" s="409"/>
      <c r="L50" s="409"/>
    </row>
    <row r="51" spans="1:12" ht="13.2">
      <c r="A51" s="34"/>
      <c r="B51" s="389"/>
      <c r="C51" s="389"/>
      <c r="D51" s="389"/>
      <c r="E51" s="389"/>
      <c r="F51" s="389"/>
      <c r="G51" s="389"/>
      <c r="H51" s="389"/>
      <c r="I51" s="389"/>
      <c r="J51" s="389"/>
      <c r="K51" s="389"/>
      <c r="L51" s="389"/>
    </row>
    <row r="52" spans="1:12" ht="13.2">
      <c r="A52" s="34" t="s">
        <v>51</v>
      </c>
      <c r="B52" s="389"/>
      <c r="C52" s="389"/>
      <c r="D52" s="389"/>
      <c r="E52" s="389"/>
      <c r="F52" s="389"/>
      <c r="G52" s="389"/>
      <c r="H52" s="389"/>
      <c r="I52" s="389"/>
      <c r="J52" s="389"/>
      <c r="K52" s="389"/>
      <c r="L52" s="389"/>
    </row>
    <row r="53" spans="1:12" ht="13.2">
      <c r="A53" s="380"/>
      <c r="B53" s="408" t="s">
        <v>52</v>
      </c>
      <c r="C53" s="408"/>
      <c r="D53" s="408"/>
      <c r="E53" s="408"/>
      <c r="F53" s="408"/>
      <c r="G53" s="408"/>
      <c r="H53" s="408"/>
      <c r="I53" s="409"/>
      <c r="J53" s="409"/>
      <c r="K53" s="409"/>
      <c r="L53" s="409"/>
    </row>
  </sheetData>
  <mergeCells count="66">
    <mergeCell ref="B7:H7"/>
    <mergeCell ref="I7:L7"/>
    <mergeCell ref="B10:H10"/>
    <mergeCell ref="I10:L10"/>
    <mergeCell ref="B11:H11"/>
    <mergeCell ref="I11:L11"/>
    <mergeCell ref="B12:H12"/>
    <mergeCell ref="I12:L12"/>
    <mergeCell ref="B13:H13"/>
    <mergeCell ref="I13:L13"/>
    <mergeCell ref="B14:H14"/>
    <mergeCell ref="I14:L14"/>
    <mergeCell ref="B15:H15"/>
    <mergeCell ref="I15:L15"/>
    <mergeCell ref="B21:H21"/>
    <mergeCell ref="I21:L21"/>
    <mergeCell ref="A18:H18"/>
    <mergeCell ref="I18:L18"/>
    <mergeCell ref="A19:A20"/>
    <mergeCell ref="B19:H20"/>
    <mergeCell ref="I19:L20"/>
    <mergeCell ref="A29:H29"/>
    <mergeCell ref="I29:L29"/>
    <mergeCell ref="B30:H30"/>
    <mergeCell ref="I30:L30"/>
    <mergeCell ref="I26:L26"/>
    <mergeCell ref="B28:H28"/>
    <mergeCell ref="I28:L28"/>
    <mergeCell ref="B36:H36"/>
    <mergeCell ref="I36:L36"/>
    <mergeCell ref="B31:H31"/>
    <mergeCell ref="I31:L31"/>
    <mergeCell ref="A32:A33"/>
    <mergeCell ref="B32:H33"/>
    <mergeCell ref="I32:L33"/>
    <mergeCell ref="A22:H22"/>
    <mergeCell ref="I22:L22"/>
    <mergeCell ref="B23:H23"/>
    <mergeCell ref="I23:L23"/>
    <mergeCell ref="B24:H24"/>
    <mergeCell ref="I24:L24"/>
    <mergeCell ref="B25:H25"/>
    <mergeCell ref="I25:L25"/>
    <mergeCell ref="A26:H26"/>
    <mergeCell ref="B27:H27"/>
    <mergeCell ref="I27:L27"/>
    <mergeCell ref="B37:H37"/>
    <mergeCell ref="I37:L37"/>
    <mergeCell ref="B38:H38"/>
    <mergeCell ref="I38:L38"/>
    <mergeCell ref="B39:H39"/>
    <mergeCell ref="I39:L39"/>
    <mergeCell ref="B40:H40"/>
    <mergeCell ref="I40:L40"/>
    <mergeCell ref="B43:H43"/>
    <mergeCell ref="I43:L43"/>
    <mergeCell ref="A46:A47"/>
    <mergeCell ref="B46:H47"/>
    <mergeCell ref="I46:L47"/>
    <mergeCell ref="B53:H53"/>
    <mergeCell ref="I53:L53"/>
    <mergeCell ref="B48:H48"/>
    <mergeCell ref="I48:L48"/>
    <mergeCell ref="A49:A50"/>
    <mergeCell ref="B49:H50"/>
    <mergeCell ref="I49:L50"/>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43"/>
  <sheetViews>
    <sheetView view="pageBreakPreview" zoomScale="98" zoomScaleNormal="100" zoomScaleSheetLayoutView="98" workbookViewId="0">
      <selection activeCell="P7" sqref="P7"/>
    </sheetView>
  </sheetViews>
  <sheetFormatPr defaultRowHeight="16.5" customHeight="1"/>
  <cols>
    <col min="1" max="15" width="5.88671875" style="55" customWidth="1"/>
  </cols>
  <sheetData>
    <row r="1" spans="1:15" ht="16.5" customHeight="1">
      <c r="A1" s="36" t="s">
        <v>53</v>
      </c>
      <c r="B1" s="36"/>
      <c r="C1" s="36"/>
      <c r="D1" s="36"/>
      <c r="E1" s="36"/>
      <c r="F1" s="36"/>
      <c r="G1" s="36"/>
      <c r="H1" s="36"/>
      <c r="I1" s="36"/>
      <c r="J1" s="36"/>
      <c r="K1" s="36"/>
      <c r="L1" s="36"/>
      <c r="M1" s="36"/>
      <c r="N1" s="36"/>
      <c r="O1" s="36"/>
    </row>
    <row r="2" spans="1:15" ht="16.5" customHeight="1">
      <c r="A2" s="453" t="s">
        <v>54</v>
      </c>
      <c r="B2" s="453"/>
      <c r="C2" s="453"/>
      <c r="D2" s="453"/>
      <c r="E2" s="453"/>
      <c r="F2" s="453"/>
      <c r="G2" s="453"/>
      <c r="H2" s="453"/>
      <c r="I2" s="453"/>
      <c r="J2" s="453"/>
      <c r="K2" s="453"/>
      <c r="L2" s="453"/>
      <c r="M2" s="453"/>
      <c r="N2" s="453"/>
      <c r="O2" s="453"/>
    </row>
    <row r="3" spans="1:15" ht="16.5" customHeight="1">
      <c r="A3" s="37"/>
      <c r="B3" s="15"/>
      <c r="C3" s="15"/>
      <c r="D3" s="15"/>
      <c r="E3" s="15"/>
      <c r="F3" s="37"/>
      <c r="G3" s="37"/>
      <c r="H3" s="37"/>
      <c r="I3" s="37" t="s">
        <v>23</v>
      </c>
      <c r="J3" s="38"/>
      <c r="K3" s="37" t="s">
        <v>55</v>
      </c>
      <c r="L3" s="38"/>
      <c r="M3" s="37" t="s">
        <v>56</v>
      </c>
      <c r="N3" s="38"/>
      <c r="O3" s="37" t="s">
        <v>57</v>
      </c>
    </row>
    <row r="4" spans="1:15" ht="16.5" customHeight="1">
      <c r="A4" s="37"/>
      <c r="B4" s="37" t="s">
        <v>58</v>
      </c>
      <c r="C4" s="15"/>
      <c r="D4" s="15"/>
      <c r="E4" s="15"/>
      <c r="F4" s="37"/>
      <c r="G4" s="37"/>
      <c r="H4" s="37"/>
      <c r="I4" s="37"/>
      <c r="J4" s="37"/>
      <c r="K4" s="37"/>
      <c r="L4" s="37"/>
      <c r="M4" s="37"/>
      <c r="N4" s="37"/>
      <c r="O4" s="37"/>
    </row>
    <row r="5" spans="1:15" ht="16.5" customHeight="1">
      <c r="A5" s="37"/>
      <c r="B5" s="15"/>
      <c r="C5" s="15"/>
      <c r="D5" s="15"/>
      <c r="E5" s="15"/>
      <c r="F5" s="37"/>
      <c r="G5" s="37"/>
      <c r="H5" s="37" t="s">
        <v>59</v>
      </c>
      <c r="I5" s="468" t="s">
        <v>615</v>
      </c>
      <c r="J5" s="468"/>
      <c r="K5" s="468"/>
      <c r="L5" s="468"/>
      <c r="M5" s="468"/>
      <c r="N5" s="468"/>
      <c r="O5" s="468"/>
    </row>
    <row r="6" spans="1:15" ht="16.5" customHeight="1">
      <c r="A6" s="37"/>
      <c r="B6" s="15"/>
      <c r="C6" s="15"/>
      <c r="D6" s="15"/>
      <c r="E6" s="15"/>
      <c r="F6" s="37"/>
      <c r="G6" s="37"/>
      <c r="H6" s="37"/>
      <c r="I6" s="468"/>
      <c r="J6" s="468"/>
      <c r="K6" s="468"/>
      <c r="L6" s="468"/>
      <c r="M6" s="468"/>
      <c r="N6" s="468"/>
      <c r="O6" s="468"/>
    </row>
    <row r="7" spans="1:15" ht="16.5" customHeight="1">
      <c r="A7" s="37"/>
      <c r="B7" s="15"/>
      <c r="C7" s="15"/>
      <c r="D7" s="15"/>
      <c r="E7" s="15"/>
      <c r="F7" s="37"/>
      <c r="G7" s="37"/>
      <c r="H7" s="37"/>
      <c r="I7" s="37"/>
      <c r="J7" s="39" t="s">
        <v>60</v>
      </c>
      <c r="K7" s="40"/>
      <c r="L7" s="40"/>
      <c r="M7" s="40"/>
      <c r="N7" s="40"/>
      <c r="O7" s="40"/>
    </row>
    <row r="8" spans="1:15" ht="16.5" customHeight="1">
      <c r="A8" s="37"/>
      <c r="B8" s="15"/>
      <c r="C8" s="15"/>
      <c r="D8" s="15"/>
      <c r="E8" s="15"/>
      <c r="F8" s="37"/>
      <c r="G8" s="37"/>
      <c r="H8" s="37" t="s">
        <v>61</v>
      </c>
      <c r="I8" s="454" t="s">
        <v>614</v>
      </c>
      <c r="J8" s="454"/>
      <c r="K8" s="454"/>
      <c r="L8" s="454"/>
      <c r="M8" s="454"/>
      <c r="N8" s="454"/>
      <c r="O8" s="454"/>
    </row>
    <row r="9" spans="1:15" ht="16.5" customHeight="1">
      <c r="A9" s="37"/>
      <c r="B9" s="15"/>
      <c r="C9" s="15"/>
      <c r="D9" s="15"/>
      <c r="E9" s="15"/>
      <c r="F9" s="37"/>
      <c r="G9" s="37"/>
      <c r="H9" s="37"/>
      <c r="I9" s="455" t="s">
        <v>629</v>
      </c>
      <c r="J9" s="455"/>
      <c r="K9" s="455"/>
      <c r="L9" s="455"/>
      <c r="M9" s="455"/>
      <c r="N9" s="455"/>
      <c r="O9" s="455"/>
    </row>
    <row r="10" spans="1:15" ht="16.5" customHeight="1">
      <c r="A10" s="37"/>
      <c r="B10" s="15"/>
      <c r="C10" s="15"/>
      <c r="D10" s="15"/>
      <c r="E10" s="15"/>
      <c r="F10" s="37"/>
      <c r="G10" s="37"/>
      <c r="H10" s="37"/>
      <c r="I10" s="37"/>
      <c r="J10" s="39" t="s">
        <v>62</v>
      </c>
      <c r="K10" s="39"/>
      <c r="L10" s="39"/>
      <c r="M10" s="39"/>
      <c r="N10" s="39"/>
      <c r="O10" s="39"/>
    </row>
    <row r="11" spans="1:15" ht="16.5" customHeight="1">
      <c r="A11" s="37"/>
      <c r="B11" s="15"/>
      <c r="C11" s="15"/>
      <c r="D11" s="15"/>
      <c r="E11" s="15"/>
      <c r="F11" s="37"/>
      <c r="G11" s="37"/>
      <c r="H11" s="37"/>
      <c r="I11" s="37"/>
      <c r="J11" s="37"/>
      <c r="K11" s="37"/>
      <c r="L11" s="37"/>
      <c r="M11" s="37"/>
      <c r="N11" s="37"/>
      <c r="O11" s="37"/>
    </row>
    <row r="12" spans="1:15" ht="16.5" customHeight="1">
      <c r="A12" s="466" t="s">
        <v>628</v>
      </c>
      <c r="B12" s="466"/>
      <c r="C12" s="466"/>
      <c r="D12" s="466"/>
      <c r="E12" s="466"/>
      <c r="F12" s="466"/>
      <c r="G12" s="466"/>
      <c r="H12" s="466"/>
      <c r="I12" s="466"/>
      <c r="J12" s="466"/>
      <c r="K12" s="466"/>
      <c r="L12" s="466"/>
      <c r="M12" s="466"/>
      <c r="N12" s="466"/>
      <c r="O12" s="466"/>
    </row>
    <row r="13" spans="1:15" ht="16.5" customHeight="1">
      <c r="A13" s="467"/>
      <c r="B13" s="467"/>
      <c r="C13" s="467"/>
      <c r="D13" s="467"/>
      <c r="E13" s="467"/>
      <c r="F13" s="467"/>
      <c r="G13" s="467"/>
      <c r="H13" s="467"/>
      <c r="I13" s="467"/>
      <c r="J13" s="467"/>
      <c r="K13" s="467"/>
      <c r="L13" s="467"/>
      <c r="M13" s="467"/>
      <c r="N13" s="467"/>
      <c r="O13" s="467"/>
    </row>
    <row r="14" spans="1:15" ht="16.5" customHeight="1">
      <c r="A14" s="421" t="s">
        <v>63</v>
      </c>
      <c r="B14" s="422"/>
      <c r="C14" s="422"/>
      <c r="D14" s="422"/>
      <c r="E14" s="423"/>
      <c r="F14" s="41"/>
      <c r="G14" s="440" t="s">
        <v>65</v>
      </c>
      <c r="H14" s="441"/>
      <c r="I14" s="441"/>
      <c r="J14" s="441"/>
      <c r="K14" s="41"/>
      <c r="L14" s="440" t="s">
        <v>66</v>
      </c>
      <c r="M14" s="441"/>
      <c r="N14" s="441"/>
      <c r="O14" s="465"/>
    </row>
    <row r="15" spans="1:15" ht="16.5" customHeight="1">
      <c r="A15" s="462"/>
      <c r="B15" s="463"/>
      <c r="C15" s="463"/>
      <c r="D15" s="463"/>
      <c r="E15" s="464"/>
      <c r="F15" s="41"/>
      <c r="G15" s="440" t="s">
        <v>67</v>
      </c>
      <c r="H15" s="441"/>
      <c r="I15" s="441"/>
      <c r="J15" s="441"/>
      <c r="K15" s="41"/>
      <c r="L15" s="440" t="s">
        <v>68</v>
      </c>
      <c r="M15" s="441"/>
      <c r="N15" s="441"/>
      <c r="O15" s="465"/>
    </row>
    <row r="16" spans="1:15" ht="16.5" customHeight="1">
      <c r="A16" s="462"/>
      <c r="B16" s="463"/>
      <c r="C16" s="463"/>
      <c r="D16" s="463"/>
      <c r="E16" s="464"/>
      <c r="F16" s="41"/>
      <c r="G16" s="440" t="s">
        <v>69</v>
      </c>
      <c r="H16" s="441"/>
      <c r="I16" s="441"/>
      <c r="J16" s="441"/>
      <c r="K16" s="41"/>
      <c r="L16" s="440" t="s">
        <v>70</v>
      </c>
      <c r="M16" s="441"/>
      <c r="N16" s="441"/>
      <c r="O16" s="465"/>
    </row>
    <row r="17" spans="1:15" ht="16.5" customHeight="1">
      <c r="A17" s="462"/>
      <c r="B17" s="463"/>
      <c r="C17" s="463"/>
      <c r="D17" s="463"/>
      <c r="E17" s="464"/>
      <c r="F17" s="41"/>
      <c r="G17" s="440" t="s">
        <v>71</v>
      </c>
      <c r="H17" s="441"/>
      <c r="I17" s="441"/>
      <c r="J17" s="441"/>
      <c r="K17" s="442" t="s">
        <v>64</v>
      </c>
      <c r="L17" s="443"/>
      <c r="M17" s="443"/>
      <c r="N17" s="443"/>
      <c r="O17" s="444"/>
    </row>
    <row r="18" spans="1:15" ht="16.5" customHeight="1">
      <c r="A18" s="427" t="s">
        <v>72</v>
      </c>
      <c r="B18" s="428"/>
      <c r="C18" s="428"/>
      <c r="D18" s="428"/>
      <c r="E18" s="429"/>
      <c r="F18" s="456" t="s">
        <v>616</v>
      </c>
      <c r="G18" s="457"/>
      <c r="H18" s="457"/>
      <c r="I18" s="457"/>
      <c r="J18" s="457"/>
      <c r="K18" s="457"/>
      <c r="L18" s="457"/>
      <c r="M18" s="457"/>
      <c r="N18" s="457"/>
      <c r="O18" s="458"/>
    </row>
    <row r="19" spans="1:15" ht="16.5" customHeight="1">
      <c r="A19" s="430"/>
      <c r="B19" s="431"/>
      <c r="C19" s="431"/>
      <c r="D19" s="431"/>
      <c r="E19" s="432"/>
      <c r="F19" s="459" t="s">
        <v>617</v>
      </c>
      <c r="G19" s="460"/>
      <c r="H19" s="460"/>
      <c r="I19" s="460"/>
      <c r="J19" s="460"/>
      <c r="K19" s="460"/>
      <c r="L19" s="460"/>
      <c r="M19" s="460"/>
      <c r="N19" s="460"/>
      <c r="O19" s="461"/>
    </row>
    <row r="20" spans="1:15" ht="16.5" customHeight="1">
      <c r="A20" s="445" t="s">
        <v>73</v>
      </c>
      <c r="B20" s="446"/>
      <c r="C20" s="446"/>
      <c r="D20" s="446"/>
      <c r="E20" s="447"/>
      <c r="F20" s="448"/>
      <c r="G20" s="449"/>
      <c r="H20" s="449"/>
      <c r="I20" s="449"/>
      <c r="J20" s="449"/>
      <c r="K20" s="449"/>
      <c r="L20" s="449"/>
      <c r="M20" s="449"/>
      <c r="N20" s="449"/>
      <c r="O20" s="450"/>
    </row>
    <row r="21" spans="1:15" ht="16.5" customHeight="1">
      <c r="A21" s="418" t="s">
        <v>74</v>
      </c>
      <c r="B21" s="419"/>
      <c r="C21" s="419"/>
      <c r="D21" s="419"/>
      <c r="E21" s="420"/>
      <c r="F21" s="42" t="s">
        <v>75</v>
      </c>
      <c r="G21" s="43">
        <v>4</v>
      </c>
      <c r="H21" s="44" t="s">
        <v>22</v>
      </c>
      <c r="I21" s="45" t="s">
        <v>76</v>
      </c>
      <c r="J21" s="46" t="s">
        <v>75</v>
      </c>
      <c r="K21" s="46">
        <v>6</v>
      </c>
      <c r="L21" s="44" t="s">
        <v>22</v>
      </c>
      <c r="M21" s="44"/>
      <c r="N21" s="44"/>
      <c r="O21" s="47"/>
    </row>
    <row r="22" spans="1:15" ht="16.5" customHeight="1">
      <c r="A22" s="418" t="s">
        <v>533</v>
      </c>
      <c r="B22" s="419"/>
      <c r="C22" s="419"/>
      <c r="D22" s="419"/>
      <c r="E22" s="420"/>
      <c r="F22" s="415" t="s">
        <v>77</v>
      </c>
      <c r="G22" s="416"/>
      <c r="H22" s="416"/>
      <c r="I22" s="416"/>
      <c r="J22" s="416"/>
      <c r="K22" s="416"/>
      <c r="L22" s="416"/>
      <c r="M22" s="416"/>
      <c r="N22" s="416"/>
      <c r="O22" s="417"/>
    </row>
    <row r="23" spans="1:15" ht="16.5" customHeight="1">
      <c r="A23" s="421" t="s">
        <v>78</v>
      </c>
      <c r="B23" s="422"/>
      <c r="C23" s="422"/>
      <c r="D23" s="422"/>
      <c r="E23" s="423"/>
      <c r="F23" s="427" t="s">
        <v>77</v>
      </c>
      <c r="G23" s="428"/>
      <c r="H23" s="428"/>
      <c r="I23" s="428"/>
      <c r="J23" s="428"/>
      <c r="K23" s="428"/>
      <c r="L23" s="428"/>
      <c r="M23" s="428"/>
      <c r="N23" s="428"/>
      <c r="O23" s="429"/>
    </row>
    <row r="24" spans="1:15" ht="16.5" customHeight="1">
      <c r="A24" s="424"/>
      <c r="B24" s="425"/>
      <c r="C24" s="425"/>
      <c r="D24" s="425"/>
      <c r="E24" s="426"/>
      <c r="F24" s="430"/>
      <c r="G24" s="431"/>
      <c r="H24" s="431"/>
      <c r="I24" s="431"/>
      <c r="J24" s="431"/>
      <c r="K24" s="431"/>
      <c r="L24" s="431"/>
      <c r="M24" s="431"/>
      <c r="N24" s="431"/>
      <c r="O24" s="432"/>
    </row>
    <row r="25" spans="1:15" ht="16.5" customHeight="1">
      <c r="A25" s="421" t="s">
        <v>79</v>
      </c>
      <c r="B25" s="422"/>
      <c r="C25" s="422"/>
      <c r="D25" s="422"/>
      <c r="E25" s="423"/>
      <c r="F25" s="427" t="s">
        <v>77</v>
      </c>
      <c r="G25" s="428"/>
      <c r="H25" s="428"/>
      <c r="I25" s="428"/>
      <c r="J25" s="428"/>
      <c r="K25" s="428"/>
      <c r="L25" s="428"/>
      <c r="M25" s="428"/>
      <c r="N25" s="428"/>
      <c r="O25" s="429"/>
    </row>
    <row r="26" spans="1:15" ht="16.5" customHeight="1">
      <c r="A26" s="424"/>
      <c r="B26" s="425"/>
      <c r="C26" s="425"/>
      <c r="D26" s="425"/>
      <c r="E26" s="426"/>
      <c r="F26" s="430"/>
      <c r="G26" s="431"/>
      <c r="H26" s="431"/>
      <c r="I26" s="431"/>
      <c r="J26" s="431"/>
      <c r="K26" s="431"/>
      <c r="L26" s="431"/>
      <c r="M26" s="431"/>
      <c r="N26" s="431"/>
      <c r="O26" s="432"/>
    </row>
    <row r="27" spans="1:15" ht="16.5" customHeight="1">
      <c r="A27" s="421" t="s">
        <v>80</v>
      </c>
      <c r="B27" s="422"/>
      <c r="C27" s="422"/>
      <c r="D27" s="422"/>
      <c r="E27" s="423"/>
      <c r="F27" s="427" t="s">
        <v>77</v>
      </c>
      <c r="G27" s="428"/>
      <c r="H27" s="428"/>
      <c r="I27" s="428"/>
      <c r="J27" s="428"/>
      <c r="K27" s="428"/>
      <c r="L27" s="428"/>
      <c r="M27" s="428"/>
      <c r="N27" s="428"/>
      <c r="O27" s="429"/>
    </row>
    <row r="28" spans="1:15" ht="26.1" customHeight="1">
      <c r="A28" s="424"/>
      <c r="B28" s="425"/>
      <c r="C28" s="425"/>
      <c r="D28" s="425"/>
      <c r="E28" s="426"/>
      <c r="F28" s="430"/>
      <c r="G28" s="431"/>
      <c r="H28" s="431"/>
      <c r="I28" s="431"/>
      <c r="J28" s="431"/>
      <c r="K28" s="431"/>
      <c r="L28" s="431"/>
      <c r="M28" s="431"/>
      <c r="N28" s="431"/>
      <c r="O28" s="432"/>
    </row>
    <row r="29" spans="1:15" ht="16.5" customHeight="1">
      <c r="A29" s="418" t="s">
        <v>81</v>
      </c>
      <c r="B29" s="419"/>
      <c r="C29" s="419"/>
      <c r="D29" s="419"/>
      <c r="E29" s="420"/>
      <c r="F29" s="415" t="s">
        <v>77</v>
      </c>
      <c r="G29" s="416"/>
      <c r="H29" s="416"/>
      <c r="I29" s="416"/>
      <c r="J29" s="416"/>
      <c r="K29" s="416"/>
      <c r="L29" s="416"/>
      <c r="M29" s="416"/>
      <c r="N29" s="416"/>
      <c r="O29" s="417"/>
    </row>
    <row r="30" spans="1:15" ht="16.5" customHeight="1">
      <c r="A30" s="418" t="s">
        <v>82</v>
      </c>
      <c r="B30" s="419"/>
      <c r="C30" s="419"/>
      <c r="D30" s="419"/>
      <c r="E30" s="420"/>
      <c r="F30" s="415" t="s">
        <v>77</v>
      </c>
      <c r="G30" s="416"/>
      <c r="H30" s="416"/>
      <c r="I30" s="416"/>
      <c r="J30" s="416"/>
      <c r="K30" s="416"/>
      <c r="L30" s="416"/>
      <c r="M30" s="416"/>
      <c r="N30" s="416"/>
      <c r="O30" s="417"/>
    </row>
    <row r="31" spans="1:15" ht="16.5" customHeight="1">
      <c r="A31" s="421" t="s">
        <v>83</v>
      </c>
      <c r="B31" s="422"/>
      <c r="C31" s="422"/>
      <c r="D31" s="422"/>
      <c r="E31" s="423"/>
      <c r="F31" s="427"/>
      <c r="G31" s="428"/>
      <c r="H31" s="428"/>
      <c r="I31" s="428"/>
      <c r="J31" s="428"/>
      <c r="K31" s="428"/>
      <c r="L31" s="428"/>
      <c r="M31" s="428"/>
      <c r="N31" s="428"/>
      <c r="O31" s="429"/>
    </row>
    <row r="32" spans="1:15" ht="16.5" customHeight="1">
      <c r="A32" s="424"/>
      <c r="B32" s="425"/>
      <c r="C32" s="425"/>
      <c r="D32" s="425"/>
      <c r="E32" s="426"/>
      <c r="F32" s="430"/>
      <c r="G32" s="431"/>
      <c r="H32" s="431"/>
      <c r="I32" s="431"/>
      <c r="J32" s="431"/>
      <c r="K32" s="431"/>
      <c r="L32" s="431"/>
      <c r="M32" s="431"/>
      <c r="N32" s="431"/>
      <c r="O32" s="432"/>
    </row>
    <row r="33" spans="1:15" ht="30.6" customHeight="1">
      <c r="A33" s="48" t="s">
        <v>84</v>
      </c>
      <c r="B33" s="452" t="s">
        <v>85</v>
      </c>
      <c r="C33" s="452"/>
      <c r="D33" s="452"/>
      <c r="E33" s="452"/>
      <c r="F33" s="452"/>
      <c r="G33" s="452"/>
      <c r="H33" s="452"/>
      <c r="I33" s="452"/>
      <c r="J33" s="452"/>
      <c r="K33" s="452"/>
      <c r="L33" s="452"/>
      <c r="M33" s="452"/>
      <c r="N33" s="452"/>
      <c r="O33" s="452"/>
    </row>
    <row r="34" spans="1:15" ht="16.5" customHeight="1">
      <c r="A34" s="49" t="s">
        <v>86</v>
      </c>
      <c r="B34" s="50" t="s">
        <v>87</v>
      </c>
      <c r="C34" s="50"/>
      <c r="D34" s="50"/>
      <c r="E34" s="50"/>
      <c r="F34" s="50"/>
      <c r="G34" s="50"/>
      <c r="H34" s="50"/>
      <c r="I34" s="50"/>
      <c r="J34" s="50"/>
      <c r="K34" s="50"/>
      <c r="L34" s="50"/>
      <c r="M34" s="50"/>
      <c r="N34" s="50"/>
      <c r="O34" s="50"/>
    </row>
    <row r="35" spans="1:15" ht="27.75" customHeight="1">
      <c r="A35" s="49" t="s">
        <v>88</v>
      </c>
      <c r="B35" s="433" t="s">
        <v>89</v>
      </c>
      <c r="C35" s="433"/>
      <c r="D35" s="433"/>
      <c r="E35" s="433"/>
      <c r="F35" s="433"/>
      <c r="G35" s="433"/>
      <c r="H35" s="433"/>
      <c r="I35" s="433"/>
      <c r="J35" s="433"/>
      <c r="K35" s="433"/>
      <c r="L35" s="433"/>
      <c r="M35" s="433"/>
      <c r="N35" s="433"/>
      <c r="O35" s="433"/>
    </row>
    <row r="36" spans="1:15" ht="16.5" customHeight="1">
      <c r="A36" s="49" t="s">
        <v>90</v>
      </c>
      <c r="B36" s="451" t="s">
        <v>91</v>
      </c>
      <c r="C36" s="451"/>
      <c r="D36" s="451"/>
      <c r="E36" s="451"/>
      <c r="F36" s="451"/>
      <c r="G36" s="451"/>
      <c r="H36" s="451"/>
      <c r="I36" s="451"/>
      <c r="J36" s="451"/>
      <c r="K36" s="451"/>
      <c r="L36" s="451"/>
      <c r="M36" s="451"/>
      <c r="N36" s="451"/>
      <c r="O36" s="451"/>
    </row>
    <row r="37" spans="1:15" ht="16.5" customHeight="1">
      <c r="A37" s="49" t="s">
        <v>92</v>
      </c>
      <c r="B37" s="51" t="s">
        <v>93</v>
      </c>
      <c r="C37" s="52"/>
      <c r="D37" s="52"/>
      <c r="E37" s="52"/>
      <c r="F37" s="52"/>
      <c r="G37" s="52"/>
      <c r="H37" s="52"/>
      <c r="I37" s="52"/>
      <c r="J37" s="52"/>
      <c r="K37" s="52"/>
      <c r="L37" s="52"/>
      <c r="M37" s="52"/>
      <c r="N37" s="52"/>
      <c r="O37" s="52"/>
    </row>
    <row r="38" spans="1:15" ht="16.5" customHeight="1">
      <c r="A38" s="49" t="s">
        <v>94</v>
      </c>
      <c r="B38" s="433" t="s">
        <v>95</v>
      </c>
      <c r="C38" s="433"/>
      <c r="D38" s="433"/>
      <c r="E38" s="433"/>
      <c r="F38" s="433"/>
      <c r="G38" s="433"/>
      <c r="H38" s="433"/>
      <c r="I38" s="433"/>
      <c r="J38" s="433"/>
      <c r="K38" s="433"/>
      <c r="L38" s="433"/>
      <c r="M38" s="433"/>
      <c r="N38" s="433"/>
      <c r="O38" s="433"/>
    </row>
    <row r="39" spans="1:15" ht="16.5" customHeight="1">
      <c r="A39" s="36"/>
      <c r="B39" s="434"/>
      <c r="C39" s="434"/>
      <c r="D39" s="434"/>
      <c r="E39" s="434"/>
      <c r="F39" s="434"/>
      <c r="G39" s="434"/>
      <c r="H39" s="434"/>
      <c r="I39" s="434"/>
      <c r="J39" s="434"/>
      <c r="K39" s="434"/>
      <c r="L39" s="434"/>
      <c r="M39" s="434"/>
      <c r="N39" s="434"/>
      <c r="O39" s="434"/>
    </row>
    <row r="40" spans="1:15" ht="30.75" customHeight="1">
      <c r="A40" s="427" t="s">
        <v>96</v>
      </c>
      <c r="B40" s="429"/>
      <c r="C40" s="53" t="s">
        <v>59</v>
      </c>
      <c r="D40" s="54"/>
      <c r="E40" s="22"/>
      <c r="F40" s="437"/>
      <c r="G40" s="438"/>
      <c r="H40" s="438"/>
      <c r="I40" s="438"/>
      <c r="J40" s="438"/>
      <c r="K40" s="438"/>
      <c r="L40" s="438"/>
      <c r="M40" s="438"/>
      <c r="N40" s="438"/>
      <c r="O40" s="439"/>
    </row>
    <row r="41" spans="1:15" ht="16.5" customHeight="1">
      <c r="A41" s="435"/>
      <c r="B41" s="436"/>
      <c r="C41" s="53" t="s">
        <v>97</v>
      </c>
      <c r="D41" s="54"/>
      <c r="E41" s="22"/>
      <c r="F41" s="437"/>
      <c r="G41" s="438"/>
      <c r="H41" s="438"/>
      <c r="I41" s="438"/>
      <c r="J41" s="438"/>
      <c r="K41" s="438"/>
      <c r="L41" s="438"/>
      <c r="M41" s="438"/>
      <c r="N41" s="438"/>
      <c r="O41" s="439"/>
    </row>
    <row r="42" spans="1:15" ht="16.5" customHeight="1">
      <c r="A42" s="435"/>
      <c r="B42" s="436"/>
      <c r="C42" s="53" t="s">
        <v>98</v>
      </c>
      <c r="D42" s="54"/>
      <c r="E42" s="22"/>
      <c r="F42" s="437"/>
      <c r="G42" s="438"/>
      <c r="H42" s="438"/>
      <c r="I42" s="438"/>
      <c r="J42" s="438"/>
      <c r="K42" s="438"/>
      <c r="L42" s="438"/>
      <c r="M42" s="438"/>
      <c r="N42" s="438"/>
      <c r="O42" s="439"/>
    </row>
    <row r="43" spans="1:15" ht="16.5" customHeight="1">
      <c r="A43" s="430"/>
      <c r="B43" s="432"/>
      <c r="C43" s="53" t="s">
        <v>99</v>
      </c>
      <c r="D43" s="54"/>
      <c r="E43" s="22"/>
      <c r="F43" s="437"/>
      <c r="G43" s="438"/>
      <c r="H43" s="438"/>
      <c r="I43" s="438"/>
      <c r="J43" s="438"/>
      <c r="K43" s="438"/>
      <c r="L43" s="438"/>
      <c r="M43" s="438"/>
      <c r="N43" s="438"/>
      <c r="O43" s="439"/>
    </row>
  </sheetData>
  <protectedRanges>
    <protectedRange password="C727" sqref="A12 C12:O12" name="範囲1_1_1"/>
    <protectedRange password="C727" sqref="A14:E17" name="範囲1_2_1"/>
    <protectedRange password="C727" sqref="A38:O39" name="範囲1_3_1"/>
  </protectedRanges>
  <mergeCells count="43">
    <mergeCell ref="A21:E21"/>
    <mergeCell ref="A2:O2"/>
    <mergeCell ref="I8:O8"/>
    <mergeCell ref="I9:O9"/>
    <mergeCell ref="A18:E19"/>
    <mergeCell ref="F18:O18"/>
    <mergeCell ref="F19:O19"/>
    <mergeCell ref="A14:E17"/>
    <mergeCell ref="G14:J14"/>
    <mergeCell ref="L14:O14"/>
    <mergeCell ref="G15:J15"/>
    <mergeCell ref="L15:O15"/>
    <mergeCell ref="A12:O13"/>
    <mergeCell ref="I5:O6"/>
    <mergeCell ref="G16:J16"/>
    <mergeCell ref="L16:O16"/>
    <mergeCell ref="G17:J17"/>
    <mergeCell ref="K17:O17"/>
    <mergeCell ref="A20:E20"/>
    <mergeCell ref="F20:O20"/>
    <mergeCell ref="B36:O36"/>
    <mergeCell ref="A22:E22"/>
    <mergeCell ref="F22:O22"/>
    <mergeCell ref="B35:O35"/>
    <mergeCell ref="A25:E26"/>
    <mergeCell ref="F25:O26"/>
    <mergeCell ref="A27:E28"/>
    <mergeCell ref="F27:O28"/>
    <mergeCell ref="B33:O33"/>
    <mergeCell ref="A23:E24"/>
    <mergeCell ref="F23:O24"/>
    <mergeCell ref="A29:E29"/>
    <mergeCell ref="B38:O39"/>
    <mergeCell ref="A40:B43"/>
    <mergeCell ref="F40:O40"/>
    <mergeCell ref="F41:O41"/>
    <mergeCell ref="F42:O42"/>
    <mergeCell ref="F43:O43"/>
    <mergeCell ref="F29:O29"/>
    <mergeCell ref="A30:E30"/>
    <mergeCell ref="F30:O30"/>
    <mergeCell ref="A31:E32"/>
    <mergeCell ref="F31:O32"/>
  </mergeCells>
  <phoneticPr fontId="3"/>
  <dataValidations count="2">
    <dataValidation type="list" allowBlank="1" showInputMessage="1" showErrorMessage="1" promptTitle="リストから選択してください" sqref="F983060:O983060 F65556:O65556 F131092:O131092 F196628:O196628 F262164:O262164 F327700:O327700 F393236:O393236 F458772:O458772 F524308:O524308 F589844:O589844 F655380:O655380 F720916:O720916 F786452:O786452 F851988:O851988 F917524:O917524" xr:uid="{00000000-0002-0000-0200-000000000000}">
      <formula1>業種コード</formula1>
    </dataValidation>
    <dataValidation type="list" allowBlank="1" showInputMessage="1" showErrorMessage="1" sqref="F14:F17 F65550:F65553 F131086:F131089 F196622:F196625 F262158:F262161 F327694:F327697 F393230:F393233 F458766:F458769 F524302:F524305 F589838:F589841 F655374:F655377 F720910:F720913 F786446:F786449 F851982:F851985 F917518:F917521 F983054:F983057 K14:K16 K65550:K65552 K131086:K131088 K196622:K196624 K262158:K262160 K327694:K327696 K393230:K393232 K458766:K458768 K524302:K524304 K589838:K589840 K655374:K655376 K720910:K720912 K786446:K786448 K851982:K851984 K917518:K917520 K983054:K983056" xr:uid="{00000000-0002-0000-0200-000001000000}">
      <formula1>"　,レ"</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リストから選択してください" xr:uid="{00000000-0002-0000-0200-000002000000}">
          <x14:formula1>
            <xm:f>'（参考）業種コード'!$B$2:$B$100</xm:f>
          </x14:formula1>
          <xm:sqref>F20:O20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G214"/>
  <sheetViews>
    <sheetView view="pageBreakPreview" topLeftCell="A46" zoomScale="118" zoomScaleNormal="100" zoomScaleSheetLayoutView="118" workbookViewId="0">
      <selection activeCell="P211" sqref="P211"/>
    </sheetView>
  </sheetViews>
  <sheetFormatPr defaultColWidth="9" defaultRowHeight="13.2"/>
  <cols>
    <col min="1" max="1" width="5" style="57" customWidth="1"/>
    <col min="2" max="2" width="8.109375" style="57" customWidth="1"/>
    <col min="3" max="3" width="16.33203125" style="155" customWidth="1"/>
    <col min="4" max="7" width="7.33203125" style="57" customWidth="1"/>
    <col min="8" max="13" width="8.109375" style="57" customWidth="1"/>
    <col min="14" max="14" width="9" style="33"/>
    <col min="15" max="17" width="9" style="33" customWidth="1"/>
    <col min="18" max="16384" width="9" style="33"/>
  </cols>
  <sheetData>
    <row r="1" spans="1:13">
      <c r="A1" s="11" t="s">
        <v>18</v>
      </c>
      <c r="B1" s="11"/>
      <c r="C1" s="40"/>
      <c r="D1" s="11"/>
      <c r="E1" s="11"/>
      <c r="F1" s="11"/>
      <c r="G1" s="11"/>
      <c r="H1" s="11"/>
      <c r="I1" s="11"/>
      <c r="J1" s="11"/>
      <c r="K1" s="11"/>
      <c r="L1" s="11"/>
      <c r="M1" s="56" t="s">
        <v>673</v>
      </c>
    </row>
    <row r="2" spans="1:13" ht="21.75" customHeight="1">
      <c r="A2" s="57" t="s">
        <v>532</v>
      </c>
    </row>
    <row r="3" spans="1:13" ht="21.75" customHeight="1">
      <c r="A3" s="536" t="s">
        <v>429</v>
      </c>
      <c r="B3" s="536"/>
      <c r="C3" s="536"/>
      <c r="D3" s="537"/>
      <c r="E3" s="537"/>
      <c r="F3" s="532" t="s">
        <v>100</v>
      </c>
      <c r="G3" s="532"/>
      <c r="H3" s="532" t="s">
        <v>61</v>
      </c>
      <c r="I3" s="532"/>
      <c r="J3" s="11"/>
      <c r="K3" s="11"/>
      <c r="L3" s="11"/>
      <c r="M3" s="56"/>
    </row>
    <row r="4" spans="1:13" ht="21.75" customHeight="1">
      <c r="A4" s="536"/>
      <c r="B4" s="536"/>
      <c r="C4" s="536"/>
      <c r="D4" s="534" t="s">
        <v>101</v>
      </c>
      <c r="E4" s="534"/>
      <c r="F4" s="535"/>
      <c r="G4" s="535"/>
      <c r="H4" s="535"/>
      <c r="I4" s="535"/>
      <c r="J4" s="11"/>
      <c r="K4" s="11"/>
      <c r="L4" s="11"/>
      <c r="M4" s="56"/>
    </row>
    <row r="5" spans="1:13" ht="21.75" customHeight="1">
      <c r="A5" s="536"/>
      <c r="B5" s="536"/>
      <c r="C5" s="536"/>
      <c r="D5" s="534" t="s">
        <v>102</v>
      </c>
      <c r="E5" s="534"/>
      <c r="F5" s="535"/>
      <c r="G5" s="535"/>
      <c r="H5" s="535"/>
      <c r="I5" s="535"/>
      <c r="J5" s="11"/>
      <c r="K5" s="11"/>
      <c r="L5" s="11"/>
      <c r="M5" s="56"/>
    </row>
    <row r="6" spans="1:13" ht="21.75" customHeight="1">
      <c r="A6" s="536"/>
      <c r="B6" s="536"/>
      <c r="C6" s="536"/>
      <c r="D6" s="534" t="s">
        <v>103</v>
      </c>
      <c r="E6" s="534"/>
      <c r="F6" s="535"/>
      <c r="G6" s="535"/>
      <c r="H6" s="535"/>
      <c r="I6" s="535"/>
      <c r="J6" s="11"/>
      <c r="K6" s="11"/>
      <c r="L6" s="11"/>
      <c r="M6" s="56"/>
    </row>
    <row r="7" spans="1:13" s="136" customFormat="1" ht="12.6" customHeight="1">
      <c r="A7" s="547" t="s">
        <v>104</v>
      </c>
      <c r="B7" s="547"/>
      <c r="C7" s="547"/>
      <c r="D7" s="547"/>
      <c r="E7" s="547"/>
      <c r="F7" s="547"/>
      <c r="G7" s="547"/>
      <c r="H7" s="547"/>
      <c r="I7" s="547"/>
      <c r="J7" s="547"/>
      <c r="K7" s="547"/>
      <c r="L7" s="57"/>
      <c r="M7" s="57"/>
    </row>
    <row r="8" spans="1:13" ht="21.75" customHeight="1">
      <c r="A8" s="58"/>
      <c r="B8" s="58"/>
      <c r="C8" s="156"/>
      <c r="D8" s="58"/>
      <c r="E8" s="58"/>
      <c r="F8" s="58"/>
      <c r="G8" s="58"/>
      <c r="H8" s="58"/>
      <c r="I8" s="58"/>
      <c r="J8" s="58"/>
      <c r="K8" s="58"/>
      <c r="L8" s="58"/>
      <c r="M8" s="58"/>
    </row>
    <row r="9" spans="1:13" ht="21.75" customHeight="1">
      <c r="A9" s="59" t="s">
        <v>105</v>
      </c>
      <c r="B9" s="59"/>
      <c r="C9" s="157"/>
      <c r="D9" s="59"/>
      <c r="E9" s="59"/>
      <c r="F9" s="59"/>
      <c r="G9" s="59"/>
      <c r="H9" s="59"/>
      <c r="I9" s="59"/>
      <c r="J9" s="59"/>
      <c r="K9" s="59"/>
      <c r="L9" s="59"/>
      <c r="M9" s="59"/>
    </row>
    <row r="10" spans="1:13" ht="21.75" customHeight="1">
      <c r="A10" s="538" t="s">
        <v>440</v>
      </c>
      <c r="B10" s="538"/>
      <c r="C10" s="538"/>
      <c r="D10" s="489" t="s">
        <v>618</v>
      </c>
      <c r="E10" s="489"/>
      <c r="F10" s="489"/>
      <c r="G10" s="489"/>
      <c r="H10" s="489"/>
      <c r="I10" s="489"/>
      <c r="J10" s="489"/>
      <c r="K10" s="489"/>
      <c r="L10" s="489"/>
      <c r="M10" s="489"/>
    </row>
    <row r="11" spans="1:13" ht="21.75" customHeight="1">
      <c r="A11" s="538"/>
      <c r="B11" s="538"/>
      <c r="C11" s="538"/>
      <c r="D11" s="490" t="s">
        <v>619</v>
      </c>
      <c r="E11" s="490"/>
      <c r="F11" s="490"/>
      <c r="G11" s="490"/>
      <c r="H11" s="490"/>
      <c r="I11" s="490"/>
      <c r="J11" s="490"/>
      <c r="K11" s="490"/>
      <c r="L11" s="490"/>
      <c r="M11" s="490"/>
    </row>
    <row r="12" spans="1:13" ht="21.75" customHeight="1">
      <c r="A12" s="538" t="s">
        <v>441</v>
      </c>
      <c r="B12" s="538"/>
      <c r="C12" s="538"/>
      <c r="D12" s="489" t="s">
        <v>620</v>
      </c>
      <c r="E12" s="489"/>
      <c r="F12" s="489"/>
      <c r="G12" s="489"/>
      <c r="H12" s="489"/>
      <c r="I12" s="489"/>
      <c r="J12" s="489"/>
      <c r="K12" s="489"/>
      <c r="L12" s="489"/>
      <c r="M12" s="489"/>
    </row>
    <row r="13" spans="1:13" ht="21.75" customHeight="1">
      <c r="A13" s="538"/>
      <c r="B13" s="538"/>
      <c r="C13" s="538"/>
      <c r="D13" s="491" t="s">
        <v>621</v>
      </c>
      <c r="E13" s="491"/>
      <c r="F13" s="491"/>
      <c r="G13" s="491"/>
      <c r="H13" s="491"/>
      <c r="I13" s="491"/>
      <c r="J13" s="491"/>
      <c r="K13" s="491"/>
      <c r="L13" s="491"/>
      <c r="M13" s="491"/>
    </row>
    <row r="14" spans="1:13" s="136" customFormat="1" ht="12.6" customHeight="1">
      <c r="A14" s="547" t="s">
        <v>442</v>
      </c>
      <c r="B14" s="547"/>
      <c r="C14" s="547"/>
      <c r="D14" s="547"/>
      <c r="E14" s="547"/>
      <c r="F14" s="547"/>
      <c r="G14" s="547"/>
      <c r="H14" s="547"/>
      <c r="I14" s="547"/>
      <c r="J14" s="547"/>
      <c r="K14" s="547"/>
      <c r="L14" s="57"/>
      <c r="M14" s="57"/>
    </row>
    <row r="15" spans="1:13" s="136" customFormat="1" ht="12.6" customHeight="1">
      <c r="A15" s="547" t="s">
        <v>436</v>
      </c>
      <c r="B15" s="547"/>
      <c r="C15" s="547"/>
      <c r="D15" s="547"/>
      <c r="E15" s="547"/>
      <c r="F15" s="547"/>
      <c r="G15" s="547"/>
      <c r="H15" s="547"/>
      <c r="I15" s="547"/>
      <c r="J15" s="547"/>
      <c r="K15" s="547"/>
      <c r="L15" s="57"/>
      <c r="M15" s="57"/>
    </row>
    <row r="16" spans="1:13" s="136" customFormat="1" ht="21.75" customHeight="1">
      <c r="A16" s="59"/>
      <c r="B16" s="11"/>
      <c r="C16" s="40"/>
      <c r="D16" s="11"/>
      <c r="E16" s="11"/>
      <c r="F16" s="11"/>
      <c r="G16" s="11"/>
      <c r="H16" s="11"/>
      <c r="I16" s="11"/>
      <c r="J16" s="11"/>
      <c r="K16" s="11"/>
      <c r="L16" s="11"/>
      <c r="M16" s="11"/>
    </row>
    <row r="17" spans="1:17" ht="21.75" customHeight="1">
      <c r="A17" s="57" t="s">
        <v>368</v>
      </c>
      <c r="B17" s="11"/>
      <c r="C17" s="40"/>
      <c r="D17" s="11"/>
      <c r="E17" s="11"/>
      <c r="F17" s="11"/>
      <c r="G17" s="11"/>
      <c r="H17" s="11"/>
      <c r="I17" s="11"/>
      <c r="J17" s="11"/>
      <c r="K17" s="11"/>
      <c r="L17" s="11"/>
      <c r="M17" s="11"/>
    </row>
    <row r="18" spans="1:17" ht="21.75" customHeight="1">
      <c r="F18" s="544" t="s">
        <v>430</v>
      </c>
      <c r="G18" s="544"/>
      <c r="H18" s="544"/>
      <c r="I18" s="544"/>
      <c r="J18" s="544" t="s">
        <v>21</v>
      </c>
      <c r="K18" s="544"/>
      <c r="L18" s="544"/>
      <c r="M18" s="544"/>
    </row>
    <row r="19" spans="1:17" ht="21.75" customHeight="1">
      <c r="A19" s="521" t="s">
        <v>22</v>
      </c>
      <c r="B19" s="521"/>
      <c r="C19" s="521"/>
      <c r="D19" s="521"/>
      <c r="E19" s="521"/>
      <c r="F19" s="60" t="s">
        <v>75</v>
      </c>
      <c r="G19" s="61">
        <v>3</v>
      </c>
      <c r="H19" s="215" t="s">
        <v>22</v>
      </c>
      <c r="I19" s="216"/>
      <c r="J19" s="60" t="s">
        <v>75</v>
      </c>
      <c r="K19" s="61">
        <v>6</v>
      </c>
      <c r="L19" s="215" t="s">
        <v>22</v>
      </c>
      <c r="M19" s="216"/>
    </row>
    <row r="20" spans="1:17" ht="21.75" customHeight="1">
      <c r="A20" s="539" t="s">
        <v>24</v>
      </c>
      <c r="B20" s="539"/>
      <c r="C20" s="539"/>
      <c r="D20" s="539"/>
      <c r="E20" s="539"/>
      <c r="F20" s="214"/>
      <c r="G20" s="540">
        <f>ROUND('シート1-1（工場その他）'!F91,0)</f>
        <v>0</v>
      </c>
      <c r="H20" s="541"/>
      <c r="I20" s="22" t="s">
        <v>25</v>
      </c>
      <c r="J20" s="214"/>
      <c r="K20" s="545"/>
      <c r="L20" s="546"/>
      <c r="M20" s="22" t="s">
        <v>25</v>
      </c>
    </row>
    <row r="21" spans="1:17" ht="21.75" customHeight="1">
      <c r="A21" s="539" t="s">
        <v>26</v>
      </c>
      <c r="B21" s="539"/>
      <c r="C21" s="539"/>
      <c r="D21" s="539"/>
      <c r="E21" s="539"/>
      <c r="F21" s="214"/>
      <c r="G21" s="540">
        <f>ROUND('シート２，３'!D27,0)</f>
        <v>0</v>
      </c>
      <c r="H21" s="541"/>
      <c r="I21" s="22" t="s">
        <v>25</v>
      </c>
      <c r="J21" s="214"/>
      <c r="K21" s="542">
        <f>ROUND('シート２，３'!D57,0)</f>
        <v>0</v>
      </c>
      <c r="L21" s="543"/>
      <c r="M21" s="22" t="s">
        <v>25</v>
      </c>
    </row>
    <row r="22" spans="1:17" ht="21.75" customHeight="1">
      <c r="A22" s="539" t="s">
        <v>27</v>
      </c>
      <c r="B22" s="539"/>
      <c r="C22" s="539"/>
      <c r="D22" s="539"/>
      <c r="E22" s="539"/>
      <c r="F22" s="214"/>
      <c r="G22" s="540">
        <f>ROUND(G20-G21,0)</f>
        <v>0</v>
      </c>
      <c r="H22" s="541"/>
      <c r="I22" s="22" t="s">
        <v>25</v>
      </c>
      <c r="J22" s="214"/>
      <c r="K22" s="542">
        <f>ROUND(K20-K21,0)</f>
        <v>0</v>
      </c>
      <c r="L22" s="543"/>
      <c r="M22" s="22" t="s">
        <v>25</v>
      </c>
    </row>
    <row r="23" spans="1:17" s="136" customFormat="1" ht="25.5" customHeight="1">
      <c r="A23" s="547" t="s">
        <v>630</v>
      </c>
      <c r="B23" s="547"/>
      <c r="C23" s="547"/>
      <c r="D23" s="547"/>
      <c r="E23" s="547"/>
      <c r="F23" s="547"/>
      <c r="G23" s="547"/>
      <c r="H23" s="547"/>
      <c r="I23" s="547"/>
      <c r="J23" s="547"/>
      <c r="K23" s="547"/>
      <c r="L23" s="57"/>
      <c r="M23" s="57"/>
    </row>
    <row r="24" spans="1:17" ht="21.75" customHeight="1">
      <c r="A24" s="62"/>
      <c r="B24" s="62"/>
      <c r="C24" s="158"/>
      <c r="D24" s="62"/>
      <c r="E24" s="62"/>
      <c r="F24" s="62"/>
      <c r="G24" s="62"/>
      <c r="H24" s="62"/>
      <c r="I24" s="62"/>
      <c r="J24" s="62"/>
      <c r="K24" s="62"/>
      <c r="L24" s="62"/>
      <c r="M24" s="62"/>
    </row>
    <row r="25" spans="1:17" ht="21.75" customHeight="1">
      <c r="A25" s="57" t="s">
        <v>369</v>
      </c>
      <c r="B25" s="11"/>
      <c r="C25" s="40"/>
      <c r="D25" s="11"/>
      <c r="E25" s="11"/>
      <c r="F25" s="11"/>
      <c r="G25" s="11"/>
      <c r="H25" s="11"/>
      <c r="I25" s="11"/>
      <c r="J25" s="134" t="s">
        <v>502</v>
      </c>
      <c r="K25" s="11"/>
      <c r="L25" s="11"/>
      <c r="M25" s="11"/>
    </row>
    <row r="26" spans="1:17" ht="21.75" customHeight="1">
      <c r="A26" s="570" t="s">
        <v>431</v>
      </c>
      <c r="B26" s="570"/>
      <c r="C26" s="570"/>
      <c r="D26" s="570"/>
      <c r="E26" s="570"/>
      <c r="F26" s="63"/>
      <c r="G26" s="64"/>
      <c r="H26" s="64"/>
      <c r="I26" s="220"/>
      <c r="J26" s="512" t="e">
        <f>IF(G27&gt;=4,"A",IF(G27&lt;0,"C","B"))</f>
        <v>#DIV/0!</v>
      </c>
      <c r="K26" s="577" t="s">
        <v>503</v>
      </c>
      <c r="L26" s="470"/>
      <c r="M26" s="470"/>
      <c r="N26" s="57"/>
      <c r="O26" s="57"/>
      <c r="P26" s="57"/>
      <c r="Q26" s="57"/>
    </row>
    <row r="27" spans="1:17" ht="21.75" customHeight="1">
      <c r="A27" s="219" t="s">
        <v>106</v>
      </c>
      <c r="B27" s="219"/>
      <c r="C27" s="218"/>
      <c r="D27" s="184"/>
      <c r="E27" s="185"/>
      <c r="F27" s="65"/>
      <c r="G27" s="571" t="e">
        <f>ROUND(-((K22/G22)-1)*100,1)</f>
        <v>#DIV/0!</v>
      </c>
      <c r="H27" s="572"/>
      <c r="I27" s="222" t="s">
        <v>107</v>
      </c>
      <c r="J27" s="509"/>
      <c r="K27" s="577"/>
      <c r="L27" s="470"/>
      <c r="M27" s="470"/>
      <c r="N27" s="57"/>
      <c r="O27" s="57"/>
      <c r="P27" s="57"/>
      <c r="Q27" s="57"/>
    </row>
    <row r="28" spans="1:17" ht="21.75" customHeight="1">
      <c r="A28" s="570" t="s">
        <v>432</v>
      </c>
      <c r="B28" s="570"/>
      <c r="C28" s="570"/>
      <c r="D28" s="570"/>
      <c r="E28" s="570"/>
      <c r="F28" s="63"/>
      <c r="G28" s="64"/>
      <c r="H28" s="64"/>
      <c r="I28" s="220"/>
      <c r="J28" s="512" t="e">
        <f>IF(G29&gt;=4,"A",IF(G29&lt;0,"C","B"))</f>
        <v>#DIV/0!</v>
      </c>
      <c r="K28" s="577" t="s">
        <v>504</v>
      </c>
      <c r="L28" s="470"/>
      <c r="M28" s="470"/>
      <c r="N28" s="57"/>
      <c r="O28" s="57"/>
      <c r="P28" s="57"/>
      <c r="Q28" s="57"/>
    </row>
    <row r="29" spans="1:17" ht="21.75" customHeight="1">
      <c r="A29" s="219" t="s">
        <v>108</v>
      </c>
      <c r="B29" s="219"/>
      <c r="C29" s="218"/>
      <c r="D29" s="184"/>
      <c r="E29" s="185"/>
      <c r="F29" s="65"/>
      <c r="G29" s="571" t="e">
        <f>ROUND(-(('シート４，５'!G11/'シート４，５'!D11)-1)*100,1)</f>
        <v>#DIV/0!</v>
      </c>
      <c r="H29" s="572"/>
      <c r="I29" s="221" t="s">
        <v>107</v>
      </c>
      <c r="J29" s="509"/>
      <c r="K29" s="577"/>
      <c r="L29" s="470"/>
      <c r="M29" s="470"/>
    </row>
    <row r="30" spans="1:17" s="186" customFormat="1" ht="24" customHeight="1">
      <c r="A30" s="547" t="s">
        <v>631</v>
      </c>
      <c r="B30" s="547"/>
      <c r="C30" s="547"/>
      <c r="D30" s="547"/>
      <c r="E30" s="547"/>
      <c r="F30" s="547"/>
      <c r="G30" s="547"/>
      <c r="H30" s="547"/>
      <c r="I30" s="547"/>
      <c r="J30" s="547"/>
      <c r="K30" s="547"/>
      <c r="L30" s="36"/>
      <c r="M30" s="36"/>
    </row>
    <row r="31" spans="1:17" s="186" customFormat="1" ht="12">
      <c r="A31" s="36" t="s">
        <v>434</v>
      </c>
      <c r="B31" s="36"/>
      <c r="C31" s="176"/>
      <c r="D31" s="36"/>
      <c r="E31" s="36"/>
      <c r="F31" s="36"/>
      <c r="G31" s="36"/>
      <c r="H31" s="36"/>
      <c r="I31" s="36"/>
      <c r="J31" s="36"/>
      <c r="K31" s="36"/>
      <c r="L31" s="36"/>
      <c r="M31" s="36"/>
    </row>
    <row r="32" spans="1:17" s="186" customFormat="1" ht="12">
      <c r="A32" s="36" t="s">
        <v>435</v>
      </c>
      <c r="B32" s="36"/>
      <c r="C32" s="176"/>
      <c r="D32" s="36"/>
      <c r="E32" s="36"/>
      <c r="F32" s="36"/>
      <c r="G32" s="36"/>
      <c r="H32" s="36"/>
      <c r="I32" s="36"/>
      <c r="J32" s="36"/>
      <c r="K32" s="36"/>
      <c r="L32" s="36"/>
      <c r="M32" s="36"/>
    </row>
    <row r="33" spans="1:13" s="186" customFormat="1" ht="12">
      <c r="A33" s="36" t="s">
        <v>109</v>
      </c>
      <c r="B33" s="36"/>
      <c r="C33" s="176"/>
      <c r="D33" s="36"/>
      <c r="E33" s="36"/>
      <c r="F33" s="36"/>
      <c r="G33" s="36"/>
      <c r="H33" s="36"/>
      <c r="I33" s="36"/>
      <c r="J33" s="36"/>
      <c r="K33" s="36"/>
      <c r="L33" s="36"/>
      <c r="M33" s="36"/>
    </row>
    <row r="34" spans="1:13" s="186" customFormat="1" ht="12">
      <c r="A34" s="36" t="s">
        <v>433</v>
      </c>
      <c r="B34" s="36"/>
      <c r="C34" s="176"/>
      <c r="D34" s="36"/>
      <c r="E34" s="36"/>
      <c r="F34" s="36"/>
      <c r="G34" s="36"/>
      <c r="H34" s="36"/>
      <c r="I34" s="36"/>
      <c r="J34" s="36"/>
      <c r="K34" s="36"/>
      <c r="L34" s="36"/>
      <c r="M34" s="36"/>
    </row>
    <row r="35" spans="1:13" s="186" customFormat="1" ht="12">
      <c r="A35" s="175" t="s">
        <v>443</v>
      </c>
      <c r="B35" s="36"/>
      <c r="C35" s="176"/>
      <c r="D35" s="36"/>
      <c r="E35" s="36"/>
      <c r="F35" s="36"/>
      <c r="G35" s="36"/>
      <c r="H35" s="36"/>
      <c r="I35" s="36"/>
      <c r="J35" s="36"/>
      <c r="K35" s="36"/>
      <c r="L35" s="36"/>
      <c r="M35" s="36"/>
    </row>
    <row r="36" spans="1:13" s="186" customFormat="1" ht="12">
      <c r="A36" s="175" t="s">
        <v>672</v>
      </c>
      <c r="B36" s="36"/>
      <c r="C36" s="176"/>
      <c r="D36" s="36"/>
      <c r="E36" s="36"/>
      <c r="F36" s="36"/>
      <c r="G36" s="36"/>
      <c r="H36" s="36"/>
      <c r="I36" s="36"/>
      <c r="J36" s="36"/>
      <c r="K36" s="36"/>
      <c r="L36" s="36"/>
      <c r="M36" s="36"/>
    </row>
    <row r="37" spans="1:13" ht="21.75" customHeight="1">
      <c r="A37" s="175"/>
    </row>
    <row r="38" spans="1:13" ht="21.75" customHeight="1">
      <c r="A38" s="57" t="s">
        <v>110</v>
      </c>
    </row>
    <row r="39" spans="1:13" ht="21.75" customHeight="1">
      <c r="A39" s="544" t="s">
        <v>22</v>
      </c>
      <c r="B39" s="544"/>
      <c r="C39" s="544"/>
      <c r="D39" s="544"/>
      <c r="E39" s="544"/>
      <c r="F39" s="544" t="s">
        <v>20</v>
      </c>
      <c r="G39" s="544"/>
      <c r="H39" s="544"/>
      <c r="I39" s="544"/>
      <c r="J39" s="544" t="s">
        <v>21</v>
      </c>
      <c r="K39" s="544"/>
      <c r="L39" s="544"/>
      <c r="M39" s="544"/>
    </row>
    <row r="40" spans="1:13" ht="21.75" customHeight="1">
      <c r="A40" s="544"/>
      <c r="B40" s="544"/>
      <c r="C40" s="544"/>
      <c r="D40" s="544"/>
      <c r="E40" s="544"/>
      <c r="F40" s="66" t="s">
        <v>75</v>
      </c>
      <c r="G40" s="573">
        <f>G19</f>
        <v>3</v>
      </c>
      <c r="H40" s="574"/>
      <c r="I40" s="217" t="s">
        <v>22</v>
      </c>
      <c r="J40" s="66" t="s">
        <v>75</v>
      </c>
      <c r="K40" s="573">
        <f>K19</f>
        <v>6</v>
      </c>
      <c r="L40" s="574"/>
      <c r="M40" s="217" t="s">
        <v>22</v>
      </c>
    </row>
    <row r="41" spans="1:13" ht="33.75" customHeight="1">
      <c r="A41" s="575" t="s">
        <v>438</v>
      </c>
      <c r="B41" s="539"/>
      <c r="C41" s="539"/>
      <c r="D41" s="539"/>
      <c r="E41" s="539"/>
      <c r="F41" s="543">
        <f>'シート1-1（工場その他）'!F71</f>
        <v>0</v>
      </c>
      <c r="G41" s="576"/>
      <c r="H41" s="542"/>
      <c r="I41" s="182" t="s">
        <v>340</v>
      </c>
      <c r="J41" s="564"/>
      <c r="K41" s="565"/>
      <c r="L41" s="566"/>
      <c r="M41" s="182" t="s">
        <v>340</v>
      </c>
    </row>
    <row r="42" spans="1:13" s="180" customFormat="1" ht="21.75" customHeight="1">
      <c r="A42" s="523" t="s">
        <v>514</v>
      </c>
      <c r="B42" s="524"/>
      <c r="C42" s="524"/>
      <c r="D42" s="529" t="s">
        <v>513</v>
      </c>
      <c r="E42" s="530"/>
      <c r="F42" s="67"/>
      <c r="G42" s="522"/>
      <c r="H42" s="522"/>
      <c r="I42" s="183"/>
      <c r="J42" s="67"/>
      <c r="K42" s="522"/>
      <c r="L42" s="522"/>
      <c r="M42" s="271">
        <f>I42</f>
        <v>0</v>
      </c>
    </row>
    <row r="43" spans="1:13" s="180" customFormat="1" ht="21.75" customHeight="1">
      <c r="A43" s="525"/>
      <c r="B43" s="526"/>
      <c r="C43" s="526"/>
      <c r="D43" s="521" t="s">
        <v>112</v>
      </c>
      <c r="E43" s="521"/>
      <c r="F43" s="67"/>
      <c r="G43" s="512">
        <f>'シート1-1（工場その他）'!F64</f>
        <v>0</v>
      </c>
      <c r="H43" s="512"/>
      <c r="I43" s="182" t="s">
        <v>113</v>
      </c>
      <c r="J43" s="67"/>
      <c r="K43" s="522"/>
      <c r="L43" s="522"/>
      <c r="M43" s="182" t="s">
        <v>113</v>
      </c>
    </row>
    <row r="44" spans="1:13" s="180" customFormat="1" ht="21.75" customHeight="1">
      <c r="A44" s="527"/>
      <c r="B44" s="528"/>
      <c r="C44" s="528"/>
      <c r="D44" s="521" t="s">
        <v>114</v>
      </c>
      <c r="E44" s="521"/>
      <c r="F44" s="67"/>
      <c r="G44" s="512">
        <f>'シート1-1（工場その他）'!F66</f>
        <v>0</v>
      </c>
      <c r="H44" s="512"/>
      <c r="I44" s="182" t="s">
        <v>113</v>
      </c>
      <c r="J44" s="67"/>
      <c r="K44" s="522"/>
      <c r="L44" s="522"/>
      <c r="M44" s="182" t="s">
        <v>113</v>
      </c>
    </row>
    <row r="45" spans="1:13" s="178" customFormat="1" ht="21.6" customHeight="1">
      <c r="A45" s="493" t="s">
        <v>515</v>
      </c>
      <c r="B45" s="494"/>
      <c r="C45" s="495"/>
      <c r="D45" s="492" t="s">
        <v>513</v>
      </c>
      <c r="E45" s="492"/>
      <c r="F45" s="67"/>
      <c r="G45" s="522"/>
      <c r="H45" s="522"/>
      <c r="I45" s="183"/>
      <c r="J45" s="67"/>
      <c r="K45" s="522"/>
      <c r="L45" s="522"/>
      <c r="M45" s="271">
        <f>I45</f>
        <v>0</v>
      </c>
    </row>
    <row r="46" spans="1:13" ht="21.75" customHeight="1">
      <c r="A46" s="496"/>
      <c r="B46" s="497"/>
      <c r="C46" s="498"/>
      <c r="D46" s="521" t="s">
        <v>112</v>
      </c>
      <c r="E46" s="521"/>
      <c r="F46" s="67"/>
      <c r="G46" s="522"/>
      <c r="H46" s="522"/>
      <c r="I46" s="182" t="s">
        <v>113</v>
      </c>
      <c r="J46" s="67"/>
      <c r="K46" s="522"/>
      <c r="L46" s="522"/>
      <c r="M46" s="182" t="s">
        <v>113</v>
      </c>
    </row>
    <row r="47" spans="1:13" ht="21.75" customHeight="1">
      <c r="A47" s="499"/>
      <c r="B47" s="500"/>
      <c r="C47" s="501"/>
      <c r="D47" s="521" t="s">
        <v>114</v>
      </c>
      <c r="E47" s="521"/>
      <c r="F47" s="67"/>
      <c r="G47" s="522"/>
      <c r="H47" s="522"/>
      <c r="I47" s="182" t="s">
        <v>113</v>
      </c>
      <c r="J47" s="67"/>
      <c r="K47" s="522"/>
      <c r="L47" s="522"/>
      <c r="M47" s="182" t="s">
        <v>113</v>
      </c>
    </row>
    <row r="48" spans="1:13" ht="21.75" customHeight="1">
      <c r="A48" s="507" t="s">
        <v>510</v>
      </c>
      <c r="B48" s="507"/>
      <c r="C48" s="507"/>
      <c r="D48" s="507"/>
      <c r="E48" s="507"/>
      <c r="F48" s="567">
        <f>'シート1-1（工場その他）'!F53</f>
        <v>0</v>
      </c>
      <c r="G48" s="568"/>
      <c r="H48" s="569"/>
      <c r="I48" s="271" t="str">
        <f>'シート1-1（工場その他）'!E53</f>
        <v>ｔ</v>
      </c>
      <c r="J48" s="564"/>
      <c r="K48" s="565"/>
      <c r="L48" s="566"/>
      <c r="M48" s="271" t="str">
        <f>I48</f>
        <v>ｔ</v>
      </c>
    </row>
    <row r="49" spans="1:17" s="186" customFormat="1" ht="12.9" customHeight="1">
      <c r="A49" s="502" t="s">
        <v>525</v>
      </c>
      <c r="B49" s="502"/>
      <c r="C49" s="502"/>
      <c r="D49" s="502"/>
      <c r="E49" s="502"/>
      <c r="F49" s="502"/>
      <c r="G49" s="502"/>
      <c r="H49" s="502"/>
      <c r="I49" s="502"/>
      <c r="J49" s="502"/>
      <c r="K49" s="502"/>
      <c r="L49" s="502"/>
      <c r="M49" s="502"/>
    </row>
    <row r="50" spans="1:17" s="190" customFormat="1" ht="27" customHeight="1">
      <c r="A50" s="466" t="s">
        <v>625</v>
      </c>
      <c r="B50" s="466"/>
      <c r="C50" s="466"/>
      <c r="D50" s="466"/>
      <c r="E50" s="466"/>
      <c r="F50" s="466"/>
      <c r="G50" s="466"/>
      <c r="H50" s="466"/>
      <c r="I50" s="466"/>
      <c r="J50" s="466"/>
      <c r="K50" s="466"/>
      <c r="L50" s="466"/>
      <c r="M50" s="466"/>
    </row>
    <row r="51" spans="1:17" s="186" customFormat="1" ht="12.6" customHeight="1">
      <c r="A51" s="470" t="s">
        <v>726</v>
      </c>
      <c r="B51" s="470"/>
      <c r="C51" s="470"/>
      <c r="D51" s="470"/>
      <c r="E51" s="470"/>
      <c r="F51" s="470"/>
      <c r="G51" s="470"/>
      <c r="H51" s="470"/>
      <c r="I51" s="470"/>
      <c r="J51" s="470"/>
      <c r="K51" s="470"/>
      <c r="L51" s="470"/>
      <c r="M51" s="470"/>
    </row>
    <row r="52" spans="1:17" s="186" customFormat="1" ht="21.75" customHeight="1">
      <c r="A52" s="470"/>
      <c r="B52" s="470"/>
      <c r="C52" s="470"/>
      <c r="D52" s="470"/>
      <c r="E52" s="470"/>
      <c r="F52" s="470"/>
      <c r="G52" s="470"/>
      <c r="H52" s="470"/>
      <c r="I52" s="470"/>
      <c r="J52" s="470"/>
      <c r="K52" s="470"/>
      <c r="L52" s="470"/>
      <c r="M52" s="470"/>
    </row>
    <row r="53" spans="1:17" s="149" customFormat="1">
      <c r="A53" s="57" t="s">
        <v>439</v>
      </c>
      <c r="B53" s="11"/>
      <c r="C53" s="11"/>
      <c r="D53" s="11"/>
      <c r="E53" s="11"/>
      <c r="F53" s="11"/>
      <c r="G53" s="11"/>
      <c r="H53" s="11"/>
      <c r="I53" s="11"/>
      <c r="J53" s="11"/>
      <c r="K53" s="11"/>
      <c r="L53" s="11"/>
      <c r="M53" s="11"/>
    </row>
    <row r="54" spans="1:17" s="149" customFormat="1" ht="27" customHeight="1">
      <c r="A54" s="57"/>
      <c r="B54" s="57"/>
      <c r="C54" s="57"/>
      <c r="D54" s="57"/>
      <c r="E54" s="57"/>
      <c r="F54" s="57"/>
      <c r="G54" s="57"/>
      <c r="H54" s="135" t="s">
        <v>505</v>
      </c>
      <c r="I54" s="199" t="str">
        <f>IF(O54&gt;=0.9,"A",IF(O54&lt;0.5,"C","B"))</f>
        <v>C</v>
      </c>
      <c r="J54" s="533" t="s">
        <v>531</v>
      </c>
      <c r="K54" s="533"/>
      <c r="L54" s="533"/>
      <c r="M54" s="533"/>
      <c r="O54" s="199">
        <f>(Q182+O189)/(51-G182)</f>
        <v>0</v>
      </c>
    </row>
    <row r="55" spans="1:17" s="137" customFormat="1" ht="24" customHeight="1">
      <c r="A55" s="532" t="s">
        <v>115</v>
      </c>
      <c r="B55" s="531" t="s">
        <v>370</v>
      </c>
      <c r="C55" s="531"/>
      <c r="D55" s="504" t="s">
        <v>670</v>
      </c>
      <c r="E55" s="505"/>
      <c r="F55" s="505"/>
      <c r="G55" s="506"/>
      <c r="H55" s="471" t="s">
        <v>613</v>
      </c>
      <c r="I55" s="472"/>
      <c r="J55" s="472"/>
      <c r="K55" s="472"/>
      <c r="L55" s="472"/>
      <c r="M55" s="473"/>
    </row>
    <row r="56" spans="1:17" s="137" customFormat="1" ht="26.4" customHeight="1">
      <c r="A56" s="532"/>
      <c r="B56" s="531"/>
      <c r="C56" s="531"/>
      <c r="D56" s="138" t="s">
        <v>758</v>
      </c>
      <c r="E56" s="138" t="s">
        <v>446</v>
      </c>
      <c r="F56" s="171" t="s">
        <v>447</v>
      </c>
      <c r="G56" s="213" t="s">
        <v>448</v>
      </c>
      <c r="H56" s="474"/>
      <c r="I56" s="475"/>
      <c r="J56" s="475"/>
      <c r="K56" s="475"/>
      <c r="L56" s="475"/>
      <c r="M56" s="476"/>
    </row>
    <row r="57" spans="1:17" s="137" customFormat="1" ht="25.5" customHeight="1">
      <c r="A57" s="517">
        <v>1</v>
      </c>
      <c r="B57" s="477" t="s">
        <v>397</v>
      </c>
      <c r="C57" s="485" t="s">
        <v>449</v>
      </c>
      <c r="D57" s="482"/>
      <c r="E57" s="482"/>
      <c r="F57" s="482"/>
      <c r="G57" s="487"/>
      <c r="H57" s="152"/>
      <c r="I57" s="153"/>
      <c r="J57" s="153"/>
      <c r="K57" s="153"/>
      <c r="L57" s="153"/>
      <c r="M57" s="169" t="s">
        <v>450</v>
      </c>
      <c r="P57" s="578">
        <f>COUNTA(D57:E58)</f>
        <v>0</v>
      </c>
      <c r="Q57" s="579">
        <f>IF(P57=2,1,IF(P57=1,1,0))</f>
        <v>0</v>
      </c>
    </row>
    <row r="58" spans="1:17" s="137" customFormat="1" ht="25.5" customHeight="1">
      <c r="A58" s="519"/>
      <c r="B58" s="478"/>
      <c r="C58" s="486"/>
      <c r="D58" s="484"/>
      <c r="E58" s="484"/>
      <c r="F58" s="484"/>
      <c r="G58" s="488"/>
      <c r="H58" s="159"/>
      <c r="I58" s="160"/>
      <c r="J58" s="160"/>
      <c r="K58" s="160"/>
      <c r="L58" s="160"/>
      <c r="M58" s="161"/>
      <c r="P58" s="578"/>
      <c r="Q58" s="579"/>
    </row>
    <row r="59" spans="1:17" s="137" customFormat="1" ht="25.5" customHeight="1">
      <c r="A59" s="517">
        <v>2</v>
      </c>
      <c r="B59" s="478"/>
      <c r="C59" s="485" t="s">
        <v>371</v>
      </c>
      <c r="D59" s="482"/>
      <c r="E59" s="482"/>
      <c r="F59" s="482"/>
      <c r="G59" s="487"/>
      <c r="H59" s="152"/>
      <c r="I59" s="153"/>
      <c r="J59" s="153"/>
      <c r="K59" s="153"/>
      <c r="L59" s="153"/>
      <c r="M59" s="154" t="s">
        <v>451</v>
      </c>
      <c r="P59" s="578">
        <f>COUNTA(D59:E60)</f>
        <v>0</v>
      </c>
      <c r="Q59" s="579">
        <f t="shared" ref="Q59" si="0">IF(P59=2,1,IF(P59=1,1,0))</f>
        <v>0</v>
      </c>
    </row>
    <row r="60" spans="1:17" s="137" customFormat="1" ht="25.5" customHeight="1">
      <c r="A60" s="519"/>
      <c r="B60" s="478"/>
      <c r="C60" s="486"/>
      <c r="D60" s="484"/>
      <c r="E60" s="484"/>
      <c r="F60" s="484"/>
      <c r="G60" s="488"/>
      <c r="H60" s="159"/>
      <c r="I60" s="160"/>
      <c r="J60" s="160"/>
      <c r="K60" s="160"/>
      <c r="L60" s="160"/>
      <c r="M60" s="161"/>
      <c r="P60" s="578"/>
      <c r="Q60" s="579"/>
    </row>
    <row r="61" spans="1:17" s="137" customFormat="1" ht="25.5" customHeight="1">
      <c r="A61" s="517">
        <v>3</v>
      </c>
      <c r="B61" s="478"/>
      <c r="C61" s="485" t="s">
        <v>377</v>
      </c>
      <c r="D61" s="482"/>
      <c r="E61" s="482"/>
      <c r="F61" s="482"/>
      <c r="G61" s="487"/>
      <c r="H61" s="152"/>
      <c r="I61" s="153"/>
      <c r="J61" s="153"/>
      <c r="K61" s="153"/>
      <c r="L61" s="153"/>
      <c r="M61" s="170" t="s">
        <v>452</v>
      </c>
      <c r="P61" s="578">
        <f>COUNTA(D61:E62)</f>
        <v>0</v>
      </c>
      <c r="Q61" s="579">
        <f t="shared" ref="Q61" si="1">IF(P61=2,1,IF(P61=1,1,0))</f>
        <v>0</v>
      </c>
    </row>
    <row r="62" spans="1:17" s="137" customFormat="1" ht="25.5" customHeight="1">
      <c r="A62" s="519"/>
      <c r="B62" s="478"/>
      <c r="C62" s="486"/>
      <c r="D62" s="484"/>
      <c r="E62" s="484"/>
      <c r="F62" s="484"/>
      <c r="G62" s="488"/>
      <c r="H62" s="159"/>
      <c r="I62" s="160"/>
      <c r="J62" s="160"/>
      <c r="K62" s="160"/>
      <c r="L62" s="160"/>
      <c r="M62" s="161"/>
      <c r="P62" s="578"/>
      <c r="Q62" s="579"/>
    </row>
    <row r="63" spans="1:17" s="137" customFormat="1" ht="25.5" customHeight="1">
      <c r="A63" s="517">
        <v>4</v>
      </c>
      <c r="B63" s="478"/>
      <c r="C63" s="485" t="s">
        <v>378</v>
      </c>
      <c r="D63" s="482"/>
      <c r="E63" s="482"/>
      <c r="F63" s="482"/>
      <c r="G63" s="487"/>
      <c r="H63" s="152"/>
      <c r="I63" s="153"/>
      <c r="J63" s="153"/>
      <c r="K63" s="153"/>
      <c r="L63" s="153"/>
      <c r="M63" s="154" t="s">
        <v>453</v>
      </c>
      <c r="P63" s="578">
        <f>COUNTA(D63:E64)</f>
        <v>0</v>
      </c>
      <c r="Q63" s="579">
        <f t="shared" ref="Q63" si="2">IF(P63=2,1,IF(P63=1,1,0))</f>
        <v>0</v>
      </c>
    </row>
    <row r="64" spans="1:17" s="137" customFormat="1" ht="25.5" customHeight="1">
      <c r="A64" s="519"/>
      <c r="B64" s="478"/>
      <c r="C64" s="486"/>
      <c r="D64" s="484"/>
      <c r="E64" s="484"/>
      <c r="F64" s="484"/>
      <c r="G64" s="488"/>
      <c r="H64" s="159"/>
      <c r="I64" s="160"/>
      <c r="J64" s="160"/>
      <c r="K64" s="160"/>
      <c r="L64" s="160"/>
      <c r="M64" s="161"/>
      <c r="P64" s="578"/>
      <c r="Q64" s="579"/>
    </row>
    <row r="65" spans="1:17" s="137" customFormat="1" ht="25.5" customHeight="1">
      <c r="A65" s="517">
        <v>5</v>
      </c>
      <c r="B65" s="478"/>
      <c r="C65" s="485" t="s">
        <v>379</v>
      </c>
      <c r="D65" s="482"/>
      <c r="E65" s="482"/>
      <c r="F65" s="482"/>
      <c r="G65" s="487"/>
      <c r="H65" s="152"/>
      <c r="I65" s="153"/>
      <c r="J65" s="153"/>
      <c r="K65" s="153"/>
      <c r="L65" s="153"/>
      <c r="M65" s="154" t="s">
        <v>454</v>
      </c>
      <c r="P65" s="578">
        <f>COUNTA(D65:E66)</f>
        <v>0</v>
      </c>
      <c r="Q65" s="579">
        <f>IF(P65=2,1,IF(P65=1,1,0))</f>
        <v>0</v>
      </c>
    </row>
    <row r="66" spans="1:17" s="137" customFormat="1" ht="25.5" customHeight="1">
      <c r="A66" s="519"/>
      <c r="B66" s="479"/>
      <c r="C66" s="486"/>
      <c r="D66" s="484"/>
      <c r="E66" s="484"/>
      <c r="F66" s="484"/>
      <c r="G66" s="488"/>
      <c r="H66" s="159"/>
      <c r="I66" s="160"/>
      <c r="J66" s="160"/>
      <c r="K66" s="160"/>
      <c r="L66" s="160"/>
      <c r="M66" s="161"/>
      <c r="P66" s="578"/>
      <c r="Q66" s="579"/>
    </row>
    <row r="67" spans="1:17" s="137" customFormat="1" ht="14.25" customHeight="1">
      <c r="A67" s="517">
        <v>6</v>
      </c>
      <c r="B67" s="477" t="s">
        <v>398</v>
      </c>
      <c r="C67" s="485" t="s">
        <v>380</v>
      </c>
      <c r="D67" s="482"/>
      <c r="E67" s="482"/>
      <c r="F67" s="482"/>
      <c r="G67" s="482"/>
      <c r="H67" s="166"/>
      <c r="I67" s="167"/>
      <c r="J67" s="167"/>
      <c r="K67" s="167"/>
      <c r="L67" s="167"/>
      <c r="M67" s="168" t="s">
        <v>456</v>
      </c>
      <c r="P67" s="578">
        <f>COUNTA(D67:E69)</f>
        <v>0</v>
      </c>
      <c r="Q67" s="579">
        <f>IF(P67=2,1,IF(P67=1,1,0))</f>
        <v>0</v>
      </c>
    </row>
    <row r="68" spans="1:17" s="137" customFormat="1" ht="14.25" customHeight="1">
      <c r="A68" s="518"/>
      <c r="B68" s="478"/>
      <c r="C68" s="520"/>
      <c r="D68" s="483"/>
      <c r="E68" s="483"/>
      <c r="F68" s="483"/>
      <c r="G68" s="483"/>
      <c r="H68" s="159"/>
      <c r="I68" s="164"/>
      <c r="J68" s="164"/>
      <c r="K68" s="164"/>
      <c r="L68" s="164"/>
      <c r="M68" s="165"/>
      <c r="P68" s="578"/>
      <c r="Q68" s="579"/>
    </row>
    <row r="69" spans="1:17" s="137" customFormat="1" ht="25.5" customHeight="1">
      <c r="A69" s="519"/>
      <c r="B69" s="478"/>
      <c r="C69" s="486"/>
      <c r="D69" s="484"/>
      <c r="E69" s="484"/>
      <c r="F69" s="484"/>
      <c r="G69" s="484"/>
      <c r="H69" s="159"/>
      <c r="I69" s="160"/>
      <c r="J69" s="160"/>
      <c r="K69" s="160"/>
      <c r="L69" s="160"/>
      <c r="M69" s="161"/>
      <c r="P69" s="578"/>
      <c r="Q69" s="579"/>
    </row>
    <row r="70" spans="1:17" s="137" customFormat="1" ht="25.5" customHeight="1">
      <c r="A70" s="517">
        <v>7</v>
      </c>
      <c r="B70" s="478"/>
      <c r="C70" s="485" t="s">
        <v>381</v>
      </c>
      <c r="D70" s="482"/>
      <c r="E70" s="482"/>
      <c r="F70" s="482"/>
      <c r="G70" s="482"/>
      <c r="H70" s="152"/>
      <c r="I70" s="153"/>
      <c r="J70" s="153"/>
      <c r="K70" s="153"/>
      <c r="L70" s="153"/>
      <c r="M70" s="154" t="s">
        <v>455</v>
      </c>
      <c r="P70" s="578">
        <f>COUNTA(D70:E72)</f>
        <v>0</v>
      </c>
      <c r="Q70" s="579">
        <f>IF(P70=2,1,IF(P70=1,1,0))</f>
        <v>0</v>
      </c>
    </row>
    <row r="71" spans="1:17" s="137" customFormat="1" ht="4.5" hidden="1" customHeight="1">
      <c r="A71" s="518"/>
      <c r="B71" s="478"/>
      <c r="C71" s="520"/>
      <c r="D71" s="483"/>
      <c r="E71" s="483"/>
      <c r="F71" s="483"/>
      <c r="G71" s="483"/>
      <c r="H71" s="159"/>
      <c r="I71" s="164"/>
      <c r="J71" s="164"/>
      <c r="K71" s="164"/>
      <c r="L71" s="164"/>
      <c r="M71" s="165"/>
      <c r="P71" s="578"/>
      <c r="Q71" s="579"/>
    </row>
    <row r="72" spans="1:17" s="137" customFormat="1" ht="25.5" customHeight="1">
      <c r="A72" s="519"/>
      <c r="B72" s="478"/>
      <c r="C72" s="486"/>
      <c r="D72" s="484"/>
      <c r="E72" s="484"/>
      <c r="F72" s="484"/>
      <c r="G72" s="484"/>
      <c r="H72" s="159"/>
      <c r="I72" s="160"/>
      <c r="J72" s="160"/>
      <c r="K72" s="160"/>
      <c r="L72" s="160"/>
      <c r="M72" s="161"/>
      <c r="P72" s="578"/>
      <c r="Q72" s="579"/>
    </row>
    <row r="73" spans="1:17" s="137" customFormat="1" ht="25.5" customHeight="1">
      <c r="A73" s="517">
        <v>8</v>
      </c>
      <c r="B73" s="478"/>
      <c r="C73" s="485" t="s">
        <v>382</v>
      </c>
      <c r="D73" s="482"/>
      <c r="E73" s="482"/>
      <c r="F73" s="482"/>
      <c r="G73" s="482"/>
      <c r="H73" s="152"/>
      <c r="I73" s="153"/>
      <c r="J73" s="153"/>
      <c r="K73" s="153"/>
      <c r="L73" s="153"/>
      <c r="M73" s="154" t="s">
        <v>457</v>
      </c>
      <c r="P73" s="578">
        <f>COUNTA(D73:E74)</f>
        <v>0</v>
      </c>
      <c r="Q73" s="579">
        <f>IF(P73=2,1,IF(P73=1,1,0))</f>
        <v>0</v>
      </c>
    </row>
    <row r="74" spans="1:17" s="137" customFormat="1" ht="25.5" customHeight="1">
      <c r="A74" s="519"/>
      <c r="B74" s="478"/>
      <c r="C74" s="486"/>
      <c r="D74" s="484"/>
      <c r="E74" s="484"/>
      <c r="F74" s="484"/>
      <c r="G74" s="484"/>
      <c r="H74" s="152"/>
      <c r="I74" s="223"/>
      <c r="J74" s="223"/>
      <c r="K74" s="223"/>
      <c r="L74" s="223"/>
      <c r="M74" s="224"/>
      <c r="P74" s="578"/>
      <c r="Q74" s="579"/>
    </row>
    <row r="75" spans="1:17" s="137" customFormat="1" ht="25.5" customHeight="1">
      <c r="A75" s="517">
        <v>9</v>
      </c>
      <c r="B75" s="478"/>
      <c r="C75" s="485" t="s">
        <v>383</v>
      </c>
      <c r="D75" s="482"/>
      <c r="E75" s="482"/>
      <c r="F75" s="482"/>
      <c r="G75" s="482"/>
      <c r="H75" s="152"/>
      <c r="I75" s="153"/>
      <c r="J75" s="153"/>
      <c r="K75" s="153"/>
      <c r="L75" s="153"/>
      <c r="M75" s="154" t="s">
        <v>458</v>
      </c>
      <c r="P75" s="578">
        <f>COUNTA(D75:E76)</f>
        <v>0</v>
      </c>
      <c r="Q75" s="579">
        <f t="shared" ref="Q75" si="3">IF(P75=2,1,IF(P75=1,1,0))</f>
        <v>0</v>
      </c>
    </row>
    <row r="76" spans="1:17" s="137" customFormat="1" ht="25.5" customHeight="1">
      <c r="A76" s="519"/>
      <c r="B76" s="478"/>
      <c r="C76" s="486"/>
      <c r="D76" s="484"/>
      <c r="E76" s="484"/>
      <c r="F76" s="484"/>
      <c r="G76" s="484"/>
      <c r="H76" s="152"/>
      <c r="I76" s="223"/>
      <c r="J76" s="223"/>
      <c r="K76" s="223"/>
      <c r="L76" s="223"/>
      <c r="M76" s="224"/>
      <c r="P76" s="578"/>
      <c r="Q76" s="579"/>
    </row>
    <row r="77" spans="1:17" s="137" customFormat="1" ht="25.5" customHeight="1">
      <c r="A77" s="517">
        <v>10</v>
      </c>
      <c r="B77" s="478"/>
      <c r="C77" s="485" t="s">
        <v>384</v>
      </c>
      <c r="D77" s="482"/>
      <c r="E77" s="482"/>
      <c r="F77" s="482"/>
      <c r="G77" s="482"/>
      <c r="H77" s="152"/>
      <c r="I77" s="153"/>
      <c r="J77" s="153"/>
      <c r="K77" s="153"/>
      <c r="L77" s="153"/>
      <c r="M77" s="154" t="s">
        <v>459</v>
      </c>
      <c r="P77" s="578">
        <f>COUNTA(D77:E78)</f>
        <v>0</v>
      </c>
      <c r="Q77" s="579">
        <f t="shared" ref="Q77" si="4">IF(P77=2,1,IF(P77=1,1,0))</f>
        <v>0</v>
      </c>
    </row>
    <row r="78" spans="1:17" s="137" customFormat="1" ht="25.5" customHeight="1">
      <c r="A78" s="519"/>
      <c r="B78" s="478"/>
      <c r="C78" s="486"/>
      <c r="D78" s="484"/>
      <c r="E78" s="484"/>
      <c r="F78" s="484"/>
      <c r="G78" s="484"/>
      <c r="H78" s="159"/>
      <c r="I78" s="160"/>
      <c r="J78" s="160"/>
      <c r="K78" s="160"/>
      <c r="L78" s="160"/>
      <c r="M78" s="161"/>
      <c r="P78" s="578"/>
      <c r="Q78" s="579"/>
    </row>
    <row r="79" spans="1:17" s="137" customFormat="1" ht="25.5" customHeight="1">
      <c r="A79" s="517">
        <v>11</v>
      </c>
      <c r="B79" s="478"/>
      <c r="C79" s="485" t="s">
        <v>385</v>
      </c>
      <c r="D79" s="482"/>
      <c r="E79" s="482"/>
      <c r="F79" s="482"/>
      <c r="G79" s="482"/>
      <c r="H79" s="152"/>
      <c r="I79" s="153"/>
      <c r="J79" s="153"/>
      <c r="K79" s="153"/>
      <c r="L79" s="153"/>
      <c r="M79" s="154" t="s">
        <v>460</v>
      </c>
      <c r="P79" s="578">
        <f>COUNTA(D79:E80)</f>
        <v>0</v>
      </c>
      <c r="Q79" s="579">
        <f t="shared" ref="Q79" si="5">IF(P79=2,1,IF(P79=1,1,0))</f>
        <v>0</v>
      </c>
    </row>
    <row r="80" spans="1:17" s="137" customFormat="1" ht="25.5" customHeight="1">
      <c r="A80" s="519"/>
      <c r="B80" s="478"/>
      <c r="C80" s="486"/>
      <c r="D80" s="484"/>
      <c r="E80" s="484"/>
      <c r="F80" s="484"/>
      <c r="G80" s="484"/>
      <c r="H80" s="159"/>
      <c r="I80" s="160"/>
      <c r="J80" s="160"/>
      <c r="K80" s="160"/>
      <c r="L80" s="160"/>
      <c r="M80" s="161"/>
      <c r="P80" s="578"/>
      <c r="Q80" s="579"/>
    </row>
    <row r="81" spans="1:17" s="137" customFormat="1" ht="25.5" customHeight="1">
      <c r="A81" s="517">
        <v>12</v>
      </c>
      <c r="B81" s="478"/>
      <c r="C81" s="485" t="s">
        <v>386</v>
      </c>
      <c r="D81" s="482"/>
      <c r="E81" s="482"/>
      <c r="F81" s="482"/>
      <c r="G81" s="482"/>
      <c r="H81" s="152"/>
      <c r="I81" s="153"/>
      <c r="J81" s="153"/>
      <c r="K81" s="153"/>
      <c r="L81" s="153"/>
      <c r="M81" s="154" t="s">
        <v>461</v>
      </c>
      <c r="P81" s="578">
        <f>COUNTA(D81:E82)</f>
        <v>0</v>
      </c>
      <c r="Q81" s="579">
        <f t="shared" ref="Q81" si="6">IF(P81=2,1,IF(P81=1,1,0))</f>
        <v>0</v>
      </c>
    </row>
    <row r="82" spans="1:17" s="137" customFormat="1" ht="25.5" customHeight="1">
      <c r="A82" s="519"/>
      <c r="B82" s="479"/>
      <c r="C82" s="486"/>
      <c r="D82" s="484"/>
      <c r="E82" s="484"/>
      <c r="F82" s="484"/>
      <c r="G82" s="484"/>
      <c r="H82" s="159"/>
      <c r="I82" s="160"/>
      <c r="J82" s="160"/>
      <c r="K82" s="160"/>
      <c r="L82" s="160"/>
      <c r="M82" s="161"/>
      <c r="P82" s="578"/>
      <c r="Q82" s="579"/>
    </row>
    <row r="83" spans="1:17" s="137" customFormat="1" ht="25.5" customHeight="1">
      <c r="A83" s="517">
        <v>13</v>
      </c>
      <c r="B83" s="477" t="s">
        <v>399</v>
      </c>
      <c r="C83" s="485" t="s">
        <v>387</v>
      </c>
      <c r="D83" s="482"/>
      <c r="E83" s="482"/>
      <c r="F83" s="482"/>
      <c r="G83" s="482"/>
      <c r="H83" s="152"/>
      <c r="I83" s="153"/>
      <c r="J83" s="153"/>
      <c r="K83" s="153"/>
      <c r="L83" s="153"/>
      <c r="M83" s="154" t="s">
        <v>462</v>
      </c>
      <c r="P83" s="578">
        <f>COUNTA(D83:E84)</f>
        <v>0</v>
      </c>
      <c r="Q83" s="579">
        <f>IF(P83=2,1,IF(P83=1,1,0))</f>
        <v>0</v>
      </c>
    </row>
    <row r="84" spans="1:17" s="137" customFormat="1" ht="25.5" customHeight="1">
      <c r="A84" s="519"/>
      <c r="B84" s="478"/>
      <c r="C84" s="486"/>
      <c r="D84" s="484"/>
      <c r="E84" s="484"/>
      <c r="F84" s="484"/>
      <c r="G84" s="484"/>
      <c r="H84" s="159"/>
      <c r="I84" s="160"/>
      <c r="J84" s="160"/>
      <c r="K84" s="160"/>
      <c r="L84" s="160"/>
      <c r="M84" s="161"/>
      <c r="P84" s="578"/>
      <c r="Q84" s="579"/>
    </row>
    <row r="85" spans="1:17" s="137" customFormat="1" ht="25.5" customHeight="1">
      <c r="A85" s="517">
        <v>14</v>
      </c>
      <c r="B85" s="478"/>
      <c r="C85" s="485" t="s">
        <v>388</v>
      </c>
      <c r="D85" s="482"/>
      <c r="E85" s="482"/>
      <c r="F85" s="482"/>
      <c r="G85" s="482"/>
      <c r="H85" s="152"/>
      <c r="I85" s="153"/>
      <c r="J85" s="153"/>
      <c r="K85" s="153"/>
      <c r="L85" s="153"/>
      <c r="M85" s="154" t="s">
        <v>463</v>
      </c>
      <c r="P85" s="578">
        <f>COUNTA(D85:E87)</f>
        <v>0</v>
      </c>
      <c r="Q85" s="579">
        <f>IF(P85=2,1,IF(P85=1,1,0))</f>
        <v>0</v>
      </c>
    </row>
    <row r="86" spans="1:17" s="137" customFormat="1" ht="3" hidden="1" customHeight="1">
      <c r="A86" s="518"/>
      <c r="B86" s="478"/>
      <c r="C86" s="520"/>
      <c r="D86" s="483"/>
      <c r="E86" s="483"/>
      <c r="F86" s="483"/>
      <c r="G86" s="483"/>
      <c r="H86" s="159"/>
      <c r="I86" s="164"/>
      <c r="J86" s="164"/>
      <c r="K86" s="164"/>
      <c r="L86" s="164"/>
      <c r="M86" s="165"/>
      <c r="P86" s="578"/>
      <c r="Q86" s="579"/>
    </row>
    <row r="87" spans="1:17" s="137" customFormat="1" ht="25.5" customHeight="1">
      <c r="A87" s="519"/>
      <c r="B87" s="478"/>
      <c r="C87" s="486"/>
      <c r="D87" s="484"/>
      <c r="E87" s="484"/>
      <c r="F87" s="484"/>
      <c r="G87" s="484"/>
      <c r="H87" s="159"/>
      <c r="I87" s="160"/>
      <c r="J87" s="160"/>
      <c r="K87" s="160"/>
      <c r="L87" s="160"/>
      <c r="M87" s="161"/>
      <c r="P87" s="578"/>
      <c r="Q87" s="579"/>
    </row>
    <row r="88" spans="1:17" s="137" customFormat="1" ht="25.5" customHeight="1">
      <c r="A88" s="517">
        <v>15</v>
      </c>
      <c r="B88" s="478"/>
      <c r="C88" s="485" t="s">
        <v>389</v>
      </c>
      <c r="D88" s="482"/>
      <c r="E88" s="482"/>
      <c r="F88" s="482"/>
      <c r="G88" s="482"/>
      <c r="H88" s="152"/>
      <c r="I88" s="153"/>
      <c r="J88" s="153"/>
      <c r="K88" s="153"/>
      <c r="L88" s="153"/>
      <c r="M88" s="154" t="s">
        <v>464</v>
      </c>
      <c r="P88" s="578">
        <f>COUNTA(D88:E90)</f>
        <v>0</v>
      </c>
      <c r="Q88" s="579">
        <f>IF(P88=2,1,IF(P88=1,1,0))</f>
        <v>0</v>
      </c>
    </row>
    <row r="89" spans="1:17" s="137" customFormat="1" ht="5.25" hidden="1" customHeight="1">
      <c r="A89" s="518"/>
      <c r="B89" s="478"/>
      <c r="C89" s="520"/>
      <c r="D89" s="483"/>
      <c r="E89" s="483"/>
      <c r="F89" s="483"/>
      <c r="G89" s="483"/>
      <c r="H89" s="159"/>
      <c r="I89" s="164"/>
      <c r="J89" s="164"/>
      <c r="K89" s="164"/>
      <c r="L89" s="164"/>
      <c r="M89" s="165"/>
      <c r="P89" s="578"/>
      <c r="Q89" s="579"/>
    </row>
    <row r="90" spans="1:17" s="137" customFormat="1" ht="25.5" customHeight="1">
      <c r="A90" s="519"/>
      <c r="B90" s="478"/>
      <c r="C90" s="486"/>
      <c r="D90" s="484"/>
      <c r="E90" s="484"/>
      <c r="F90" s="484"/>
      <c r="G90" s="484"/>
      <c r="H90" s="159"/>
      <c r="I90" s="160"/>
      <c r="J90" s="160"/>
      <c r="K90" s="160"/>
      <c r="L90" s="160"/>
      <c r="M90" s="161"/>
      <c r="P90" s="578"/>
      <c r="Q90" s="579"/>
    </row>
    <row r="91" spans="1:17" s="137" customFormat="1" ht="25.5" customHeight="1">
      <c r="A91" s="517">
        <v>16</v>
      </c>
      <c r="B91" s="478"/>
      <c r="C91" s="485" t="s">
        <v>390</v>
      </c>
      <c r="D91" s="482"/>
      <c r="E91" s="482"/>
      <c r="F91" s="482"/>
      <c r="G91" s="482"/>
      <c r="H91" s="152"/>
      <c r="I91" s="153"/>
      <c r="J91" s="153"/>
      <c r="K91" s="153"/>
      <c r="L91" s="153"/>
      <c r="M91" s="154" t="s">
        <v>465</v>
      </c>
      <c r="P91" s="578">
        <f>COUNTA(D91:E92)</f>
        <v>0</v>
      </c>
      <c r="Q91" s="579">
        <f>IF(P91=2,1,IF(P91=1,1,0))</f>
        <v>0</v>
      </c>
    </row>
    <row r="92" spans="1:17" s="137" customFormat="1" ht="25.5" customHeight="1">
      <c r="A92" s="519"/>
      <c r="B92" s="478"/>
      <c r="C92" s="486"/>
      <c r="D92" s="484"/>
      <c r="E92" s="484"/>
      <c r="F92" s="484"/>
      <c r="G92" s="484"/>
      <c r="H92" s="159"/>
      <c r="I92" s="160"/>
      <c r="J92" s="160"/>
      <c r="K92" s="160"/>
      <c r="L92" s="160"/>
      <c r="M92" s="161"/>
      <c r="P92" s="578"/>
      <c r="Q92" s="579"/>
    </row>
    <row r="93" spans="1:17" s="137" customFormat="1" ht="24" customHeight="1">
      <c r="A93" s="532" t="s">
        <v>115</v>
      </c>
      <c r="B93" s="531" t="s">
        <v>370</v>
      </c>
      <c r="C93" s="531"/>
      <c r="D93" s="504" t="s">
        <v>670</v>
      </c>
      <c r="E93" s="505"/>
      <c r="F93" s="505"/>
      <c r="G93" s="506"/>
      <c r="H93" s="471" t="s">
        <v>613</v>
      </c>
      <c r="I93" s="472"/>
      <c r="J93" s="472"/>
      <c r="K93" s="472"/>
      <c r="L93" s="472"/>
      <c r="M93" s="473"/>
    </row>
    <row r="94" spans="1:17" s="137" customFormat="1" ht="26.4" customHeight="1">
      <c r="A94" s="532"/>
      <c r="B94" s="531"/>
      <c r="C94" s="531"/>
      <c r="D94" s="138" t="s">
        <v>772</v>
      </c>
      <c r="E94" s="138" t="s">
        <v>446</v>
      </c>
      <c r="F94" s="138" t="s">
        <v>447</v>
      </c>
      <c r="G94" s="213" t="s">
        <v>448</v>
      </c>
      <c r="H94" s="474"/>
      <c r="I94" s="475"/>
      <c r="J94" s="475"/>
      <c r="K94" s="475"/>
      <c r="L94" s="475"/>
      <c r="M94" s="476"/>
    </row>
    <row r="95" spans="1:17" s="137" customFormat="1" ht="25.5" customHeight="1">
      <c r="A95" s="517">
        <v>17</v>
      </c>
      <c r="B95" s="477" t="s">
        <v>399</v>
      </c>
      <c r="C95" s="485" t="s">
        <v>391</v>
      </c>
      <c r="D95" s="482"/>
      <c r="E95" s="482"/>
      <c r="F95" s="482"/>
      <c r="G95" s="482"/>
      <c r="H95" s="152"/>
      <c r="I95" s="153"/>
      <c r="J95" s="153"/>
      <c r="K95" s="153"/>
      <c r="L95" s="153"/>
      <c r="M95" s="154" t="s">
        <v>466</v>
      </c>
      <c r="P95" s="578">
        <f>COUNTA(D95:E96)</f>
        <v>0</v>
      </c>
      <c r="Q95" s="579">
        <f>IF(P95=2,1,IF(P95=1,1,0))</f>
        <v>0</v>
      </c>
    </row>
    <row r="96" spans="1:17" s="137" customFormat="1" ht="25.5" customHeight="1">
      <c r="A96" s="519"/>
      <c r="B96" s="478"/>
      <c r="C96" s="486"/>
      <c r="D96" s="484"/>
      <c r="E96" s="484"/>
      <c r="F96" s="484"/>
      <c r="G96" s="484"/>
      <c r="H96" s="159"/>
      <c r="I96" s="160"/>
      <c r="J96" s="160"/>
      <c r="K96" s="160"/>
      <c r="L96" s="160"/>
      <c r="M96" s="161"/>
      <c r="P96" s="578"/>
      <c r="Q96" s="579"/>
    </row>
    <row r="97" spans="1:17" s="137" customFormat="1" ht="25.5" customHeight="1">
      <c r="A97" s="517">
        <v>18</v>
      </c>
      <c r="B97" s="478"/>
      <c r="C97" s="485" t="s">
        <v>392</v>
      </c>
      <c r="D97" s="482"/>
      <c r="E97" s="482"/>
      <c r="F97" s="482"/>
      <c r="G97" s="482"/>
      <c r="H97" s="152"/>
      <c r="I97" s="153"/>
      <c r="J97" s="153"/>
      <c r="K97" s="153"/>
      <c r="L97" s="153"/>
      <c r="M97" s="154" t="s">
        <v>467</v>
      </c>
      <c r="P97" s="578">
        <f>COUNTA(D97:E98)</f>
        <v>0</v>
      </c>
      <c r="Q97" s="579">
        <f t="shared" ref="Q97" si="7">IF(P97=2,1,IF(P97=1,1,0))</f>
        <v>0</v>
      </c>
    </row>
    <row r="98" spans="1:17" s="137" customFormat="1" ht="25.5" customHeight="1">
      <c r="A98" s="519"/>
      <c r="B98" s="478"/>
      <c r="C98" s="486"/>
      <c r="D98" s="484"/>
      <c r="E98" s="484"/>
      <c r="F98" s="484"/>
      <c r="G98" s="484"/>
      <c r="H98" s="159"/>
      <c r="I98" s="160"/>
      <c r="J98" s="160"/>
      <c r="K98" s="160"/>
      <c r="L98" s="160"/>
      <c r="M98" s="161"/>
      <c r="P98" s="578"/>
      <c r="Q98" s="579"/>
    </row>
    <row r="99" spans="1:17" s="137" customFormat="1" ht="25.5" customHeight="1">
      <c r="A99" s="517">
        <v>19</v>
      </c>
      <c r="B99" s="478"/>
      <c r="C99" s="485" t="s">
        <v>393</v>
      </c>
      <c r="D99" s="482"/>
      <c r="E99" s="482"/>
      <c r="F99" s="482"/>
      <c r="G99" s="482"/>
      <c r="H99" s="152"/>
      <c r="I99" s="153"/>
      <c r="J99" s="153"/>
      <c r="K99" s="153"/>
      <c r="L99" s="153"/>
      <c r="M99" s="154" t="s">
        <v>468</v>
      </c>
      <c r="P99" s="578">
        <f>COUNTA(D99:E100)</f>
        <v>0</v>
      </c>
      <c r="Q99" s="579">
        <f>IF(P99=2,1,IF(P99=1,1,0))</f>
        <v>0</v>
      </c>
    </row>
    <row r="100" spans="1:17" s="137" customFormat="1" ht="25.5" customHeight="1">
      <c r="A100" s="519"/>
      <c r="B100" s="478"/>
      <c r="C100" s="486"/>
      <c r="D100" s="484"/>
      <c r="E100" s="484"/>
      <c r="F100" s="484"/>
      <c r="G100" s="484"/>
      <c r="H100" s="159"/>
      <c r="I100" s="160"/>
      <c r="J100" s="160"/>
      <c r="K100" s="160"/>
      <c r="L100" s="160"/>
      <c r="M100" s="161"/>
      <c r="P100" s="578"/>
      <c r="Q100" s="579"/>
    </row>
    <row r="101" spans="1:17" s="137" customFormat="1" ht="25.5" customHeight="1">
      <c r="A101" s="517">
        <v>20</v>
      </c>
      <c r="B101" s="478"/>
      <c r="C101" s="485" t="s">
        <v>394</v>
      </c>
      <c r="D101" s="482"/>
      <c r="E101" s="482"/>
      <c r="F101" s="482"/>
      <c r="G101" s="482"/>
      <c r="H101" s="166"/>
      <c r="I101" s="167"/>
      <c r="J101" s="167"/>
      <c r="K101" s="167"/>
      <c r="L101" s="167"/>
      <c r="M101" s="168" t="s">
        <v>469</v>
      </c>
      <c r="P101" s="578">
        <f>COUNTA(D101:E103)</f>
        <v>0</v>
      </c>
      <c r="Q101" s="579">
        <f>IF(P101=2,1,IF(P101=1,1,0))</f>
        <v>0</v>
      </c>
    </row>
    <row r="102" spans="1:17" s="137" customFormat="1" ht="6.75" customHeight="1">
      <c r="A102" s="518"/>
      <c r="B102" s="478"/>
      <c r="C102" s="520"/>
      <c r="D102" s="483"/>
      <c r="E102" s="483"/>
      <c r="F102" s="483"/>
      <c r="G102" s="483"/>
      <c r="H102" s="159"/>
      <c r="I102" s="164"/>
      <c r="J102" s="164"/>
      <c r="K102" s="164"/>
      <c r="L102" s="164"/>
      <c r="M102" s="165"/>
      <c r="P102" s="578"/>
      <c r="Q102" s="579"/>
    </row>
    <row r="103" spans="1:17" s="137" customFormat="1" ht="25.5" customHeight="1">
      <c r="A103" s="519"/>
      <c r="B103" s="478"/>
      <c r="C103" s="486"/>
      <c r="D103" s="484"/>
      <c r="E103" s="484"/>
      <c r="F103" s="484"/>
      <c r="G103" s="484"/>
      <c r="H103" s="152"/>
      <c r="I103" s="223"/>
      <c r="J103" s="223"/>
      <c r="K103" s="223"/>
      <c r="L103" s="223"/>
      <c r="M103" s="224"/>
      <c r="P103" s="578"/>
      <c r="Q103" s="579"/>
    </row>
    <row r="104" spans="1:17" s="137" customFormat="1" ht="25.5" customHeight="1">
      <c r="A104" s="517">
        <v>21</v>
      </c>
      <c r="B104" s="478"/>
      <c r="C104" s="485" t="s">
        <v>395</v>
      </c>
      <c r="D104" s="482"/>
      <c r="E104" s="482"/>
      <c r="F104" s="482"/>
      <c r="G104" s="482"/>
      <c r="H104" s="166"/>
      <c r="I104" s="167"/>
      <c r="J104" s="167"/>
      <c r="K104" s="167"/>
      <c r="L104" s="167"/>
      <c r="M104" s="168" t="s">
        <v>470</v>
      </c>
      <c r="P104" s="578">
        <f>COUNTA(D104:E106)</f>
        <v>0</v>
      </c>
      <c r="Q104" s="579">
        <f>IF(P104=2,1,IF(P104=1,1,0))</f>
        <v>0</v>
      </c>
    </row>
    <row r="105" spans="1:17" s="137" customFormat="1" ht="5.25" customHeight="1">
      <c r="A105" s="518"/>
      <c r="B105" s="478"/>
      <c r="C105" s="520"/>
      <c r="D105" s="483"/>
      <c r="E105" s="483"/>
      <c r="F105" s="483"/>
      <c r="G105" s="483"/>
      <c r="H105" s="159"/>
      <c r="I105" s="164"/>
      <c r="J105" s="164"/>
      <c r="K105" s="164"/>
      <c r="L105" s="164"/>
      <c r="M105" s="165"/>
      <c r="P105" s="578"/>
      <c r="Q105" s="579"/>
    </row>
    <row r="106" spans="1:17" s="137" customFormat="1" ht="25.5" customHeight="1">
      <c r="A106" s="519"/>
      <c r="B106" s="478"/>
      <c r="C106" s="486"/>
      <c r="D106" s="484"/>
      <c r="E106" s="484"/>
      <c r="F106" s="484"/>
      <c r="G106" s="484"/>
      <c r="H106" s="159"/>
      <c r="I106" s="160"/>
      <c r="J106" s="160"/>
      <c r="K106" s="160"/>
      <c r="L106" s="160"/>
      <c r="M106" s="161"/>
      <c r="P106" s="578"/>
      <c r="Q106" s="579"/>
    </row>
    <row r="107" spans="1:17" s="137" customFormat="1" ht="25.5" customHeight="1">
      <c r="A107" s="517">
        <v>22</v>
      </c>
      <c r="B107" s="478"/>
      <c r="C107" s="485" t="s">
        <v>396</v>
      </c>
      <c r="D107" s="482"/>
      <c r="E107" s="482"/>
      <c r="F107" s="482"/>
      <c r="G107" s="482"/>
      <c r="H107" s="152"/>
      <c r="I107" s="153"/>
      <c r="J107" s="153"/>
      <c r="K107" s="153"/>
      <c r="L107" s="153"/>
      <c r="M107" s="154" t="s">
        <v>471</v>
      </c>
      <c r="P107" s="578">
        <f>COUNTA(D107:E108)</f>
        <v>0</v>
      </c>
      <c r="Q107" s="579">
        <f>IF(P107=2,1,IF(P107=1,1,0))</f>
        <v>0</v>
      </c>
    </row>
    <row r="108" spans="1:17" s="137" customFormat="1" ht="25.5" customHeight="1">
      <c r="A108" s="519"/>
      <c r="B108" s="479"/>
      <c r="C108" s="486"/>
      <c r="D108" s="484"/>
      <c r="E108" s="484"/>
      <c r="F108" s="484"/>
      <c r="G108" s="484"/>
      <c r="H108" s="152"/>
      <c r="I108" s="223"/>
      <c r="J108" s="223"/>
      <c r="K108" s="223"/>
      <c r="L108" s="223"/>
      <c r="M108" s="224"/>
      <c r="P108" s="578"/>
      <c r="Q108" s="579"/>
    </row>
    <row r="109" spans="1:17" s="137" customFormat="1" ht="25.5" customHeight="1">
      <c r="A109" s="517">
        <v>23</v>
      </c>
      <c r="B109" s="477" t="s">
        <v>519</v>
      </c>
      <c r="C109" s="485" t="s">
        <v>400</v>
      </c>
      <c r="D109" s="482"/>
      <c r="E109" s="482"/>
      <c r="F109" s="482"/>
      <c r="G109" s="487"/>
      <c r="H109" s="152"/>
      <c r="I109" s="153"/>
      <c r="J109" s="153"/>
      <c r="K109" s="153"/>
      <c r="L109" s="153"/>
      <c r="M109" s="154" t="s">
        <v>472</v>
      </c>
      <c r="P109" s="578">
        <f>COUNTA(D109:E110)</f>
        <v>0</v>
      </c>
      <c r="Q109" s="579">
        <f t="shared" ref="Q109" si="8">IF(P109=2,1,IF(P109=1,1,0))</f>
        <v>0</v>
      </c>
    </row>
    <row r="110" spans="1:17" s="137" customFormat="1" ht="25.5" customHeight="1">
      <c r="A110" s="519"/>
      <c r="B110" s="478"/>
      <c r="C110" s="486"/>
      <c r="D110" s="484"/>
      <c r="E110" s="484"/>
      <c r="F110" s="484"/>
      <c r="G110" s="488"/>
      <c r="H110" s="159"/>
      <c r="I110" s="160"/>
      <c r="J110" s="160"/>
      <c r="K110" s="160"/>
      <c r="L110" s="160"/>
      <c r="M110" s="161"/>
      <c r="P110" s="578"/>
      <c r="Q110" s="579"/>
    </row>
    <row r="111" spans="1:17" s="137" customFormat="1" ht="25.5" customHeight="1">
      <c r="A111" s="517">
        <v>24</v>
      </c>
      <c r="B111" s="478"/>
      <c r="C111" s="485" t="s">
        <v>401</v>
      </c>
      <c r="D111" s="482"/>
      <c r="E111" s="482"/>
      <c r="F111" s="482"/>
      <c r="G111" s="482"/>
      <c r="H111" s="152"/>
      <c r="I111" s="153"/>
      <c r="J111" s="153"/>
      <c r="K111" s="153"/>
      <c r="L111" s="153"/>
      <c r="M111" s="154" t="s">
        <v>473</v>
      </c>
      <c r="P111" s="578">
        <f>COUNTA(D111:E112)</f>
        <v>0</v>
      </c>
      <c r="Q111" s="579">
        <f t="shared" ref="Q111" si="9">IF(P111=2,1,IF(P111=1,1,0))</f>
        <v>0</v>
      </c>
    </row>
    <row r="112" spans="1:17" s="137" customFormat="1" ht="25.5" customHeight="1">
      <c r="A112" s="519"/>
      <c r="B112" s="478"/>
      <c r="C112" s="486"/>
      <c r="D112" s="484"/>
      <c r="E112" s="484"/>
      <c r="F112" s="484"/>
      <c r="G112" s="484"/>
      <c r="H112" s="159"/>
      <c r="I112" s="160"/>
      <c r="J112" s="160"/>
      <c r="K112" s="160"/>
      <c r="L112" s="160"/>
      <c r="M112" s="161"/>
      <c r="P112" s="578"/>
      <c r="Q112" s="579"/>
    </row>
    <row r="113" spans="1:17" s="137" customFormat="1" ht="25.5" customHeight="1">
      <c r="A113" s="517">
        <v>25</v>
      </c>
      <c r="B113" s="478"/>
      <c r="C113" s="485" t="s">
        <v>402</v>
      </c>
      <c r="D113" s="482"/>
      <c r="E113" s="482"/>
      <c r="F113" s="482"/>
      <c r="G113" s="482"/>
      <c r="H113" s="152"/>
      <c r="I113" s="153"/>
      <c r="J113" s="153"/>
      <c r="K113" s="153"/>
      <c r="L113" s="153"/>
      <c r="M113" s="154" t="s">
        <v>474</v>
      </c>
      <c r="P113" s="578">
        <f>COUNTA(D113:E114)</f>
        <v>0</v>
      </c>
      <c r="Q113" s="579">
        <f t="shared" ref="Q113" si="10">IF(P113=2,1,IF(P113=1,1,0))</f>
        <v>0</v>
      </c>
    </row>
    <row r="114" spans="1:17" s="137" customFormat="1" ht="25.5" customHeight="1">
      <c r="A114" s="519"/>
      <c r="B114" s="478"/>
      <c r="C114" s="486"/>
      <c r="D114" s="484"/>
      <c r="E114" s="484"/>
      <c r="F114" s="484"/>
      <c r="G114" s="484"/>
      <c r="H114" s="159"/>
      <c r="I114" s="160"/>
      <c r="J114" s="160"/>
      <c r="K114" s="160"/>
      <c r="L114" s="160"/>
      <c r="M114" s="161"/>
      <c r="P114" s="578"/>
      <c r="Q114" s="579"/>
    </row>
    <row r="115" spans="1:17" s="137" customFormat="1" ht="25.5" customHeight="1">
      <c r="A115" s="517">
        <v>26</v>
      </c>
      <c r="B115" s="478"/>
      <c r="C115" s="485" t="s">
        <v>403</v>
      </c>
      <c r="D115" s="482"/>
      <c r="E115" s="482"/>
      <c r="F115" s="482"/>
      <c r="G115" s="482"/>
      <c r="H115" s="152"/>
      <c r="I115" s="153"/>
      <c r="J115" s="153"/>
      <c r="K115" s="153"/>
      <c r="L115" s="153"/>
      <c r="M115" s="154" t="s">
        <v>475</v>
      </c>
      <c r="P115" s="578">
        <f>COUNTA(D115:E116)</f>
        <v>0</v>
      </c>
      <c r="Q115" s="579">
        <f t="shared" ref="Q115" si="11">IF(P115=2,1,IF(P115=1,1,0))</f>
        <v>0</v>
      </c>
    </row>
    <row r="116" spans="1:17" s="137" customFormat="1" ht="25.5" customHeight="1">
      <c r="A116" s="519"/>
      <c r="B116" s="478"/>
      <c r="C116" s="486"/>
      <c r="D116" s="484"/>
      <c r="E116" s="484"/>
      <c r="F116" s="484"/>
      <c r="G116" s="484"/>
      <c r="H116" s="159"/>
      <c r="I116" s="160"/>
      <c r="J116" s="160"/>
      <c r="K116" s="160"/>
      <c r="L116" s="160"/>
      <c r="M116" s="161"/>
      <c r="P116" s="578"/>
      <c r="Q116" s="579"/>
    </row>
    <row r="117" spans="1:17" s="137" customFormat="1" ht="25.5" customHeight="1">
      <c r="A117" s="517">
        <v>27</v>
      </c>
      <c r="B117" s="478"/>
      <c r="C117" s="485" t="s">
        <v>404</v>
      </c>
      <c r="D117" s="482"/>
      <c r="E117" s="482"/>
      <c r="F117" s="482"/>
      <c r="G117" s="487"/>
      <c r="H117" s="152"/>
      <c r="I117" s="153"/>
      <c r="J117" s="153"/>
      <c r="K117" s="153"/>
      <c r="L117" s="153"/>
      <c r="M117" s="154" t="s">
        <v>476</v>
      </c>
      <c r="P117" s="578">
        <f>COUNTA(D117:E118)</f>
        <v>0</v>
      </c>
      <c r="Q117" s="579">
        <f t="shared" ref="Q117" si="12">IF(P117=2,1,IF(P117=1,1,0))</f>
        <v>0</v>
      </c>
    </row>
    <row r="118" spans="1:17" s="137" customFormat="1" ht="25.5" customHeight="1">
      <c r="A118" s="519"/>
      <c r="B118" s="478"/>
      <c r="C118" s="486"/>
      <c r="D118" s="484"/>
      <c r="E118" s="484"/>
      <c r="F118" s="484"/>
      <c r="G118" s="488"/>
      <c r="H118" s="159"/>
      <c r="I118" s="160"/>
      <c r="J118" s="160"/>
      <c r="K118" s="160"/>
      <c r="L118" s="160"/>
      <c r="M118" s="161"/>
      <c r="P118" s="578"/>
      <c r="Q118" s="579"/>
    </row>
    <row r="119" spans="1:17" s="137" customFormat="1" ht="25.5" customHeight="1">
      <c r="A119" s="517">
        <v>28</v>
      </c>
      <c r="B119" s="478"/>
      <c r="C119" s="485" t="s">
        <v>405</v>
      </c>
      <c r="D119" s="482"/>
      <c r="E119" s="482"/>
      <c r="F119" s="482"/>
      <c r="G119" s="482"/>
      <c r="H119" s="152"/>
      <c r="I119" s="153"/>
      <c r="J119" s="153"/>
      <c r="K119" s="153"/>
      <c r="L119" s="153"/>
      <c r="M119" s="154" t="s">
        <v>477</v>
      </c>
      <c r="P119" s="578">
        <f>COUNTA(D119:E120)</f>
        <v>0</v>
      </c>
      <c r="Q119" s="579">
        <f t="shared" ref="Q119" si="13">IF(P119=2,1,IF(P119=1,1,0))</f>
        <v>0</v>
      </c>
    </row>
    <row r="120" spans="1:17" s="137" customFormat="1" ht="25.5" customHeight="1">
      <c r="A120" s="519"/>
      <c r="B120" s="478"/>
      <c r="C120" s="486"/>
      <c r="D120" s="484"/>
      <c r="E120" s="484"/>
      <c r="F120" s="484"/>
      <c r="G120" s="484"/>
      <c r="H120" s="159"/>
      <c r="I120" s="160"/>
      <c r="J120" s="160"/>
      <c r="K120" s="160"/>
      <c r="L120" s="160"/>
      <c r="M120" s="161"/>
      <c r="P120" s="578"/>
      <c r="Q120" s="579"/>
    </row>
    <row r="121" spans="1:17" s="137" customFormat="1" ht="25.5" customHeight="1">
      <c r="A121" s="517">
        <v>29</v>
      </c>
      <c r="B121" s="478"/>
      <c r="C121" s="485" t="s">
        <v>406</v>
      </c>
      <c r="D121" s="482"/>
      <c r="E121" s="482"/>
      <c r="F121" s="482"/>
      <c r="G121" s="487"/>
      <c r="H121" s="152"/>
      <c r="I121" s="153"/>
      <c r="J121" s="153"/>
      <c r="K121" s="153"/>
      <c r="L121" s="153"/>
      <c r="M121" s="154" t="s">
        <v>478</v>
      </c>
      <c r="P121" s="578">
        <f>COUNTA(D121:E122)</f>
        <v>0</v>
      </c>
      <c r="Q121" s="579">
        <f t="shared" ref="Q121" si="14">IF(P121=2,1,IF(P121=1,1,0))</f>
        <v>0</v>
      </c>
    </row>
    <row r="122" spans="1:17" s="137" customFormat="1" ht="25.5" customHeight="1">
      <c r="A122" s="519"/>
      <c r="B122" s="478"/>
      <c r="C122" s="486"/>
      <c r="D122" s="484"/>
      <c r="E122" s="484"/>
      <c r="F122" s="484"/>
      <c r="G122" s="488"/>
      <c r="H122" s="159"/>
      <c r="I122" s="160"/>
      <c r="J122" s="160"/>
      <c r="K122" s="160"/>
      <c r="L122" s="160"/>
      <c r="M122" s="161"/>
      <c r="P122" s="578"/>
      <c r="Q122" s="579"/>
    </row>
    <row r="123" spans="1:17" s="137" customFormat="1" ht="25.5" customHeight="1">
      <c r="A123" s="517">
        <v>30</v>
      </c>
      <c r="B123" s="478"/>
      <c r="C123" s="485" t="s">
        <v>407</v>
      </c>
      <c r="D123" s="482"/>
      <c r="E123" s="482"/>
      <c r="F123" s="482"/>
      <c r="G123" s="487"/>
      <c r="H123" s="152"/>
      <c r="I123" s="153"/>
      <c r="J123" s="153"/>
      <c r="K123" s="153"/>
      <c r="L123" s="153"/>
      <c r="M123" s="154" t="s">
        <v>479</v>
      </c>
      <c r="P123" s="578">
        <f>COUNTA(D123:E124)</f>
        <v>0</v>
      </c>
      <c r="Q123" s="579">
        <f t="shared" ref="Q123" si="15">IF(P123=2,1,IF(P123=1,1,0))</f>
        <v>0</v>
      </c>
    </row>
    <row r="124" spans="1:17" s="137" customFormat="1" ht="25.5" customHeight="1">
      <c r="A124" s="519"/>
      <c r="B124" s="478"/>
      <c r="C124" s="486"/>
      <c r="D124" s="484"/>
      <c r="E124" s="484"/>
      <c r="F124" s="484"/>
      <c r="G124" s="488"/>
      <c r="H124" s="159"/>
      <c r="I124" s="160"/>
      <c r="J124" s="160"/>
      <c r="K124" s="160"/>
      <c r="L124" s="160"/>
      <c r="M124" s="161"/>
      <c r="P124" s="578"/>
      <c r="Q124" s="579"/>
    </row>
    <row r="125" spans="1:17" s="137" customFormat="1" ht="25.5" customHeight="1">
      <c r="A125" s="517">
        <v>31</v>
      </c>
      <c r="B125" s="478"/>
      <c r="C125" s="485" t="s">
        <v>408</v>
      </c>
      <c r="D125" s="482"/>
      <c r="E125" s="482"/>
      <c r="F125" s="482"/>
      <c r="G125" s="482"/>
      <c r="H125" s="152"/>
      <c r="I125" s="153"/>
      <c r="J125" s="153"/>
      <c r="K125" s="153"/>
      <c r="L125" s="153"/>
      <c r="M125" s="154" t="s">
        <v>480</v>
      </c>
      <c r="P125" s="578">
        <f>COUNTA(D125:E126)</f>
        <v>0</v>
      </c>
      <c r="Q125" s="579">
        <f t="shared" ref="Q125" si="16">IF(P125=2,1,IF(P125=1,1,0))</f>
        <v>0</v>
      </c>
    </row>
    <row r="126" spans="1:17" s="137" customFormat="1" ht="25.5" customHeight="1">
      <c r="A126" s="519"/>
      <c r="B126" s="479"/>
      <c r="C126" s="486"/>
      <c r="D126" s="484"/>
      <c r="E126" s="484"/>
      <c r="F126" s="484"/>
      <c r="G126" s="484"/>
      <c r="H126" s="159"/>
      <c r="I126" s="160"/>
      <c r="J126" s="160"/>
      <c r="K126" s="160"/>
      <c r="L126" s="160"/>
      <c r="M126" s="161"/>
      <c r="P126" s="578"/>
      <c r="Q126" s="579"/>
    </row>
    <row r="127" spans="1:17" s="137" customFormat="1" ht="25.5" customHeight="1">
      <c r="A127" s="517">
        <v>32</v>
      </c>
      <c r="B127" s="480" t="s">
        <v>627</v>
      </c>
      <c r="C127" s="485" t="s">
        <v>409</v>
      </c>
      <c r="D127" s="482"/>
      <c r="E127" s="482"/>
      <c r="F127" s="482"/>
      <c r="G127" s="482"/>
      <c r="H127" s="152"/>
      <c r="I127" s="153"/>
      <c r="J127" s="153"/>
      <c r="K127" s="153"/>
      <c r="L127" s="153"/>
      <c r="M127" s="154" t="s">
        <v>481</v>
      </c>
      <c r="P127" s="578">
        <f>COUNTA(D127:E128)</f>
        <v>0</v>
      </c>
      <c r="Q127" s="579">
        <f>IF(P127=2,1,IF(P127=1,1,0))</f>
        <v>0</v>
      </c>
    </row>
    <row r="128" spans="1:17" s="137" customFormat="1" ht="25.5" customHeight="1">
      <c r="A128" s="519"/>
      <c r="B128" s="481"/>
      <c r="C128" s="486"/>
      <c r="D128" s="484"/>
      <c r="E128" s="484"/>
      <c r="F128" s="484"/>
      <c r="G128" s="484"/>
      <c r="H128" s="159"/>
      <c r="I128" s="160"/>
      <c r="J128" s="160"/>
      <c r="K128" s="160"/>
      <c r="L128" s="160"/>
      <c r="M128" s="161"/>
      <c r="P128" s="578"/>
      <c r="Q128" s="579"/>
    </row>
    <row r="129" spans="1:17" s="137" customFormat="1" ht="24" customHeight="1">
      <c r="A129" s="532" t="s">
        <v>115</v>
      </c>
      <c r="B129" s="531" t="s">
        <v>370</v>
      </c>
      <c r="C129" s="531"/>
      <c r="D129" s="504" t="s">
        <v>670</v>
      </c>
      <c r="E129" s="505"/>
      <c r="F129" s="505"/>
      <c r="G129" s="506"/>
      <c r="H129" s="471" t="s">
        <v>613</v>
      </c>
      <c r="I129" s="472"/>
      <c r="J129" s="472"/>
      <c r="K129" s="472"/>
      <c r="L129" s="472"/>
      <c r="M129" s="473"/>
    </row>
    <row r="130" spans="1:17" s="137" customFormat="1" ht="26.4" customHeight="1">
      <c r="A130" s="532"/>
      <c r="B130" s="531"/>
      <c r="C130" s="531"/>
      <c r="D130" s="138" t="s">
        <v>772</v>
      </c>
      <c r="E130" s="138" t="s">
        <v>446</v>
      </c>
      <c r="F130" s="138" t="s">
        <v>447</v>
      </c>
      <c r="G130" s="213" t="s">
        <v>448</v>
      </c>
      <c r="H130" s="474"/>
      <c r="I130" s="475"/>
      <c r="J130" s="475"/>
      <c r="K130" s="475"/>
      <c r="L130" s="475"/>
      <c r="M130" s="476"/>
    </row>
    <row r="131" spans="1:17" s="137" customFormat="1" ht="25.5" customHeight="1">
      <c r="A131" s="517">
        <v>33</v>
      </c>
      <c r="B131" s="478" t="s">
        <v>520</v>
      </c>
      <c r="C131" s="485" t="s">
        <v>511</v>
      </c>
      <c r="D131" s="482"/>
      <c r="E131" s="482"/>
      <c r="F131" s="482"/>
      <c r="G131" s="482"/>
      <c r="H131" s="166"/>
      <c r="I131" s="167"/>
      <c r="J131" s="167"/>
      <c r="K131" s="167"/>
      <c r="L131" s="167"/>
      <c r="M131" s="168" t="s">
        <v>482</v>
      </c>
      <c r="P131" s="578">
        <f>COUNTA(D131:E133)</f>
        <v>0</v>
      </c>
      <c r="Q131" s="579">
        <f>IF(P131=2,1,IF(P131=1,1,0))</f>
        <v>0</v>
      </c>
    </row>
    <row r="132" spans="1:17" s="137" customFormat="1" ht="5.25" customHeight="1">
      <c r="A132" s="518"/>
      <c r="B132" s="478"/>
      <c r="C132" s="520"/>
      <c r="D132" s="483"/>
      <c r="E132" s="483"/>
      <c r="F132" s="483"/>
      <c r="G132" s="483"/>
      <c r="H132" s="159"/>
      <c r="I132" s="164"/>
      <c r="J132" s="164"/>
      <c r="K132" s="164"/>
      <c r="L132" s="164"/>
      <c r="M132" s="165"/>
      <c r="P132" s="578"/>
      <c r="Q132" s="579"/>
    </row>
    <row r="133" spans="1:17" s="137" customFormat="1" ht="25.5" customHeight="1">
      <c r="A133" s="519"/>
      <c r="B133" s="478"/>
      <c r="C133" s="486"/>
      <c r="D133" s="484"/>
      <c r="E133" s="484"/>
      <c r="F133" s="484"/>
      <c r="G133" s="484"/>
      <c r="H133" s="159"/>
      <c r="I133" s="160"/>
      <c r="J133" s="160"/>
      <c r="K133" s="160"/>
      <c r="L133" s="160"/>
      <c r="M133" s="161"/>
      <c r="P133" s="578"/>
      <c r="Q133" s="579"/>
    </row>
    <row r="134" spans="1:17" s="137" customFormat="1" ht="23.4" customHeight="1">
      <c r="A134" s="517">
        <v>34</v>
      </c>
      <c r="B134" s="478"/>
      <c r="C134" s="485" t="s">
        <v>410</v>
      </c>
      <c r="D134" s="482"/>
      <c r="E134" s="482"/>
      <c r="F134" s="482"/>
      <c r="G134" s="482"/>
      <c r="H134" s="152"/>
      <c r="I134" s="153"/>
      <c r="J134" s="153"/>
      <c r="K134" s="153"/>
      <c r="L134" s="153"/>
      <c r="M134" s="154" t="s">
        <v>483</v>
      </c>
      <c r="P134" s="578">
        <f>COUNTA(D134:E136)</f>
        <v>0</v>
      </c>
      <c r="Q134" s="579">
        <f>IF(P134=2,1,IF(P134=1,1,0))</f>
        <v>0</v>
      </c>
    </row>
    <row r="135" spans="1:17" s="137" customFormat="1" ht="1.2" hidden="1" customHeight="1">
      <c r="A135" s="518"/>
      <c r="B135" s="478"/>
      <c r="C135" s="520"/>
      <c r="D135" s="483"/>
      <c r="E135" s="483"/>
      <c r="F135" s="483"/>
      <c r="G135" s="483"/>
      <c r="H135" s="159"/>
      <c r="I135" s="164"/>
      <c r="J135" s="164"/>
      <c r="K135" s="164"/>
      <c r="L135" s="164"/>
      <c r="M135" s="165"/>
      <c r="P135" s="578"/>
      <c r="Q135" s="579"/>
    </row>
    <row r="136" spans="1:17" s="137" customFormat="1" ht="25.5" customHeight="1">
      <c r="A136" s="519"/>
      <c r="B136" s="478"/>
      <c r="C136" s="486"/>
      <c r="D136" s="484"/>
      <c r="E136" s="484"/>
      <c r="F136" s="484"/>
      <c r="G136" s="484"/>
      <c r="H136" s="159"/>
      <c r="I136" s="160"/>
      <c r="J136" s="160"/>
      <c r="K136" s="160"/>
      <c r="L136" s="160"/>
      <c r="M136" s="161"/>
      <c r="P136" s="578"/>
      <c r="Q136" s="579"/>
    </row>
    <row r="137" spans="1:17" s="137" customFormat="1" ht="25.5" customHeight="1">
      <c r="A137" s="517">
        <v>35</v>
      </c>
      <c r="B137" s="478"/>
      <c r="C137" s="485" t="s">
        <v>411</v>
      </c>
      <c r="D137" s="482"/>
      <c r="E137" s="482"/>
      <c r="F137" s="482"/>
      <c r="G137" s="482"/>
      <c r="H137" s="152"/>
      <c r="I137" s="153"/>
      <c r="J137" s="153"/>
      <c r="K137" s="153"/>
      <c r="L137" s="153"/>
      <c r="M137" s="154" t="s">
        <v>484</v>
      </c>
      <c r="P137" s="578">
        <f>COUNTA(D137:E138)</f>
        <v>0</v>
      </c>
      <c r="Q137" s="579">
        <f>IF(P137=2,1,IF(P137=1,1,0))</f>
        <v>0</v>
      </c>
    </row>
    <row r="138" spans="1:17" s="137" customFormat="1" ht="25.5" customHeight="1">
      <c r="A138" s="519"/>
      <c r="B138" s="478"/>
      <c r="C138" s="486"/>
      <c r="D138" s="484"/>
      <c r="E138" s="484"/>
      <c r="F138" s="484"/>
      <c r="G138" s="484"/>
      <c r="H138" s="159"/>
      <c r="I138" s="160"/>
      <c r="J138" s="160"/>
      <c r="K138" s="160"/>
      <c r="L138" s="160"/>
      <c r="M138" s="161"/>
      <c r="P138" s="578"/>
      <c r="Q138" s="579"/>
    </row>
    <row r="139" spans="1:17" s="137" customFormat="1" ht="25.5" customHeight="1">
      <c r="A139" s="517">
        <v>36</v>
      </c>
      <c r="B139" s="478"/>
      <c r="C139" s="485" t="s">
        <v>412</v>
      </c>
      <c r="D139" s="482"/>
      <c r="E139" s="482"/>
      <c r="F139" s="482"/>
      <c r="G139" s="482"/>
      <c r="H139" s="152"/>
      <c r="I139" s="153"/>
      <c r="J139" s="153"/>
      <c r="K139" s="153"/>
      <c r="L139" s="153"/>
      <c r="M139" s="154" t="s">
        <v>485</v>
      </c>
      <c r="P139" s="578">
        <f>COUNTA(D139:E140)</f>
        <v>0</v>
      </c>
      <c r="Q139" s="579">
        <f t="shared" ref="Q139" si="17">IF(P139=2,1,IF(P139=1,1,0))</f>
        <v>0</v>
      </c>
    </row>
    <row r="140" spans="1:17" s="137" customFormat="1" ht="25.5" customHeight="1">
      <c r="A140" s="519"/>
      <c r="B140" s="478"/>
      <c r="C140" s="486"/>
      <c r="D140" s="484"/>
      <c r="E140" s="484"/>
      <c r="F140" s="484"/>
      <c r="G140" s="484"/>
      <c r="H140" s="159"/>
      <c r="I140" s="160"/>
      <c r="J140" s="160"/>
      <c r="K140" s="160"/>
      <c r="L140" s="160"/>
      <c r="M140" s="161"/>
      <c r="P140" s="578"/>
      <c r="Q140" s="579"/>
    </row>
    <row r="141" spans="1:17" s="137" customFormat="1" ht="25.5" customHeight="1">
      <c r="A141" s="517">
        <v>37</v>
      </c>
      <c r="B141" s="478"/>
      <c r="C141" s="485" t="s">
        <v>413</v>
      </c>
      <c r="D141" s="482"/>
      <c r="E141" s="482"/>
      <c r="F141" s="482"/>
      <c r="G141" s="482"/>
      <c r="H141" s="152"/>
      <c r="I141" s="153"/>
      <c r="J141" s="153"/>
      <c r="K141" s="153"/>
      <c r="L141" s="153"/>
      <c r="M141" s="154" t="s">
        <v>486</v>
      </c>
      <c r="P141" s="578">
        <f>COUNTA(D141:E142)</f>
        <v>0</v>
      </c>
      <c r="Q141" s="579">
        <f t="shared" ref="Q141" si="18">IF(P141=2,1,IF(P141=1,1,0))</f>
        <v>0</v>
      </c>
    </row>
    <row r="142" spans="1:17" s="137" customFormat="1" ht="25.5" customHeight="1">
      <c r="A142" s="519"/>
      <c r="B142" s="478"/>
      <c r="C142" s="486"/>
      <c r="D142" s="484"/>
      <c r="E142" s="484"/>
      <c r="F142" s="484"/>
      <c r="G142" s="484"/>
      <c r="H142" s="159"/>
      <c r="I142" s="160"/>
      <c r="J142" s="160"/>
      <c r="K142" s="160"/>
      <c r="L142" s="160"/>
      <c r="M142" s="161"/>
      <c r="P142" s="578"/>
      <c r="Q142" s="579"/>
    </row>
    <row r="143" spans="1:17" s="137" customFormat="1" ht="25.5" customHeight="1">
      <c r="A143" s="517">
        <v>38</v>
      </c>
      <c r="B143" s="478"/>
      <c r="C143" s="485" t="s">
        <v>414</v>
      </c>
      <c r="D143" s="482"/>
      <c r="E143" s="482"/>
      <c r="F143" s="482"/>
      <c r="G143" s="482"/>
      <c r="H143" s="152"/>
      <c r="I143" s="153"/>
      <c r="J143" s="153"/>
      <c r="K143" s="153"/>
      <c r="L143" s="153"/>
      <c r="M143" s="154" t="s">
        <v>487</v>
      </c>
      <c r="P143" s="578">
        <f>COUNTA(D143:E144)</f>
        <v>0</v>
      </c>
      <c r="Q143" s="579">
        <f t="shared" ref="Q143" si="19">IF(P143=2,1,IF(P143=1,1,0))</f>
        <v>0</v>
      </c>
    </row>
    <row r="144" spans="1:17" s="137" customFormat="1" ht="25.5" customHeight="1">
      <c r="A144" s="519"/>
      <c r="B144" s="479"/>
      <c r="C144" s="486"/>
      <c r="D144" s="484"/>
      <c r="E144" s="484"/>
      <c r="F144" s="484"/>
      <c r="G144" s="484"/>
      <c r="H144" s="159"/>
      <c r="I144" s="160"/>
      <c r="J144" s="160"/>
      <c r="K144" s="160"/>
      <c r="L144" s="160"/>
      <c r="M144" s="161"/>
      <c r="P144" s="578"/>
      <c r="Q144" s="579"/>
    </row>
    <row r="145" spans="1:17" s="137" customFormat="1" ht="25.5" customHeight="1">
      <c r="A145" s="517">
        <v>39</v>
      </c>
      <c r="B145" s="477" t="s">
        <v>425</v>
      </c>
      <c r="C145" s="485" t="s">
        <v>415</v>
      </c>
      <c r="D145" s="482"/>
      <c r="E145" s="482"/>
      <c r="F145" s="482"/>
      <c r="G145" s="482"/>
      <c r="H145" s="152"/>
      <c r="I145" s="153"/>
      <c r="J145" s="153"/>
      <c r="K145" s="153"/>
      <c r="L145" s="153"/>
      <c r="M145" s="154" t="s">
        <v>488</v>
      </c>
      <c r="P145" s="578">
        <f>COUNTA(D145:E146)</f>
        <v>0</v>
      </c>
      <c r="Q145" s="579">
        <f t="shared" ref="Q145" si="20">IF(P145=2,1,IF(P145=1,1,0))</f>
        <v>0</v>
      </c>
    </row>
    <row r="146" spans="1:17" s="137" customFormat="1" ht="25.5" customHeight="1">
      <c r="A146" s="519"/>
      <c r="B146" s="478"/>
      <c r="C146" s="486"/>
      <c r="D146" s="484"/>
      <c r="E146" s="484"/>
      <c r="F146" s="484"/>
      <c r="G146" s="484"/>
      <c r="H146" s="159"/>
      <c r="I146" s="160"/>
      <c r="J146" s="160"/>
      <c r="K146" s="160"/>
      <c r="L146" s="160"/>
      <c r="M146" s="161"/>
      <c r="P146" s="578"/>
      <c r="Q146" s="579"/>
    </row>
    <row r="147" spans="1:17" s="137" customFormat="1" ht="25.5" customHeight="1">
      <c r="A147" s="517">
        <v>40</v>
      </c>
      <c r="B147" s="478"/>
      <c r="C147" s="485" t="s">
        <v>416</v>
      </c>
      <c r="D147" s="482"/>
      <c r="E147" s="482"/>
      <c r="F147" s="482"/>
      <c r="G147" s="482"/>
      <c r="H147" s="152"/>
      <c r="I147" s="153"/>
      <c r="J147" s="153"/>
      <c r="K147" s="153"/>
      <c r="L147" s="153"/>
      <c r="M147" s="154" t="s">
        <v>489</v>
      </c>
      <c r="P147" s="578">
        <f>COUNTA(D147:E148)</f>
        <v>0</v>
      </c>
      <c r="Q147" s="579">
        <f t="shared" ref="Q147" si="21">IF(P147=2,1,IF(P147=1,1,0))</f>
        <v>0</v>
      </c>
    </row>
    <row r="148" spans="1:17" s="137" customFormat="1" ht="25.5" customHeight="1">
      <c r="A148" s="519"/>
      <c r="B148" s="478"/>
      <c r="C148" s="486"/>
      <c r="D148" s="484"/>
      <c r="E148" s="484"/>
      <c r="F148" s="484"/>
      <c r="G148" s="484"/>
      <c r="H148" s="159"/>
      <c r="I148" s="160"/>
      <c r="J148" s="160"/>
      <c r="K148" s="160"/>
      <c r="L148" s="160"/>
      <c r="M148" s="161"/>
      <c r="P148" s="578"/>
      <c r="Q148" s="579"/>
    </row>
    <row r="149" spans="1:17" s="137" customFormat="1" ht="25.5" customHeight="1">
      <c r="A149" s="517">
        <v>41</v>
      </c>
      <c r="B149" s="478"/>
      <c r="C149" s="485" t="s">
        <v>417</v>
      </c>
      <c r="D149" s="482"/>
      <c r="E149" s="482"/>
      <c r="F149" s="482"/>
      <c r="G149" s="482"/>
      <c r="H149" s="152"/>
      <c r="I149" s="153"/>
      <c r="J149" s="153"/>
      <c r="K149" s="153"/>
      <c r="L149" s="153"/>
      <c r="M149" s="154" t="s">
        <v>490</v>
      </c>
      <c r="P149" s="578">
        <f>COUNTA(D149:E150)</f>
        <v>0</v>
      </c>
      <c r="Q149" s="579">
        <f t="shared" ref="Q149" si="22">IF(P149=2,1,IF(P149=1,1,0))</f>
        <v>0</v>
      </c>
    </row>
    <row r="150" spans="1:17" s="137" customFormat="1" ht="25.5" customHeight="1">
      <c r="A150" s="519"/>
      <c r="B150" s="478"/>
      <c r="C150" s="486"/>
      <c r="D150" s="484"/>
      <c r="E150" s="484"/>
      <c r="F150" s="484"/>
      <c r="G150" s="484"/>
      <c r="H150" s="159"/>
      <c r="I150" s="160"/>
      <c r="J150" s="160"/>
      <c r="K150" s="160"/>
      <c r="L150" s="160"/>
      <c r="M150" s="161"/>
      <c r="P150" s="578"/>
      <c r="Q150" s="579"/>
    </row>
    <row r="151" spans="1:17" s="137" customFormat="1" ht="25.5" customHeight="1">
      <c r="A151" s="517">
        <v>42</v>
      </c>
      <c r="B151" s="478"/>
      <c r="C151" s="485" t="s">
        <v>418</v>
      </c>
      <c r="D151" s="482"/>
      <c r="E151" s="482"/>
      <c r="F151" s="482"/>
      <c r="G151" s="482"/>
      <c r="H151" s="152"/>
      <c r="I151" s="153"/>
      <c r="J151" s="153"/>
      <c r="K151" s="153"/>
      <c r="L151" s="153"/>
      <c r="M151" s="154" t="s">
        <v>491</v>
      </c>
      <c r="P151" s="578">
        <f>COUNTA(D151:E152)</f>
        <v>0</v>
      </c>
      <c r="Q151" s="579">
        <f t="shared" ref="Q151" si="23">IF(P151=2,1,IF(P151=1,1,0))</f>
        <v>0</v>
      </c>
    </row>
    <row r="152" spans="1:17" s="137" customFormat="1" ht="25.5" customHeight="1">
      <c r="A152" s="519"/>
      <c r="B152" s="478"/>
      <c r="C152" s="486"/>
      <c r="D152" s="484"/>
      <c r="E152" s="484"/>
      <c r="F152" s="484"/>
      <c r="G152" s="484"/>
      <c r="H152" s="159"/>
      <c r="I152" s="160"/>
      <c r="J152" s="160"/>
      <c r="K152" s="160"/>
      <c r="L152" s="160"/>
      <c r="M152" s="161"/>
      <c r="P152" s="578"/>
      <c r="Q152" s="579"/>
    </row>
    <row r="153" spans="1:17" s="137" customFormat="1" ht="25.5" customHeight="1">
      <c r="A153" s="517">
        <v>43</v>
      </c>
      <c r="B153" s="478"/>
      <c r="C153" s="485" t="s">
        <v>419</v>
      </c>
      <c r="D153" s="482"/>
      <c r="E153" s="482"/>
      <c r="F153" s="482"/>
      <c r="G153" s="482"/>
      <c r="H153" s="152"/>
      <c r="I153" s="153"/>
      <c r="J153" s="153"/>
      <c r="K153" s="153"/>
      <c r="L153" s="153"/>
      <c r="M153" s="154" t="s">
        <v>492</v>
      </c>
      <c r="P153" s="578">
        <f>COUNTA(D153:E154)</f>
        <v>0</v>
      </c>
      <c r="Q153" s="579">
        <f t="shared" ref="Q153" si="24">IF(P153=2,1,IF(P153=1,1,0))</f>
        <v>0</v>
      </c>
    </row>
    <row r="154" spans="1:17" s="137" customFormat="1" ht="25.5" customHeight="1">
      <c r="A154" s="519"/>
      <c r="B154" s="478"/>
      <c r="C154" s="486"/>
      <c r="D154" s="484"/>
      <c r="E154" s="484"/>
      <c r="F154" s="484"/>
      <c r="G154" s="484"/>
      <c r="H154" s="159"/>
      <c r="I154" s="160"/>
      <c r="J154" s="160"/>
      <c r="K154" s="160"/>
      <c r="L154" s="160"/>
      <c r="M154" s="161"/>
      <c r="P154" s="578"/>
      <c r="Q154" s="579"/>
    </row>
    <row r="155" spans="1:17" s="137" customFormat="1" ht="25.5" customHeight="1">
      <c r="A155" s="517">
        <v>44</v>
      </c>
      <c r="B155" s="478"/>
      <c r="C155" s="485" t="s">
        <v>420</v>
      </c>
      <c r="D155" s="482"/>
      <c r="E155" s="482"/>
      <c r="F155" s="482"/>
      <c r="G155" s="482"/>
      <c r="H155" s="152"/>
      <c r="I155" s="153"/>
      <c r="J155" s="153"/>
      <c r="K155" s="153"/>
      <c r="L155" s="153"/>
      <c r="M155" s="154" t="s">
        <v>493</v>
      </c>
      <c r="P155" s="578">
        <f>COUNTA(D155:E156)</f>
        <v>0</v>
      </c>
      <c r="Q155" s="579">
        <f t="shared" ref="Q155" si="25">IF(P155=2,1,IF(P155=1,1,0))</f>
        <v>0</v>
      </c>
    </row>
    <row r="156" spans="1:17" s="137" customFormat="1" ht="25.5" customHeight="1">
      <c r="A156" s="519"/>
      <c r="B156" s="478"/>
      <c r="C156" s="486"/>
      <c r="D156" s="484"/>
      <c r="E156" s="484"/>
      <c r="F156" s="484"/>
      <c r="G156" s="484"/>
      <c r="H156" s="159"/>
      <c r="I156" s="160"/>
      <c r="J156" s="160"/>
      <c r="K156" s="160"/>
      <c r="L156" s="160"/>
      <c r="M156" s="161"/>
      <c r="P156" s="578"/>
      <c r="Q156" s="579"/>
    </row>
    <row r="157" spans="1:17" s="137" customFormat="1" ht="25.5" customHeight="1">
      <c r="A157" s="517">
        <v>45</v>
      </c>
      <c r="B157" s="478"/>
      <c r="C157" s="485" t="s">
        <v>421</v>
      </c>
      <c r="D157" s="482"/>
      <c r="E157" s="482"/>
      <c r="F157" s="482"/>
      <c r="G157" s="482"/>
      <c r="H157" s="152"/>
      <c r="I157" s="153"/>
      <c r="J157" s="153"/>
      <c r="K157" s="153"/>
      <c r="L157" s="153"/>
      <c r="M157" s="154" t="s">
        <v>494</v>
      </c>
      <c r="P157" s="578">
        <f>COUNTA(D157:E158)</f>
        <v>0</v>
      </c>
      <c r="Q157" s="579">
        <f t="shared" ref="Q157" si="26">IF(P157=2,1,IF(P157=1,1,0))</f>
        <v>0</v>
      </c>
    </row>
    <row r="158" spans="1:17" s="137" customFormat="1" ht="25.5" customHeight="1">
      <c r="A158" s="519"/>
      <c r="B158" s="478"/>
      <c r="C158" s="486"/>
      <c r="D158" s="484"/>
      <c r="E158" s="484"/>
      <c r="F158" s="484"/>
      <c r="G158" s="484"/>
      <c r="H158" s="152"/>
      <c r="I158" s="223"/>
      <c r="J158" s="223"/>
      <c r="K158" s="223"/>
      <c r="L158" s="223"/>
      <c r="M158" s="224"/>
      <c r="P158" s="578"/>
      <c r="Q158" s="579"/>
    </row>
    <row r="159" spans="1:17" s="137" customFormat="1" ht="25.5" customHeight="1">
      <c r="A159" s="517">
        <v>46</v>
      </c>
      <c r="B159" s="478"/>
      <c r="C159" s="485" t="s">
        <v>422</v>
      </c>
      <c r="D159" s="482"/>
      <c r="E159" s="482"/>
      <c r="F159" s="482"/>
      <c r="G159" s="482"/>
      <c r="H159" s="152"/>
      <c r="I159" s="153"/>
      <c r="J159" s="153"/>
      <c r="K159" s="153"/>
      <c r="L159" s="153"/>
      <c r="M159" s="154" t="s">
        <v>495</v>
      </c>
      <c r="P159" s="578">
        <f>COUNTA(D159:E160)</f>
        <v>0</v>
      </c>
      <c r="Q159" s="579">
        <f t="shared" ref="Q159" si="27">IF(P159=2,1,IF(P159=1,1,0))</f>
        <v>0</v>
      </c>
    </row>
    <row r="160" spans="1:17" s="137" customFormat="1" ht="25.5" customHeight="1">
      <c r="A160" s="519"/>
      <c r="B160" s="478"/>
      <c r="C160" s="486"/>
      <c r="D160" s="484"/>
      <c r="E160" s="484"/>
      <c r="F160" s="484"/>
      <c r="G160" s="484"/>
      <c r="H160" s="152"/>
      <c r="I160" s="223"/>
      <c r="J160" s="223"/>
      <c r="K160" s="223"/>
      <c r="L160" s="223"/>
      <c r="M160" s="224"/>
      <c r="P160" s="578"/>
      <c r="Q160" s="579"/>
    </row>
    <row r="161" spans="1:17" s="137" customFormat="1" ht="25.5" customHeight="1">
      <c r="A161" s="517">
        <v>47</v>
      </c>
      <c r="B161" s="478"/>
      <c r="C161" s="485" t="s">
        <v>423</v>
      </c>
      <c r="D161" s="482"/>
      <c r="E161" s="482"/>
      <c r="F161" s="482"/>
      <c r="G161" s="482"/>
      <c r="H161" s="152"/>
      <c r="I161" s="153"/>
      <c r="J161" s="153"/>
      <c r="K161" s="153"/>
      <c r="L161" s="153"/>
      <c r="M161" s="154" t="s">
        <v>626</v>
      </c>
      <c r="P161" s="578">
        <f>COUNTA(D161:E162)</f>
        <v>0</v>
      </c>
      <c r="Q161" s="579">
        <f t="shared" ref="Q161" si="28">IF(P161=2,1,IF(P161=1,1,0))</f>
        <v>0</v>
      </c>
    </row>
    <row r="162" spans="1:17" s="137" customFormat="1" ht="25.5" customHeight="1">
      <c r="A162" s="519"/>
      <c r="B162" s="478"/>
      <c r="C162" s="486"/>
      <c r="D162" s="484"/>
      <c r="E162" s="484"/>
      <c r="F162" s="484"/>
      <c r="G162" s="484"/>
      <c r="H162" s="152"/>
      <c r="I162" s="223"/>
      <c r="J162" s="223"/>
      <c r="K162" s="223"/>
      <c r="L162" s="223"/>
      <c r="M162" s="224"/>
      <c r="P162" s="578"/>
      <c r="Q162" s="579"/>
    </row>
    <row r="163" spans="1:17" s="137" customFormat="1" ht="25.5" customHeight="1">
      <c r="A163" s="517">
        <v>48</v>
      </c>
      <c r="B163" s="478"/>
      <c r="C163" s="485" t="s">
        <v>424</v>
      </c>
      <c r="D163" s="482"/>
      <c r="E163" s="482"/>
      <c r="F163" s="482"/>
      <c r="G163" s="482"/>
      <c r="H163" s="152"/>
      <c r="I163" s="153"/>
      <c r="J163" s="153"/>
      <c r="K163" s="153"/>
      <c r="L163" s="153"/>
      <c r="M163" s="154" t="s">
        <v>496</v>
      </c>
      <c r="P163" s="578">
        <f>COUNTA(D163:E164)</f>
        <v>0</v>
      </c>
      <c r="Q163" s="579">
        <f>IF(P163=2,1,IF(P163=1,1,0))</f>
        <v>0</v>
      </c>
    </row>
    <row r="164" spans="1:17" s="137" customFormat="1" ht="25.5" customHeight="1">
      <c r="A164" s="519"/>
      <c r="B164" s="478"/>
      <c r="C164" s="486"/>
      <c r="D164" s="484"/>
      <c r="E164" s="484"/>
      <c r="F164" s="484"/>
      <c r="G164" s="484"/>
      <c r="H164" s="152"/>
      <c r="I164" s="223"/>
      <c r="J164" s="223"/>
      <c r="K164" s="223"/>
      <c r="L164" s="223"/>
      <c r="M164" s="224"/>
      <c r="P164" s="578"/>
      <c r="Q164" s="579"/>
    </row>
    <row r="165" spans="1:17" s="137" customFormat="1" ht="25.5" customHeight="1">
      <c r="A165" s="517">
        <v>49</v>
      </c>
      <c r="B165" s="478"/>
      <c r="C165" s="485" t="s">
        <v>426</v>
      </c>
      <c r="D165" s="482"/>
      <c r="E165" s="482"/>
      <c r="F165" s="482"/>
      <c r="G165" s="482"/>
      <c r="H165" s="166"/>
      <c r="I165" s="167"/>
      <c r="J165" s="167"/>
      <c r="K165" s="167"/>
      <c r="L165" s="167"/>
      <c r="M165" s="168" t="s">
        <v>497</v>
      </c>
      <c r="P165" s="578">
        <f>COUNTA(D165:E167)</f>
        <v>0</v>
      </c>
      <c r="Q165" s="579">
        <f>IF(P165=2,1,IF(P165=1,1,0))</f>
        <v>0</v>
      </c>
    </row>
    <row r="166" spans="1:17" s="137" customFormat="1" ht="4.5" customHeight="1">
      <c r="A166" s="518"/>
      <c r="B166" s="478"/>
      <c r="C166" s="520"/>
      <c r="D166" s="483"/>
      <c r="E166" s="483"/>
      <c r="F166" s="483"/>
      <c r="G166" s="483"/>
      <c r="H166" s="159"/>
      <c r="I166" s="164"/>
      <c r="J166" s="164"/>
      <c r="K166" s="164"/>
      <c r="L166" s="164"/>
      <c r="M166" s="165"/>
      <c r="P166" s="578"/>
      <c r="Q166" s="579"/>
    </row>
    <row r="167" spans="1:17" s="137" customFormat="1" ht="25.5" customHeight="1">
      <c r="A167" s="519"/>
      <c r="B167" s="479"/>
      <c r="C167" s="486"/>
      <c r="D167" s="484"/>
      <c r="E167" s="484"/>
      <c r="F167" s="484"/>
      <c r="G167" s="484"/>
      <c r="H167" s="152"/>
      <c r="I167" s="223"/>
      <c r="J167" s="223"/>
      <c r="K167" s="223"/>
      <c r="L167" s="223"/>
      <c r="M167" s="224"/>
      <c r="P167" s="578"/>
      <c r="Q167" s="579"/>
    </row>
    <row r="168" spans="1:17" s="137" customFormat="1" ht="24" customHeight="1">
      <c r="A168" s="532" t="s">
        <v>115</v>
      </c>
      <c r="B168" s="531" t="s">
        <v>370</v>
      </c>
      <c r="C168" s="531"/>
      <c r="D168" s="504" t="s">
        <v>670</v>
      </c>
      <c r="E168" s="505"/>
      <c r="F168" s="505"/>
      <c r="G168" s="506"/>
      <c r="H168" s="471" t="s">
        <v>613</v>
      </c>
      <c r="I168" s="472"/>
      <c r="J168" s="472"/>
      <c r="K168" s="472"/>
      <c r="L168" s="472"/>
      <c r="M168" s="473"/>
    </row>
    <row r="169" spans="1:17" s="137" customFormat="1" ht="26.4" customHeight="1">
      <c r="A169" s="532"/>
      <c r="B169" s="531"/>
      <c r="C169" s="531"/>
      <c r="D169" s="138" t="s">
        <v>772</v>
      </c>
      <c r="E169" s="138" t="s">
        <v>446</v>
      </c>
      <c r="F169" s="138" t="s">
        <v>447</v>
      </c>
      <c r="G169" s="162" t="s">
        <v>448</v>
      </c>
      <c r="H169" s="474"/>
      <c r="I169" s="475"/>
      <c r="J169" s="475"/>
      <c r="K169" s="475"/>
      <c r="L169" s="475"/>
      <c r="M169" s="476"/>
    </row>
    <row r="170" spans="1:17" s="137" customFormat="1" ht="25.5" customHeight="1">
      <c r="A170" s="517">
        <v>50</v>
      </c>
      <c r="B170" s="477" t="s">
        <v>444</v>
      </c>
      <c r="C170" s="485" t="s">
        <v>427</v>
      </c>
      <c r="D170" s="482"/>
      <c r="E170" s="482"/>
      <c r="F170" s="482"/>
      <c r="G170" s="482"/>
      <c r="H170" s="152"/>
      <c r="I170" s="153"/>
      <c r="J170" s="153"/>
      <c r="K170" s="153"/>
      <c r="L170" s="153"/>
      <c r="M170" s="154" t="s">
        <v>498</v>
      </c>
      <c r="P170" s="578">
        <f>COUNTA(D170:E171)</f>
        <v>0</v>
      </c>
      <c r="Q170" s="579">
        <f>IF(P170=2,1,IF(P170=1,1,0))</f>
        <v>0</v>
      </c>
    </row>
    <row r="171" spans="1:17" s="137" customFormat="1" ht="25.5" customHeight="1">
      <c r="A171" s="519"/>
      <c r="B171" s="479"/>
      <c r="C171" s="486"/>
      <c r="D171" s="484"/>
      <c r="E171" s="484"/>
      <c r="F171" s="484"/>
      <c r="G171" s="484"/>
      <c r="H171" s="159"/>
      <c r="I171" s="160"/>
      <c r="J171" s="160"/>
      <c r="K171" s="160"/>
      <c r="L171" s="160"/>
      <c r="M171" s="161"/>
      <c r="P171" s="578"/>
      <c r="Q171" s="579"/>
    </row>
    <row r="172" spans="1:17" s="137" customFormat="1" ht="25.5" customHeight="1">
      <c r="A172" s="517">
        <v>51</v>
      </c>
      <c r="B172" s="478" t="s">
        <v>499</v>
      </c>
      <c r="C172" s="485" t="s">
        <v>500</v>
      </c>
      <c r="D172" s="482"/>
      <c r="E172" s="482"/>
      <c r="F172" s="482"/>
      <c r="G172" s="482"/>
      <c r="H172" s="152"/>
      <c r="I172" s="503"/>
      <c r="J172" s="503"/>
      <c r="K172" s="503"/>
      <c r="L172" s="503"/>
      <c r="M172" s="154" t="s">
        <v>501</v>
      </c>
      <c r="P172" s="578">
        <f>COUNTA(D172:E173)</f>
        <v>0</v>
      </c>
      <c r="Q172" s="579">
        <f>IF(P172=2,1,IF(P172=1,1,0))</f>
        <v>0</v>
      </c>
    </row>
    <row r="173" spans="1:17" s="137" customFormat="1" ht="25.5" customHeight="1" thickBot="1">
      <c r="A173" s="519"/>
      <c r="B173" s="580"/>
      <c r="C173" s="486"/>
      <c r="D173" s="484"/>
      <c r="E173" s="484"/>
      <c r="F173" s="484"/>
      <c r="G173" s="484"/>
      <c r="H173" s="159"/>
      <c r="I173" s="160"/>
      <c r="J173" s="160"/>
      <c r="K173" s="160"/>
      <c r="L173" s="160"/>
      <c r="M173" s="161"/>
      <c r="P173" s="578"/>
      <c r="Q173" s="579"/>
    </row>
    <row r="174" spans="1:17" s="137" customFormat="1" ht="25.5" hidden="1" customHeight="1" thickTop="1">
      <c r="A174" s="201"/>
      <c r="B174" s="202"/>
      <c r="C174" s="203"/>
      <c r="D174" s="192"/>
      <c r="E174" s="192"/>
      <c r="F174" s="192"/>
      <c r="G174" s="163"/>
      <c r="H174" s="159"/>
      <c r="I174" s="160"/>
      <c r="J174" s="160"/>
      <c r="K174" s="160"/>
      <c r="L174" s="160"/>
      <c r="M174" s="161"/>
    </row>
    <row r="175" spans="1:17" s="137" customFormat="1" ht="25.5" hidden="1" customHeight="1">
      <c r="A175" s="201"/>
      <c r="B175" s="202"/>
      <c r="C175" s="203"/>
      <c r="D175" s="192"/>
      <c r="E175" s="192"/>
      <c r="F175" s="192"/>
      <c r="G175" s="163"/>
      <c r="H175" s="159"/>
      <c r="I175" s="160"/>
      <c r="J175" s="160"/>
      <c r="K175" s="160"/>
      <c r="L175" s="160"/>
      <c r="M175" s="161"/>
    </row>
    <row r="176" spans="1:17" s="137" customFormat="1" ht="25.5" hidden="1" customHeight="1">
      <c r="A176" s="201"/>
      <c r="B176" s="202"/>
      <c r="C176" s="203"/>
      <c r="D176" s="192"/>
      <c r="E176" s="192"/>
      <c r="F176" s="192"/>
      <c r="G176" s="163"/>
      <c r="H176" s="159"/>
      <c r="I176" s="160"/>
      <c r="J176" s="160"/>
      <c r="K176" s="160"/>
      <c r="L176" s="160"/>
      <c r="M176" s="161"/>
    </row>
    <row r="177" spans="1:33" s="137" customFormat="1" ht="25.5" hidden="1" customHeight="1">
      <c r="A177" s="201"/>
      <c r="B177" s="202"/>
      <c r="C177" s="203"/>
      <c r="D177" s="192"/>
      <c r="E177" s="192"/>
      <c r="F177" s="192"/>
      <c r="G177" s="163"/>
      <c r="H177" s="159"/>
      <c r="I177" s="160"/>
      <c r="J177" s="160"/>
      <c r="K177" s="160"/>
      <c r="L177" s="160"/>
      <c r="M177" s="161"/>
    </row>
    <row r="178" spans="1:33" s="137" customFormat="1" ht="25.5" hidden="1" customHeight="1">
      <c r="A178" s="201"/>
      <c r="B178" s="202"/>
      <c r="C178" s="203"/>
      <c r="D178" s="192"/>
      <c r="E178" s="192"/>
      <c r="F178" s="192"/>
      <c r="G178" s="163"/>
      <c r="H178" s="159"/>
      <c r="I178" s="160"/>
      <c r="J178" s="160"/>
      <c r="K178" s="160"/>
      <c r="L178" s="160"/>
      <c r="M178" s="161"/>
    </row>
    <row r="179" spans="1:33" s="137" customFormat="1" ht="25.5" hidden="1" customHeight="1">
      <c r="A179" s="201"/>
      <c r="B179" s="202"/>
      <c r="C179" s="203"/>
      <c r="D179" s="192"/>
      <c r="E179" s="192"/>
      <c r="F179" s="192"/>
      <c r="G179" s="163"/>
      <c r="H179" s="159"/>
      <c r="I179" s="160"/>
      <c r="J179" s="160"/>
      <c r="K179" s="160"/>
      <c r="L179" s="160"/>
      <c r="M179" s="161"/>
    </row>
    <row r="180" spans="1:33" s="137" customFormat="1" ht="25.5" hidden="1" customHeight="1">
      <c r="A180" s="201"/>
      <c r="B180" s="202"/>
      <c r="C180" s="203"/>
      <c r="D180" s="192"/>
      <c r="E180" s="192"/>
      <c r="F180" s="192"/>
      <c r="G180" s="163"/>
      <c r="H180" s="159"/>
      <c r="I180" s="160"/>
      <c r="J180" s="160"/>
      <c r="K180" s="160"/>
      <c r="L180" s="160"/>
      <c r="M180" s="161"/>
    </row>
    <row r="181" spans="1:33" s="137" customFormat="1" ht="25.5" hidden="1" customHeight="1" thickBot="1">
      <c r="A181" s="201"/>
      <c r="B181" s="202"/>
      <c r="C181" s="203"/>
      <c r="D181" s="192"/>
      <c r="E181" s="192"/>
      <c r="F181" s="192"/>
      <c r="G181" s="163"/>
      <c r="H181" s="159"/>
      <c r="I181" s="160"/>
      <c r="J181" s="160"/>
      <c r="K181" s="160"/>
      <c r="L181" s="160"/>
      <c r="M181" s="161"/>
    </row>
    <row r="182" spans="1:33" s="137" customFormat="1" ht="32.1" customHeight="1" thickTop="1">
      <c r="A182" s="514" t="s">
        <v>372</v>
      </c>
      <c r="B182" s="515"/>
      <c r="C182" s="516"/>
      <c r="D182" s="139">
        <f>COUNTA(D170:D173,D131:D167,D95:D128,D57:D92)</f>
        <v>0</v>
      </c>
      <c r="E182" s="139">
        <f>COUNTA(E170:E173,E131:E167,E95:E128,E57:E92)</f>
        <v>0</v>
      </c>
      <c r="F182" s="139">
        <f>COUNTA(F170:F173,F131:F167,F95:F128,F57:F92)</f>
        <v>0</v>
      </c>
      <c r="G182" s="139">
        <f>COUNTA(G170:G173,G131:G167,G95:G128,G57:G92)</f>
        <v>0</v>
      </c>
      <c r="H182" s="172"/>
      <c r="I182" s="173"/>
      <c r="J182" s="173"/>
      <c r="K182" s="173"/>
      <c r="L182" s="173"/>
      <c r="M182" s="174"/>
      <c r="P182" s="207">
        <f>SUM(P57:P92,P95:P128,P131:P167,P170:P173)</f>
        <v>0</v>
      </c>
      <c r="Q182" s="207">
        <f>SUM(Q57:Q92,Q95:Q128,Q131:Q167,Q170:Q173)</f>
        <v>0</v>
      </c>
    </row>
    <row r="183" spans="1:33" s="258" customFormat="1" ht="27.6" customHeight="1">
      <c r="A183" s="470" t="s">
        <v>753</v>
      </c>
      <c r="B183" s="470"/>
      <c r="C183" s="470"/>
      <c r="D183" s="470"/>
      <c r="E183" s="470"/>
      <c r="F183" s="470"/>
      <c r="G183" s="470"/>
      <c r="H183" s="470"/>
      <c r="I183" s="470"/>
      <c r="J183" s="470"/>
      <c r="K183" s="470"/>
      <c r="L183" s="470"/>
      <c r="M183" s="470"/>
      <c r="P183" s="261"/>
      <c r="Q183" s="261"/>
    </row>
    <row r="184" spans="1:33" s="137" customFormat="1" ht="37.200000000000003" customHeight="1">
      <c r="A184" s="470" t="s">
        <v>810</v>
      </c>
      <c r="B184" s="470"/>
      <c r="C184" s="470"/>
      <c r="D184" s="470"/>
      <c r="E184" s="470"/>
      <c r="F184" s="470"/>
      <c r="G184" s="470"/>
      <c r="H184" s="470"/>
      <c r="I184" s="470"/>
      <c r="J184" s="470"/>
      <c r="K184" s="470"/>
      <c r="L184" s="470"/>
      <c r="M184" s="470"/>
      <c r="P184" s="225"/>
      <c r="Q184" s="469"/>
      <c r="R184" s="469"/>
      <c r="S184" s="469"/>
      <c r="T184" s="469"/>
      <c r="U184" s="469"/>
      <c r="V184" s="469"/>
      <c r="W184" s="469"/>
      <c r="X184" s="469"/>
      <c r="Y184" s="469"/>
      <c r="Z184" s="469"/>
      <c r="AA184" s="469"/>
      <c r="AB184" s="469"/>
      <c r="AC184" s="469"/>
      <c r="AD184" s="469"/>
      <c r="AE184" s="469"/>
      <c r="AF184" s="469"/>
      <c r="AG184" s="469"/>
    </row>
    <row r="185" spans="1:33" s="149" customFormat="1">
      <c r="A185" s="470" t="s">
        <v>752</v>
      </c>
      <c r="B185" s="470"/>
      <c r="C185" s="470"/>
      <c r="D185" s="470"/>
      <c r="E185" s="470"/>
      <c r="F185" s="470"/>
      <c r="G185" s="470"/>
      <c r="H185" s="470"/>
      <c r="I185" s="470"/>
      <c r="J185" s="470"/>
      <c r="K185" s="470"/>
      <c r="L185" s="470"/>
      <c r="M185" s="470"/>
      <c r="Q185" s="276"/>
      <c r="R185" s="275"/>
      <c r="S185" s="275"/>
      <c r="T185" s="275"/>
      <c r="U185" s="275"/>
      <c r="V185" s="275"/>
      <c r="W185" s="275"/>
      <c r="X185" s="275"/>
      <c r="Y185" s="275"/>
      <c r="Z185" s="275"/>
      <c r="AA185" s="275"/>
      <c r="AB185" s="275"/>
      <c r="AC185" s="275"/>
      <c r="AD185" s="275"/>
      <c r="AE185" s="275"/>
      <c r="AF185" s="275"/>
      <c r="AG185" s="275"/>
    </row>
    <row r="186" spans="1:33" s="186" customFormat="1" ht="23.4" customHeight="1">
      <c r="A186" s="547" t="s">
        <v>751</v>
      </c>
      <c r="B186" s="547"/>
      <c r="C186" s="547"/>
      <c r="D186" s="547"/>
      <c r="E186" s="547"/>
      <c r="F186" s="547"/>
      <c r="G186" s="547"/>
      <c r="H186" s="547"/>
      <c r="I186" s="547"/>
      <c r="J186" s="547"/>
      <c r="K186" s="547"/>
      <c r="L186" s="547"/>
      <c r="M186" s="547"/>
      <c r="N186" s="36"/>
    </row>
    <row r="187" spans="1:33" s="188" customFormat="1" ht="29.25" customHeight="1">
      <c r="A187" s="187"/>
      <c r="B187" s="187" t="s">
        <v>671</v>
      </c>
      <c r="C187" s="187"/>
      <c r="D187" s="187"/>
      <c r="E187" s="187"/>
      <c r="F187" s="187"/>
      <c r="G187" s="187"/>
      <c r="H187" s="187"/>
      <c r="I187" s="187"/>
      <c r="J187" s="187"/>
      <c r="K187" s="187"/>
      <c r="L187" s="187"/>
      <c r="M187" s="187"/>
      <c r="N187" s="187"/>
      <c r="O187" s="187"/>
      <c r="P187" s="187"/>
      <c r="Q187" s="187"/>
    </row>
    <row r="188" spans="1:33">
      <c r="A188" s="57" t="s">
        <v>521</v>
      </c>
      <c r="B188" s="11"/>
      <c r="C188" s="40"/>
      <c r="D188" s="11"/>
      <c r="E188" s="11"/>
      <c r="F188" s="11"/>
      <c r="G188" s="11"/>
      <c r="H188" s="11"/>
      <c r="I188" s="11"/>
      <c r="J188" s="11"/>
      <c r="K188" s="11"/>
      <c r="L188" s="11"/>
      <c r="M188" s="11"/>
    </row>
    <row r="189" spans="1:33">
      <c r="A189" s="557" t="s">
        <v>522</v>
      </c>
      <c r="B189" s="557"/>
      <c r="C189" s="558"/>
      <c r="D189" s="559"/>
      <c r="E189" s="559"/>
      <c r="F189" s="559"/>
      <c r="G189" s="559"/>
      <c r="H189" s="559"/>
      <c r="I189" s="559"/>
      <c r="J189" s="559"/>
      <c r="K189" s="559"/>
      <c r="L189" s="559"/>
      <c r="M189" s="560"/>
      <c r="O189" s="200">
        <f>COUNTA(C189,C191,C196,C198)</f>
        <v>0</v>
      </c>
    </row>
    <row r="190" spans="1:33">
      <c r="A190" s="557"/>
      <c r="B190" s="557"/>
      <c r="C190" s="561"/>
      <c r="D190" s="562"/>
      <c r="E190" s="562"/>
      <c r="F190" s="562"/>
      <c r="G190" s="562"/>
      <c r="H190" s="562"/>
      <c r="I190" s="562"/>
      <c r="J190" s="562"/>
      <c r="K190" s="562"/>
      <c r="L190" s="562"/>
      <c r="M190" s="563"/>
    </row>
    <row r="191" spans="1:33">
      <c r="A191" s="557"/>
      <c r="B191" s="557"/>
      <c r="C191" s="558"/>
      <c r="D191" s="559"/>
      <c r="E191" s="559"/>
      <c r="F191" s="559"/>
      <c r="G191" s="559"/>
      <c r="H191" s="559"/>
      <c r="I191" s="559"/>
      <c r="J191" s="559"/>
      <c r="K191" s="559"/>
      <c r="L191" s="559"/>
      <c r="M191" s="560"/>
    </row>
    <row r="192" spans="1:33">
      <c r="A192" s="557"/>
      <c r="B192" s="557"/>
      <c r="C192" s="561"/>
      <c r="D192" s="562"/>
      <c r="E192" s="562"/>
      <c r="F192" s="562"/>
      <c r="G192" s="562"/>
      <c r="H192" s="562"/>
      <c r="I192" s="562"/>
      <c r="J192" s="562"/>
      <c r="K192" s="562"/>
      <c r="L192" s="562"/>
      <c r="M192" s="563"/>
    </row>
    <row r="193" spans="1:13" s="136" customFormat="1" ht="24" customHeight="1">
      <c r="A193" s="422" t="s">
        <v>530</v>
      </c>
      <c r="B193" s="422"/>
      <c r="C193" s="422"/>
      <c r="D193" s="422"/>
      <c r="E193" s="422"/>
      <c r="F193" s="422"/>
      <c r="G193" s="422"/>
      <c r="H193" s="422"/>
      <c r="I193" s="422"/>
      <c r="J193" s="422"/>
      <c r="K193" s="422"/>
      <c r="L193" s="422"/>
      <c r="M193" s="422"/>
    </row>
    <row r="195" spans="1:13" s="150" customFormat="1">
      <c r="A195" s="57" t="s">
        <v>526</v>
      </c>
      <c r="B195" s="11"/>
      <c r="C195" s="40"/>
      <c r="D195" s="11"/>
      <c r="E195" s="11"/>
      <c r="F195" s="11"/>
      <c r="G195" s="11"/>
      <c r="H195" s="11"/>
      <c r="I195" s="11"/>
      <c r="J195" s="11"/>
      <c r="K195" s="11"/>
      <c r="L195" s="11"/>
      <c r="M195" s="11"/>
    </row>
    <row r="196" spans="1:13" s="150" customFormat="1">
      <c r="A196" s="557" t="s">
        <v>338</v>
      </c>
      <c r="B196" s="557"/>
      <c r="C196" s="558"/>
      <c r="D196" s="559"/>
      <c r="E196" s="559"/>
      <c r="F196" s="559"/>
      <c r="G196" s="559"/>
      <c r="H196" s="559"/>
      <c r="I196" s="559"/>
      <c r="J196" s="559"/>
      <c r="K196" s="559"/>
      <c r="L196" s="559"/>
      <c r="M196" s="560"/>
    </row>
    <row r="197" spans="1:13" s="150" customFormat="1">
      <c r="A197" s="557"/>
      <c r="B197" s="557"/>
      <c r="C197" s="561"/>
      <c r="D197" s="562"/>
      <c r="E197" s="562"/>
      <c r="F197" s="562"/>
      <c r="G197" s="562"/>
      <c r="H197" s="562"/>
      <c r="I197" s="562"/>
      <c r="J197" s="562"/>
      <c r="K197" s="562"/>
      <c r="L197" s="562"/>
      <c r="M197" s="563"/>
    </row>
    <row r="198" spans="1:13" s="150" customFormat="1">
      <c r="A198" s="557"/>
      <c r="B198" s="557"/>
      <c r="C198" s="558"/>
      <c r="D198" s="559"/>
      <c r="E198" s="559"/>
      <c r="F198" s="559"/>
      <c r="G198" s="559"/>
      <c r="H198" s="559"/>
      <c r="I198" s="559"/>
      <c r="J198" s="559"/>
      <c r="K198" s="559"/>
      <c r="L198" s="559"/>
      <c r="M198" s="560"/>
    </row>
    <row r="199" spans="1:13" s="150" customFormat="1">
      <c r="A199" s="557"/>
      <c r="B199" s="557"/>
      <c r="C199" s="561"/>
      <c r="D199" s="562"/>
      <c r="E199" s="562"/>
      <c r="F199" s="562"/>
      <c r="G199" s="562"/>
      <c r="H199" s="562"/>
      <c r="I199" s="562"/>
      <c r="J199" s="562"/>
      <c r="K199" s="562"/>
      <c r="L199" s="562"/>
      <c r="M199" s="563"/>
    </row>
    <row r="200" spans="1:13" s="150" customFormat="1" ht="21" customHeight="1">
      <c r="A200" s="502" t="s">
        <v>523</v>
      </c>
      <c r="B200" s="502"/>
      <c r="C200" s="502"/>
      <c r="D200" s="502"/>
      <c r="E200" s="502"/>
      <c r="F200" s="502"/>
      <c r="G200" s="502"/>
      <c r="H200" s="502"/>
      <c r="I200" s="502"/>
      <c r="J200" s="502"/>
      <c r="K200" s="502"/>
      <c r="L200" s="502"/>
      <c r="M200" s="502"/>
    </row>
    <row r="201" spans="1:13" s="150" customFormat="1" ht="12.6" customHeight="1">
      <c r="A201" s="151"/>
      <c r="B201" s="151"/>
      <c r="C201" s="151"/>
      <c r="D201" s="151"/>
      <c r="E201" s="151"/>
      <c r="F201" s="151"/>
      <c r="G201" s="151"/>
      <c r="H201" s="151"/>
      <c r="I201" s="151"/>
      <c r="J201" s="151"/>
      <c r="K201" s="151"/>
      <c r="L201" s="57"/>
      <c r="M201" s="57"/>
    </row>
    <row r="202" spans="1:13">
      <c r="A202" s="57" t="s">
        <v>373</v>
      </c>
      <c r="B202" s="11"/>
      <c r="C202" s="40"/>
      <c r="D202" s="11"/>
      <c r="E202" s="11"/>
      <c r="F202" s="11"/>
      <c r="G202" s="11"/>
      <c r="H202" s="11"/>
      <c r="I202" s="11"/>
      <c r="J202" s="11"/>
      <c r="K202" s="11"/>
      <c r="L202" s="11"/>
      <c r="M202" s="11"/>
    </row>
    <row r="203" spans="1:13">
      <c r="A203" s="548"/>
      <c r="B203" s="549"/>
      <c r="C203" s="549"/>
      <c r="D203" s="549"/>
      <c r="E203" s="549"/>
      <c r="F203" s="549"/>
      <c r="G203" s="549"/>
      <c r="H203" s="549"/>
      <c r="I203" s="549"/>
      <c r="J203" s="549"/>
      <c r="K203" s="549"/>
      <c r="L203" s="549"/>
      <c r="M203" s="550"/>
    </row>
    <row r="204" spans="1:13">
      <c r="A204" s="551"/>
      <c r="B204" s="552"/>
      <c r="C204" s="552"/>
      <c r="D204" s="552"/>
      <c r="E204" s="552"/>
      <c r="F204" s="552"/>
      <c r="G204" s="552"/>
      <c r="H204" s="552"/>
      <c r="I204" s="552"/>
      <c r="J204" s="552"/>
      <c r="K204" s="552"/>
      <c r="L204" s="552"/>
      <c r="M204" s="553"/>
    </row>
    <row r="205" spans="1:13">
      <c r="A205" s="551"/>
      <c r="B205" s="552"/>
      <c r="C205" s="552"/>
      <c r="D205" s="552"/>
      <c r="E205" s="552"/>
      <c r="F205" s="552"/>
      <c r="G205" s="552"/>
      <c r="H205" s="552"/>
      <c r="I205" s="552"/>
      <c r="J205" s="552"/>
      <c r="K205" s="552"/>
      <c r="L205" s="552"/>
      <c r="M205" s="553"/>
    </row>
    <row r="206" spans="1:13">
      <c r="A206" s="554"/>
      <c r="B206" s="555"/>
      <c r="C206" s="555"/>
      <c r="D206" s="555"/>
      <c r="E206" s="555"/>
      <c r="F206" s="555"/>
      <c r="G206" s="555"/>
      <c r="H206" s="555"/>
      <c r="I206" s="555"/>
      <c r="J206" s="555"/>
      <c r="K206" s="555"/>
      <c r="L206" s="555"/>
      <c r="M206" s="556"/>
    </row>
    <row r="207" spans="1:13" s="186" customFormat="1" ht="12">
      <c r="A207" s="36" t="s">
        <v>524</v>
      </c>
      <c r="B207" s="36"/>
      <c r="C207" s="176"/>
      <c r="D207" s="36"/>
      <c r="E207" s="36"/>
      <c r="F207" s="36"/>
      <c r="G207" s="36"/>
      <c r="H207" s="36"/>
      <c r="I207" s="36"/>
      <c r="J207" s="36"/>
      <c r="K207" s="36"/>
      <c r="L207" s="36"/>
      <c r="M207" s="36"/>
    </row>
    <row r="208" spans="1:13" s="181" customFormat="1">
      <c r="A208" s="57"/>
      <c r="B208" s="57"/>
      <c r="C208" s="155"/>
      <c r="D208" s="57"/>
      <c r="E208" s="57"/>
      <c r="F208" s="57"/>
      <c r="G208" s="57"/>
      <c r="H208" s="57"/>
      <c r="I208" s="57"/>
      <c r="J208" s="57"/>
      <c r="K208" s="57"/>
      <c r="L208" s="57"/>
      <c r="M208" s="57"/>
    </row>
    <row r="209" spans="1:17" s="181" customFormat="1" ht="33" customHeight="1">
      <c r="A209" s="57"/>
      <c r="B209" s="507" t="s">
        <v>516</v>
      </c>
      <c r="C209" s="507"/>
      <c r="D209" s="512" t="e">
        <f>J26</f>
        <v>#DIV/0!</v>
      </c>
      <c r="E209" s="509"/>
      <c r="F209" s="509"/>
      <c r="G209" s="510" t="s">
        <v>527</v>
      </c>
      <c r="H209" s="513"/>
      <c r="I209" s="513"/>
      <c r="J209" s="513"/>
      <c r="K209" s="513"/>
      <c r="L209" s="513"/>
      <c r="M209" s="513"/>
      <c r="N209" s="57"/>
    </row>
    <row r="210" spans="1:17" s="181" customFormat="1" ht="33" customHeight="1">
      <c r="A210" s="57"/>
      <c r="B210" s="507" t="s">
        <v>517</v>
      </c>
      <c r="C210" s="507"/>
      <c r="D210" s="512" t="e">
        <f>J28</f>
        <v>#DIV/0!</v>
      </c>
      <c r="E210" s="509"/>
      <c r="F210" s="509"/>
      <c r="G210" s="510"/>
      <c r="H210" s="513"/>
      <c r="I210" s="513"/>
      <c r="J210" s="513"/>
      <c r="K210" s="513"/>
      <c r="L210" s="513"/>
      <c r="M210" s="513"/>
      <c r="N210" s="57"/>
    </row>
    <row r="211" spans="1:17" s="181" customFormat="1" ht="46.5" customHeight="1">
      <c r="A211" s="57"/>
      <c r="B211" s="507" t="s">
        <v>518</v>
      </c>
      <c r="C211" s="507"/>
      <c r="D211" s="508" t="str">
        <f>I54</f>
        <v>C</v>
      </c>
      <c r="E211" s="509"/>
      <c r="F211" s="509"/>
      <c r="G211" s="510" t="s">
        <v>529</v>
      </c>
      <c r="H211" s="511"/>
      <c r="I211" s="511"/>
      <c r="J211" s="511"/>
      <c r="K211" s="511"/>
      <c r="L211" s="511"/>
      <c r="M211" s="511"/>
      <c r="N211" s="57"/>
    </row>
    <row r="212" spans="1:17" s="186" customFormat="1" ht="12">
      <c r="A212" s="36"/>
      <c r="B212" s="189" t="s">
        <v>811</v>
      </c>
      <c r="C212" s="176"/>
      <c r="D212" s="36"/>
      <c r="E212" s="36"/>
      <c r="F212" s="36"/>
      <c r="G212" s="36"/>
      <c r="H212" s="36"/>
      <c r="I212" s="36"/>
      <c r="J212" s="36"/>
      <c r="K212" s="36"/>
      <c r="L212" s="36"/>
      <c r="M212" s="36"/>
      <c r="N212" s="36"/>
    </row>
    <row r="213" spans="1:17" s="186" customFormat="1" ht="12">
      <c r="A213" s="36"/>
      <c r="B213" s="176" t="s">
        <v>528</v>
      </c>
      <c r="C213" s="176"/>
      <c r="D213" s="36"/>
      <c r="E213" s="36"/>
      <c r="F213" s="36"/>
      <c r="G213" s="36"/>
      <c r="H213" s="36"/>
      <c r="I213" s="36"/>
      <c r="J213" s="36"/>
      <c r="K213" s="36"/>
      <c r="L213" s="36"/>
      <c r="M213" s="36"/>
      <c r="N213" s="36"/>
    </row>
    <row r="214" spans="1:17" s="186" customFormat="1" ht="12.6" customHeight="1">
      <c r="A214" s="36"/>
      <c r="B214" s="36" t="s">
        <v>671</v>
      </c>
      <c r="C214" s="36"/>
      <c r="D214" s="36"/>
      <c r="E214" s="36"/>
      <c r="F214" s="36"/>
      <c r="G214" s="36"/>
      <c r="H214" s="36"/>
      <c r="I214" s="36"/>
      <c r="J214" s="36"/>
      <c r="K214" s="36"/>
      <c r="L214" s="36"/>
      <c r="M214" s="36"/>
      <c r="N214" s="36"/>
      <c r="O214" s="36"/>
      <c r="P214" s="36"/>
      <c r="Q214" s="36"/>
    </row>
  </sheetData>
  <mergeCells count="537">
    <mergeCell ref="P172:P173"/>
    <mergeCell ref="A185:M185"/>
    <mergeCell ref="A168:A169"/>
    <mergeCell ref="B168:C169"/>
    <mergeCell ref="A172:A173"/>
    <mergeCell ref="B172:B173"/>
    <mergeCell ref="C172:C173"/>
    <mergeCell ref="D172:D173"/>
    <mergeCell ref="Q139:Q140"/>
    <mergeCell ref="Q141:Q142"/>
    <mergeCell ref="Q143:Q144"/>
    <mergeCell ref="Q145:Q146"/>
    <mergeCell ref="Q147:Q148"/>
    <mergeCell ref="Q149:Q150"/>
    <mergeCell ref="Q151:Q152"/>
    <mergeCell ref="Q153:Q154"/>
    <mergeCell ref="P143:P144"/>
    <mergeCell ref="P145:P146"/>
    <mergeCell ref="P147:P148"/>
    <mergeCell ref="P149:P150"/>
    <mergeCell ref="P151:P152"/>
    <mergeCell ref="P153:P154"/>
    <mergeCell ref="G172:G173"/>
    <mergeCell ref="A163:A164"/>
    <mergeCell ref="A186:M186"/>
    <mergeCell ref="Q155:Q156"/>
    <mergeCell ref="Q157:Q158"/>
    <mergeCell ref="Q159:Q160"/>
    <mergeCell ref="Q161:Q162"/>
    <mergeCell ref="Q163:Q164"/>
    <mergeCell ref="Q165:Q167"/>
    <mergeCell ref="Q170:Q171"/>
    <mergeCell ref="Q172:Q173"/>
    <mergeCell ref="P155:P156"/>
    <mergeCell ref="P157:P158"/>
    <mergeCell ref="P159:P160"/>
    <mergeCell ref="P161:P162"/>
    <mergeCell ref="P163:P164"/>
    <mergeCell ref="P165:P167"/>
    <mergeCell ref="P170:P171"/>
    <mergeCell ref="E172:E173"/>
    <mergeCell ref="F172:F173"/>
    <mergeCell ref="D168:G168"/>
    <mergeCell ref="A170:A171"/>
    <mergeCell ref="B170:B171"/>
    <mergeCell ref="C170:C171"/>
    <mergeCell ref="D170:D171"/>
    <mergeCell ref="E170:E171"/>
    <mergeCell ref="Q117:Q118"/>
    <mergeCell ref="Q119:Q120"/>
    <mergeCell ref="Q121:Q122"/>
    <mergeCell ref="Q123:Q124"/>
    <mergeCell ref="Q125:Q126"/>
    <mergeCell ref="Q127:Q128"/>
    <mergeCell ref="Q131:Q133"/>
    <mergeCell ref="Q134:Q136"/>
    <mergeCell ref="Q137:Q138"/>
    <mergeCell ref="Q97:Q98"/>
    <mergeCell ref="Q99:Q100"/>
    <mergeCell ref="Q101:Q103"/>
    <mergeCell ref="Q104:Q106"/>
    <mergeCell ref="Q107:Q108"/>
    <mergeCell ref="Q109:Q110"/>
    <mergeCell ref="Q111:Q112"/>
    <mergeCell ref="Q113:Q114"/>
    <mergeCell ref="Q115:Q116"/>
    <mergeCell ref="Q63:Q64"/>
    <mergeCell ref="Q65:Q66"/>
    <mergeCell ref="P67:P69"/>
    <mergeCell ref="Q67:Q69"/>
    <mergeCell ref="Q70:Q72"/>
    <mergeCell ref="Q73:Q74"/>
    <mergeCell ref="Q75:Q76"/>
    <mergeCell ref="P75:P76"/>
    <mergeCell ref="Q95:Q96"/>
    <mergeCell ref="P95:P96"/>
    <mergeCell ref="P97:P98"/>
    <mergeCell ref="P99:P100"/>
    <mergeCell ref="P101:P103"/>
    <mergeCell ref="P104:P106"/>
    <mergeCell ref="P107:P108"/>
    <mergeCell ref="P109:P110"/>
    <mergeCell ref="P111:P112"/>
    <mergeCell ref="P113:P114"/>
    <mergeCell ref="P141:P142"/>
    <mergeCell ref="P115:P116"/>
    <mergeCell ref="P117:P118"/>
    <mergeCell ref="P119:P120"/>
    <mergeCell ref="P121:P122"/>
    <mergeCell ref="P123:P124"/>
    <mergeCell ref="P125:P126"/>
    <mergeCell ref="P127:P128"/>
    <mergeCell ref="P131:P133"/>
    <mergeCell ref="P134:P136"/>
    <mergeCell ref="P137:P138"/>
    <mergeCell ref="P139:P140"/>
    <mergeCell ref="P57:P58"/>
    <mergeCell ref="Q57:Q58"/>
    <mergeCell ref="P59:P60"/>
    <mergeCell ref="P61:P62"/>
    <mergeCell ref="P63:P64"/>
    <mergeCell ref="P65:P66"/>
    <mergeCell ref="P70:P72"/>
    <mergeCell ref="P73:P74"/>
    <mergeCell ref="Q91:Q92"/>
    <mergeCell ref="Q77:Q78"/>
    <mergeCell ref="Q79:Q80"/>
    <mergeCell ref="Q81:Q82"/>
    <mergeCell ref="Q83:Q84"/>
    <mergeCell ref="P85:P87"/>
    <mergeCell ref="Q85:Q87"/>
    <mergeCell ref="Q88:Q90"/>
    <mergeCell ref="P77:P78"/>
    <mergeCell ref="P79:P80"/>
    <mergeCell ref="P81:P82"/>
    <mergeCell ref="P83:P84"/>
    <mergeCell ref="P88:P90"/>
    <mergeCell ref="P91:P92"/>
    <mergeCell ref="Q59:Q60"/>
    <mergeCell ref="Q61:Q62"/>
    <mergeCell ref="A193:M193"/>
    <mergeCell ref="G45:H45"/>
    <mergeCell ref="G42:H42"/>
    <mergeCell ref="K42:L42"/>
    <mergeCell ref="K45:L45"/>
    <mergeCell ref="J26:J27"/>
    <mergeCell ref="J28:J29"/>
    <mergeCell ref="K26:M27"/>
    <mergeCell ref="K28:M29"/>
    <mergeCell ref="D70:D72"/>
    <mergeCell ref="E70:E72"/>
    <mergeCell ref="F70:F72"/>
    <mergeCell ref="C73:C74"/>
    <mergeCell ref="D73:D74"/>
    <mergeCell ref="E73:E74"/>
    <mergeCell ref="D81:D82"/>
    <mergeCell ref="E81:E82"/>
    <mergeCell ref="F81:F82"/>
    <mergeCell ref="D83:D84"/>
    <mergeCell ref="E83:E84"/>
    <mergeCell ref="F77:F78"/>
    <mergeCell ref="D79:D80"/>
    <mergeCell ref="F79:F80"/>
    <mergeCell ref="C81:C82"/>
    <mergeCell ref="A7:K7"/>
    <mergeCell ref="A189:B192"/>
    <mergeCell ref="C189:M190"/>
    <mergeCell ref="C191:M192"/>
    <mergeCell ref="K47:L47"/>
    <mergeCell ref="A28:E28"/>
    <mergeCell ref="G29:H29"/>
    <mergeCell ref="A26:E26"/>
    <mergeCell ref="G27:H27"/>
    <mergeCell ref="A30:K30"/>
    <mergeCell ref="A39:E40"/>
    <mergeCell ref="F39:I39"/>
    <mergeCell ref="J39:M39"/>
    <mergeCell ref="G40:H40"/>
    <mergeCell ref="K40:L40"/>
    <mergeCell ref="A41:E41"/>
    <mergeCell ref="F41:H41"/>
    <mergeCell ref="J41:L41"/>
    <mergeCell ref="D46:E46"/>
    <mergeCell ref="G46:H46"/>
    <mergeCell ref="K46:L46"/>
    <mergeCell ref="D47:E47"/>
    <mergeCell ref="A23:K23"/>
    <mergeCell ref="A10:C11"/>
    <mergeCell ref="A203:M206"/>
    <mergeCell ref="A196:B199"/>
    <mergeCell ref="C196:M197"/>
    <mergeCell ref="C198:M199"/>
    <mergeCell ref="G47:H47"/>
    <mergeCell ref="A97:A98"/>
    <mergeCell ref="A99:A100"/>
    <mergeCell ref="A101:A103"/>
    <mergeCell ref="A104:A106"/>
    <mergeCell ref="J48:L48"/>
    <mergeCell ref="A48:E48"/>
    <mergeCell ref="F48:H48"/>
    <mergeCell ref="A55:A56"/>
    <mergeCell ref="B55:C56"/>
    <mergeCell ref="A51:M52"/>
    <mergeCell ref="A50:M50"/>
    <mergeCell ref="D67:D69"/>
    <mergeCell ref="E67:E69"/>
    <mergeCell ref="F67:F69"/>
    <mergeCell ref="C85:C87"/>
    <mergeCell ref="D85:D87"/>
    <mergeCell ref="E85:E87"/>
    <mergeCell ref="F85:F87"/>
    <mergeCell ref="C70:C72"/>
    <mergeCell ref="A12:C13"/>
    <mergeCell ref="A22:E22"/>
    <mergeCell ref="G22:H22"/>
    <mergeCell ref="K22:L22"/>
    <mergeCell ref="F18:I18"/>
    <mergeCell ref="J18:M18"/>
    <mergeCell ref="A20:E20"/>
    <mergeCell ref="G20:H20"/>
    <mergeCell ref="K20:L20"/>
    <mergeCell ref="A21:E21"/>
    <mergeCell ref="G21:H21"/>
    <mergeCell ref="K21:L21"/>
    <mergeCell ref="A14:K14"/>
    <mergeCell ref="A15:K15"/>
    <mergeCell ref="A19:E19"/>
    <mergeCell ref="D6:E6"/>
    <mergeCell ref="F6:G6"/>
    <mergeCell ref="H6:I6"/>
    <mergeCell ref="A3:C6"/>
    <mergeCell ref="D3:E3"/>
    <mergeCell ref="F3:G3"/>
    <mergeCell ref="H3:I3"/>
    <mergeCell ref="D4:E4"/>
    <mergeCell ref="F4:G4"/>
    <mergeCell ref="H4:I4"/>
    <mergeCell ref="D5:E5"/>
    <mergeCell ref="F5:G5"/>
    <mergeCell ref="H5:I5"/>
    <mergeCell ref="G65:G66"/>
    <mergeCell ref="H55:M56"/>
    <mergeCell ref="A115:A116"/>
    <mergeCell ref="A117:A118"/>
    <mergeCell ref="A119:A120"/>
    <mergeCell ref="D77:D78"/>
    <mergeCell ref="E77:E78"/>
    <mergeCell ref="D95:D96"/>
    <mergeCell ref="E95:E96"/>
    <mergeCell ref="C109:C110"/>
    <mergeCell ref="D109:D110"/>
    <mergeCell ref="E109:E110"/>
    <mergeCell ref="B67:B82"/>
    <mergeCell ref="D93:G93"/>
    <mergeCell ref="F73:F74"/>
    <mergeCell ref="C75:C76"/>
    <mergeCell ref="D75:D76"/>
    <mergeCell ref="E75:E76"/>
    <mergeCell ref="F75:F76"/>
    <mergeCell ref="A67:A69"/>
    <mergeCell ref="A70:A72"/>
    <mergeCell ref="A73:A74"/>
    <mergeCell ref="A109:A110"/>
    <mergeCell ref="A111:A112"/>
    <mergeCell ref="E59:E60"/>
    <mergeCell ref="J54:M54"/>
    <mergeCell ref="C57:C58"/>
    <mergeCell ref="A57:A58"/>
    <mergeCell ref="A59:A60"/>
    <mergeCell ref="A61:A62"/>
    <mergeCell ref="A63:A64"/>
    <mergeCell ref="F59:F60"/>
    <mergeCell ref="C61:C62"/>
    <mergeCell ref="D61:D62"/>
    <mergeCell ref="E61:E62"/>
    <mergeCell ref="F61:F62"/>
    <mergeCell ref="C63:C64"/>
    <mergeCell ref="D63:D64"/>
    <mergeCell ref="E63:E64"/>
    <mergeCell ref="F63:F64"/>
    <mergeCell ref="A75:A76"/>
    <mergeCell ref="A65:A66"/>
    <mergeCell ref="A77:A78"/>
    <mergeCell ref="A79:A80"/>
    <mergeCell ref="A81:A82"/>
    <mergeCell ref="C65:C66"/>
    <mergeCell ref="C59:C60"/>
    <mergeCell ref="B57:B66"/>
    <mergeCell ref="D59:D60"/>
    <mergeCell ref="D65:D66"/>
    <mergeCell ref="E65:E66"/>
    <mergeCell ref="F65:F66"/>
    <mergeCell ref="C67:C69"/>
    <mergeCell ref="C77:C78"/>
    <mergeCell ref="C95:C96"/>
    <mergeCell ref="E79:E80"/>
    <mergeCell ref="C88:C90"/>
    <mergeCell ref="D88:D90"/>
    <mergeCell ref="E88:E90"/>
    <mergeCell ref="F88:F90"/>
    <mergeCell ref="F83:F84"/>
    <mergeCell ref="C91:C92"/>
    <mergeCell ref="C83:C84"/>
    <mergeCell ref="C79:C80"/>
    <mergeCell ref="B93:C94"/>
    <mergeCell ref="A85:A87"/>
    <mergeCell ref="A88:A90"/>
    <mergeCell ref="A91:A92"/>
    <mergeCell ref="A93:A94"/>
    <mergeCell ref="D101:D103"/>
    <mergeCell ref="E97:E98"/>
    <mergeCell ref="F97:F98"/>
    <mergeCell ref="F101:F103"/>
    <mergeCell ref="C97:C98"/>
    <mergeCell ref="D97:D98"/>
    <mergeCell ref="E101:E103"/>
    <mergeCell ref="B95:B108"/>
    <mergeCell ref="A95:A96"/>
    <mergeCell ref="B83:B92"/>
    <mergeCell ref="A83:A84"/>
    <mergeCell ref="A107:A108"/>
    <mergeCell ref="D91:D92"/>
    <mergeCell ref="E91:E92"/>
    <mergeCell ref="F91:F92"/>
    <mergeCell ref="C104:C106"/>
    <mergeCell ref="D104:D106"/>
    <mergeCell ref="E104:E106"/>
    <mergeCell ref="F104:F106"/>
    <mergeCell ref="C107:C108"/>
    <mergeCell ref="A125:A126"/>
    <mergeCell ref="A127:A128"/>
    <mergeCell ref="A129:A130"/>
    <mergeCell ref="A131:A133"/>
    <mergeCell ref="A134:A136"/>
    <mergeCell ref="A137:A138"/>
    <mergeCell ref="A139:A140"/>
    <mergeCell ref="A149:A150"/>
    <mergeCell ref="A151:A152"/>
    <mergeCell ref="A141:A142"/>
    <mergeCell ref="A143:A144"/>
    <mergeCell ref="A145:A146"/>
    <mergeCell ref="A147:A148"/>
    <mergeCell ref="D107:D108"/>
    <mergeCell ref="E107:E108"/>
    <mergeCell ref="F107:F108"/>
    <mergeCell ref="C99:C100"/>
    <mergeCell ref="D99:D100"/>
    <mergeCell ref="E99:E100"/>
    <mergeCell ref="F99:F100"/>
    <mergeCell ref="C101:C103"/>
    <mergeCell ref="F95:F96"/>
    <mergeCell ref="C117:C118"/>
    <mergeCell ref="D117:D118"/>
    <mergeCell ref="E117:E118"/>
    <mergeCell ref="F117:F118"/>
    <mergeCell ref="C119:C120"/>
    <mergeCell ref="D119:D120"/>
    <mergeCell ref="E119:E120"/>
    <mergeCell ref="A123:A124"/>
    <mergeCell ref="F109:F110"/>
    <mergeCell ref="A121:A122"/>
    <mergeCell ref="A113:A114"/>
    <mergeCell ref="C111:C112"/>
    <mergeCell ref="D111:D112"/>
    <mergeCell ref="E111:E112"/>
    <mergeCell ref="F111:F112"/>
    <mergeCell ref="C134:C136"/>
    <mergeCell ref="B129:C130"/>
    <mergeCell ref="B131:B144"/>
    <mergeCell ref="F143:F144"/>
    <mergeCell ref="E134:E136"/>
    <mergeCell ref="D134:D136"/>
    <mergeCell ref="C137:C138"/>
    <mergeCell ref="D137:D138"/>
    <mergeCell ref="E137:E138"/>
    <mergeCell ref="F137:F138"/>
    <mergeCell ref="D139:D140"/>
    <mergeCell ref="F139:F140"/>
    <mergeCell ref="C141:C142"/>
    <mergeCell ref="D141:D142"/>
    <mergeCell ref="E141:E142"/>
    <mergeCell ref="F141:F142"/>
    <mergeCell ref="C139:C140"/>
    <mergeCell ref="F134:F136"/>
    <mergeCell ref="C131:C133"/>
    <mergeCell ref="D131:D133"/>
    <mergeCell ref="F131:F133"/>
    <mergeCell ref="E131:E133"/>
    <mergeCell ref="A159:A160"/>
    <mergeCell ref="A161:A162"/>
    <mergeCell ref="A153:A154"/>
    <mergeCell ref="A155:A156"/>
    <mergeCell ref="C161:C162"/>
    <mergeCell ref="D161:D162"/>
    <mergeCell ref="E161:E162"/>
    <mergeCell ref="C163:C164"/>
    <mergeCell ref="D163:D164"/>
    <mergeCell ref="E163:E164"/>
    <mergeCell ref="C159:C160"/>
    <mergeCell ref="D159:D160"/>
    <mergeCell ref="E159:E160"/>
    <mergeCell ref="D155:D156"/>
    <mergeCell ref="E155:E156"/>
    <mergeCell ref="C157:C158"/>
    <mergeCell ref="D157:D158"/>
    <mergeCell ref="E157:E158"/>
    <mergeCell ref="F163:F164"/>
    <mergeCell ref="E153:E154"/>
    <mergeCell ref="F155:F156"/>
    <mergeCell ref="F157:F158"/>
    <mergeCell ref="C145:C146"/>
    <mergeCell ref="D145:D146"/>
    <mergeCell ref="E145:E146"/>
    <mergeCell ref="F145:F146"/>
    <mergeCell ref="C143:C144"/>
    <mergeCell ref="D143:D144"/>
    <mergeCell ref="E143:E144"/>
    <mergeCell ref="F161:F162"/>
    <mergeCell ref="F151:F152"/>
    <mergeCell ref="F153:F154"/>
    <mergeCell ref="C147:C148"/>
    <mergeCell ref="D147:D148"/>
    <mergeCell ref="E147:E148"/>
    <mergeCell ref="F159:F160"/>
    <mergeCell ref="C155:C156"/>
    <mergeCell ref="C151:C152"/>
    <mergeCell ref="D151:D152"/>
    <mergeCell ref="E151:E152"/>
    <mergeCell ref="E125:E126"/>
    <mergeCell ref="F125:F126"/>
    <mergeCell ref="C127:C128"/>
    <mergeCell ref="D127:D128"/>
    <mergeCell ref="E127:E128"/>
    <mergeCell ref="D43:E43"/>
    <mergeCell ref="G43:H43"/>
    <mergeCell ref="K43:L43"/>
    <mergeCell ref="D44:E44"/>
    <mergeCell ref="G44:H44"/>
    <mergeCell ref="K44:L44"/>
    <mergeCell ref="A42:C44"/>
    <mergeCell ref="D42:E42"/>
    <mergeCell ref="D57:D58"/>
    <mergeCell ref="E57:E58"/>
    <mergeCell ref="F119:F120"/>
    <mergeCell ref="C113:C114"/>
    <mergeCell ref="D113:D114"/>
    <mergeCell ref="E113:E114"/>
    <mergeCell ref="F113:F114"/>
    <mergeCell ref="C115:C116"/>
    <mergeCell ref="D115:D116"/>
    <mergeCell ref="E115:E116"/>
    <mergeCell ref="F115:F116"/>
    <mergeCell ref="B211:C211"/>
    <mergeCell ref="D211:F211"/>
    <mergeCell ref="G211:M211"/>
    <mergeCell ref="B209:C209"/>
    <mergeCell ref="D209:F209"/>
    <mergeCell ref="G209:M210"/>
    <mergeCell ref="B210:C210"/>
    <mergeCell ref="D210:F210"/>
    <mergeCell ref="E139:E140"/>
    <mergeCell ref="A182:C182"/>
    <mergeCell ref="B145:B167"/>
    <mergeCell ref="A165:A167"/>
    <mergeCell ref="C165:C167"/>
    <mergeCell ref="D165:D167"/>
    <mergeCell ref="E165:E167"/>
    <mergeCell ref="C153:C154"/>
    <mergeCell ref="D153:D154"/>
    <mergeCell ref="F165:F167"/>
    <mergeCell ref="A157:A158"/>
    <mergeCell ref="F147:F148"/>
    <mergeCell ref="C149:C150"/>
    <mergeCell ref="D149:D150"/>
    <mergeCell ref="E149:E150"/>
    <mergeCell ref="F149:F150"/>
    <mergeCell ref="D10:M10"/>
    <mergeCell ref="D11:M11"/>
    <mergeCell ref="D12:M12"/>
    <mergeCell ref="D13:M13"/>
    <mergeCell ref="D45:E45"/>
    <mergeCell ref="A45:C47"/>
    <mergeCell ref="A200:M200"/>
    <mergeCell ref="I172:L172"/>
    <mergeCell ref="F57:F58"/>
    <mergeCell ref="F170:F171"/>
    <mergeCell ref="D55:G55"/>
    <mergeCell ref="D129:G129"/>
    <mergeCell ref="G57:G58"/>
    <mergeCell ref="G59:G60"/>
    <mergeCell ref="G61:G62"/>
    <mergeCell ref="A49:M49"/>
    <mergeCell ref="G63:G64"/>
    <mergeCell ref="G88:G90"/>
    <mergeCell ref="G165:G167"/>
    <mergeCell ref="G163:G164"/>
    <mergeCell ref="E123:E124"/>
    <mergeCell ref="F123:F124"/>
    <mergeCell ref="C125:C126"/>
    <mergeCell ref="D125:D126"/>
    <mergeCell ref="G121:G122"/>
    <mergeCell ref="G123:G124"/>
    <mergeCell ref="G161:G162"/>
    <mergeCell ref="G159:G160"/>
    <mergeCell ref="G170:G171"/>
    <mergeCell ref="G157:G158"/>
    <mergeCell ref="G155:G156"/>
    <mergeCell ref="G137:G138"/>
    <mergeCell ref="G139:G140"/>
    <mergeCell ref="G141:G142"/>
    <mergeCell ref="G143:G144"/>
    <mergeCell ref="G145:G146"/>
    <mergeCell ref="G147:G148"/>
    <mergeCell ref="G149:G150"/>
    <mergeCell ref="G151:G152"/>
    <mergeCell ref="G153:G154"/>
    <mergeCell ref="G119:G120"/>
    <mergeCell ref="G115:G116"/>
    <mergeCell ref="G113:G114"/>
    <mergeCell ref="G70:G72"/>
    <mergeCell ref="G67:G69"/>
    <mergeCell ref="G73:G74"/>
    <mergeCell ref="G75:G76"/>
    <mergeCell ref="G77:G78"/>
    <mergeCell ref="G79:G80"/>
    <mergeCell ref="G81:G82"/>
    <mergeCell ref="G83:G84"/>
    <mergeCell ref="G91:G92"/>
    <mergeCell ref="G85:G87"/>
    <mergeCell ref="G111:G112"/>
    <mergeCell ref="G107:G108"/>
    <mergeCell ref="G109:G110"/>
    <mergeCell ref="G117:G118"/>
    <mergeCell ref="Q184:AG184"/>
    <mergeCell ref="A183:M183"/>
    <mergeCell ref="A184:M184"/>
    <mergeCell ref="H129:M130"/>
    <mergeCell ref="H93:M94"/>
    <mergeCell ref="H168:M169"/>
    <mergeCell ref="B109:B126"/>
    <mergeCell ref="B127:B128"/>
    <mergeCell ref="G104:G106"/>
    <mergeCell ref="G101:G103"/>
    <mergeCell ref="G99:G100"/>
    <mergeCell ref="G97:G98"/>
    <mergeCell ref="G95:G96"/>
    <mergeCell ref="F127:F128"/>
    <mergeCell ref="C121:C122"/>
    <mergeCell ref="D121:D122"/>
    <mergeCell ref="E121:E122"/>
    <mergeCell ref="F121:F122"/>
    <mergeCell ref="C123:C124"/>
    <mergeCell ref="D123:D124"/>
    <mergeCell ref="G134:G136"/>
    <mergeCell ref="G131:G133"/>
    <mergeCell ref="G127:G128"/>
    <mergeCell ref="G125:G126"/>
  </mergeCells>
  <phoneticPr fontId="3"/>
  <dataValidations count="3">
    <dataValidation type="textLength" operator="lessThanOrEqual" allowBlank="1" showInputMessage="1" showErrorMessage="1" sqref="F983181:K983220 F65677:K65716 F131213:K131252 F196749:K196788 F262285:K262324 F327821:K327860 F393357:K393396 F458893:K458932 F524429:K524468 F589965:K590004 F655501:K655540 F721037:K721076 F786573:K786612 F852109:K852148 F917645:K917684" xr:uid="{00000000-0002-0000-0300-000000000000}">
      <formula1>98</formula1>
    </dataValidation>
    <dataValidation type="textLength" operator="lessThanOrEqual" allowBlank="1" showInputMessage="1" showErrorMessage="1" sqref="D393389 D65677 D131213 D196749 D262285 D327821 D393357 D458893 D524429 D589965 D655501 D721037 D786573 D852109 D917645 D983181 D458925 D65713 D131249 D196785 D262321 D327857 D393393 D458929 D524465 D590001 D655537 D721073 D786609 D852145 D917681 D983217 D524461 D65681 D131217 D196753 D262289 D327825 D393361 D458897 D524433 D589969 D655505 D721041 D786577 D852113 D917649 D983185 D589997 D65685 D131221 D196757 D262293 D327829 D393365 D458901 D524437 D589973 D655509 D721045 D786581 D852117 D917653 D983189 D655533 D65689 D131225 D196761 D262297 D327833 D393369 D458905 D524441 D589977 D655513 D721049 D786585 D852121 D917657 D983193 D721069 D65693 D131229 D196765 D262301 D327837 D393373 D458909 D524445 D589981 D655517 D721053 D786589 D852125 D917661 D983197 D786605 D65697 D131233 D196769 D262305 D327841 D393377 D458913 D524449 D589985 D655521 D721057 D786593 D852129 D917665 D983201 D852141 D65701 D131237 D196773 D262309 D327845 D393381 D458917 D524453 D589989 D655525 D721061 D786597 D852133 D917669 D983205 D917677 D65705 D131241 D196777 D262313 D327849 D393385 D458921 D524457 D589993 D655529 D721065 D786601 D852137 D917673 D983209 D983213 D65709 D131245 D196781 D262317 D327853 H165:M166 G161 I97:M97 G123 H131:M132 H101:M102 I67:M68 I59:M59 I70:M71 I81:M81 I79:M79 I77:M77 I75:M75 I73:M73 I57:M57 I65:M65 I63:M63 I61:M61 I88:M89 H106:H128 I125:M125 I123:M123 I121:M121 I95:M95 I119:M119 I117:M117 I115:M115 I113:M113 I111:M111 I109:M109 H104:M105 G91 I99:M99 H167 I163:M163 I161:M161 I149:M149 I157:M157 I155:M155 I153:M153 I151:M151 I145:M145 I147:M147 I143:M143 I139:M139 I141:M141 I137:M137 H134:M135 I159:M159 I83:M83 I85:M86 I91:M91 G83 H57:H92 G88 G85 G97 I107:M107 H95:H100 H103 G127 G113 G121 G125 I170:M170 H133 H136:H164 M172 I127:M127 G134 I172 D131:F167 G165 G163 G174:G181 D170:F181 H170:H181 G170 G172 G159 G157 G153 G155 G139 G141 G143 G145 G147 G149 G151 G137 G131 D95:F128 G119 G117 G115 G111 G109 G107 G104 G101 G99 G95 G70 G57:G67 G73 G75 G77 G79 G81 D57:F92" xr:uid="{00000000-0002-0000-0300-000001000000}">
      <formula1>20</formula1>
    </dataValidation>
    <dataValidation type="whole" allowBlank="1" showInputMessage="1" showErrorMessage="1" sqref="L393396 L65696 L131232 L196768 L262304 L327840 L393376 L458912 L524448 L589984 L655520 L721056 L786592 L852128 L917664 L983200 L983220 L65680 L131216 L196752 L262288 L327824 L393360 L458896 L524432 L589968 L655504 L721040 L786576 L852112 L917648 L983184 L458932 L65704 L131240 L196776 L262312 L327848 L393384 L458920 L524456 L589992 L655528 L721064 L786600 L852136 L917672 L983208 L524468 L65712 L131248 L196784 L262320 L327856 L393392 L458928 L524464 L590000 L655536 L721072 L786608 L852144 L917680 L983216 L590004 L65700 L131236 L196772 L262308 L327844 L393380 L458916 L524452 L589988 L655524 L721060 L786596 L852132 L917668 L983204 L655540 L65684 L131220 L196756 L262292 L327828 L393364 L458900 L524436 L589972 L655508 L721044 L786580 L852116 L917652 L983188 L721076 L65692 L131228 L196764 L262300 L327836 L393372 L458908 L524444 L589980 L655516 L721052 L786588 L852124 L917660 L983196 L786612 L65688 L131224 L196760 L262296 L327832 L393368 L458904 L524440 L589976 L655512 L721048 L786584 L852120 L917656 L983192 L852148 L65708 L131244 L196780 L262316 L327852 L393388 L458924 L524460 L589996 L655532 L721068 L786604 L852140 L917676 L983212 L917684 L65716 L131252 L196788 L262324 L327860" xr:uid="{00000000-0002-0000-0300-000002000000}">
      <formula1>#REF!</formula1>
      <formula2>#REF!</formula2>
    </dataValidation>
  </dataValidations>
  <pageMargins left="0.7" right="0.7" top="0.75" bottom="0.75" header="0.3" footer="0.3"/>
  <pageSetup paperSize="9" scale="75" orientation="portrait" r:id="rId1"/>
  <rowBreaks count="4" manualBreakCount="4">
    <brk id="52" max="16383" man="1"/>
    <brk id="92" max="16383" man="1"/>
    <brk id="128" max="16383" man="1"/>
    <brk id="16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'（参考）再エネ種別・措置'!$B$3:$B$9</xm:f>
          </x14:formula1>
          <xm:sqref>F42:F44 J42:J44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H91"/>
  <sheetViews>
    <sheetView view="pageBreakPreview" zoomScaleNormal="100" zoomScaleSheetLayoutView="100" workbookViewId="0">
      <selection activeCell="E33" sqref="E33"/>
    </sheetView>
  </sheetViews>
  <sheetFormatPr defaultRowHeight="13.2"/>
  <cols>
    <col min="1" max="1" width="3.109375" style="104" customWidth="1"/>
    <col min="2" max="2" width="9" style="104"/>
    <col min="3" max="3" width="7.5546875" style="104" bestFit="1" customWidth="1"/>
    <col min="4" max="4" width="22" style="248" customWidth="1"/>
    <col min="5" max="5" width="14.6640625" style="104" customWidth="1"/>
    <col min="6" max="7" width="9" style="104"/>
    <col min="8" max="8" width="6.33203125" style="104" customWidth="1"/>
    <col min="9" max="9" width="11.21875" style="104" customWidth="1"/>
    <col min="10" max="10" width="1.33203125" style="104" customWidth="1"/>
    <col min="11" max="11" width="1.109375" style="105" customWidth="1"/>
    <col min="12" max="12" width="9.21875" style="105" customWidth="1"/>
    <col min="13" max="13" width="9" style="104"/>
    <col min="14" max="14" width="6" style="104" customWidth="1"/>
    <col min="15" max="15" width="4.6640625" style="104" customWidth="1"/>
    <col min="16" max="16" width="6.109375" style="104" customWidth="1"/>
    <col min="17" max="17" width="8.77734375" style="104" customWidth="1"/>
    <col min="18" max="18" width="5.88671875" style="104" customWidth="1"/>
    <col min="19" max="19" width="2.77734375" style="264" customWidth="1"/>
    <col min="20" max="20" width="13.109375" style="264" customWidth="1"/>
    <col min="21" max="21" width="3.77734375" style="264" customWidth="1"/>
    <col min="22" max="22" width="15.33203125" style="264" customWidth="1"/>
    <col min="23" max="23" width="3.77734375" style="264" customWidth="1"/>
    <col min="24" max="26" width="11.33203125" style="264" customWidth="1"/>
    <col min="27" max="27" width="12" style="264" customWidth="1"/>
    <col min="28" max="28" width="9" style="264" customWidth="1"/>
    <col min="29" max="33" width="9" style="104"/>
    <col min="34" max="34" width="39.6640625" style="104" customWidth="1"/>
    <col min="35" max="257" width="9" style="104"/>
    <col min="258" max="258" width="3.109375" style="104" customWidth="1"/>
    <col min="259" max="259" width="9" style="104"/>
    <col min="260" max="260" width="22" style="104" customWidth="1"/>
    <col min="261" max="261" width="12.6640625" style="104" customWidth="1"/>
    <col min="262" max="263" width="9" style="104"/>
    <col min="264" max="264" width="6.33203125" style="104" customWidth="1"/>
    <col min="265" max="265" width="16.44140625" style="104" customWidth="1"/>
    <col min="266" max="266" width="1.33203125" style="104" customWidth="1"/>
    <col min="267" max="267" width="3.77734375" style="104" customWidth="1"/>
    <col min="268" max="274" width="9" style="104"/>
    <col min="275" max="284" width="0" style="104" hidden="1" customWidth="1"/>
    <col min="285" max="513" width="9" style="104"/>
    <col min="514" max="514" width="3.109375" style="104" customWidth="1"/>
    <col min="515" max="515" width="9" style="104"/>
    <col min="516" max="516" width="22" style="104" customWidth="1"/>
    <col min="517" max="517" width="12.6640625" style="104" customWidth="1"/>
    <col min="518" max="519" width="9" style="104"/>
    <col min="520" max="520" width="6.33203125" style="104" customWidth="1"/>
    <col min="521" max="521" width="16.44140625" style="104" customWidth="1"/>
    <col min="522" max="522" width="1.33203125" style="104" customWidth="1"/>
    <col min="523" max="523" width="3.77734375" style="104" customWidth="1"/>
    <col min="524" max="530" width="9" style="104"/>
    <col min="531" max="540" width="0" style="104" hidden="1" customWidth="1"/>
    <col min="541" max="769" width="9" style="104"/>
    <col min="770" max="770" width="3.109375" style="104" customWidth="1"/>
    <col min="771" max="771" width="9" style="104"/>
    <col min="772" max="772" width="22" style="104" customWidth="1"/>
    <col min="773" max="773" width="12.6640625" style="104" customWidth="1"/>
    <col min="774" max="775" width="9" style="104"/>
    <col min="776" max="776" width="6.33203125" style="104" customWidth="1"/>
    <col min="777" max="777" width="16.44140625" style="104" customWidth="1"/>
    <col min="778" max="778" width="1.33203125" style="104" customWidth="1"/>
    <col min="779" max="779" width="3.77734375" style="104" customWidth="1"/>
    <col min="780" max="786" width="9" style="104"/>
    <col min="787" max="796" width="0" style="104" hidden="1" customWidth="1"/>
    <col min="797" max="1025" width="9" style="104"/>
    <col min="1026" max="1026" width="3.109375" style="104" customWidth="1"/>
    <col min="1027" max="1027" width="9" style="104"/>
    <col min="1028" max="1028" width="22" style="104" customWidth="1"/>
    <col min="1029" max="1029" width="12.6640625" style="104" customWidth="1"/>
    <col min="1030" max="1031" width="9" style="104"/>
    <col min="1032" max="1032" width="6.33203125" style="104" customWidth="1"/>
    <col min="1033" max="1033" width="16.44140625" style="104" customWidth="1"/>
    <col min="1034" max="1034" width="1.33203125" style="104" customWidth="1"/>
    <col min="1035" max="1035" width="3.77734375" style="104" customWidth="1"/>
    <col min="1036" max="1042" width="9" style="104"/>
    <col min="1043" max="1052" width="0" style="104" hidden="1" customWidth="1"/>
    <col min="1053" max="1281" width="9" style="104"/>
    <col min="1282" max="1282" width="3.109375" style="104" customWidth="1"/>
    <col min="1283" max="1283" width="9" style="104"/>
    <col min="1284" max="1284" width="22" style="104" customWidth="1"/>
    <col min="1285" max="1285" width="12.6640625" style="104" customWidth="1"/>
    <col min="1286" max="1287" width="9" style="104"/>
    <col min="1288" max="1288" width="6.33203125" style="104" customWidth="1"/>
    <col min="1289" max="1289" width="16.44140625" style="104" customWidth="1"/>
    <col min="1290" max="1290" width="1.33203125" style="104" customWidth="1"/>
    <col min="1291" max="1291" width="3.77734375" style="104" customWidth="1"/>
    <col min="1292" max="1298" width="9" style="104"/>
    <col min="1299" max="1308" width="0" style="104" hidden="1" customWidth="1"/>
    <col min="1309" max="1537" width="9" style="104"/>
    <col min="1538" max="1538" width="3.109375" style="104" customWidth="1"/>
    <col min="1539" max="1539" width="9" style="104"/>
    <col min="1540" max="1540" width="22" style="104" customWidth="1"/>
    <col min="1541" max="1541" width="12.6640625" style="104" customWidth="1"/>
    <col min="1542" max="1543" width="9" style="104"/>
    <col min="1544" max="1544" width="6.33203125" style="104" customWidth="1"/>
    <col min="1545" max="1545" width="16.44140625" style="104" customWidth="1"/>
    <col min="1546" max="1546" width="1.33203125" style="104" customWidth="1"/>
    <col min="1547" max="1547" width="3.77734375" style="104" customWidth="1"/>
    <col min="1548" max="1554" width="9" style="104"/>
    <col min="1555" max="1564" width="0" style="104" hidden="1" customWidth="1"/>
    <col min="1565" max="1793" width="9" style="104"/>
    <col min="1794" max="1794" width="3.109375" style="104" customWidth="1"/>
    <col min="1795" max="1795" width="9" style="104"/>
    <col min="1796" max="1796" width="22" style="104" customWidth="1"/>
    <col min="1797" max="1797" width="12.6640625" style="104" customWidth="1"/>
    <col min="1798" max="1799" width="9" style="104"/>
    <col min="1800" max="1800" width="6.33203125" style="104" customWidth="1"/>
    <col min="1801" max="1801" width="16.44140625" style="104" customWidth="1"/>
    <col min="1802" max="1802" width="1.33203125" style="104" customWidth="1"/>
    <col min="1803" max="1803" width="3.77734375" style="104" customWidth="1"/>
    <col min="1804" max="1810" width="9" style="104"/>
    <col min="1811" max="1820" width="0" style="104" hidden="1" customWidth="1"/>
    <col min="1821" max="2049" width="9" style="104"/>
    <col min="2050" max="2050" width="3.109375" style="104" customWidth="1"/>
    <col min="2051" max="2051" width="9" style="104"/>
    <col min="2052" max="2052" width="22" style="104" customWidth="1"/>
    <col min="2053" max="2053" width="12.6640625" style="104" customWidth="1"/>
    <col min="2054" max="2055" width="9" style="104"/>
    <col min="2056" max="2056" width="6.33203125" style="104" customWidth="1"/>
    <col min="2057" max="2057" width="16.44140625" style="104" customWidth="1"/>
    <col min="2058" max="2058" width="1.33203125" style="104" customWidth="1"/>
    <col min="2059" max="2059" width="3.77734375" style="104" customWidth="1"/>
    <col min="2060" max="2066" width="9" style="104"/>
    <col min="2067" max="2076" width="0" style="104" hidden="1" customWidth="1"/>
    <col min="2077" max="2305" width="9" style="104"/>
    <col min="2306" max="2306" width="3.109375" style="104" customWidth="1"/>
    <col min="2307" max="2307" width="9" style="104"/>
    <col min="2308" max="2308" width="22" style="104" customWidth="1"/>
    <col min="2309" max="2309" width="12.6640625" style="104" customWidth="1"/>
    <col min="2310" max="2311" width="9" style="104"/>
    <col min="2312" max="2312" width="6.33203125" style="104" customWidth="1"/>
    <col min="2313" max="2313" width="16.44140625" style="104" customWidth="1"/>
    <col min="2314" max="2314" width="1.33203125" style="104" customWidth="1"/>
    <col min="2315" max="2315" width="3.77734375" style="104" customWidth="1"/>
    <col min="2316" max="2322" width="9" style="104"/>
    <col min="2323" max="2332" width="0" style="104" hidden="1" customWidth="1"/>
    <col min="2333" max="2561" width="9" style="104"/>
    <col min="2562" max="2562" width="3.109375" style="104" customWidth="1"/>
    <col min="2563" max="2563" width="9" style="104"/>
    <col min="2564" max="2564" width="22" style="104" customWidth="1"/>
    <col min="2565" max="2565" width="12.6640625" style="104" customWidth="1"/>
    <col min="2566" max="2567" width="9" style="104"/>
    <col min="2568" max="2568" width="6.33203125" style="104" customWidth="1"/>
    <col min="2569" max="2569" width="16.44140625" style="104" customWidth="1"/>
    <col min="2570" max="2570" width="1.33203125" style="104" customWidth="1"/>
    <col min="2571" max="2571" width="3.77734375" style="104" customWidth="1"/>
    <col min="2572" max="2578" width="9" style="104"/>
    <col min="2579" max="2588" width="0" style="104" hidden="1" customWidth="1"/>
    <col min="2589" max="2817" width="9" style="104"/>
    <col min="2818" max="2818" width="3.109375" style="104" customWidth="1"/>
    <col min="2819" max="2819" width="9" style="104"/>
    <col min="2820" max="2820" width="22" style="104" customWidth="1"/>
    <col min="2821" max="2821" width="12.6640625" style="104" customWidth="1"/>
    <col min="2822" max="2823" width="9" style="104"/>
    <col min="2824" max="2824" width="6.33203125" style="104" customWidth="1"/>
    <col min="2825" max="2825" width="16.44140625" style="104" customWidth="1"/>
    <col min="2826" max="2826" width="1.33203125" style="104" customWidth="1"/>
    <col min="2827" max="2827" width="3.77734375" style="104" customWidth="1"/>
    <col min="2828" max="2834" width="9" style="104"/>
    <col min="2835" max="2844" width="0" style="104" hidden="1" customWidth="1"/>
    <col min="2845" max="3073" width="9" style="104"/>
    <col min="3074" max="3074" width="3.109375" style="104" customWidth="1"/>
    <col min="3075" max="3075" width="9" style="104"/>
    <col min="3076" max="3076" width="22" style="104" customWidth="1"/>
    <col min="3077" max="3077" width="12.6640625" style="104" customWidth="1"/>
    <col min="3078" max="3079" width="9" style="104"/>
    <col min="3080" max="3080" width="6.33203125" style="104" customWidth="1"/>
    <col min="3081" max="3081" width="16.44140625" style="104" customWidth="1"/>
    <col min="3082" max="3082" width="1.33203125" style="104" customWidth="1"/>
    <col min="3083" max="3083" width="3.77734375" style="104" customWidth="1"/>
    <col min="3084" max="3090" width="9" style="104"/>
    <col min="3091" max="3100" width="0" style="104" hidden="1" customWidth="1"/>
    <col min="3101" max="3329" width="9" style="104"/>
    <col min="3330" max="3330" width="3.109375" style="104" customWidth="1"/>
    <col min="3331" max="3331" width="9" style="104"/>
    <col min="3332" max="3332" width="22" style="104" customWidth="1"/>
    <col min="3333" max="3333" width="12.6640625" style="104" customWidth="1"/>
    <col min="3334" max="3335" width="9" style="104"/>
    <col min="3336" max="3336" width="6.33203125" style="104" customWidth="1"/>
    <col min="3337" max="3337" width="16.44140625" style="104" customWidth="1"/>
    <col min="3338" max="3338" width="1.33203125" style="104" customWidth="1"/>
    <col min="3339" max="3339" width="3.77734375" style="104" customWidth="1"/>
    <col min="3340" max="3346" width="9" style="104"/>
    <col min="3347" max="3356" width="0" style="104" hidden="1" customWidth="1"/>
    <col min="3357" max="3585" width="9" style="104"/>
    <col min="3586" max="3586" width="3.109375" style="104" customWidth="1"/>
    <col min="3587" max="3587" width="9" style="104"/>
    <col min="3588" max="3588" width="22" style="104" customWidth="1"/>
    <col min="3589" max="3589" width="12.6640625" style="104" customWidth="1"/>
    <col min="3590" max="3591" width="9" style="104"/>
    <col min="3592" max="3592" width="6.33203125" style="104" customWidth="1"/>
    <col min="3593" max="3593" width="16.44140625" style="104" customWidth="1"/>
    <col min="3594" max="3594" width="1.33203125" style="104" customWidth="1"/>
    <col min="3595" max="3595" width="3.77734375" style="104" customWidth="1"/>
    <col min="3596" max="3602" width="9" style="104"/>
    <col min="3603" max="3612" width="0" style="104" hidden="1" customWidth="1"/>
    <col min="3613" max="3841" width="9" style="104"/>
    <col min="3842" max="3842" width="3.109375" style="104" customWidth="1"/>
    <col min="3843" max="3843" width="9" style="104"/>
    <col min="3844" max="3844" width="22" style="104" customWidth="1"/>
    <col min="3845" max="3845" width="12.6640625" style="104" customWidth="1"/>
    <col min="3846" max="3847" width="9" style="104"/>
    <col min="3848" max="3848" width="6.33203125" style="104" customWidth="1"/>
    <col min="3849" max="3849" width="16.44140625" style="104" customWidth="1"/>
    <col min="3850" max="3850" width="1.33203125" style="104" customWidth="1"/>
    <col min="3851" max="3851" width="3.77734375" style="104" customWidth="1"/>
    <col min="3852" max="3858" width="9" style="104"/>
    <col min="3859" max="3868" width="0" style="104" hidden="1" customWidth="1"/>
    <col min="3869" max="4097" width="9" style="104"/>
    <col min="4098" max="4098" width="3.109375" style="104" customWidth="1"/>
    <col min="4099" max="4099" width="9" style="104"/>
    <col min="4100" max="4100" width="22" style="104" customWidth="1"/>
    <col min="4101" max="4101" width="12.6640625" style="104" customWidth="1"/>
    <col min="4102" max="4103" width="9" style="104"/>
    <col min="4104" max="4104" width="6.33203125" style="104" customWidth="1"/>
    <col min="4105" max="4105" width="16.44140625" style="104" customWidth="1"/>
    <col min="4106" max="4106" width="1.33203125" style="104" customWidth="1"/>
    <col min="4107" max="4107" width="3.77734375" style="104" customWidth="1"/>
    <col min="4108" max="4114" width="9" style="104"/>
    <col min="4115" max="4124" width="0" style="104" hidden="1" customWidth="1"/>
    <col min="4125" max="4353" width="9" style="104"/>
    <col min="4354" max="4354" width="3.109375" style="104" customWidth="1"/>
    <col min="4355" max="4355" width="9" style="104"/>
    <col min="4356" max="4356" width="22" style="104" customWidth="1"/>
    <col min="4357" max="4357" width="12.6640625" style="104" customWidth="1"/>
    <col min="4358" max="4359" width="9" style="104"/>
    <col min="4360" max="4360" width="6.33203125" style="104" customWidth="1"/>
    <col min="4361" max="4361" width="16.44140625" style="104" customWidth="1"/>
    <col min="4362" max="4362" width="1.33203125" style="104" customWidth="1"/>
    <col min="4363" max="4363" width="3.77734375" style="104" customWidth="1"/>
    <col min="4364" max="4370" width="9" style="104"/>
    <col min="4371" max="4380" width="0" style="104" hidden="1" customWidth="1"/>
    <col min="4381" max="4609" width="9" style="104"/>
    <col min="4610" max="4610" width="3.109375" style="104" customWidth="1"/>
    <col min="4611" max="4611" width="9" style="104"/>
    <col min="4612" max="4612" width="22" style="104" customWidth="1"/>
    <col min="4613" max="4613" width="12.6640625" style="104" customWidth="1"/>
    <col min="4614" max="4615" width="9" style="104"/>
    <col min="4616" max="4616" width="6.33203125" style="104" customWidth="1"/>
    <col min="4617" max="4617" width="16.44140625" style="104" customWidth="1"/>
    <col min="4618" max="4618" width="1.33203125" style="104" customWidth="1"/>
    <col min="4619" max="4619" width="3.77734375" style="104" customWidth="1"/>
    <col min="4620" max="4626" width="9" style="104"/>
    <col min="4627" max="4636" width="0" style="104" hidden="1" customWidth="1"/>
    <col min="4637" max="4865" width="9" style="104"/>
    <col min="4866" max="4866" width="3.109375" style="104" customWidth="1"/>
    <col min="4867" max="4867" width="9" style="104"/>
    <col min="4868" max="4868" width="22" style="104" customWidth="1"/>
    <col min="4869" max="4869" width="12.6640625" style="104" customWidth="1"/>
    <col min="4870" max="4871" width="9" style="104"/>
    <col min="4872" max="4872" width="6.33203125" style="104" customWidth="1"/>
    <col min="4873" max="4873" width="16.44140625" style="104" customWidth="1"/>
    <col min="4874" max="4874" width="1.33203125" style="104" customWidth="1"/>
    <col min="4875" max="4875" width="3.77734375" style="104" customWidth="1"/>
    <col min="4876" max="4882" width="9" style="104"/>
    <col min="4883" max="4892" width="0" style="104" hidden="1" customWidth="1"/>
    <col min="4893" max="5121" width="9" style="104"/>
    <col min="5122" max="5122" width="3.109375" style="104" customWidth="1"/>
    <col min="5123" max="5123" width="9" style="104"/>
    <col min="5124" max="5124" width="22" style="104" customWidth="1"/>
    <col min="5125" max="5125" width="12.6640625" style="104" customWidth="1"/>
    <col min="5126" max="5127" width="9" style="104"/>
    <col min="5128" max="5128" width="6.33203125" style="104" customWidth="1"/>
    <col min="5129" max="5129" width="16.44140625" style="104" customWidth="1"/>
    <col min="5130" max="5130" width="1.33203125" style="104" customWidth="1"/>
    <col min="5131" max="5131" width="3.77734375" style="104" customWidth="1"/>
    <col min="5132" max="5138" width="9" style="104"/>
    <col min="5139" max="5148" width="0" style="104" hidden="1" customWidth="1"/>
    <col min="5149" max="5377" width="9" style="104"/>
    <col min="5378" max="5378" width="3.109375" style="104" customWidth="1"/>
    <col min="5379" max="5379" width="9" style="104"/>
    <col min="5380" max="5380" width="22" style="104" customWidth="1"/>
    <col min="5381" max="5381" width="12.6640625" style="104" customWidth="1"/>
    <col min="5382" max="5383" width="9" style="104"/>
    <col min="5384" max="5384" width="6.33203125" style="104" customWidth="1"/>
    <col min="5385" max="5385" width="16.44140625" style="104" customWidth="1"/>
    <col min="5386" max="5386" width="1.33203125" style="104" customWidth="1"/>
    <col min="5387" max="5387" width="3.77734375" style="104" customWidth="1"/>
    <col min="5388" max="5394" width="9" style="104"/>
    <col min="5395" max="5404" width="0" style="104" hidden="1" customWidth="1"/>
    <col min="5405" max="5633" width="9" style="104"/>
    <col min="5634" max="5634" width="3.109375" style="104" customWidth="1"/>
    <col min="5635" max="5635" width="9" style="104"/>
    <col min="5636" max="5636" width="22" style="104" customWidth="1"/>
    <col min="5637" max="5637" width="12.6640625" style="104" customWidth="1"/>
    <col min="5638" max="5639" width="9" style="104"/>
    <col min="5640" max="5640" width="6.33203125" style="104" customWidth="1"/>
    <col min="5641" max="5641" width="16.44140625" style="104" customWidth="1"/>
    <col min="5642" max="5642" width="1.33203125" style="104" customWidth="1"/>
    <col min="5643" max="5643" width="3.77734375" style="104" customWidth="1"/>
    <col min="5644" max="5650" width="9" style="104"/>
    <col min="5651" max="5660" width="0" style="104" hidden="1" customWidth="1"/>
    <col min="5661" max="5889" width="9" style="104"/>
    <col min="5890" max="5890" width="3.109375" style="104" customWidth="1"/>
    <col min="5891" max="5891" width="9" style="104"/>
    <col min="5892" max="5892" width="22" style="104" customWidth="1"/>
    <col min="5893" max="5893" width="12.6640625" style="104" customWidth="1"/>
    <col min="5894" max="5895" width="9" style="104"/>
    <col min="5896" max="5896" width="6.33203125" style="104" customWidth="1"/>
    <col min="5897" max="5897" width="16.44140625" style="104" customWidth="1"/>
    <col min="5898" max="5898" width="1.33203125" style="104" customWidth="1"/>
    <col min="5899" max="5899" width="3.77734375" style="104" customWidth="1"/>
    <col min="5900" max="5906" width="9" style="104"/>
    <col min="5907" max="5916" width="0" style="104" hidden="1" customWidth="1"/>
    <col min="5917" max="6145" width="9" style="104"/>
    <col min="6146" max="6146" width="3.109375" style="104" customWidth="1"/>
    <col min="6147" max="6147" width="9" style="104"/>
    <col min="6148" max="6148" width="22" style="104" customWidth="1"/>
    <col min="6149" max="6149" width="12.6640625" style="104" customWidth="1"/>
    <col min="6150" max="6151" width="9" style="104"/>
    <col min="6152" max="6152" width="6.33203125" style="104" customWidth="1"/>
    <col min="6153" max="6153" width="16.44140625" style="104" customWidth="1"/>
    <col min="6154" max="6154" width="1.33203125" style="104" customWidth="1"/>
    <col min="6155" max="6155" width="3.77734375" style="104" customWidth="1"/>
    <col min="6156" max="6162" width="9" style="104"/>
    <col min="6163" max="6172" width="0" style="104" hidden="1" customWidth="1"/>
    <col min="6173" max="6401" width="9" style="104"/>
    <col min="6402" max="6402" width="3.109375" style="104" customWidth="1"/>
    <col min="6403" max="6403" width="9" style="104"/>
    <col min="6404" max="6404" width="22" style="104" customWidth="1"/>
    <col min="6405" max="6405" width="12.6640625" style="104" customWidth="1"/>
    <col min="6406" max="6407" width="9" style="104"/>
    <col min="6408" max="6408" width="6.33203125" style="104" customWidth="1"/>
    <col min="6409" max="6409" width="16.44140625" style="104" customWidth="1"/>
    <col min="6410" max="6410" width="1.33203125" style="104" customWidth="1"/>
    <col min="6411" max="6411" width="3.77734375" style="104" customWidth="1"/>
    <col min="6412" max="6418" width="9" style="104"/>
    <col min="6419" max="6428" width="0" style="104" hidden="1" customWidth="1"/>
    <col min="6429" max="6657" width="9" style="104"/>
    <col min="6658" max="6658" width="3.109375" style="104" customWidth="1"/>
    <col min="6659" max="6659" width="9" style="104"/>
    <col min="6660" max="6660" width="22" style="104" customWidth="1"/>
    <col min="6661" max="6661" width="12.6640625" style="104" customWidth="1"/>
    <col min="6662" max="6663" width="9" style="104"/>
    <col min="6664" max="6664" width="6.33203125" style="104" customWidth="1"/>
    <col min="6665" max="6665" width="16.44140625" style="104" customWidth="1"/>
    <col min="6666" max="6666" width="1.33203125" style="104" customWidth="1"/>
    <col min="6667" max="6667" width="3.77734375" style="104" customWidth="1"/>
    <col min="6668" max="6674" width="9" style="104"/>
    <col min="6675" max="6684" width="0" style="104" hidden="1" customWidth="1"/>
    <col min="6685" max="6913" width="9" style="104"/>
    <col min="6914" max="6914" width="3.109375" style="104" customWidth="1"/>
    <col min="6915" max="6915" width="9" style="104"/>
    <col min="6916" max="6916" width="22" style="104" customWidth="1"/>
    <col min="6917" max="6917" width="12.6640625" style="104" customWidth="1"/>
    <col min="6918" max="6919" width="9" style="104"/>
    <col min="6920" max="6920" width="6.33203125" style="104" customWidth="1"/>
    <col min="6921" max="6921" width="16.44140625" style="104" customWidth="1"/>
    <col min="6922" max="6922" width="1.33203125" style="104" customWidth="1"/>
    <col min="6923" max="6923" width="3.77734375" style="104" customWidth="1"/>
    <col min="6924" max="6930" width="9" style="104"/>
    <col min="6931" max="6940" width="0" style="104" hidden="1" customWidth="1"/>
    <col min="6941" max="7169" width="9" style="104"/>
    <col min="7170" max="7170" width="3.109375" style="104" customWidth="1"/>
    <col min="7171" max="7171" width="9" style="104"/>
    <col min="7172" max="7172" width="22" style="104" customWidth="1"/>
    <col min="7173" max="7173" width="12.6640625" style="104" customWidth="1"/>
    <col min="7174" max="7175" width="9" style="104"/>
    <col min="7176" max="7176" width="6.33203125" style="104" customWidth="1"/>
    <col min="7177" max="7177" width="16.44140625" style="104" customWidth="1"/>
    <col min="7178" max="7178" width="1.33203125" style="104" customWidth="1"/>
    <col min="7179" max="7179" width="3.77734375" style="104" customWidth="1"/>
    <col min="7180" max="7186" width="9" style="104"/>
    <col min="7187" max="7196" width="0" style="104" hidden="1" customWidth="1"/>
    <col min="7197" max="7425" width="9" style="104"/>
    <col min="7426" max="7426" width="3.109375" style="104" customWidth="1"/>
    <col min="7427" max="7427" width="9" style="104"/>
    <col min="7428" max="7428" width="22" style="104" customWidth="1"/>
    <col min="7429" max="7429" width="12.6640625" style="104" customWidth="1"/>
    <col min="7430" max="7431" width="9" style="104"/>
    <col min="7432" max="7432" width="6.33203125" style="104" customWidth="1"/>
    <col min="7433" max="7433" width="16.44140625" style="104" customWidth="1"/>
    <col min="7434" max="7434" width="1.33203125" style="104" customWidth="1"/>
    <col min="7435" max="7435" width="3.77734375" style="104" customWidth="1"/>
    <col min="7436" max="7442" width="9" style="104"/>
    <col min="7443" max="7452" width="0" style="104" hidden="1" customWidth="1"/>
    <col min="7453" max="7681" width="9" style="104"/>
    <col min="7682" max="7682" width="3.109375" style="104" customWidth="1"/>
    <col min="7683" max="7683" width="9" style="104"/>
    <col min="7684" max="7684" width="22" style="104" customWidth="1"/>
    <col min="7685" max="7685" width="12.6640625" style="104" customWidth="1"/>
    <col min="7686" max="7687" width="9" style="104"/>
    <col min="7688" max="7688" width="6.33203125" style="104" customWidth="1"/>
    <col min="7689" max="7689" width="16.44140625" style="104" customWidth="1"/>
    <col min="7690" max="7690" width="1.33203125" style="104" customWidth="1"/>
    <col min="7691" max="7691" width="3.77734375" style="104" customWidth="1"/>
    <col min="7692" max="7698" width="9" style="104"/>
    <col min="7699" max="7708" width="0" style="104" hidden="1" customWidth="1"/>
    <col min="7709" max="7937" width="9" style="104"/>
    <col min="7938" max="7938" width="3.109375" style="104" customWidth="1"/>
    <col min="7939" max="7939" width="9" style="104"/>
    <col min="7940" max="7940" width="22" style="104" customWidth="1"/>
    <col min="7941" max="7941" width="12.6640625" style="104" customWidth="1"/>
    <col min="7942" max="7943" width="9" style="104"/>
    <col min="7944" max="7944" width="6.33203125" style="104" customWidth="1"/>
    <col min="7945" max="7945" width="16.44140625" style="104" customWidth="1"/>
    <col min="7946" max="7946" width="1.33203125" style="104" customWidth="1"/>
    <col min="7947" max="7947" width="3.77734375" style="104" customWidth="1"/>
    <col min="7948" max="7954" width="9" style="104"/>
    <col min="7955" max="7964" width="0" style="104" hidden="1" customWidth="1"/>
    <col min="7965" max="8193" width="9" style="104"/>
    <col min="8194" max="8194" width="3.109375" style="104" customWidth="1"/>
    <col min="8195" max="8195" width="9" style="104"/>
    <col min="8196" max="8196" width="22" style="104" customWidth="1"/>
    <col min="8197" max="8197" width="12.6640625" style="104" customWidth="1"/>
    <col min="8198" max="8199" width="9" style="104"/>
    <col min="8200" max="8200" width="6.33203125" style="104" customWidth="1"/>
    <col min="8201" max="8201" width="16.44140625" style="104" customWidth="1"/>
    <col min="8202" max="8202" width="1.33203125" style="104" customWidth="1"/>
    <col min="8203" max="8203" width="3.77734375" style="104" customWidth="1"/>
    <col min="8204" max="8210" width="9" style="104"/>
    <col min="8211" max="8220" width="0" style="104" hidden="1" customWidth="1"/>
    <col min="8221" max="8449" width="9" style="104"/>
    <col min="8450" max="8450" width="3.109375" style="104" customWidth="1"/>
    <col min="8451" max="8451" width="9" style="104"/>
    <col min="8452" max="8452" width="22" style="104" customWidth="1"/>
    <col min="8453" max="8453" width="12.6640625" style="104" customWidth="1"/>
    <col min="8454" max="8455" width="9" style="104"/>
    <col min="8456" max="8456" width="6.33203125" style="104" customWidth="1"/>
    <col min="8457" max="8457" width="16.44140625" style="104" customWidth="1"/>
    <col min="8458" max="8458" width="1.33203125" style="104" customWidth="1"/>
    <col min="8459" max="8459" width="3.77734375" style="104" customWidth="1"/>
    <col min="8460" max="8466" width="9" style="104"/>
    <col min="8467" max="8476" width="0" style="104" hidden="1" customWidth="1"/>
    <col min="8477" max="8705" width="9" style="104"/>
    <col min="8706" max="8706" width="3.109375" style="104" customWidth="1"/>
    <col min="8707" max="8707" width="9" style="104"/>
    <col min="8708" max="8708" width="22" style="104" customWidth="1"/>
    <col min="8709" max="8709" width="12.6640625" style="104" customWidth="1"/>
    <col min="8710" max="8711" width="9" style="104"/>
    <col min="8712" max="8712" width="6.33203125" style="104" customWidth="1"/>
    <col min="8713" max="8713" width="16.44140625" style="104" customWidth="1"/>
    <col min="8714" max="8714" width="1.33203125" style="104" customWidth="1"/>
    <col min="8715" max="8715" width="3.77734375" style="104" customWidth="1"/>
    <col min="8716" max="8722" width="9" style="104"/>
    <col min="8723" max="8732" width="0" style="104" hidden="1" customWidth="1"/>
    <col min="8733" max="8961" width="9" style="104"/>
    <col min="8962" max="8962" width="3.109375" style="104" customWidth="1"/>
    <col min="8963" max="8963" width="9" style="104"/>
    <col min="8964" max="8964" width="22" style="104" customWidth="1"/>
    <col min="8965" max="8965" width="12.6640625" style="104" customWidth="1"/>
    <col min="8966" max="8967" width="9" style="104"/>
    <col min="8968" max="8968" width="6.33203125" style="104" customWidth="1"/>
    <col min="8969" max="8969" width="16.44140625" style="104" customWidth="1"/>
    <col min="8970" max="8970" width="1.33203125" style="104" customWidth="1"/>
    <col min="8971" max="8971" width="3.77734375" style="104" customWidth="1"/>
    <col min="8972" max="8978" width="9" style="104"/>
    <col min="8979" max="8988" width="0" style="104" hidden="1" customWidth="1"/>
    <col min="8989" max="9217" width="9" style="104"/>
    <col min="9218" max="9218" width="3.109375" style="104" customWidth="1"/>
    <col min="9219" max="9219" width="9" style="104"/>
    <col min="9220" max="9220" width="22" style="104" customWidth="1"/>
    <col min="9221" max="9221" width="12.6640625" style="104" customWidth="1"/>
    <col min="9222" max="9223" width="9" style="104"/>
    <col min="9224" max="9224" width="6.33203125" style="104" customWidth="1"/>
    <col min="9225" max="9225" width="16.44140625" style="104" customWidth="1"/>
    <col min="9226" max="9226" width="1.33203125" style="104" customWidth="1"/>
    <col min="9227" max="9227" width="3.77734375" style="104" customWidth="1"/>
    <col min="9228" max="9234" width="9" style="104"/>
    <col min="9235" max="9244" width="0" style="104" hidden="1" customWidth="1"/>
    <col min="9245" max="9473" width="9" style="104"/>
    <col min="9474" max="9474" width="3.109375" style="104" customWidth="1"/>
    <col min="9475" max="9475" width="9" style="104"/>
    <col min="9476" max="9476" width="22" style="104" customWidth="1"/>
    <col min="9477" max="9477" width="12.6640625" style="104" customWidth="1"/>
    <col min="9478" max="9479" width="9" style="104"/>
    <col min="9480" max="9480" width="6.33203125" style="104" customWidth="1"/>
    <col min="9481" max="9481" width="16.44140625" style="104" customWidth="1"/>
    <col min="9482" max="9482" width="1.33203125" style="104" customWidth="1"/>
    <col min="9483" max="9483" width="3.77734375" style="104" customWidth="1"/>
    <col min="9484" max="9490" width="9" style="104"/>
    <col min="9491" max="9500" width="0" style="104" hidden="1" customWidth="1"/>
    <col min="9501" max="9729" width="9" style="104"/>
    <col min="9730" max="9730" width="3.109375" style="104" customWidth="1"/>
    <col min="9731" max="9731" width="9" style="104"/>
    <col min="9732" max="9732" width="22" style="104" customWidth="1"/>
    <col min="9733" max="9733" width="12.6640625" style="104" customWidth="1"/>
    <col min="9734" max="9735" width="9" style="104"/>
    <col min="9736" max="9736" width="6.33203125" style="104" customWidth="1"/>
    <col min="9737" max="9737" width="16.44140625" style="104" customWidth="1"/>
    <col min="9738" max="9738" width="1.33203125" style="104" customWidth="1"/>
    <col min="9739" max="9739" width="3.77734375" style="104" customWidth="1"/>
    <col min="9740" max="9746" width="9" style="104"/>
    <col min="9747" max="9756" width="0" style="104" hidden="1" customWidth="1"/>
    <col min="9757" max="9985" width="9" style="104"/>
    <col min="9986" max="9986" width="3.109375" style="104" customWidth="1"/>
    <col min="9987" max="9987" width="9" style="104"/>
    <col min="9988" max="9988" width="22" style="104" customWidth="1"/>
    <col min="9989" max="9989" width="12.6640625" style="104" customWidth="1"/>
    <col min="9990" max="9991" width="9" style="104"/>
    <col min="9992" max="9992" width="6.33203125" style="104" customWidth="1"/>
    <col min="9993" max="9993" width="16.44140625" style="104" customWidth="1"/>
    <col min="9994" max="9994" width="1.33203125" style="104" customWidth="1"/>
    <col min="9995" max="9995" width="3.77734375" style="104" customWidth="1"/>
    <col min="9996" max="10002" width="9" style="104"/>
    <col min="10003" max="10012" width="0" style="104" hidden="1" customWidth="1"/>
    <col min="10013" max="10241" width="9" style="104"/>
    <col min="10242" max="10242" width="3.109375" style="104" customWidth="1"/>
    <col min="10243" max="10243" width="9" style="104"/>
    <col min="10244" max="10244" width="22" style="104" customWidth="1"/>
    <col min="10245" max="10245" width="12.6640625" style="104" customWidth="1"/>
    <col min="10246" max="10247" width="9" style="104"/>
    <col min="10248" max="10248" width="6.33203125" style="104" customWidth="1"/>
    <col min="10249" max="10249" width="16.44140625" style="104" customWidth="1"/>
    <col min="10250" max="10250" width="1.33203125" style="104" customWidth="1"/>
    <col min="10251" max="10251" width="3.77734375" style="104" customWidth="1"/>
    <col min="10252" max="10258" width="9" style="104"/>
    <col min="10259" max="10268" width="0" style="104" hidden="1" customWidth="1"/>
    <col min="10269" max="10497" width="9" style="104"/>
    <col min="10498" max="10498" width="3.109375" style="104" customWidth="1"/>
    <col min="10499" max="10499" width="9" style="104"/>
    <col min="10500" max="10500" width="22" style="104" customWidth="1"/>
    <col min="10501" max="10501" width="12.6640625" style="104" customWidth="1"/>
    <col min="10502" max="10503" width="9" style="104"/>
    <col min="10504" max="10504" width="6.33203125" style="104" customWidth="1"/>
    <col min="10505" max="10505" width="16.44140625" style="104" customWidth="1"/>
    <col min="10506" max="10506" width="1.33203125" style="104" customWidth="1"/>
    <col min="10507" max="10507" width="3.77734375" style="104" customWidth="1"/>
    <col min="10508" max="10514" width="9" style="104"/>
    <col min="10515" max="10524" width="0" style="104" hidden="1" customWidth="1"/>
    <col min="10525" max="10753" width="9" style="104"/>
    <col min="10754" max="10754" width="3.109375" style="104" customWidth="1"/>
    <col min="10755" max="10755" width="9" style="104"/>
    <col min="10756" max="10756" width="22" style="104" customWidth="1"/>
    <col min="10757" max="10757" width="12.6640625" style="104" customWidth="1"/>
    <col min="10758" max="10759" width="9" style="104"/>
    <col min="10760" max="10760" width="6.33203125" style="104" customWidth="1"/>
    <col min="10761" max="10761" width="16.44140625" style="104" customWidth="1"/>
    <col min="10762" max="10762" width="1.33203125" style="104" customWidth="1"/>
    <col min="10763" max="10763" width="3.77734375" style="104" customWidth="1"/>
    <col min="10764" max="10770" width="9" style="104"/>
    <col min="10771" max="10780" width="0" style="104" hidden="1" customWidth="1"/>
    <col min="10781" max="11009" width="9" style="104"/>
    <col min="11010" max="11010" width="3.109375" style="104" customWidth="1"/>
    <col min="11011" max="11011" width="9" style="104"/>
    <col min="11012" max="11012" width="22" style="104" customWidth="1"/>
    <col min="11013" max="11013" width="12.6640625" style="104" customWidth="1"/>
    <col min="11014" max="11015" width="9" style="104"/>
    <col min="11016" max="11016" width="6.33203125" style="104" customWidth="1"/>
    <col min="11017" max="11017" width="16.44140625" style="104" customWidth="1"/>
    <col min="11018" max="11018" width="1.33203125" style="104" customWidth="1"/>
    <col min="11019" max="11019" width="3.77734375" style="104" customWidth="1"/>
    <col min="11020" max="11026" width="9" style="104"/>
    <col min="11027" max="11036" width="0" style="104" hidden="1" customWidth="1"/>
    <col min="11037" max="11265" width="9" style="104"/>
    <col min="11266" max="11266" width="3.109375" style="104" customWidth="1"/>
    <col min="11267" max="11267" width="9" style="104"/>
    <col min="11268" max="11268" width="22" style="104" customWidth="1"/>
    <col min="11269" max="11269" width="12.6640625" style="104" customWidth="1"/>
    <col min="11270" max="11271" width="9" style="104"/>
    <col min="11272" max="11272" width="6.33203125" style="104" customWidth="1"/>
    <col min="11273" max="11273" width="16.44140625" style="104" customWidth="1"/>
    <col min="11274" max="11274" width="1.33203125" style="104" customWidth="1"/>
    <col min="11275" max="11275" width="3.77734375" style="104" customWidth="1"/>
    <col min="11276" max="11282" width="9" style="104"/>
    <col min="11283" max="11292" width="0" style="104" hidden="1" customWidth="1"/>
    <col min="11293" max="11521" width="9" style="104"/>
    <col min="11522" max="11522" width="3.109375" style="104" customWidth="1"/>
    <col min="11523" max="11523" width="9" style="104"/>
    <col min="11524" max="11524" width="22" style="104" customWidth="1"/>
    <col min="11525" max="11525" width="12.6640625" style="104" customWidth="1"/>
    <col min="11526" max="11527" width="9" style="104"/>
    <col min="11528" max="11528" width="6.33203125" style="104" customWidth="1"/>
    <col min="11529" max="11529" width="16.44140625" style="104" customWidth="1"/>
    <col min="11530" max="11530" width="1.33203125" style="104" customWidth="1"/>
    <col min="11531" max="11531" width="3.77734375" style="104" customWidth="1"/>
    <col min="11532" max="11538" width="9" style="104"/>
    <col min="11539" max="11548" width="0" style="104" hidden="1" customWidth="1"/>
    <col min="11549" max="11777" width="9" style="104"/>
    <col min="11778" max="11778" width="3.109375" style="104" customWidth="1"/>
    <col min="11779" max="11779" width="9" style="104"/>
    <col min="11780" max="11780" width="22" style="104" customWidth="1"/>
    <col min="11781" max="11781" width="12.6640625" style="104" customWidth="1"/>
    <col min="11782" max="11783" width="9" style="104"/>
    <col min="11784" max="11784" width="6.33203125" style="104" customWidth="1"/>
    <col min="11785" max="11785" width="16.44140625" style="104" customWidth="1"/>
    <col min="11786" max="11786" width="1.33203125" style="104" customWidth="1"/>
    <col min="11787" max="11787" width="3.77734375" style="104" customWidth="1"/>
    <col min="11788" max="11794" width="9" style="104"/>
    <col min="11795" max="11804" width="0" style="104" hidden="1" customWidth="1"/>
    <col min="11805" max="12033" width="9" style="104"/>
    <col min="12034" max="12034" width="3.109375" style="104" customWidth="1"/>
    <col min="12035" max="12035" width="9" style="104"/>
    <col min="12036" max="12036" width="22" style="104" customWidth="1"/>
    <col min="12037" max="12037" width="12.6640625" style="104" customWidth="1"/>
    <col min="12038" max="12039" width="9" style="104"/>
    <col min="12040" max="12040" width="6.33203125" style="104" customWidth="1"/>
    <col min="12041" max="12041" width="16.44140625" style="104" customWidth="1"/>
    <col min="12042" max="12042" width="1.33203125" style="104" customWidth="1"/>
    <col min="12043" max="12043" width="3.77734375" style="104" customWidth="1"/>
    <col min="12044" max="12050" width="9" style="104"/>
    <col min="12051" max="12060" width="0" style="104" hidden="1" customWidth="1"/>
    <col min="12061" max="12289" width="9" style="104"/>
    <col min="12290" max="12290" width="3.109375" style="104" customWidth="1"/>
    <col min="12291" max="12291" width="9" style="104"/>
    <col min="12292" max="12292" width="22" style="104" customWidth="1"/>
    <col min="12293" max="12293" width="12.6640625" style="104" customWidth="1"/>
    <col min="12294" max="12295" width="9" style="104"/>
    <col min="12296" max="12296" width="6.33203125" style="104" customWidth="1"/>
    <col min="12297" max="12297" width="16.44140625" style="104" customWidth="1"/>
    <col min="12298" max="12298" width="1.33203125" style="104" customWidth="1"/>
    <col min="12299" max="12299" width="3.77734375" style="104" customWidth="1"/>
    <col min="12300" max="12306" width="9" style="104"/>
    <col min="12307" max="12316" width="0" style="104" hidden="1" customWidth="1"/>
    <col min="12317" max="12545" width="9" style="104"/>
    <col min="12546" max="12546" width="3.109375" style="104" customWidth="1"/>
    <col min="12547" max="12547" width="9" style="104"/>
    <col min="12548" max="12548" width="22" style="104" customWidth="1"/>
    <col min="12549" max="12549" width="12.6640625" style="104" customWidth="1"/>
    <col min="12550" max="12551" width="9" style="104"/>
    <col min="12552" max="12552" width="6.33203125" style="104" customWidth="1"/>
    <col min="12553" max="12553" width="16.44140625" style="104" customWidth="1"/>
    <col min="12554" max="12554" width="1.33203125" style="104" customWidth="1"/>
    <col min="12555" max="12555" width="3.77734375" style="104" customWidth="1"/>
    <col min="12556" max="12562" width="9" style="104"/>
    <col min="12563" max="12572" width="0" style="104" hidden="1" customWidth="1"/>
    <col min="12573" max="12801" width="9" style="104"/>
    <col min="12802" max="12802" width="3.109375" style="104" customWidth="1"/>
    <col min="12803" max="12803" width="9" style="104"/>
    <col min="12804" max="12804" width="22" style="104" customWidth="1"/>
    <col min="12805" max="12805" width="12.6640625" style="104" customWidth="1"/>
    <col min="12806" max="12807" width="9" style="104"/>
    <col min="12808" max="12808" width="6.33203125" style="104" customWidth="1"/>
    <col min="12809" max="12809" width="16.44140625" style="104" customWidth="1"/>
    <col min="12810" max="12810" width="1.33203125" style="104" customWidth="1"/>
    <col min="12811" max="12811" width="3.77734375" style="104" customWidth="1"/>
    <col min="12812" max="12818" width="9" style="104"/>
    <col min="12819" max="12828" width="0" style="104" hidden="1" customWidth="1"/>
    <col min="12829" max="13057" width="9" style="104"/>
    <col min="13058" max="13058" width="3.109375" style="104" customWidth="1"/>
    <col min="13059" max="13059" width="9" style="104"/>
    <col min="13060" max="13060" width="22" style="104" customWidth="1"/>
    <col min="13061" max="13061" width="12.6640625" style="104" customWidth="1"/>
    <col min="13062" max="13063" width="9" style="104"/>
    <col min="13064" max="13064" width="6.33203125" style="104" customWidth="1"/>
    <col min="13065" max="13065" width="16.44140625" style="104" customWidth="1"/>
    <col min="13066" max="13066" width="1.33203125" style="104" customWidth="1"/>
    <col min="13067" max="13067" width="3.77734375" style="104" customWidth="1"/>
    <col min="13068" max="13074" width="9" style="104"/>
    <col min="13075" max="13084" width="0" style="104" hidden="1" customWidth="1"/>
    <col min="13085" max="13313" width="9" style="104"/>
    <col min="13314" max="13314" width="3.109375" style="104" customWidth="1"/>
    <col min="13315" max="13315" width="9" style="104"/>
    <col min="13316" max="13316" width="22" style="104" customWidth="1"/>
    <col min="13317" max="13317" width="12.6640625" style="104" customWidth="1"/>
    <col min="13318" max="13319" width="9" style="104"/>
    <col min="13320" max="13320" width="6.33203125" style="104" customWidth="1"/>
    <col min="13321" max="13321" width="16.44140625" style="104" customWidth="1"/>
    <col min="13322" max="13322" width="1.33203125" style="104" customWidth="1"/>
    <col min="13323" max="13323" width="3.77734375" style="104" customWidth="1"/>
    <col min="13324" max="13330" width="9" style="104"/>
    <col min="13331" max="13340" width="0" style="104" hidden="1" customWidth="1"/>
    <col min="13341" max="13569" width="9" style="104"/>
    <col min="13570" max="13570" width="3.109375" style="104" customWidth="1"/>
    <col min="13571" max="13571" width="9" style="104"/>
    <col min="13572" max="13572" width="22" style="104" customWidth="1"/>
    <col min="13573" max="13573" width="12.6640625" style="104" customWidth="1"/>
    <col min="13574" max="13575" width="9" style="104"/>
    <col min="13576" max="13576" width="6.33203125" style="104" customWidth="1"/>
    <col min="13577" max="13577" width="16.44140625" style="104" customWidth="1"/>
    <col min="13578" max="13578" width="1.33203125" style="104" customWidth="1"/>
    <col min="13579" max="13579" width="3.77734375" style="104" customWidth="1"/>
    <col min="13580" max="13586" width="9" style="104"/>
    <col min="13587" max="13596" width="0" style="104" hidden="1" customWidth="1"/>
    <col min="13597" max="13825" width="9" style="104"/>
    <col min="13826" max="13826" width="3.109375" style="104" customWidth="1"/>
    <col min="13827" max="13827" width="9" style="104"/>
    <col min="13828" max="13828" width="22" style="104" customWidth="1"/>
    <col min="13829" max="13829" width="12.6640625" style="104" customWidth="1"/>
    <col min="13830" max="13831" width="9" style="104"/>
    <col min="13832" max="13832" width="6.33203125" style="104" customWidth="1"/>
    <col min="13833" max="13833" width="16.44140625" style="104" customWidth="1"/>
    <col min="13834" max="13834" width="1.33203125" style="104" customWidth="1"/>
    <col min="13835" max="13835" width="3.77734375" style="104" customWidth="1"/>
    <col min="13836" max="13842" width="9" style="104"/>
    <col min="13843" max="13852" width="0" style="104" hidden="1" customWidth="1"/>
    <col min="13853" max="14081" width="9" style="104"/>
    <col min="14082" max="14082" width="3.109375" style="104" customWidth="1"/>
    <col min="14083" max="14083" width="9" style="104"/>
    <col min="14084" max="14084" width="22" style="104" customWidth="1"/>
    <col min="14085" max="14085" width="12.6640625" style="104" customWidth="1"/>
    <col min="14086" max="14087" width="9" style="104"/>
    <col min="14088" max="14088" width="6.33203125" style="104" customWidth="1"/>
    <col min="14089" max="14089" width="16.44140625" style="104" customWidth="1"/>
    <col min="14090" max="14090" width="1.33203125" style="104" customWidth="1"/>
    <col min="14091" max="14091" width="3.77734375" style="104" customWidth="1"/>
    <col min="14092" max="14098" width="9" style="104"/>
    <col min="14099" max="14108" width="0" style="104" hidden="1" customWidth="1"/>
    <col min="14109" max="14337" width="9" style="104"/>
    <col min="14338" max="14338" width="3.109375" style="104" customWidth="1"/>
    <col min="14339" max="14339" width="9" style="104"/>
    <col min="14340" max="14340" width="22" style="104" customWidth="1"/>
    <col min="14341" max="14341" width="12.6640625" style="104" customWidth="1"/>
    <col min="14342" max="14343" width="9" style="104"/>
    <col min="14344" max="14344" width="6.33203125" style="104" customWidth="1"/>
    <col min="14345" max="14345" width="16.44140625" style="104" customWidth="1"/>
    <col min="14346" max="14346" width="1.33203125" style="104" customWidth="1"/>
    <col min="14347" max="14347" width="3.77734375" style="104" customWidth="1"/>
    <col min="14348" max="14354" width="9" style="104"/>
    <col min="14355" max="14364" width="0" style="104" hidden="1" customWidth="1"/>
    <col min="14365" max="14593" width="9" style="104"/>
    <col min="14594" max="14594" width="3.109375" style="104" customWidth="1"/>
    <col min="14595" max="14595" width="9" style="104"/>
    <col min="14596" max="14596" width="22" style="104" customWidth="1"/>
    <col min="14597" max="14597" width="12.6640625" style="104" customWidth="1"/>
    <col min="14598" max="14599" width="9" style="104"/>
    <col min="14600" max="14600" width="6.33203125" style="104" customWidth="1"/>
    <col min="14601" max="14601" width="16.44140625" style="104" customWidth="1"/>
    <col min="14602" max="14602" width="1.33203125" style="104" customWidth="1"/>
    <col min="14603" max="14603" width="3.77734375" style="104" customWidth="1"/>
    <col min="14604" max="14610" width="9" style="104"/>
    <col min="14611" max="14620" width="0" style="104" hidden="1" customWidth="1"/>
    <col min="14621" max="14849" width="9" style="104"/>
    <col min="14850" max="14850" width="3.109375" style="104" customWidth="1"/>
    <col min="14851" max="14851" width="9" style="104"/>
    <col min="14852" max="14852" width="22" style="104" customWidth="1"/>
    <col min="14853" max="14853" width="12.6640625" style="104" customWidth="1"/>
    <col min="14854" max="14855" width="9" style="104"/>
    <col min="14856" max="14856" width="6.33203125" style="104" customWidth="1"/>
    <col min="14857" max="14857" width="16.44140625" style="104" customWidth="1"/>
    <col min="14858" max="14858" width="1.33203125" style="104" customWidth="1"/>
    <col min="14859" max="14859" width="3.77734375" style="104" customWidth="1"/>
    <col min="14860" max="14866" width="9" style="104"/>
    <col min="14867" max="14876" width="0" style="104" hidden="1" customWidth="1"/>
    <col min="14877" max="15105" width="9" style="104"/>
    <col min="15106" max="15106" width="3.109375" style="104" customWidth="1"/>
    <col min="15107" max="15107" width="9" style="104"/>
    <col min="15108" max="15108" width="22" style="104" customWidth="1"/>
    <col min="15109" max="15109" width="12.6640625" style="104" customWidth="1"/>
    <col min="15110" max="15111" width="9" style="104"/>
    <col min="15112" max="15112" width="6.33203125" style="104" customWidth="1"/>
    <col min="15113" max="15113" width="16.44140625" style="104" customWidth="1"/>
    <col min="15114" max="15114" width="1.33203125" style="104" customWidth="1"/>
    <col min="15115" max="15115" width="3.77734375" style="104" customWidth="1"/>
    <col min="15116" max="15122" width="9" style="104"/>
    <col min="15123" max="15132" width="0" style="104" hidden="1" customWidth="1"/>
    <col min="15133" max="15361" width="9" style="104"/>
    <col min="15362" max="15362" width="3.109375" style="104" customWidth="1"/>
    <col min="15363" max="15363" width="9" style="104"/>
    <col min="15364" max="15364" width="22" style="104" customWidth="1"/>
    <col min="15365" max="15365" width="12.6640625" style="104" customWidth="1"/>
    <col min="15366" max="15367" width="9" style="104"/>
    <col min="15368" max="15368" width="6.33203125" style="104" customWidth="1"/>
    <col min="15369" max="15369" width="16.44140625" style="104" customWidth="1"/>
    <col min="15370" max="15370" width="1.33203125" style="104" customWidth="1"/>
    <col min="15371" max="15371" width="3.77734375" style="104" customWidth="1"/>
    <col min="15372" max="15378" width="9" style="104"/>
    <col min="15379" max="15388" width="0" style="104" hidden="1" customWidth="1"/>
    <col min="15389" max="15617" width="9" style="104"/>
    <col min="15618" max="15618" width="3.109375" style="104" customWidth="1"/>
    <col min="15619" max="15619" width="9" style="104"/>
    <col min="15620" max="15620" width="22" style="104" customWidth="1"/>
    <col min="15621" max="15621" width="12.6640625" style="104" customWidth="1"/>
    <col min="15622" max="15623" width="9" style="104"/>
    <col min="15624" max="15624" width="6.33203125" style="104" customWidth="1"/>
    <col min="15625" max="15625" width="16.44140625" style="104" customWidth="1"/>
    <col min="15626" max="15626" width="1.33203125" style="104" customWidth="1"/>
    <col min="15627" max="15627" width="3.77734375" style="104" customWidth="1"/>
    <col min="15628" max="15634" width="9" style="104"/>
    <col min="15635" max="15644" width="0" style="104" hidden="1" customWidth="1"/>
    <col min="15645" max="15873" width="9" style="104"/>
    <col min="15874" max="15874" width="3.109375" style="104" customWidth="1"/>
    <col min="15875" max="15875" width="9" style="104"/>
    <col min="15876" max="15876" width="22" style="104" customWidth="1"/>
    <col min="15877" max="15877" width="12.6640625" style="104" customWidth="1"/>
    <col min="15878" max="15879" width="9" style="104"/>
    <col min="15880" max="15880" width="6.33203125" style="104" customWidth="1"/>
    <col min="15881" max="15881" width="16.44140625" style="104" customWidth="1"/>
    <col min="15882" max="15882" width="1.33203125" style="104" customWidth="1"/>
    <col min="15883" max="15883" width="3.77734375" style="104" customWidth="1"/>
    <col min="15884" max="15890" width="9" style="104"/>
    <col min="15891" max="15900" width="0" style="104" hidden="1" customWidth="1"/>
    <col min="15901" max="16129" width="9" style="104"/>
    <col min="16130" max="16130" width="3.109375" style="104" customWidth="1"/>
    <col min="16131" max="16131" width="9" style="104"/>
    <col min="16132" max="16132" width="22" style="104" customWidth="1"/>
    <col min="16133" max="16133" width="12.6640625" style="104" customWidth="1"/>
    <col min="16134" max="16135" width="9" style="104"/>
    <col min="16136" max="16136" width="6.33203125" style="104" customWidth="1"/>
    <col min="16137" max="16137" width="16.44140625" style="104" customWidth="1"/>
    <col min="16138" max="16138" width="1.33203125" style="104" customWidth="1"/>
    <col min="16139" max="16139" width="3.77734375" style="104" customWidth="1"/>
    <col min="16140" max="16146" width="9" style="104"/>
    <col min="16147" max="16156" width="0" style="104" hidden="1" customWidth="1"/>
    <col min="16157" max="16384" width="9" style="104"/>
  </cols>
  <sheetData>
    <row r="1" spans="1:28" ht="49.5" customHeight="1">
      <c r="A1" s="104" t="s">
        <v>349</v>
      </c>
      <c r="L1" s="636" t="s">
        <v>667</v>
      </c>
      <c r="M1" s="637"/>
      <c r="N1" s="637"/>
      <c r="O1" s="637"/>
      <c r="P1" s="637"/>
      <c r="Q1" s="637"/>
      <c r="R1" s="638"/>
    </row>
    <row r="2" spans="1:28">
      <c r="A2" s="104" t="s">
        <v>116</v>
      </c>
      <c r="L2" s="639"/>
      <c r="M2" s="640"/>
      <c r="N2" s="640"/>
      <c r="O2" s="640"/>
      <c r="P2" s="640"/>
      <c r="Q2" s="640"/>
      <c r="R2" s="641"/>
    </row>
    <row r="3" spans="1:28" ht="13.5" customHeight="1" thickBot="1">
      <c r="F3" s="634" t="s">
        <v>20</v>
      </c>
      <c r="G3" s="635"/>
      <c r="H3" s="635"/>
      <c r="I3" s="645"/>
      <c r="L3" s="642"/>
      <c r="M3" s="643"/>
      <c r="N3" s="643"/>
      <c r="O3" s="643"/>
      <c r="P3" s="643"/>
      <c r="Q3" s="643"/>
      <c r="R3" s="644"/>
    </row>
    <row r="4" spans="1:28" ht="14.25" customHeight="1">
      <c r="F4" s="107" t="s">
        <v>75</v>
      </c>
      <c r="G4" s="108">
        <f>'別紙(工場)'!G40</f>
        <v>3</v>
      </c>
      <c r="H4" s="109" t="s">
        <v>22</v>
      </c>
      <c r="I4" s="110"/>
      <c r="L4" s="111"/>
      <c r="M4" s="112" t="s">
        <v>117</v>
      </c>
      <c r="N4" s="111"/>
      <c r="P4" s="111"/>
      <c r="Q4" s="111"/>
      <c r="R4" s="113"/>
    </row>
    <row r="5" spans="1:28" ht="26.25" customHeight="1">
      <c r="A5" s="582" t="s">
        <v>118</v>
      </c>
      <c r="B5" s="583"/>
      <c r="C5" s="583"/>
      <c r="D5" s="584"/>
      <c r="E5" s="114" t="s">
        <v>119</v>
      </c>
      <c r="F5" s="610" t="s">
        <v>120</v>
      </c>
      <c r="G5" s="610"/>
      <c r="H5" s="610" t="s">
        <v>350</v>
      </c>
      <c r="I5" s="610"/>
      <c r="J5" s="115"/>
      <c r="K5" s="116"/>
      <c r="L5" s="117" t="s">
        <v>121</v>
      </c>
      <c r="M5" s="117" t="s">
        <v>122</v>
      </c>
      <c r="N5" s="117" t="str">
        <f>IF(COUNTIF(L6:L66,"レ")&gt;0,"変更前","")</f>
        <v/>
      </c>
      <c r="P5" s="117" t="s">
        <v>121</v>
      </c>
      <c r="Q5" s="118" t="s">
        <v>123</v>
      </c>
      <c r="R5" s="119" t="str">
        <f>IF(COUNTIF(P6:P66,"レ")&gt;0,"変更前","")</f>
        <v/>
      </c>
      <c r="T5" s="265" t="s">
        <v>124</v>
      </c>
      <c r="V5" s="265" t="s">
        <v>125</v>
      </c>
      <c r="X5" s="266" t="s">
        <v>126</v>
      </c>
      <c r="Y5" s="266" t="s">
        <v>127</v>
      </c>
      <c r="Z5" s="266" t="s">
        <v>128</v>
      </c>
      <c r="AA5" s="267" t="s">
        <v>129</v>
      </c>
    </row>
    <row r="6" spans="1:28" ht="16.5" customHeight="1">
      <c r="A6" s="609" t="s">
        <v>723</v>
      </c>
      <c r="B6" s="278" t="s">
        <v>173</v>
      </c>
      <c r="C6" s="279"/>
      <c r="D6" s="280"/>
      <c r="E6" s="120" t="s">
        <v>130</v>
      </c>
      <c r="F6" s="585"/>
      <c r="G6" s="585"/>
      <c r="H6" s="585"/>
      <c r="I6" s="585"/>
      <c r="J6" s="121"/>
      <c r="K6" s="121"/>
      <c r="L6" s="122" t="str">
        <f>IF(M6&lt;&gt;T6,"レ","")</f>
        <v/>
      </c>
      <c r="M6" s="123">
        <f t="shared" ref="M6:M60" si="0">T6</f>
        <v>38.299999999999997</v>
      </c>
      <c r="N6" s="124" t="str">
        <f>IF(L6="","",T6)</f>
        <v/>
      </c>
      <c r="P6" s="122" t="str">
        <f>IF(Q6&lt;&gt;V6,"レ","")</f>
        <v/>
      </c>
      <c r="Q6" s="125">
        <f t="shared" ref="Q6:Q60" si="1">V6</f>
        <v>6.9699999999999998E-2</v>
      </c>
      <c r="R6" s="124" t="str">
        <f>IF(P6="","",V6)</f>
        <v/>
      </c>
      <c r="T6" s="315">
        <f>'（参考）別紙第１'!E3</f>
        <v>38.299999999999997</v>
      </c>
      <c r="V6" s="339">
        <f>'（参考）別紙第2'!E3</f>
        <v>6.9699999999999998E-2</v>
      </c>
      <c r="X6" s="268">
        <f>F6*M6</f>
        <v>0</v>
      </c>
      <c r="Y6" s="268">
        <f>H6*M6</f>
        <v>0</v>
      </c>
      <c r="Z6" s="268">
        <f>X6-Y6</f>
        <v>0</v>
      </c>
      <c r="AA6" s="269">
        <f>Z6*Q6</f>
        <v>0</v>
      </c>
    </row>
    <row r="7" spans="1:28" ht="13.2" customHeight="1">
      <c r="A7" s="607"/>
      <c r="B7" s="278" t="s">
        <v>175</v>
      </c>
      <c r="C7" s="279"/>
      <c r="D7" s="280"/>
      <c r="E7" s="120" t="s">
        <v>130</v>
      </c>
      <c r="F7" s="585"/>
      <c r="G7" s="585"/>
      <c r="H7" s="585"/>
      <c r="I7" s="585"/>
      <c r="J7" s="121"/>
      <c r="K7" s="121"/>
      <c r="L7" s="254" t="str">
        <f t="shared" ref="L7:L55" si="2">IF(M7&lt;&gt;T7,"レ","")</f>
        <v/>
      </c>
      <c r="M7" s="123">
        <f t="shared" si="0"/>
        <v>34.799999999999997</v>
      </c>
      <c r="N7" s="256" t="str">
        <f t="shared" ref="N7:N55" si="3">IF(L7="","",T7)</f>
        <v/>
      </c>
      <c r="P7" s="254"/>
      <c r="Q7" s="125">
        <f t="shared" si="1"/>
        <v>6.7100000000000007E-2</v>
      </c>
      <c r="R7" s="256" t="str">
        <f t="shared" ref="R7:R22" si="4">IF(P7="","",V7)</f>
        <v/>
      </c>
      <c r="T7" s="315">
        <f>'（参考）別紙第１'!E4</f>
        <v>34.799999999999997</v>
      </c>
      <c r="V7" s="339">
        <f>'（参考）別紙第2'!E4</f>
        <v>6.7100000000000007E-2</v>
      </c>
      <c r="X7" s="268">
        <f t="shared" ref="X7:X60" si="5">F7*M7</f>
        <v>0</v>
      </c>
      <c r="Y7" s="268">
        <f t="shared" ref="Y7:Y59" si="6">H7*M7</f>
        <v>0</v>
      </c>
      <c r="Z7" s="268">
        <f t="shared" ref="Z7:Z60" si="7">X7-Y7</f>
        <v>0</v>
      </c>
      <c r="AA7" s="269">
        <f t="shared" ref="AA7:AA22" si="8">Z7*Q7</f>
        <v>0</v>
      </c>
    </row>
    <row r="8" spans="1:28">
      <c r="A8" s="607"/>
      <c r="B8" s="278" t="s">
        <v>177</v>
      </c>
      <c r="C8" s="279"/>
      <c r="D8" s="280"/>
      <c r="E8" s="120" t="s">
        <v>130</v>
      </c>
      <c r="F8" s="585"/>
      <c r="G8" s="585"/>
      <c r="H8" s="585"/>
      <c r="I8" s="585"/>
      <c r="J8" s="121"/>
      <c r="K8" s="121"/>
      <c r="L8" s="254" t="str">
        <f t="shared" si="2"/>
        <v/>
      </c>
      <c r="M8" s="123">
        <f t="shared" si="0"/>
        <v>33.4</v>
      </c>
      <c r="N8" s="256" t="str">
        <f t="shared" si="3"/>
        <v/>
      </c>
      <c r="P8" s="254" t="str">
        <f t="shared" ref="P8:P60" si="9">IF(Q8&lt;&gt;V8,"レ","")</f>
        <v/>
      </c>
      <c r="Q8" s="125">
        <f t="shared" si="1"/>
        <v>6.8599999999999994E-2</v>
      </c>
      <c r="R8" s="256" t="str">
        <f t="shared" si="4"/>
        <v/>
      </c>
      <c r="T8" s="315">
        <f>'（参考）別紙第１'!E5</f>
        <v>33.4</v>
      </c>
      <c r="V8" s="339">
        <f>'（参考）別紙第2'!E5</f>
        <v>6.8599999999999994E-2</v>
      </c>
      <c r="X8" s="268">
        <f t="shared" si="5"/>
        <v>0</v>
      </c>
      <c r="Y8" s="268">
        <f t="shared" si="6"/>
        <v>0</v>
      </c>
      <c r="Z8" s="268">
        <f t="shared" si="7"/>
        <v>0</v>
      </c>
      <c r="AA8" s="269">
        <f t="shared" si="8"/>
        <v>0</v>
      </c>
    </row>
    <row r="9" spans="1:28">
      <c r="A9" s="607"/>
      <c r="B9" s="278" t="s">
        <v>178</v>
      </c>
      <c r="C9" s="279"/>
      <c r="D9" s="280"/>
      <c r="E9" s="120" t="s">
        <v>130</v>
      </c>
      <c r="F9" s="585"/>
      <c r="G9" s="585"/>
      <c r="H9" s="585"/>
      <c r="I9" s="585"/>
      <c r="J9" s="121"/>
      <c r="K9" s="121"/>
      <c r="L9" s="254" t="str">
        <f t="shared" si="2"/>
        <v/>
      </c>
      <c r="M9" s="123">
        <f t="shared" si="0"/>
        <v>33.299999999999997</v>
      </c>
      <c r="N9" s="256" t="str">
        <f t="shared" si="3"/>
        <v/>
      </c>
      <c r="P9" s="254" t="str">
        <f t="shared" si="9"/>
        <v/>
      </c>
      <c r="Q9" s="125">
        <f t="shared" si="1"/>
        <v>6.8199999999999997E-2</v>
      </c>
      <c r="R9" s="256" t="str">
        <f t="shared" si="4"/>
        <v/>
      </c>
      <c r="T9" s="315">
        <f>'（参考）別紙第１'!E6</f>
        <v>33.299999999999997</v>
      </c>
      <c r="V9" s="339">
        <f>'（参考）別紙第2'!E6</f>
        <v>6.8199999999999997E-2</v>
      </c>
      <c r="X9" s="268">
        <f t="shared" si="5"/>
        <v>0</v>
      </c>
      <c r="Y9" s="268">
        <f t="shared" si="6"/>
        <v>0</v>
      </c>
      <c r="Z9" s="268">
        <f t="shared" si="7"/>
        <v>0</v>
      </c>
      <c r="AA9" s="269">
        <f t="shared" si="8"/>
        <v>0</v>
      </c>
    </row>
    <row r="10" spans="1:28" s="248" customFormat="1">
      <c r="A10" s="607"/>
      <c r="B10" s="278" t="s">
        <v>728</v>
      </c>
      <c r="C10" s="279"/>
      <c r="D10" s="280"/>
      <c r="E10" s="252" t="s">
        <v>729</v>
      </c>
      <c r="F10" s="585"/>
      <c r="G10" s="585"/>
      <c r="H10" s="585"/>
      <c r="I10" s="585"/>
      <c r="J10" s="253"/>
      <c r="K10" s="253"/>
      <c r="L10" s="254" t="str">
        <f t="shared" si="2"/>
        <v/>
      </c>
      <c r="M10" s="255">
        <f t="shared" si="0"/>
        <v>36.299999999999997</v>
      </c>
      <c r="N10" s="256" t="str">
        <f t="shared" si="3"/>
        <v/>
      </c>
      <c r="P10" s="254" t="str">
        <f t="shared" si="9"/>
        <v/>
      </c>
      <c r="Q10" s="257">
        <f t="shared" si="1"/>
        <v>6.8199999999999997E-2</v>
      </c>
      <c r="R10" s="256" t="str">
        <f t="shared" si="4"/>
        <v/>
      </c>
      <c r="S10" s="264"/>
      <c r="T10" s="315">
        <f>'（参考）別紙第１'!E7</f>
        <v>36.299999999999997</v>
      </c>
      <c r="U10" s="264"/>
      <c r="V10" s="339">
        <f>'（参考）別紙第2'!E7</f>
        <v>6.8199999999999997E-2</v>
      </c>
      <c r="W10" s="264"/>
      <c r="X10" s="268">
        <f t="shared" si="5"/>
        <v>0</v>
      </c>
      <c r="Y10" s="268">
        <f t="shared" ref="Y10" si="10">H10*M10</f>
        <v>0</v>
      </c>
      <c r="Z10" s="268">
        <f t="shared" ref="Z10" si="11">X10-Y10</f>
        <v>0</v>
      </c>
      <c r="AA10" s="269">
        <f t="shared" ref="AA10" si="12">Z10*Q10</f>
        <v>0</v>
      </c>
      <c r="AB10" s="264"/>
    </row>
    <row r="11" spans="1:28">
      <c r="A11" s="607"/>
      <c r="B11" s="278" t="s">
        <v>179</v>
      </c>
      <c r="C11" s="279"/>
      <c r="D11" s="280"/>
      <c r="E11" s="120" t="s">
        <v>130</v>
      </c>
      <c r="F11" s="585"/>
      <c r="G11" s="585"/>
      <c r="H11" s="596"/>
      <c r="I11" s="597"/>
      <c r="J11" s="121"/>
      <c r="K11" s="121"/>
      <c r="L11" s="254" t="str">
        <f t="shared" si="2"/>
        <v/>
      </c>
      <c r="M11" s="123">
        <f t="shared" si="0"/>
        <v>36.5</v>
      </c>
      <c r="N11" s="256" t="str">
        <f t="shared" si="3"/>
        <v/>
      </c>
      <c r="P11" s="254" t="str">
        <f t="shared" si="9"/>
        <v/>
      </c>
      <c r="Q11" s="125">
        <f t="shared" si="1"/>
        <v>6.8599999999999994E-2</v>
      </c>
      <c r="R11" s="256" t="str">
        <f t="shared" si="4"/>
        <v/>
      </c>
      <c r="T11" s="315">
        <f>'（参考）別紙第１'!E8</f>
        <v>36.5</v>
      </c>
      <c r="V11" s="339">
        <f>'（参考）別紙第2'!E8</f>
        <v>6.8599999999999994E-2</v>
      </c>
      <c r="X11" s="268">
        <f t="shared" si="5"/>
        <v>0</v>
      </c>
      <c r="Y11" s="268">
        <f t="shared" si="6"/>
        <v>0</v>
      </c>
      <c r="Z11" s="268">
        <f t="shared" si="7"/>
        <v>0</v>
      </c>
      <c r="AA11" s="269">
        <f t="shared" si="8"/>
        <v>0</v>
      </c>
    </row>
    <row r="12" spans="1:28">
      <c r="A12" s="607"/>
      <c r="B12" s="278" t="s">
        <v>180</v>
      </c>
      <c r="C12" s="279"/>
      <c r="D12" s="280"/>
      <c r="E12" s="120" t="s">
        <v>130</v>
      </c>
      <c r="F12" s="585"/>
      <c r="G12" s="585"/>
      <c r="H12" s="596"/>
      <c r="I12" s="597"/>
      <c r="J12" s="121"/>
      <c r="K12" s="121"/>
      <c r="L12" s="254" t="str">
        <f t="shared" si="2"/>
        <v/>
      </c>
      <c r="M12" s="123">
        <f t="shared" si="0"/>
        <v>38</v>
      </c>
      <c r="N12" s="256" t="str">
        <f t="shared" si="3"/>
        <v/>
      </c>
      <c r="P12" s="254" t="str">
        <f t="shared" si="9"/>
        <v/>
      </c>
      <c r="Q12" s="125">
        <f t="shared" si="1"/>
        <v>6.8900000000000003E-2</v>
      </c>
      <c r="R12" s="256" t="str">
        <f t="shared" si="4"/>
        <v/>
      </c>
      <c r="T12" s="315">
        <f>'（参考）別紙第１'!E9</f>
        <v>38</v>
      </c>
      <c r="V12" s="339">
        <f>'（参考）別紙第2'!E9</f>
        <v>6.8900000000000003E-2</v>
      </c>
      <c r="X12" s="268">
        <f t="shared" si="5"/>
        <v>0</v>
      </c>
      <c r="Y12" s="268">
        <f t="shared" si="6"/>
        <v>0</v>
      </c>
      <c r="Z12" s="268">
        <f t="shared" si="7"/>
        <v>0</v>
      </c>
      <c r="AA12" s="269">
        <f t="shared" si="8"/>
        <v>0</v>
      </c>
    </row>
    <row r="13" spans="1:28">
      <c r="A13" s="607"/>
      <c r="B13" s="278" t="s">
        <v>181</v>
      </c>
      <c r="C13" s="279"/>
      <c r="D13" s="280"/>
      <c r="E13" s="120" t="s">
        <v>130</v>
      </c>
      <c r="F13" s="585"/>
      <c r="G13" s="585"/>
      <c r="H13" s="596"/>
      <c r="I13" s="597"/>
      <c r="J13" s="121"/>
      <c r="K13" s="121"/>
      <c r="L13" s="254" t="str">
        <f t="shared" si="2"/>
        <v/>
      </c>
      <c r="M13" s="123">
        <f t="shared" si="0"/>
        <v>38.9</v>
      </c>
      <c r="N13" s="256" t="str">
        <f t="shared" si="3"/>
        <v/>
      </c>
      <c r="P13" s="254" t="str">
        <f t="shared" si="9"/>
        <v/>
      </c>
      <c r="Q13" s="125">
        <f t="shared" si="1"/>
        <v>7.0800000000000002E-2</v>
      </c>
      <c r="R13" s="256" t="str">
        <f t="shared" si="4"/>
        <v/>
      </c>
      <c r="T13" s="315">
        <f>'（参考）別紙第１'!E10</f>
        <v>38.9</v>
      </c>
      <c r="V13" s="339">
        <f>'（参考）別紙第2'!E10</f>
        <v>7.0800000000000002E-2</v>
      </c>
      <c r="X13" s="268">
        <f t="shared" si="5"/>
        <v>0</v>
      </c>
      <c r="Y13" s="268">
        <f t="shared" si="6"/>
        <v>0</v>
      </c>
      <c r="Z13" s="268">
        <f t="shared" si="7"/>
        <v>0</v>
      </c>
      <c r="AA13" s="269">
        <f t="shared" si="8"/>
        <v>0</v>
      </c>
    </row>
    <row r="14" spans="1:28" ht="13.2" customHeight="1">
      <c r="A14" s="607"/>
      <c r="B14" s="278" t="s">
        <v>182</v>
      </c>
      <c r="C14" s="279"/>
      <c r="D14" s="280"/>
      <c r="E14" s="120" t="s">
        <v>130</v>
      </c>
      <c r="F14" s="585"/>
      <c r="G14" s="585"/>
      <c r="H14" s="596"/>
      <c r="I14" s="597"/>
      <c r="J14" s="121"/>
      <c r="K14" s="121"/>
      <c r="L14" s="254" t="str">
        <f t="shared" si="2"/>
        <v/>
      </c>
      <c r="M14" s="123">
        <f t="shared" si="0"/>
        <v>41.8</v>
      </c>
      <c r="N14" s="256" t="str">
        <f t="shared" si="3"/>
        <v/>
      </c>
      <c r="P14" s="254" t="str">
        <f t="shared" si="9"/>
        <v/>
      </c>
      <c r="Q14" s="125">
        <f t="shared" si="1"/>
        <v>7.4099999999999999E-2</v>
      </c>
      <c r="R14" s="256" t="str">
        <f t="shared" si="4"/>
        <v/>
      </c>
      <c r="T14" s="315">
        <f>'（参考）別紙第１'!E11</f>
        <v>41.8</v>
      </c>
      <c r="V14" s="339">
        <f>'（参考）別紙第2'!E11</f>
        <v>7.4099999999999999E-2</v>
      </c>
      <c r="X14" s="268">
        <f t="shared" si="5"/>
        <v>0</v>
      </c>
      <c r="Y14" s="268">
        <f t="shared" si="6"/>
        <v>0</v>
      </c>
      <c r="Z14" s="268">
        <f t="shared" si="7"/>
        <v>0</v>
      </c>
      <c r="AA14" s="269">
        <f t="shared" si="8"/>
        <v>0</v>
      </c>
    </row>
    <row r="15" spans="1:28" s="248" customFormat="1" ht="13.2" customHeight="1">
      <c r="A15" s="607"/>
      <c r="B15" s="278" t="s">
        <v>735</v>
      </c>
      <c r="C15" s="279"/>
      <c r="D15" s="280"/>
      <c r="E15" s="252" t="s">
        <v>130</v>
      </c>
      <c r="F15" s="585"/>
      <c r="G15" s="585"/>
      <c r="H15" s="596"/>
      <c r="I15" s="597"/>
      <c r="J15" s="253"/>
      <c r="K15" s="253"/>
      <c r="L15" s="254" t="str">
        <f t="shared" ref="L15" si="13">IF(M15&lt;&gt;T15,"レ","")</f>
        <v/>
      </c>
      <c r="M15" s="255">
        <f t="shared" ref="M15" si="14">T15</f>
        <v>40.200000000000003</v>
      </c>
      <c r="N15" s="256" t="str">
        <f t="shared" ref="N15" si="15">IF(L15="","",T15)</f>
        <v/>
      </c>
      <c r="P15" s="254" t="str">
        <f t="shared" ref="P15" si="16">IF(Q15&lt;&gt;V15,"レ","")</f>
        <v/>
      </c>
      <c r="Q15" s="257">
        <f t="shared" ref="Q15" si="17">V15</f>
        <v>7.2999999999999995E-2</v>
      </c>
      <c r="R15" s="256" t="str">
        <f t="shared" ref="R15" si="18">IF(P15="","",V15)</f>
        <v/>
      </c>
      <c r="S15" s="264"/>
      <c r="T15" s="315">
        <f>'（参考）別紙第１'!E12</f>
        <v>40.200000000000003</v>
      </c>
      <c r="U15" s="264"/>
      <c r="V15" s="339">
        <f>'（参考）別紙第2'!E12</f>
        <v>7.2999999999999995E-2</v>
      </c>
      <c r="W15" s="264"/>
      <c r="X15" s="268">
        <f t="shared" ref="X15" si="19">F15*M15</f>
        <v>0</v>
      </c>
      <c r="Y15" s="268">
        <f t="shared" ref="Y15" si="20">H15*M15</f>
        <v>0</v>
      </c>
      <c r="Z15" s="268">
        <f t="shared" ref="Z15" si="21">X15-Y15</f>
        <v>0</v>
      </c>
      <c r="AA15" s="269">
        <f t="shared" ref="AA15" si="22">Z15*Q15</f>
        <v>0</v>
      </c>
      <c r="AB15" s="264"/>
    </row>
    <row r="16" spans="1:28" ht="13.2" customHeight="1">
      <c r="A16" s="607"/>
      <c r="B16" s="278" t="s">
        <v>183</v>
      </c>
      <c r="C16" s="279"/>
      <c r="D16" s="280"/>
      <c r="E16" s="120" t="s">
        <v>131</v>
      </c>
      <c r="F16" s="585"/>
      <c r="G16" s="585"/>
      <c r="H16" s="596"/>
      <c r="I16" s="597"/>
      <c r="J16" s="121"/>
      <c r="K16" s="121"/>
      <c r="L16" s="254" t="str">
        <f t="shared" si="2"/>
        <v/>
      </c>
      <c r="M16" s="123">
        <f t="shared" si="0"/>
        <v>40</v>
      </c>
      <c r="N16" s="256" t="str">
        <f t="shared" si="3"/>
        <v/>
      </c>
      <c r="P16" s="254" t="str">
        <f t="shared" si="9"/>
        <v/>
      </c>
      <c r="Q16" s="125">
        <f t="shared" si="1"/>
        <v>7.4800000000000005E-2</v>
      </c>
      <c r="R16" s="256" t="str">
        <f t="shared" si="4"/>
        <v/>
      </c>
      <c r="T16" s="315">
        <f>'（参考）別紙第１'!E13</f>
        <v>40</v>
      </c>
      <c r="V16" s="339">
        <f>'（参考）別紙第2'!E13</f>
        <v>7.4800000000000005E-2</v>
      </c>
      <c r="X16" s="268">
        <f t="shared" si="5"/>
        <v>0</v>
      </c>
      <c r="Y16" s="268">
        <f t="shared" si="6"/>
        <v>0</v>
      </c>
      <c r="Z16" s="268">
        <f t="shared" si="7"/>
        <v>0</v>
      </c>
      <c r="AA16" s="269">
        <f t="shared" si="8"/>
        <v>0</v>
      </c>
    </row>
    <row r="17" spans="1:28" ht="13.2" customHeight="1">
      <c r="A17" s="607"/>
      <c r="B17" s="278" t="s">
        <v>185</v>
      </c>
      <c r="C17" s="279"/>
      <c r="D17" s="280"/>
      <c r="E17" s="120" t="s">
        <v>131</v>
      </c>
      <c r="F17" s="585"/>
      <c r="G17" s="585"/>
      <c r="H17" s="596"/>
      <c r="I17" s="597"/>
      <c r="J17" s="121"/>
      <c r="K17" s="121"/>
      <c r="L17" s="254" t="str">
        <f t="shared" si="2"/>
        <v/>
      </c>
      <c r="M17" s="123">
        <f t="shared" si="0"/>
        <v>34.1</v>
      </c>
      <c r="N17" s="256" t="str">
        <f t="shared" si="3"/>
        <v/>
      </c>
      <c r="P17" s="254" t="str">
        <f t="shared" si="9"/>
        <v/>
      </c>
      <c r="Q17" s="125">
        <f t="shared" si="1"/>
        <v>8.9800000000000005E-2</v>
      </c>
      <c r="R17" s="256" t="str">
        <f t="shared" si="4"/>
        <v/>
      </c>
      <c r="T17" s="315">
        <f>'（参考）別紙第１'!E14</f>
        <v>34.1</v>
      </c>
      <c r="V17" s="339">
        <f>'（参考）別紙第2'!E14</f>
        <v>8.9800000000000005E-2</v>
      </c>
      <c r="X17" s="268">
        <f t="shared" si="5"/>
        <v>0</v>
      </c>
      <c r="Y17" s="268">
        <f t="shared" si="6"/>
        <v>0</v>
      </c>
      <c r="Z17" s="268">
        <f t="shared" si="7"/>
        <v>0</v>
      </c>
      <c r="AA17" s="269">
        <f t="shared" si="8"/>
        <v>0</v>
      </c>
    </row>
    <row r="18" spans="1:28">
      <c r="A18" s="607"/>
      <c r="B18" s="610" t="s">
        <v>186</v>
      </c>
      <c r="C18" s="278" t="s">
        <v>187</v>
      </c>
      <c r="D18" s="279"/>
      <c r="E18" s="120" t="s">
        <v>131</v>
      </c>
      <c r="F18" s="585"/>
      <c r="G18" s="585"/>
      <c r="H18" s="596"/>
      <c r="I18" s="597"/>
      <c r="J18" s="121"/>
      <c r="K18" s="121"/>
      <c r="L18" s="254" t="str">
        <f t="shared" si="2"/>
        <v/>
      </c>
      <c r="M18" s="123">
        <f t="shared" si="0"/>
        <v>50.1</v>
      </c>
      <c r="N18" s="256" t="str">
        <f t="shared" si="3"/>
        <v/>
      </c>
      <c r="P18" s="254" t="str">
        <f t="shared" si="9"/>
        <v/>
      </c>
      <c r="Q18" s="125">
        <f t="shared" si="1"/>
        <v>5.9799999999999999E-2</v>
      </c>
      <c r="R18" s="256" t="str">
        <f t="shared" si="4"/>
        <v/>
      </c>
      <c r="T18" s="315">
        <f>'（参考）別紙第１'!E15</f>
        <v>50.1</v>
      </c>
      <c r="V18" s="339">
        <f>'（参考）別紙第2'!E15</f>
        <v>5.9799999999999999E-2</v>
      </c>
      <c r="X18" s="268">
        <f t="shared" si="5"/>
        <v>0</v>
      </c>
      <c r="Y18" s="268">
        <f t="shared" si="6"/>
        <v>0</v>
      </c>
      <c r="Z18" s="268">
        <f t="shared" si="7"/>
        <v>0</v>
      </c>
      <c r="AA18" s="269">
        <f t="shared" si="8"/>
        <v>0</v>
      </c>
    </row>
    <row r="19" spans="1:28" ht="15.6">
      <c r="A19" s="607"/>
      <c r="B19" s="610"/>
      <c r="C19" s="278" t="s">
        <v>188</v>
      </c>
      <c r="D19" s="279"/>
      <c r="E19" s="120" t="s">
        <v>132</v>
      </c>
      <c r="F19" s="596"/>
      <c r="G19" s="597"/>
      <c r="H19" s="596"/>
      <c r="I19" s="597"/>
      <c r="J19" s="121"/>
      <c r="K19" s="121"/>
      <c r="L19" s="254" t="str">
        <f t="shared" si="2"/>
        <v/>
      </c>
      <c r="M19" s="123">
        <f t="shared" si="0"/>
        <v>46.1</v>
      </c>
      <c r="N19" s="256" t="str">
        <f t="shared" si="3"/>
        <v/>
      </c>
      <c r="P19" s="254" t="str">
        <f t="shared" si="9"/>
        <v/>
      </c>
      <c r="Q19" s="125">
        <f t="shared" si="1"/>
        <v>5.28E-2</v>
      </c>
      <c r="R19" s="256" t="str">
        <f t="shared" si="4"/>
        <v/>
      </c>
      <c r="T19" s="315">
        <f>'（参考）別紙第１'!E16</f>
        <v>46.1</v>
      </c>
      <c r="V19" s="339">
        <f>'（参考）別紙第2'!E16</f>
        <v>5.28E-2</v>
      </c>
      <c r="X19" s="268">
        <f t="shared" si="5"/>
        <v>0</v>
      </c>
      <c r="Y19" s="268">
        <f t="shared" si="6"/>
        <v>0</v>
      </c>
      <c r="Z19" s="268">
        <f t="shared" si="7"/>
        <v>0</v>
      </c>
      <c r="AA19" s="269">
        <f t="shared" si="8"/>
        <v>0</v>
      </c>
    </row>
    <row r="20" spans="1:28" ht="16.2" customHeight="1">
      <c r="A20" s="607"/>
      <c r="B20" s="610" t="s">
        <v>190</v>
      </c>
      <c r="C20" s="278" t="s">
        <v>191</v>
      </c>
      <c r="D20" s="279"/>
      <c r="E20" s="120" t="s">
        <v>131</v>
      </c>
      <c r="F20" s="585"/>
      <c r="G20" s="585"/>
      <c r="H20" s="596"/>
      <c r="I20" s="597"/>
      <c r="J20" s="121"/>
      <c r="K20" s="121"/>
      <c r="L20" s="254" t="str">
        <f t="shared" si="2"/>
        <v/>
      </c>
      <c r="M20" s="123">
        <f t="shared" si="0"/>
        <v>54.7</v>
      </c>
      <c r="N20" s="256" t="str">
        <f t="shared" si="3"/>
        <v/>
      </c>
      <c r="P20" s="254" t="str">
        <f t="shared" si="9"/>
        <v/>
      </c>
      <c r="Q20" s="125">
        <f t="shared" si="1"/>
        <v>5.0999999999999997E-2</v>
      </c>
      <c r="R20" s="256" t="str">
        <f t="shared" si="4"/>
        <v/>
      </c>
      <c r="T20" s="315">
        <f>'（参考）別紙第１'!E17</f>
        <v>54.7</v>
      </c>
      <c r="V20" s="339">
        <f>'（参考）別紙第2'!E17</f>
        <v>5.0999999999999997E-2</v>
      </c>
      <c r="X20" s="268">
        <f t="shared" si="5"/>
        <v>0</v>
      </c>
      <c r="Y20" s="268">
        <f t="shared" si="6"/>
        <v>0</v>
      </c>
      <c r="Z20" s="268">
        <f t="shared" si="7"/>
        <v>0</v>
      </c>
      <c r="AA20" s="269">
        <f t="shared" si="8"/>
        <v>0</v>
      </c>
    </row>
    <row r="21" spans="1:28" ht="22.2" customHeight="1">
      <c r="A21" s="607"/>
      <c r="B21" s="610"/>
      <c r="C21" s="278" t="s">
        <v>192</v>
      </c>
      <c r="D21" s="279"/>
      <c r="E21" s="120" t="s">
        <v>132</v>
      </c>
      <c r="F21" s="585"/>
      <c r="G21" s="585"/>
      <c r="H21" s="596"/>
      <c r="I21" s="597"/>
      <c r="J21" s="121"/>
      <c r="K21" s="121"/>
      <c r="L21" s="254" t="str">
        <f t="shared" si="2"/>
        <v/>
      </c>
      <c r="M21" s="123">
        <f t="shared" si="0"/>
        <v>38.4</v>
      </c>
      <c r="N21" s="256" t="str">
        <f t="shared" si="3"/>
        <v/>
      </c>
      <c r="P21" s="254" t="str">
        <f t="shared" si="9"/>
        <v/>
      </c>
      <c r="Q21" s="125">
        <f t="shared" si="1"/>
        <v>5.0999999999999997E-2</v>
      </c>
      <c r="R21" s="256" t="str">
        <f t="shared" si="4"/>
        <v/>
      </c>
      <c r="T21" s="315">
        <f>'（参考）別紙第１'!E18</f>
        <v>38.4</v>
      </c>
      <c r="V21" s="339">
        <f>'（参考）別紙第2'!E18</f>
        <v>5.0999999999999997E-2</v>
      </c>
      <c r="X21" s="268">
        <f t="shared" si="5"/>
        <v>0</v>
      </c>
      <c r="Y21" s="268">
        <f t="shared" si="6"/>
        <v>0</v>
      </c>
      <c r="Z21" s="268">
        <f t="shared" si="7"/>
        <v>0</v>
      </c>
      <c r="AA21" s="269">
        <f t="shared" si="8"/>
        <v>0</v>
      </c>
    </row>
    <row r="22" spans="1:28">
      <c r="A22" s="607"/>
      <c r="B22" s="610" t="s">
        <v>193</v>
      </c>
      <c r="C22" s="226" t="s">
        <v>194</v>
      </c>
      <c r="D22" s="272" t="s">
        <v>674</v>
      </c>
      <c r="E22" s="120" t="s">
        <v>131</v>
      </c>
      <c r="F22" s="585"/>
      <c r="G22" s="585"/>
      <c r="H22" s="596"/>
      <c r="I22" s="597"/>
      <c r="J22" s="121"/>
      <c r="K22" s="121"/>
      <c r="L22" s="254" t="str">
        <f t="shared" si="2"/>
        <v/>
      </c>
      <c r="M22" s="123">
        <f t="shared" si="0"/>
        <v>28.7</v>
      </c>
      <c r="N22" s="256" t="str">
        <f t="shared" si="3"/>
        <v/>
      </c>
      <c r="P22" s="254" t="str">
        <f t="shared" si="9"/>
        <v/>
      </c>
      <c r="Q22" s="125">
        <f t="shared" si="1"/>
        <v>9.0200000000000002E-2</v>
      </c>
      <c r="R22" s="256" t="str">
        <f t="shared" si="4"/>
        <v/>
      </c>
      <c r="T22" s="315">
        <f>'（参考）別紙第１'!E19</f>
        <v>28.7</v>
      </c>
      <c r="V22" s="339">
        <f>'（参考）別紙第2'!E19</f>
        <v>9.0200000000000002E-2</v>
      </c>
      <c r="X22" s="268">
        <f t="shared" si="5"/>
        <v>0</v>
      </c>
      <c r="Y22" s="268">
        <f t="shared" si="6"/>
        <v>0</v>
      </c>
      <c r="Z22" s="268">
        <f t="shared" si="7"/>
        <v>0</v>
      </c>
      <c r="AA22" s="269">
        <f t="shared" si="8"/>
        <v>0</v>
      </c>
    </row>
    <row r="23" spans="1:28" s="248" customFormat="1">
      <c r="A23" s="607"/>
      <c r="B23" s="610"/>
      <c r="C23" s="227"/>
      <c r="D23" s="272" t="s">
        <v>675</v>
      </c>
      <c r="E23" s="252" t="s">
        <v>131</v>
      </c>
      <c r="F23" s="585"/>
      <c r="G23" s="585"/>
      <c r="H23" s="229"/>
      <c r="I23" s="230"/>
      <c r="J23" s="253"/>
      <c r="K23" s="253"/>
      <c r="L23" s="254" t="str">
        <f>IF(M23&lt;&gt;T23,"レ","")</f>
        <v/>
      </c>
      <c r="M23" s="255">
        <f t="shared" si="0"/>
        <v>28.9</v>
      </c>
      <c r="N23" s="256" t="str">
        <f t="shared" si="3"/>
        <v/>
      </c>
      <c r="P23" s="254" t="str">
        <f t="shared" si="9"/>
        <v/>
      </c>
      <c r="Q23" s="257">
        <f t="shared" si="1"/>
        <v>8.9800000000000005E-2</v>
      </c>
      <c r="R23" s="256" t="str">
        <f>IF(P23="","",V23)</f>
        <v/>
      </c>
      <c r="S23" s="264"/>
      <c r="T23" s="315">
        <f>'（参考）別紙第１'!E20</f>
        <v>28.9</v>
      </c>
      <c r="U23" s="264"/>
      <c r="V23" s="339">
        <f>'（参考）別紙第2'!E20</f>
        <v>8.9800000000000005E-2</v>
      </c>
      <c r="W23" s="264"/>
      <c r="X23" s="268">
        <f t="shared" ref="X23:X54" si="23">F23*M23</f>
        <v>0</v>
      </c>
      <c r="Y23" s="268">
        <f t="shared" ref="Y23:Y55" si="24">H23*M23</f>
        <v>0</v>
      </c>
      <c r="Z23" s="268">
        <f t="shared" ref="Z23:Z55" si="25">X23-Y23</f>
        <v>0</v>
      </c>
      <c r="AA23" s="269">
        <f t="shared" ref="AA23:AA55" si="26">Z23*Q23</f>
        <v>0</v>
      </c>
      <c r="AB23" s="264"/>
    </row>
    <row r="24" spans="1:28" s="248" customFormat="1">
      <c r="A24" s="607"/>
      <c r="B24" s="610"/>
      <c r="C24" s="228"/>
      <c r="D24" s="272" t="s">
        <v>676</v>
      </c>
      <c r="E24" s="252" t="s">
        <v>131</v>
      </c>
      <c r="F24" s="585"/>
      <c r="G24" s="585"/>
      <c r="H24" s="229"/>
      <c r="I24" s="230"/>
      <c r="J24" s="253"/>
      <c r="K24" s="253"/>
      <c r="L24" s="254" t="str">
        <f t="shared" si="2"/>
        <v/>
      </c>
      <c r="M24" s="255">
        <f t="shared" si="0"/>
        <v>28.3</v>
      </c>
      <c r="N24" s="256" t="str">
        <f t="shared" si="3"/>
        <v/>
      </c>
      <c r="P24" s="254" t="str">
        <f t="shared" si="9"/>
        <v/>
      </c>
      <c r="Q24" s="257">
        <f t="shared" si="1"/>
        <v>9.1999999999999998E-2</v>
      </c>
      <c r="R24" s="256" t="str">
        <f t="shared" ref="R24:R60" si="27">IF(P24="","",V24)</f>
        <v/>
      </c>
      <c r="S24" s="264"/>
      <c r="T24" s="315">
        <f>'（参考）別紙第１'!E21</f>
        <v>28.3</v>
      </c>
      <c r="U24" s="264"/>
      <c r="V24" s="339">
        <f>'（参考）別紙第2'!E21</f>
        <v>9.1999999999999998E-2</v>
      </c>
      <c r="W24" s="264"/>
      <c r="X24" s="268">
        <f t="shared" si="23"/>
        <v>0</v>
      </c>
      <c r="Y24" s="268">
        <f t="shared" si="24"/>
        <v>0</v>
      </c>
      <c r="Z24" s="268">
        <f t="shared" si="25"/>
        <v>0</v>
      </c>
      <c r="AA24" s="269">
        <f t="shared" si="26"/>
        <v>0</v>
      </c>
      <c r="AB24" s="264"/>
    </row>
    <row r="25" spans="1:28">
      <c r="A25" s="607"/>
      <c r="B25" s="610"/>
      <c r="C25" s="226" t="s">
        <v>195</v>
      </c>
      <c r="D25" s="272" t="s">
        <v>677</v>
      </c>
      <c r="E25" s="252" t="s">
        <v>131</v>
      </c>
      <c r="F25" s="585"/>
      <c r="G25" s="585"/>
      <c r="H25" s="596"/>
      <c r="I25" s="597"/>
      <c r="J25" s="121"/>
      <c r="K25" s="121"/>
      <c r="L25" s="254" t="str">
        <f t="shared" si="2"/>
        <v/>
      </c>
      <c r="M25" s="255">
        <f t="shared" si="0"/>
        <v>26.1</v>
      </c>
      <c r="N25" s="256" t="str">
        <f t="shared" si="3"/>
        <v/>
      </c>
      <c r="P25" s="254" t="str">
        <f t="shared" si="9"/>
        <v/>
      </c>
      <c r="Q25" s="257">
        <f t="shared" si="1"/>
        <v>8.9099999999999999E-2</v>
      </c>
      <c r="R25" s="256" t="str">
        <f t="shared" si="27"/>
        <v/>
      </c>
      <c r="T25" s="315">
        <f>'（参考）別紙第１'!E22</f>
        <v>26.1</v>
      </c>
      <c r="V25" s="339">
        <f>'（参考）別紙第2'!E22</f>
        <v>8.9099999999999999E-2</v>
      </c>
      <c r="X25" s="268">
        <f t="shared" si="23"/>
        <v>0</v>
      </c>
      <c r="Y25" s="268">
        <f t="shared" si="24"/>
        <v>0</v>
      </c>
      <c r="Z25" s="268">
        <f t="shared" si="25"/>
        <v>0</v>
      </c>
      <c r="AA25" s="269">
        <f t="shared" si="26"/>
        <v>0</v>
      </c>
    </row>
    <row r="26" spans="1:28" s="248" customFormat="1">
      <c r="A26" s="607"/>
      <c r="B26" s="610"/>
      <c r="C26" s="228"/>
      <c r="D26" s="272" t="s">
        <v>678</v>
      </c>
      <c r="E26" s="252" t="s">
        <v>131</v>
      </c>
      <c r="F26" s="585"/>
      <c r="G26" s="585"/>
      <c r="H26" s="229"/>
      <c r="I26" s="230"/>
      <c r="J26" s="253"/>
      <c r="K26" s="253"/>
      <c r="L26" s="254" t="str">
        <f t="shared" si="2"/>
        <v/>
      </c>
      <c r="M26" s="255">
        <f t="shared" si="0"/>
        <v>24.2</v>
      </c>
      <c r="N26" s="256" t="str">
        <f t="shared" si="3"/>
        <v/>
      </c>
      <c r="P26" s="254" t="str">
        <f t="shared" si="9"/>
        <v/>
      </c>
      <c r="Q26" s="257">
        <f t="shared" si="1"/>
        <v>8.8700000000000001E-2</v>
      </c>
      <c r="R26" s="256" t="str">
        <f t="shared" si="27"/>
        <v/>
      </c>
      <c r="S26" s="264"/>
      <c r="T26" s="315">
        <f>'（参考）別紙第１'!E23</f>
        <v>24.2</v>
      </c>
      <c r="U26" s="264"/>
      <c r="V26" s="339">
        <f>'（参考）別紙第2'!E23</f>
        <v>8.8700000000000001E-2</v>
      </c>
      <c r="W26" s="264"/>
      <c r="X26" s="268">
        <f t="shared" si="23"/>
        <v>0</v>
      </c>
      <c r="Y26" s="268">
        <f t="shared" si="24"/>
        <v>0</v>
      </c>
      <c r="Z26" s="268">
        <f t="shared" si="25"/>
        <v>0</v>
      </c>
      <c r="AA26" s="269">
        <f t="shared" si="26"/>
        <v>0</v>
      </c>
      <c r="AB26" s="264"/>
    </row>
    <row r="27" spans="1:28">
      <c r="A27" s="607"/>
      <c r="B27" s="610"/>
      <c r="C27" s="278" t="s">
        <v>679</v>
      </c>
      <c r="D27" s="279"/>
      <c r="E27" s="120" t="s">
        <v>131</v>
      </c>
      <c r="F27" s="585"/>
      <c r="G27" s="585"/>
      <c r="H27" s="596"/>
      <c r="I27" s="597"/>
      <c r="J27" s="121"/>
      <c r="K27" s="121"/>
      <c r="L27" s="254" t="str">
        <f t="shared" si="2"/>
        <v/>
      </c>
      <c r="M27" s="255">
        <f t="shared" si="0"/>
        <v>27.8</v>
      </c>
      <c r="N27" s="256" t="str">
        <f t="shared" si="3"/>
        <v/>
      </c>
      <c r="P27" s="254" t="str">
        <f t="shared" si="9"/>
        <v/>
      </c>
      <c r="Q27" s="257">
        <f t="shared" si="1"/>
        <v>9.5000000000000001E-2</v>
      </c>
      <c r="R27" s="256" t="str">
        <f t="shared" si="27"/>
        <v/>
      </c>
      <c r="T27" s="315">
        <f>'（参考）別紙第１'!E24</f>
        <v>27.8</v>
      </c>
      <c r="V27" s="339">
        <f>'（参考）別紙第2'!E24</f>
        <v>9.5000000000000001E-2</v>
      </c>
      <c r="X27" s="268">
        <f t="shared" si="23"/>
        <v>0</v>
      </c>
      <c r="Y27" s="268">
        <f t="shared" si="24"/>
        <v>0</v>
      </c>
      <c r="Z27" s="268">
        <f t="shared" si="25"/>
        <v>0</v>
      </c>
      <c r="AA27" s="269">
        <f t="shared" si="26"/>
        <v>0</v>
      </c>
    </row>
    <row r="28" spans="1:28" ht="13.2" customHeight="1">
      <c r="A28" s="607"/>
      <c r="B28" s="278" t="s">
        <v>197</v>
      </c>
      <c r="C28" s="279"/>
      <c r="D28" s="280"/>
      <c r="E28" s="120" t="s">
        <v>131</v>
      </c>
      <c r="F28" s="585"/>
      <c r="G28" s="585"/>
      <c r="H28" s="596"/>
      <c r="I28" s="597"/>
      <c r="J28" s="121"/>
      <c r="K28" s="121"/>
      <c r="L28" s="254" t="str">
        <f t="shared" si="2"/>
        <v/>
      </c>
      <c r="M28" s="255">
        <f t="shared" si="0"/>
        <v>29</v>
      </c>
      <c r="N28" s="256" t="str">
        <f t="shared" si="3"/>
        <v/>
      </c>
      <c r="P28" s="254" t="str">
        <f t="shared" si="9"/>
        <v/>
      </c>
      <c r="Q28" s="257">
        <f t="shared" si="1"/>
        <v>0.1096</v>
      </c>
      <c r="R28" s="256" t="str">
        <f t="shared" si="27"/>
        <v/>
      </c>
      <c r="T28" s="315">
        <f>'（参考）別紙第１'!E25</f>
        <v>29</v>
      </c>
      <c r="V28" s="339">
        <f>'（参考）別紙第2'!E25</f>
        <v>0.1096</v>
      </c>
      <c r="X28" s="268">
        <f t="shared" si="23"/>
        <v>0</v>
      </c>
      <c r="Y28" s="268">
        <f t="shared" si="24"/>
        <v>0</v>
      </c>
      <c r="Z28" s="268">
        <f t="shared" si="25"/>
        <v>0</v>
      </c>
      <c r="AA28" s="269">
        <f t="shared" si="26"/>
        <v>0</v>
      </c>
    </row>
    <row r="29" spans="1:28" ht="13.2" customHeight="1">
      <c r="A29" s="607"/>
      <c r="B29" s="278" t="s">
        <v>198</v>
      </c>
      <c r="C29" s="279"/>
      <c r="D29" s="280"/>
      <c r="E29" s="120" t="s">
        <v>131</v>
      </c>
      <c r="F29" s="585"/>
      <c r="G29" s="585"/>
      <c r="H29" s="596"/>
      <c r="I29" s="597"/>
      <c r="J29" s="121"/>
      <c r="K29" s="121"/>
      <c r="L29" s="254" t="str">
        <f t="shared" si="2"/>
        <v/>
      </c>
      <c r="M29" s="255">
        <f t="shared" si="0"/>
        <v>37.299999999999997</v>
      </c>
      <c r="N29" s="256" t="str">
        <f t="shared" si="3"/>
        <v/>
      </c>
      <c r="P29" s="254" t="str">
        <f t="shared" si="9"/>
        <v/>
      </c>
      <c r="Q29" s="257">
        <f t="shared" si="1"/>
        <v>7.6600000000000001E-2</v>
      </c>
      <c r="R29" s="256" t="str">
        <f t="shared" si="27"/>
        <v/>
      </c>
      <c r="T29" s="315">
        <f>'（参考）別紙第１'!E26</f>
        <v>37.299999999999997</v>
      </c>
      <c r="V29" s="339">
        <f>'（参考）別紙第2'!E26</f>
        <v>7.6600000000000001E-2</v>
      </c>
      <c r="X29" s="268">
        <f t="shared" si="23"/>
        <v>0</v>
      </c>
      <c r="Y29" s="268">
        <f t="shared" si="24"/>
        <v>0</v>
      </c>
      <c r="Z29" s="268">
        <f t="shared" si="25"/>
        <v>0</v>
      </c>
      <c r="AA29" s="269">
        <f t="shared" si="26"/>
        <v>0</v>
      </c>
    </row>
    <row r="30" spans="1:28" ht="15.6" customHeight="1">
      <c r="A30" s="607"/>
      <c r="B30" s="278" t="s">
        <v>199</v>
      </c>
      <c r="C30" s="279"/>
      <c r="D30" s="280"/>
      <c r="E30" s="120" t="s">
        <v>132</v>
      </c>
      <c r="F30" s="585"/>
      <c r="G30" s="585"/>
      <c r="H30" s="596"/>
      <c r="I30" s="597"/>
      <c r="J30" s="121"/>
      <c r="K30" s="121"/>
      <c r="L30" s="254" t="str">
        <f t="shared" si="2"/>
        <v/>
      </c>
      <c r="M30" s="255">
        <f t="shared" si="0"/>
        <v>18.399999999999999</v>
      </c>
      <c r="N30" s="256" t="str">
        <f t="shared" si="3"/>
        <v/>
      </c>
      <c r="P30" s="254" t="str">
        <f t="shared" si="9"/>
        <v/>
      </c>
      <c r="Q30" s="257">
        <f t="shared" si="1"/>
        <v>0.04</v>
      </c>
      <c r="R30" s="256" t="str">
        <f t="shared" si="27"/>
        <v/>
      </c>
      <c r="T30" s="315">
        <f>'（参考）別紙第１'!E27</f>
        <v>18.399999999999999</v>
      </c>
      <c r="V30" s="339">
        <f>'（参考）別紙第2'!E27</f>
        <v>0.04</v>
      </c>
      <c r="X30" s="268">
        <f t="shared" si="23"/>
        <v>0</v>
      </c>
      <c r="Y30" s="268">
        <f t="shared" si="24"/>
        <v>0</v>
      </c>
      <c r="Z30" s="268">
        <f t="shared" si="25"/>
        <v>0</v>
      </c>
      <c r="AA30" s="269">
        <f t="shared" si="26"/>
        <v>0</v>
      </c>
    </row>
    <row r="31" spans="1:28" ht="15.6">
      <c r="A31" s="607"/>
      <c r="B31" s="278" t="s">
        <v>200</v>
      </c>
      <c r="C31" s="279"/>
      <c r="D31" s="280"/>
      <c r="E31" s="120" t="s">
        <v>132</v>
      </c>
      <c r="F31" s="585"/>
      <c r="G31" s="585"/>
      <c r="H31" s="596"/>
      <c r="I31" s="597"/>
      <c r="J31" s="121"/>
      <c r="K31" s="121"/>
      <c r="L31" s="254" t="str">
        <f t="shared" si="2"/>
        <v/>
      </c>
      <c r="M31" s="255">
        <f t="shared" si="0"/>
        <v>3.23</v>
      </c>
      <c r="N31" s="256" t="str">
        <f t="shared" si="3"/>
        <v/>
      </c>
      <c r="P31" s="254" t="str">
        <f t="shared" si="9"/>
        <v/>
      </c>
      <c r="Q31" s="257">
        <f t="shared" si="1"/>
        <v>9.6799999999999997E-2</v>
      </c>
      <c r="R31" s="256" t="str">
        <f t="shared" si="27"/>
        <v/>
      </c>
      <c r="T31" s="315">
        <f>'（参考）別紙第１'!E28</f>
        <v>3.23</v>
      </c>
      <c r="V31" s="339">
        <f>'（参考）別紙第2'!E28</f>
        <v>9.6799999999999997E-2</v>
      </c>
      <c r="X31" s="268">
        <f t="shared" si="23"/>
        <v>0</v>
      </c>
      <c r="Y31" s="268">
        <f t="shared" si="24"/>
        <v>0</v>
      </c>
      <c r="Z31" s="268">
        <f t="shared" si="25"/>
        <v>0</v>
      </c>
      <c r="AA31" s="269">
        <f t="shared" si="26"/>
        <v>0</v>
      </c>
    </row>
    <row r="32" spans="1:28" s="248" customFormat="1" ht="15.6">
      <c r="A32" s="607"/>
      <c r="B32" s="278" t="s">
        <v>745</v>
      </c>
      <c r="C32" s="279"/>
      <c r="D32" s="280"/>
      <c r="E32" s="252" t="s">
        <v>132</v>
      </c>
      <c r="F32" s="585"/>
      <c r="G32" s="585"/>
      <c r="H32" s="596"/>
      <c r="I32" s="597"/>
      <c r="J32" s="253"/>
      <c r="K32" s="253"/>
      <c r="L32" s="254" t="str">
        <f t="shared" ref="L32" si="28">IF(M32&lt;&gt;T32,"レ","")</f>
        <v/>
      </c>
      <c r="M32" s="255">
        <f t="shared" ref="M32" si="29">T32</f>
        <v>3.45</v>
      </c>
      <c r="N32" s="256" t="str">
        <f t="shared" ref="N32" si="30">IF(L32="","",T32)</f>
        <v/>
      </c>
      <c r="P32" s="254" t="str">
        <f t="shared" ref="P32" si="31">IF(Q32&lt;&gt;V32,"レ","")</f>
        <v/>
      </c>
      <c r="Q32" s="257">
        <f t="shared" ref="Q32" si="32">V32</f>
        <v>9.6799999999999997E-2</v>
      </c>
      <c r="R32" s="256" t="str">
        <f t="shared" ref="R32" si="33">IF(P32="","",V32)</f>
        <v/>
      </c>
      <c r="S32" s="264"/>
      <c r="T32" s="315">
        <f>'（参考）別紙第１'!E29</f>
        <v>3.45</v>
      </c>
      <c r="U32" s="264"/>
      <c r="V32" s="339">
        <f>'（参考）別紙第2'!E29</f>
        <v>9.6799999999999997E-2</v>
      </c>
      <c r="W32" s="264"/>
      <c r="X32" s="268">
        <f t="shared" ref="X32" si="34">F32*M32</f>
        <v>0</v>
      </c>
      <c r="Y32" s="268">
        <f t="shared" ref="Y32" si="35">H32*M32</f>
        <v>0</v>
      </c>
      <c r="Z32" s="268">
        <f t="shared" ref="Z32" si="36">X32-Y32</f>
        <v>0</v>
      </c>
      <c r="AA32" s="269">
        <f t="shared" ref="AA32" si="37">Z32*Q32</f>
        <v>0</v>
      </c>
      <c r="AB32" s="264"/>
    </row>
    <row r="33" spans="1:34" ht="15.6">
      <c r="A33" s="607"/>
      <c r="B33" s="281" t="s">
        <v>201</v>
      </c>
      <c r="C33" s="279"/>
      <c r="D33" s="280"/>
      <c r="E33" s="120" t="s">
        <v>132</v>
      </c>
      <c r="F33" s="585"/>
      <c r="G33" s="585"/>
      <c r="H33" s="596"/>
      <c r="I33" s="597"/>
      <c r="J33" s="121"/>
      <c r="K33" s="121"/>
      <c r="L33" s="254" t="str">
        <f t="shared" si="2"/>
        <v/>
      </c>
      <c r="M33" s="255">
        <f t="shared" si="0"/>
        <v>7.53</v>
      </c>
      <c r="N33" s="256" t="str">
        <f t="shared" si="3"/>
        <v/>
      </c>
      <c r="P33" s="254" t="str">
        <f t="shared" si="9"/>
        <v/>
      </c>
      <c r="Q33" s="257">
        <f t="shared" si="1"/>
        <v>0.154</v>
      </c>
      <c r="R33" s="256" t="str">
        <f t="shared" si="27"/>
        <v/>
      </c>
      <c r="T33" s="315">
        <f>'（参考）別紙第１'!E30</f>
        <v>7.53</v>
      </c>
      <c r="V33" s="339">
        <f>'（参考）別紙第2'!E30</f>
        <v>0.154</v>
      </c>
      <c r="X33" s="268">
        <f t="shared" si="23"/>
        <v>0</v>
      </c>
      <c r="Y33" s="268">
        <f t="shared" si="24"/>
        <v>0</v>
      </c>
      <c r="Z33" s="268">
        <f t="shared" si="25"/>
        <v>0</v>
      </c>
      <c r="AA33" s="269">
        <f>Z33*Q33</f>
        <v>0</v>
      </c>
    </row>
    <row r="34" spans="1:34" ht="69.599999999999994" customHeight="1">
      <c r="A34" s="607"/>
      <c r="B34" s="342" t="s">
        <v>743</v>
      </c>
      <c r="C34" s="362" t="s">
        <v>812</v>
      </c>
      <c r="D34" s="363"/>
      <c r="E34" s="252" t="s">
        <v>132</v>
      </c>
      <c r="F34" s="585"/>
      <c r="G34" s="585"/>
      <c r="H34" s="596"/>
      <c r="I34" s="597"/>
      <c r="J34" s="121"/>
      <c r="K34" s="121"/>
      <c r="L34" s="254" t="str">
        <f t="shared" si="2"/>
        <v/>
      </c>
      <c r="M34" s="255">
        <f t="shared" si="0"/>
        <v>39.9</v>
      </c>
      <c r="N34" s="256" t="str">
        <f t="shared" si="3"/>
        <v/>
      </c>
      <c r="P34" s="254" t="str">
        <f t="shared" ref="P34" si="38">IF(Q34&lt;&gt;V34,"レ","")</f>
        <v/>
      </c>
      <c r="Q34" s="257">
        <f t="shared" ref="Q34" si="39">V34</f>
        <v>5.1299999999999998E-2</v>
      </c>
      <c r="R34" s="256" t="str">
        <f t="shared" ref="R34" si="40">IF(P34="","",V34)</f>
        <v/>
      </c>
      <c r="T34" s="315">
        <f>'（参考）別紙第１'!E31</f>
        <v>39.9</v>
      </c>
      <c r="V34" s="339">
        <f>'（参考）別紙第2'!E31</f>
        <v>5.1299999999999998E-2</v>
      </c>
      <c r="X34" s="268">
        <f t="shared" si="23"/>
        <v>0</v>
      </c>
      <c r="Y34" s="268">
        <f t="shared" si="24"/>
        <v>0</v>
      </c>
      <c r="Z34" s="268">
        <f t="shared" si="25"/>
        <v>0</v>
      </c>
      <c r="AA34" s="269">
        <f t="shared" si="26"/>
        <v>0</v>
      </c>
      <c r="AB34" s="248">
        <v>2.0499999999999998</v>
      </c>
      <c r="AC34" s="581" t="s">
        <v>814</v>
      </c>
      <c r="AD34" s="581"/>
      <c r="AE34" s="581"/>
      <c r="AF34" s="581"/>
      <c r="AG34" s="581"/>
      <c r="AH34" s="393" t="s">
        <v>815</v>
      </c>
    </row>
    <row r="35" spans="1:34" s="248" customFormat="1">
      <c r="A35" s="296"/>
      <c r="B35" s="587"/>
      <c r="C35" s="589" t="s">
        <v>744</v>
      </c>
      <c r="D35" s="590"/>
      <c r="E35" s="283"/>
      <c r="F35" s="586"/>
      <c r="G35" s="586"/>
      <c r="H35" s="325"/>
      <c r="I35" s="326"/>
      <c r="J35" s="253"/>
      <c r="K35" s="253"/>
      <c r="L35" s="254" t="str">
        <f t="shared" ref="L35" si="41">IF(M35&lt;&gt;T35,"レ","")</f>
        <v/>
      </c>
      <c r="M35" s="343">
        <f>T35</f>
        <v>0</v>
      </c>
      <c r="N35" s="256" t="str">
        <f t="shared" ref="N35" si="42">IF(L35="","",T35)</f>
        <v/>
      </c>
      <c r="O35" s="249"/>
      <c r="P35" s="254" t="str">
        <f t="shared" ref="P35:P47" si="43">IF(Q35&lt;&gt;V35,"レ","")</f>
        <v/>
      </c>
      <c r="Q35" s="257">
        <f>V35</f>
        <v>0</v>
      </c>
      <c r="R35" s="256" t="str">
        <f t="shared" ref="R35:R47" si="44">IF(P35="","",V35)</f>
        <v/>
      </c>
      <c r="S35" s="270"/>
      <c r="T35" s="315">
        <f>F36</f>
        <v>0</v>
      </c>
      <c r="U35" s="270"/>
      <c r="V35" s="339"/>
      <c r="W35" s="270"/>
      <c r="X35" s="268">
        <f>F35*M35</f>
        <v>0</v>
      </c>
      <c r="Y35" s="268">
        <f t="shared" ref="Y35" si="45">H35*M35</f>
        <v>0</v>
      </c>
      <c r="Z35" s="268">
        <f t="shared" ref="Z35" si="46">X35-Y35</f>
        <v>0</v>
      </c>
      <c r="AA35" s="269">
        <f t="shared" ref="AA35" si="47">Z35*Q35</f>
        <v>0</v>
      </c>
      <c r="AB35" s="264"/>
    </row>
    <row r="36" spans="1:34" s="248" customFormat="1" ht="25.2" customHeight="1" thickBot="1">
      <c r="A36" s="296"/>
      <c r="B36" s="588"/>
      <c r="C36" s="591"/>
      <c r="D36" s="592"/>
      <c r="E36" s="350" t="s">
        <v>716</v>
      </c>
      <c r="F36" s="593"/>
      <c r="G36" s="594"/>
      <c r="H36" s="594"/>
      <c r="I36" s="595"/>
      <c r="J36" s="351"/>
      <c r="K36" s="351"/>
      <c r="L36" s="352"/>
      <c r="M36" s="353"/>
      <c r="N36" s="354"/>
      <c r="O36" s="355"/>
      <c r="P36" s="352" t="str">
        <f t="shared" si="43"/>
        <v/>
      </c>
      <c r="Q36" s="356"/>
      <c r="R36" s="354" t="str">
        <f t="shared" si="44"/>
        <v/>
      </c>
      <c r="S36" s="357"/>
      <c r="T36" s="358"/>
      <c r="U36" s="357"/>
      <c r="V36" s="339"/>
      <c r="W36" s="357"/>
      <c r="X36" s="359"/>
      <c r="Y36" s="359"/>
      <c r="Z36" s="359"/>
      <c r="AA36" s="360"/>
      <c r="AB36" s="264"/>
    </row>
    <row r="37" spans="1:34" s="248" customFormat="1">
      <c r="A37" s="607" t="s">
        <v>721</v>
      </c>
      <c r="B37" s="282" t="s">
        <v>683</v>
      </c>
      <c r="C37" s="284"/>
      <c r="D37" s="285"/>
      <c r="E37" s="286" t="s">
        <v>131</v>
      </c>
      <c r="F37" s="598"/>
      <c r="G37" s="598"/>
      <c r="H37" s="287"/>
      <c r="I37" s="288"/>
      <c r="J37" s="253"/>
      <c r="K37" s="253"/>
      <c r="L37" s="344" t="str">
        <f t="shared" si="2"/>
        <v/>
      </c>
      <c r="M37" s="345">
        <f t="shared" si="0"/>
        <v>13.6</v>
      </c>
      <c r="N37" s="346" t="str">
        <f t="shared" si="3"/>
        <v/>
      </c>
      <c r="P37" s="344" t="str">
        <f t="shared" si="43"/>
        <v/>
      </c>
      <c r="Q37" s="347">
        <f t="shared" ref="Q37:Q48" si="48">V37</f>
        <v>0</v>
      </c>
      <c r="R37" s="346" t="str">
        <f t="shared" si="44"/>
        <v/>
      </c>
      <c r="S37" s="264"/>
      <c r="T37" s="348">
        <f>'（参考）別紙第１'!E32</f>
        <v>13.6</v>
      </c>
      <c r="U37" s="264"/>
      <c r="V37" s="339"/>
      <c r="W37" s="264"/>
      <c r="X37" s="318">
        <f t="shared" si="23"/>
        <v>0</v>
      </c>
      <c r="Y37" s="318">
        <f t="shared" si="24"/>
        <v>0</v>
      </c>
      <c r="Z37" s="318">
        <f t="shared" si="25"/>
        <v>0</v>
      </c>
      <c r="AA37" s="349">
        <f t="shared" si="26"/>
        <v>0</v>
      </c>
      <c r="AB37" s="264"/>
    </row>
    <row r="38" spans="1:34" s="248" customFormat="1">
      <c r="A38" s="607"/>
      <c r="B38" s="282" t="s">
        <v>684</v>
      </c>
      <c r="C38" s="284"/>
      <c r="D38" s="285"/>
      <c r="E38" s="252" t="s">
        <v>131</v>
      </c>
      <c r="F38" s="585"/>
      <c r="G38" s="585"/>
      <c r="H38" s="229"/>
      <c r="I38" s="230"/>
      <c r="J38" s="253"/>
      <c r="K38" s="253"/>
      <c r="L38" s="254" t="str">
        <f t="shared" si="2"/>
        <v/>
      </c>
      <c r="M38" s="255">
        <f t="shared" si="0"/>
        <v>13.2</v>
      </c>
      <c r="N38" s="256" t="str">
        <f t="shared" si="3"/>
        <v/>
      </c>
      <c r="P38" s="254" t="str">
        <f t="shared" si="43"/>
        <v/>
      </c>
      <c r="Q38" s="257">
        <f t="shared" si="48"/>
        <v>0</v>
      </c>
      <c r="R38" s="256" t="str">
        <f t="shared" si="44"/>
        <v/>
      </c>
      <c r="S38" s="264"/>
      <c r="T38" s="315">
        <f>'（参考）別紙第１'!E33</f>
        <v>13.2</v>
      </c>
      <c r="U38" s="264"/>
      <c r="V38" s="339"/>
      <c r="W38" s="264"/>
      <c r="X38" s="268">
        <f t="shared" si="23"/>
        <v>0</v>
      </c>
      <c r="Y38" s="268">
        <f t="shared" si="24"/>
        <v>0</v>
      </c>
      <c r="Z38" s="268">
        <f t="shared" si="25"/>
        <v>0</v>
      </c>
      <c r="AA38" s="269">
        <f t="shared" si="26"/>
        <v>0</v>
      </c>
      <c r="AB38" s="264"/>
    </row>
    <row r="39" spans="1:34" s="248" customFormat="1">
      <c r="A39" s="607"/>
      <c r="B39" s="282" t="s">
        <v>685</v>
      </c>
      <c r="C39" s="284"/>
      <c r="D39" s="285"/>
      <c r="E39" s="252" t="s">
        <v>131</v>
      </c>
      <c r="F39" s="585"/>
      <c r="G39" s="585"/>
      <c r="H39" s="229"/>
      <c r="I39" s="230"/>
      <c r="J39" s="253"/>
      <c r="K39" s="253"/>
      <c r="L39" s="254" t="str">
        <f t="shared" si="2"/>
        <v/>
      </c>
      <c r="M39" s="255">
        <f t="shared" si="0"/>
        <v>17.100000000000001</v>
      </c>
      <c r="N39" s="256" t="str">
        <f t="shared" si="3"/>
        <v/>
      </c>
      <c r="P39" s="254" t="str">
        <f t="shared" si="43"/>
        <v/>
      </c>
      <c r="Q39" s="257">
        <f t="shared" si="48"/>
        <v>0</v>
      </c>
      <c r="R39" s="256" t="str">
        <f t="shared" si="44"/>
        <v/>
      </c>
      <c r="S39" s="264"/>
      <c r="T39" s="315">
        <f>'（参考）別紙第１'!E34</f>
        <v>17.100000000000001</v>
      </c>
      <c r="U39" s="264"/>
      <c r="V39" s="339"/>
      <c r="W39" s="264"/>
      <c r="X39" s="268">
        <f t="shared" si="23"/>
        <v>0</v>
      </c>
      <c r="Y39" s="268">
        <f t="shared" si="24"/>
        <v>0</v>
      </c>
      <c r="Z39" s="268">
        <f t="shared" si="25"/>
        <v>0</v>
      </c>
      <c r="AA39" s="269">
        <f t="shared" si="26"/>
        <v>0</v>
      </c>
      <c r="AB39" s="264"/>
    </row>
    <row r="40" spans="1:34" s="248" customFormat="1">
      <c r="A40" s="607"/>
      <c r="B40" s="282" t="s">
        <v>686</v>
      </c>
      <c r="C40" s="284"/>
      <c r="D40" s="285"/>
      <c r="E40" s="252" t="s">
        <v>130</v>
      </c>
      <c r="F40" s="585"/>
      <c r="G40" s="585"/>
      <c r="H40" s="229"/>
      <c r="I40" s="230"/>
      <c r="J40" s="253"/>
      <c r="K40" s="253"/>
      <c r="L40" s="254" t="str">
        <f t="shared" si="2"/>
        <v/>
      </c>
      <c r="M40" s="255">
        <f t="shared" si="0"/>
        <v>23.4</v>
      </c>
      <c r="N40" s="256" t="str">
        <f t="shared" si="3"/>
        <v/>
      </c>
      <c r="P40" s="254" t="str">
        <f t="shared" si="43"/>
        <v/>
      </c>
      <c r="Q40" s="257">
        <f t="shared" si="48"/>
        <v>0</v>
      </c>
      <c r="R40" s="256" t="str">
        <f t="shared" si="44"/>
        <v/>
      </c>
      <c r="S40" s="264"/>
      <c r="T40" s="315">
        <f>'（参考）別紙第１'!E35</f>
        <v>23.4</v>
      </c>
      <c r="U40" s="264"/>
      <c r="V40" s="339"/>
      <c r="W40" s="264"/>
      <c r="X40" s="268">
        <f t="shared" si="23"/>
        <v>0</v>
      </c>
      <c r="Y40" s="268">
        <f t="shared" si="24"/>
        <v>0</v>
      </c>
      <c r="Z40" s="268">
        <f t="shared" si="25"/>
        <v>0</v>
      </c>
      <c r="AA40" s="269">
        <f t="shared" si="26"/>
        <v>0</v>
      </c>
      <c r="AB40" s="264"/>
    </row>
    <row r="41" spans="1:34" s="248" customFormat="1">
      <c r="A41" s="607"/>
      <c r="B41" s="282" t="s">
        <v>687</v>
      </c>
      <c r="C41" s="284"/>
      <c r="D41" s="285"/>
      <c r="E41" s="252" t="s">
        <v>130</v>
      </c>
      <c r="F41" s="585"/>
      <c r="G41" s="585"/>
      <c r="H41" s="229"/>
      <c r="I41" s="230"/>
      <c r="J41" s="253"/>
      <c r="K41" s="253"/>
      <c r="L41" s="254" t="str">
        <f t="shared" si="2"/>
        <v/>
      </c>
      <c r="M41" s="255">
        <f t="shared" si="0"/>
        <v>35.6</v>
      </c>
      <c r="N41" s="256" t="str">
        <f t="shared" si="3"/>
        <v/>
      </c>
      <c r="P41" s="254" t="str">
        <f t="shared" si="43"/>
        <v/>
      </c>
      <c r="Q41" s="257">
        <f t="shared" si="48"/>
        <v>0</v>
      </c>
      <c r="R41" s="256" t="str">
        <f t="shared" si="44"/>
        <v/>
      </c>
      <c r="S41" s="264"/>
      <c r="T41" s="315">
        <f>'（参考）別紙第１'!E36</f>
        <v>35.6</v>
      </c>
      <c r="U41" s="264"/>
      <c r="V41" s="339"/>
      <c r="W41" s="264"/>
      <c r="X41" s="268">
        <f t="shared" si="23"/>
        <v>0</v>
      </c>
      <c r="Y41" s="268">
        <f t="shared" si="24"/>
        <v>0</v>
      </c>
      <c r="Z41" s="268">
        <f t="shared" si="25"/>
        <v>0</v>
      </c>
      <c r="AA41" s="269">
        <f t="shared" si="26"/>
        <v>0</v>
      </c>
      <c r="AB41" s="264"/>
    </row>
    <row r="42" spans="1:34" s="248" customFormat="1">
      <c r="A42" s="607"/>
      <c r="B42" s="282" t="s">
        <v>688</v>
      </c>
      <c r="C42" s="284"/>
      <c r="D42" s="285"/>
      <c r="E42" s="252" t="s">
        <v>680</v>
      </c>
      <c r="F42" s="585"/>
      <c r="G42" s="585"/>
      <c r="H42" s="229"/>
      <c r="I42" s="230"/>
      <c r="J42" s="253"/>
      <c r="K42" s="253"/>
      <c r="L42" s="254" t="str">
        <f t="shared" si="2"/>
        <v/>
      </c>
      <c r="M42" s="255">
        <f t="shared" si="0"/>
        <v>21.2</v>
      </c>
      <c r="N42" s="256" t="str">
        <f t="shared" si="3"/>
        <v/>
      </c>
      <c r="P42" s="254" t="str">
        <f t="shared" si="43"/>
        <v/>
      </c>
      <c r="Q42" s="257">
        <f t="shared" si="48"/>
        <v>0</v>
      </c>
      <c r="R42" s="256" t="str">
        <f t="shared" si="44"/>
        <v/>
      </c>
      <c r="S42" s="264"/>
      <c r="T42" s="315">
        <f>'（参考）別紙第１'!E37</f>
        <v>21.2</v>
      </c>
      <c r="U42" s="264"/>
      <c r="V42" s="339"/>
      <c r="W42" s="264"/>
      <c r="X42" s="268">
        <f t="shared" si="23"/>
        <v>0</v>
      </c>
      <c r="Y42" s="268">
        <f t="shared" si="24"/>
        <v>0</v>
      </c>
      <c r="Z42" s="268">
        <f t="shared" si="25"/>
        <v>0</v>
      </c>
      <c r="AA42" s="269">
        <f t="shared" si="26"/>
        <v>0</v>
      </c>
      <c r="AB42" s="264"/>
    </row>
    <row r="43" spans="1:34" s="248" customFormat="1">
      <c r="A43" s="607"/>
      <c r="B43" s="282" t="s">
        <v>689</v>
      </c>
      <c r="C43" s="284"/>
      <c r="D43" s="285"/>
      <c r="E43" s="252" t="s">
        <v>131</v>
      </c>
      <c r="F43" s="585"/>
      <c r="G43" s="585"/>
      <c r="H43" s="229"/>
      <c r="I43" s="230"/>
      <c r="J43" s="253"/>
      <c r="K43" s="253"/>
      <c r="L43" s="254" t="str">
        <f t="shared" si="2"/>
        <v/>
      </c>
      <c r="M43" s="255">
        <f t="shared" si="0"/>
        <v>13.2</v>
      </c>
      <c r="N43" s="256" t="str">
        <f t="shared" si="3"/>
        <v/>
      </c>
      <c r="P43" s="254" t="str">
        <f t="shared" si="43"/>
        <v/>
      </c>
      <c r="Q43" s="257">
        <f t="shared" si="48"/>
        <v>0</v>
      </c>
      <c r="R43" s="256" t="str">
        <f t="shared" si="44"/>
        <v/>
      </c>
      <c r="S43" s="264"/>
      <c r="T43" s="315">
        <f>'（参考）別紙第１'!E38</f>
        <v>13.2</v>
      </c>
      <c r="U43" s="264"/>
      <c r="V43" s="339"/>
      <c r="W43" s="264"/>
      <c r="X43" s="268">
        <f t="shared" si="23"/>
        <v>0</v>
      </c>
      <c r="Y43" s="268">
        <f t="shared" si="24"/>
        <v>0</v>
      </c>
      <c r="Z43" s="268">
        <f t="shared" si="25"/>
        <v>0</v>
      </c>
      <c r="AA43" s="269">
        <f t="shared" si="26"/>
        <v>0</v>
      </c>
      <c r="AB43" s="264"/>
    </row>
    <row r="44" spans="1:34" s="248" customFormat="1">
      <c r="A44" s="607"/>
      <c r="B44" s="282" t="s">
        <v>690</v>
      </c>
      <c r="C44" s="284"/>
      <c r="D44" s="285"/>
      <c r="E44" s="126" t="s">
        <v>131</v>
      </c>
      <c r="F44" s="585"/>
      <c r="G44" s="585"/>
      <c r="H44" s="229"/>
      <c r="I44" s="230"/>
      <c r="J44" s="253"/>
      <c r="K44" s="253"/>
      <c r="L44" s="254" t="str">
        <f t="shared" si="2"/>
        <v/>
      </c>
      <c r="M44" s="255">
        <f t="shared" si="0"/>
        <v>18</v>
      </c>
      <c r="N44" s="256" t="str">
        <f t="shared" si="3"/>
        <v/>
      </c>
      <c r="P44" s="254" t="str">
        <f t="shared" si="43"/>
        <v/>
      </c>
      <c r="Q44" s="257">
        <f t="shared" si="48"/>
        <v>5.9400000000000001E-2</v>
      </c>
      <c r="R44" s="256" t="str">
        <f t="shared" si="44"/>
        <v/>
      </c>
      <c r="S44" s="264"/>
      <c r="T44" s="315">
        <f>'（参考）別紙第１'!E39</f>
        <v>18</v>
      </c>
      <c r="U44" s="264"/>
      <c r="V44" s="339">
        <f>'（参考）別紙第2'!E32</f>
        <v>5.9400000000000001E-2</v>
      </c>
      <c r="W44" s="264"/>
      <c r="X44" s="268">
        <f t="shared" si="23"/>
        <v>0</v>
      </c>
      <c r="Y44" s="268">
        <f t="shared" si="24"/>
        <v>0</v>
      </c>
      <c r="Z44" s="268">
        <f t="shared" si="25"/>
        <v>0</v>
      </c>
      <c r="AA44" s="269">
        <f t="shared" si="26"/>
        <v>0</v>
      </c>
      <c r="AB44" s="264"/>
    </row>
    <row r="45" spans="1:34" s="248" customFormat="1">
      <c r="A45" s="607"/>
      <c r="B45" s="282" t="s">
        <v>691</v>
      </c>
      <c r="C45" s="284"/>
      <c r="D45" s="285"/>
      <c r="E45" s="126" t="s">
        <v>131</v>
      </c>
      <c r="F45" s="585"/>
      <c r="G45" s="585"/>
      <c r="H45" s="229"/>
      <c r="I45" s="230"/>
      <c r="J45" s="253"/>
      <c r="K45" s="253"/>
      <c r="L45" s="254" t="str">
        <f t="shared" si="2"/>
        <v/>
      </c>
      <c r="M45" s="255">
        <f t="shared" si="0"/>
        <v>26.9</v>
      </c>
      <c r="N45" s="256" t="str">
        <f t="shared" si="3"/>
        <v/>
      </c>
      <c r="P45" s="254" t="str">
        <f t="shared" si="43"/>
        <v/>
      </c>
      <c r="Q45" s="257">
        <f t="shared" si="48"/>
        <v>6.0900000000000003E-2</v>
      </c>
      <c r="R45" s="256" t="str">
        <f t="shared" si="44"/>
        <v/>
      </c>
      <c r="S45" s="264"/>
      <c r="T45" s="315">
        <f>'（参考）別紙第１'!E40</f>
        <v>26.9</v>
      </c>
      <c r="U45" s="264"/>
      <c r="V45" s="339">
        <f>'（参考）別紙第2'!E33</f>
        <v>6.0900000000000003E-2</v>
      </c>
      <c r="W45" s="264"/>
      <c r="X45" s="268">
        <f t="shared" si="23"/>
        <v>0</v>
      </c>
      <c r="Y45" s="268">
        <f t="shared" si="24"/>
        <v>0</v>
      </c>
      <c r="Z45" s="268">
        <f t="shared" si="25"/>
        <v>0</v>
      </c>
      <c r="AA45" s="269">
        <f t="shared" si="26"/>
        <v>0</v>
      </c>
      <c r="AB45" s="264"/>
    </row>
    <row r="46" spans="1:34" s="248" customFormat="1">
      <c r="A46" s="607"/>
      <c r="B46" s="282" t="s">
        <v>692</v>
      </c>
      <c r="C46" s="284"/>
      <c r="D46" s="285"/>
      <c r="E46" s="126" t="s">
        <v>131</v>
      </c>
      <c r="F46" s="585"/>
      <c r="G46" s="585"/>
      <c r="H46" s="229"/>
      <c r="I46" s="230"/>
      <c r="J46" s="253"/>
      <c r="K46" s="253"/>
      <c r="L46" s="254" t="str">
        <f t="shared" si="2"/>
        <v/>
      </c>
      <c r="M46" s="255">
        <f t="shared" si="0"/>
        <v>33.200000000000003</v>
      </c>
      <c r="N46" s="256" t="str">
        <f t="shared" si="3"/>
        <v/>
      </c>
      <c r="P46" s="254" t="str">
        <f t="shared" si="43"/>
        <v/>
      </c>
      <c r="Q46" s="257">
        <f t="shared" si="48"/>
        <v>4.9500000000000002E-2</v>
      </c>
      <c r="R46" s="256" t="str">
        <f t="shared" si="44"/>
        <v/>
      </c>
      <c r="S46" s="264"/>
      <c r="T46" s="315">
        <f>'（参考）別紙第１'!E41</f>
        <v>33.200000000000003</v>
      </c>
      <c r="U46" s="264"/>
      <c r="V46" s="339">
        <f>'（参考）別紙第2'!E34</f>
        <v>4.9500000000000002E-2</v>
      </c>
      <c r="W46" s="264"/>
      <c r="X46" s="268">
        <f t="shared" si="23"/>
        <v>0</v>
      </c>
      <c r="Y46" s="268">
        <f t="shared" si="24"/>
        <v>0</v>
      </c>
      <c r="Z46" s="268">
        <f t="shared" si="25"/>
        <v>0</v>
      </c>
      <c r="AA46" s="269">
        <f t="shared" si="26"/>
        <v>0</v>
      </c>
      <c r="AB46" s="264"/>
    </row>
    <row r="47" spans="1:34" s="248" customFormat="1">
      <c r="A47" s="607"/>
      <c r="B47" s="282" t="s">
        <v>737</v>
      </c>
      <c r="C47" s="284"/>
      <c r="D47" s="285"/>
      <c r="E47" s="126" t="s">
        <v>131</v>
      </c>
      <c r="F47" s="585"/>
      <c r="G47" s="585"/>
      <c r="H47" s="229"/>
      <c r="I47" s="230"/>
      <c r="J47" s="253"/>
      <c r="K47" s="253"/>
      <c r="L47" s="254" t="str">
        <f t="shared" si="2"/>
        <v/>
      </c>
      <c r="M47" s="255">
        <f t="shared" si="0"/>
        <v>29.3</v>
      </c>
      <c r="N47" s="256" t="str">
        <f t="shared" si="3"/>
        <v/>
      </c>
      <c r="P47" s="254" t="str">
        <f t="shared" si="43"/>
        <v/>
      </c>
      <c r="Q47" s="257">
        <f t="shared" si="48"/>
        <v>9.4200000000000006E-2</v>
      </c>
      <c r="R47" s="256" t="str">
        <f t="shared" si="44"/>
        <v/>
      </c>
      <c r="S47" s="264"/>
      <c r="T47" s="315">
        <f>'（参考）別紙第１'!E42</f>
        <v>29.3</v>
      </c>
      <c r="U47" s="264"/>
      <c r="V47" s="339">
        <f>'（参考）別紙第2'!E35</f>
        <v>9.4200000000000006E-2</v>
      </c>
      <c r="W47" s="264"/>
      <c r="X47" s="268">
        <f t="shared" si="23"/>
        <v>0</v>
      </c>
      <c r="Y47" s="268">
        <f t="shared" si="24"/>
        <v>0</v>
      </c>
      <c r="Z47" s="268">
        <f t="shared" si="25"/>
        <v>0</v>
      </c>
      <c r="AA47" s="269">
        <f t="shared" si="26"/>
        <v>0</v>
      </c>
      <c r="AB47" s="264"/>
    </row>
    <row r="48" spans="1:34" s="248" customFormat="1">
      <c r="A48" s="607"/>
      <c r="B48" s="282" t="s">
        <v>738</v>
      </c>
      <c r="C48" s="284"/>
      <c r="D48" s="285"/>
      <c r="E48" s="126" t="s">
        <v>131</v>
      </c>
      <c r="F48" s="585"/>
      <c r="G48" s="585"/>
      <c r="H48" s="325"/>
      <c r="I48" s="326"/>
      <c r="J48" s="253"/>
      <c r="K48" s="253"/>
      <c r="L48" s="254"/>
      <c r="M48" s="255">
        <f t="shared" si="0"/>
        <v>29.3</v>
      </c>
      <c r="N48" s="256"/>
      <c r="P48" s="254"/>
      <c r="Q48" s="257">
        <f t="shared" si="48"/>
        <v>8.7599999999999997E-2</v>
      </c>
      <c r="R48" s="256"/>
      <c r="S48" s="264"/>
      <c r="T48" s="315">
        <f>'（参考）別紙第１'!E43</f>
        <v>29.3</v>
      </c>
      <c r="U48" s="264"/>
      <c r="V48" s="339">
        <f>'（参考）別紙第2'!E36</f>
        <v>8.7599999999999997E-2</v>
      </c>
      <c r="W48" s="264"/>
      <c r="X48" s="268">
        <f t="shared" ref="X48" si="49">F48*M48</f>
        <v>0</v>
      </c>
      <c r="Y48" s="268">
        <f t="shared" ref="Y48" si="50">H48*M48</f>
        <v>0</v>
      </c>
      <c r="Z48" s="268">
        <f t="shared" ref="Z48" si="51">X48-Y48</f>
        <v>0</v>
      </c>
      <c r="AA48" s="269">
        <f t="shared" ref="AA48" si="52">Z48*Q48</f>
        <v>0</v>
      </c>
      <c r="AB48" s="264"/>
    </row>
    <row r="49" spans="1:28" s="248" customFormat="1">
      <c r="A49" s="607"/>
      <c r="B49" s="282" t="s">
        <v>693</v>
      </c>
      <c r="C49" s="284"/>
      <c r="D49" s="285"/>
      <c r="E49" s="126" t="s">
        <v>130</v>
      </c>
      <c r="F49" s="585"/>
      <c r="G49" s="585"/>
      <c r="H49" s="229"/>
      <c r="I49" s="230"/>
      <c r="J49" s="253"/>
      <c r="K49" s="253"/>
      <c r="L49" s="254" t="str">
        <f t="shared" si="2"/>
        <v/>
      </c>
      <c r="M49" s="255">
        <f t="shared" si="0"/>
        <v>40.200000000000003</v>
      </c>
      <c r="N49" s="256" t="str">
        <f t="shared" si="3"/>
        <v/>
      </c>
      <c r="P49" s="254" t="str">
        <f>IF(Q49&lt;&gt;V49,"レ","")</f>
        <v/>
      </c>
      <c r="Q49" s="257">
        <f t="shared" ref="Q49:Q55" si="53">V49</f>
        <v>6.5600000000000006E-2</v>
      </c>
      <c r="R49" s="256" t="str">
        <f>IF(P49="","",V49)</f>
        <v/>
      </c>
      <c r="S49" s="264"/>
      <c r="T49" s="315">
        <f>'（参考）別紙第１'!E44</f>
        <v>40.200000000000003</v>
      </c>
      <c r="U49" s="264"/>
      <c r="V49" s="339">
        <f>'（参考）別紙第2'!E37</f>
        <v>6.5600000000000006E-2</v>
      </c>
      <c r="W49" s="264"/>
      <c r="X49" s="268">
        <f t="shared" si="23"/>
        <v>0</v>
      </c>
      <c r="Y49" s="268">
        <f t="shared" si="24"/>
        <v>0</v>
      </c>
      <c r="Z49" s="268">
        <f t="shared" si="25"/>
        <v>0</v>
      </c>
      <c r="AA49" s="269">
        <f t="shared" si="26"/>
        <v>0</v>
      </c>
      <c r="AB49" s="264"/>
    </row>
    <row r="50" spans="1:28" s="248" customFormat="1" ht="24">
      <c r="A50" s="607"/>
      <c r="B50" s="282" t="s">
        <v>739</v>
      </c>
      <c r="C50" s="284"/>
      <c r="D50" s="285"/>
      <c r="E50" s="126" t="s">
        <v>130</v>
      </c>
      <c r="F50" s="585"/>
      <c r="G50" s="585"/>
      <c r="H50" s="325"/>
      <c r="I50" s="326"/>
      <c r="J50" s="253"/>
      <c r="K50" s="253"/>
      <c r="L50" s="254"/>
      <c r="M50" s="255">
        <f t="shared" si="0"/>
        <v>38</v>
      </c>
      <c r="N50" s="256"/>
      <c r="P50" s="254"/>
      <c r="Q50" s="257">
        <f t="shared" si="53"/>
        <v>6.8900000000000003E-2</v>
      </c>
      <c r="R50" s="256"/>
      <c r="S50" s="264"/>
      <c r="T50" s="315">
        <f>'（参考）別紙第１'!E45</f>
        <v>38</v>
      </c>
      <c r="U50" s="264"/>
      <c r="V50" s="339">
        <f>'（参考）別紙第2'!E38</f>
        <v>6.8900000000000003E-2</v>
      </c>
      <c r="W50" s="264"/>
      <c r="X50" s="268">
        <f t="shared" ref="X50" si="54">F50*M50</f>
        <v>0</v>
      </c>
      <c r="Y50" s="268">
        <f t="shared" ref="Y50" si="55">H50*M50</f>
        <v>0</v>
      </c>
      <c r="Z50" s="268">
        <f t="shared" ref="Z50" si="56">X50-Y50</f>
        <v>0</v>
      </c>
      <c r="AA50" s="269">
        <f t="shared" ref="AA50" si="57">Z50*Q50</f>
        <v>0</v>
      </c>
      <c r="AB50" s="264"/>
    </row>
    <row r="51" spans="1:28" s="248" customFormat="1">
      <c r="A51" s="607"/>
      <c r="B51" s="282" t="s">
        <v>694</v>
      </c>
      <c r="C51" s="284"/>
      <c r="D51" s="285"/>
      <c r="E51" s="126" t="s">
        <v>680</v>
      </c>
      <c r="F51" s="585"/>
      <c r="G51" s="585"/>
      <c r="H51" s="229"/>
      <c r="I51" s="230"/>
      <c r="J51" s="253"/>
      <c r="K51" s="253"/>
      <c r="L51" s="254" t="str">
        <f t="shared" si="2"/>
        <v/>
      </c>
      <c r="M51" s="255">
        <f t="shared" si="0"/>
        <v>21.2</v>
      </c>
      <c r="N51" s="256" t="str">
        <f t="shared" si="3"/>
        <v/>
      </c>
      <c r="P51" s="254" t="str">
        <f t="shared" ref="P51:P56" si="58">IF(Q51&lt;&gt;V51,"レ","")</f>
        <v/>
      </c>
      <c r="Q51" s="257">
        <f t="shared" si="53"/>
        <v>0</v>
      </c>
      <c r="R51" s="256" t="str">
        <f t="shared" ref="R51:R56" si="59">IF(P51="","",V51)</f>
        <v/>
      </c>
      <c r="S51" s="264"/>
      <c r="T51" s="315">
        <f>'（参考）別紙第１'!E46</f>
        <v>21.2</v>
      </c>
      <c r="U51" s="264"/>
      <c r="V51" s="339"/>
      <c r="W51" s="264"/>
      <c r="X51" s="268">
        <f t="shared" si="23"/>
        <v>0</v>
      </c>
      <c r="Y51" s="268">
        <f t="shared" si="24"/>
        <v>0</v>
      </c>
      <c r="Z51" s="268">
        <f t="shared" si="25"/>
        <v>0</v>
      </c>
      <c r="AA51" s="269">
        <f t="shared" si="26"/>
        <v>0</v>
      </c>
      <c r="AB51" s="264"/>
    </row>
    <row r="52" spans="1:28" s="248" customFormat="1">
      <c r="A52" s="607"/>
      <c r="B52" s="282" t="s">
        <v>695</v>
      </c>
      <c r="C52" s="284"/>
      <c r="D52" s="285"/>
      <c r="E52" s="126" t="s">
        <v>131</v>
      </c>
      <c r="F52" s="585"/>
      <c r="G52" s="585"/>
      <c r="H52" s="229"/>
      <c r="I52" s="230"/>
      <c r="J52" s="253"/>
      <c r="K52" s="253"/>
      <c r="L52" s="254" t="str">
        <f t="shared" si="2"/>
        <v/>
      </c>
      <c r="M52" s="255">
        <f t="shared" si="0"/>
        <v>17.100000000000001</v>
      </c>
      <c r="N52" s="256" t="str">
        <f t="shared" si="3"/>
        <v/>
      </c>
      <c r="P52" s="254" t="str">
        <f t="shared" si="58"/>
        <v/>
      </c>
      <c r="Q52" s="257">
        <f t="shared" si="53"/>
        <v>0</v>
      </c>
      <c r="R52" s="256" t="str">
        <f t="shared" si="59"/>
        <v/>
      </c>
      <c r="S52" s="264"/>
      <c r="T52" s="315">
        <f>'（参考）別紙第１'!E47</f>
        <v>17.100000000000001</v>
      </c>
      <c r="U52" s="264"/>
      <c r="V52" s="339"/>
      <c r="W52" s="264"/>
      <c r="X52" s="268">
        <f t="shared" si="23"/>
        <v>0</v>
      </c>
      <c r="Y52" s="268">
        <f t="shared" si="24"/>
        <v>0</v>
      </c>
      <c r="Z52" s="268">
        <f t="shared" si="25"/>
        <v>0</v>
      </c>
      <c r="AA52" s="269">
        <f t="shared" si="26"/>
        <v>0</v>
      </c>
      <c r="AB52" s="264"/>
    </row>
    <row r="53" spans="1:28" s="248" customFormat="1">
      <c r="A53" s="607"/>
      <c r="B53" s="282" t="s">
        <v>696</v>
      </c>
      <c r="C53" s="284"/>
      <c r="D53" s="285"/>
      <c r="E53" s="126" t="s">
        <v>131</v>
      </c>
      <c r="F53" s="585"/>
      <c r="G53" s="585"/>
      <c r="H53" s="229"/>
      <c r="I53" s="230"/>
      <c r="J53" s="253"/>
      <c r="K53" s="253"/>
      <c r="L53" s="254" t="str">
        <f t="shared" si="2"/>
        <v/>
      </c>
      <c r="M53" s="255">
        <f t="shared" si="0"/>
        <v>142</v>
      </c>
      <c r="N53" s="256" t="str">
        <f t="shared" si="3"/>
        <v/>
      </c>
      <c r="P53" s="254" t="str">
        <f t="shared" si="58"/>
        <v/>
      </c>
      <c r="Q53" s="257">
        <f t="shared" si="53"/>
        <v>0</v>
      </c>
      <c r="R53" s="256" t="str">
        <f t="shared" si="59"/>
        <v/>
      </c>
      <c r="S53" s="264"/>
      <c r="T53" s="315">
        <f>'（参考）別紙第１'!E48</f>
        <v>142</v>
      </c>
      <c r="U53" s="264"/>
      <c r="V53" s="339"/>
      <c r="W53" s="264"/>
      <c r="X53" s="268">
        <f t="shared" si="23"/>
        <v>0</v>
      </c>
      <c r="Y53" s="268">
        <f t="shared" si="24"/>
        <v>0</v>
      </c>
      <c r="Z53" s="268">
        <f t="shared" si="25"/>
        <v>0</v>
      </c>
      <c r="AA53" s="269">
        <f t="shared" si="26"/>
        <v>0</v>
      </c>
      <c r="AB53" s="264"/>
    </row>
    <row r="54" spans="1:28" s="248" customFormat="1">
      <c r="A54" s="607"/>
      <c r="B54" s="282" t="s">
        <v>697</v>
      </c>
      <c r="C54" s="284"/>
      <c r="D54" s="285"/>
      <c r="E54" s="126" t="s">
        <v>131</v>
      </c>
      <c r="F54" s="585"/>
      <c r="G54" s="585"/>
      <c r="H54" s="229"/>
      <c r="I54" s="230"/>
      <c r="J54" s="253"/>
      <c r="K54" s="253"/>
      <c r="L54" s="254" t="str">
        <f t="shared" si="2"/>
        <v/>
      </c>
      <c r="M54" s="255">
        <f t="shared" si="0"/>
        <v>22.5</v>
      </c>
      <c r="N54" s="256" t="str">
        <f t="shared" si="3"/>
        <v/>
      </c>
      <c r="P54" s="254" t="str">
        <f t="shared" si="58"/>
        <v/>
      </c>
      <c r="Q54" s="257">
        <f t="shared" si="53"/>
        <v>0</v>
      </c>
      <c r="R54" s="256" t="str">
        <f t="shared" si="59"/>
        <v/>
      </c>
      <c r="S54" s="264"/>
      <c r="T54" s="315">
        <f>'（参考）別紙第１'!E49</f>
        <v>22.5</v>
      </c>
      <c r="U54" s="264"/>
      <c r="V54" s="339"/>
      <c r="W54" s="264"/>
      <c r="X54" s="268">
        <f t="shared" si="23"/>
        <v>0</v>
      </c>
      <c r="Y54" s="268">
        <f t="shared" si="24"/>
        <v>0</v>
      </c>
      <c r="Z54" s="268">
        <f t="shared" si="25"/>
        <v>0</v>
      </c>
      <c r="AA54" s="269">
        <f t="shared" si="26"/>
        <v>0</v>
      </c>
      <c r="AB54" s="264"/>
    </row>
    <row r="55" spans="1:28" s="248" customFormat="1">
      <c r="A55" s="607"/>
      <c r="B55" s="603" t="s">
        <v>698</v>
      </c>
      <c r="C55" s="589" t="s">
        <v>744</v>
      </c>
      <c r="D55" s="590"/>
      <c r="E55" s="283"/>
      <c r="F55" s="586"/>
      <c r="G55" s="586"/>
      <c r="H55" s="229"/>
      <c r="I55" s="230"/>
      <c r="J55" s="253"/>
      <c r="K55" s="253"/>
      <c r="L55" s="254" t="str">
        <f t="shared" si="2"/>
        <v/>
      </c>
      <c r="M55" s="343">
        <f>T55</f>
        <v>0</v>
      </c>
      <c r="N55" s="256" t="str">
        <f t="shared" si="3"/>
        <v/>
      </c>
      <c r="P55" s="254" t="str">
        <f t="shared" si="58"/>
        <v/>
      </c>
      <c r="Q55" s="257">
        <f t="shared" si="53"/>
        <v>0</v>
      </c>
      <c r="R55" s="256" t="str">
        <f t="shared" si="59"/>
        <v/>
      </c>
      <c r="S55" s="264"/>
      <c r="T55" s="315">
        <f>F56</f>
        <v>0</v>
      </c>
      <c r="U55" s="264"/>
      <c r="V55" s="339"/>
      <c r="W55" s="264"/>
      <c r="X55" s="268">
        <f>F55*M55</f>
        <v>0</v>
      </c>
      <c r="Y55" s="268">
        <f t="shared" si="24"/>
        <v>0</v>
      </c>
      <c r="Z55" s="268">
        <f t="shared" si="25"/>
        <v>0</v>
      </c>
      <c r="AA55" s="269">
        <f t="shared" si="26"/>
        <v>0</v>
      </c>
      <c r="AB55" s="264"/>
    </row>
    <row r="56" spans="1:28" s="248" customFormat="1" ht="25.2" customHeight="1">
      <c r="A56" s="608"/>
      <c r="B56" s="604"/>
      <c r="C56" s="605"/>
      <c r="D56" s="606"/>
      <c r="E56" s="277" t="s">
        <v>716</v>
      </c>
      <c r="F56" s="625"/>
      <c r="G56" s="626"/>
      <c r="H56" s="626"/>
      <c r="I56" s="627"/>
      <c r="J56" s="253"/>
      <c r="K56" s="253"/>
      <c r="L56" s="254"/>
      <c r="M56" s="255"/>
      <c r="N56" s="256"/>
      <c r="P56" s="254" t="str">
        <f t="shared" si="58"/>
        <v/>
      </c>
      <c r="Q56" s="257"/>
      <c r="R56" s="256" t="str">
        <f t="shared" si="59"/>
        <v/>
      </c>
      <c r="S56" s="264"/>
      <c r="T56" s="315"/>
      <c r="U56" s="264"/>
      <c r="V56" s="339"/>
      <c r="W56" s="264"/>
      <c r="X56" s="268"/>
      <c r="Y56" s="268"/>
      <c r="Z56" s="268"/>
      <c r="AA56" s="269"/>
      <c r="AB56" s="264"/>
    </row>
    <row r="57" spans="1:28" ht="13.2" customHeight="1">
      <c r="A57" s="609" t="s">
        <v>722</v>
      </c>
      <c r="B57" s="282" t="s">
        <v>204</v>
      </c>
      <c r="C57" s="284"/>
      <c r="D57" s="285"/>
      <c r="E57" s="289" t="s">
        <v>205</v>
      </c>
      <c r="F57" s="598"/>
      <c r="G57" s="598"/>
      <c r="H57" s="619"/>
      <c r="I57" s="620"/>
      <c r="J57" s="121"/>
      <c r="K57" s="121"/>
      <c r="L57" s="122" t="str">
        <f>IF(M57&lt;&gt;$T$57,"レ","")</f>
        <v/>
      </c>
      <c r="M57" s="255">
        <f t="shared" si="0"/>
        <v>1.17</v>
      </c>
      <c r="N57" s="124" t="str">
        <f>IF(L57="","",$T$57)</f>
        <v/>
      </c>
      <c r="P57" s="254" t="str">
        <f t="shared" si="9"/>
        <v/>
      </c>
      <c r="Q57" s="257">
        <f t="shared" si="1"/>
        <v>6.54E-2</v>
      </c>
      <c r="R57" s="256" t="str">
        <f t="shared" si="27"/>
        <v/>
      </c>
      <c r="T57" s="315">
        <f>'（参考）別紙第１'!E51</f>
        <v>1.17</v>
      </c>
      <c r="V57" s="265">
        <f>'（参考）別紙第2'!E39</f>
        <v>6.54E-2</v>
      </c>
      <c r="X57" s="268">
        <f t="shared" si="5"/>
        <v>0</v>
      </c>
      <c r="Y57" s="268">
        <f t="shared" si="6"/>
        <v>0</v>
      </c>
      <c r="Z57" s="268">
        <f t="shared" si="7"/>
        <v>0</v>
      </c>
      <c r="AA57" s="269">
        <f>(F57-H57)*Q57</f>
        <v>0</v>
      </c>
    </row>
    <row r="58" spans="1:28" ht="13.2" customHeight="1">
      <c r="A58" s="607"/>
      <c r="B58" s="278" t="s">
        <v>207</v>
      </c>
      <c r="C58" s="279"/>
      <c r="D58" s="280"/>
      <c r="E58" s="120" t="s">
        <v>205</v>
      </c>
      <c r="F58" s="585"/>
      <c r="G58" s="585"/>
      <c r="H58" s="596"/>
      <c r="I58" s="597"/>
      <c r="J58" s="121"/>
      <c r="K58" s="121"/>
      <c r="L58" s="122" t="str">
        <f>IF(M58&lt;&gt;$T$58,"レ","")</f>
        <v/>
      </c>
      <c r="M58" s="255">
        <f t="shared" si="0"/>
        <v>1.19</v>
      </c>
      <c r="N58" s="124" t="str">
        <f>IF(L58="","",$T$58)</f>
        <v/>
      </c>
      <c r="P58" s="254" t="str">
        <f t="shared" si="9"/>
        <v/>
      </c>
      <c r="Q58" s="257">
        <f t="shared" si="1"/>
        <v>0</v>
      </c>
      <c r="R58" s="256" t="str">
        <f t="shared" si="27"/>
        <v/>
      </c>
      <c r="T58" s="315">
        <f>'（参考）別紙第１'!E52</f>
        <v>1.19</v>
      </c>
      <c r="V58" s="339"/>
      <c r="X58" s="268">
        <f t="shared" si="5"/>
        <v>0</v>
      </c>
      <c r="Y58" s="268">
        <f t="shared" si="6"/>
        <v>0</v>
      </c>
      <c r="Z58" s="268">
        <f t="shared" si="7"/>
        <v>0</v>
      </c>
      <c r="AA58" s="269">
        <f>(F58-H58)*Q58</f>
        <v>0</v>
      </c>
    </row>
    <row r="59" spans="1:28">
      <c r="A59" s="607"/>
      <c r="B59" s="278" t="s">
        <v>208</v>
      </c>
      <c r="C59" s="279"/>
      <c r="D59" s="280"/>
      <c r="E59" s="252" t="s">
        <v>205</v>
      </c>
      <c r="F59" s="585"/>
      <c r="G59" s="585"/>
      <c r="H59" s="596"/>
      <c r="I59" s="597"/>
      <c r="J59" s="121"/>
      <c r="K59" s="121"/>
      <c r="L59" s="122" t="str">
        <f>IF(M59&lt;&gt;$T$59,"レ","")</f>
        <v/>
      </c>
      <c r="M59" s="255">
        <f t="shared" si="0"/>
        <v>1.19</v>
      </c>
      <c r="N59" s="124" t="str">
        <f>IF(L59="","",$T$59)</f>
        <v/>
      </c>
      <c r="P59" s="254" t="str">
        <f t="shared" si="9"/>
        <v/>
      </c>
      <c r="Q59" s="257">
        <f t="shared" si="1"/>
        <v>0</v>
      </c>
      <c r="R59" s="256" t="str">
        <f t="shared" si="27"/>
        <v/>
      </c>
      <c r="T59" s="315">
        <f>'（参考）別紙第１'!E53</f>
        <v>1.19</v>
      </c>
      <c r="V59" s="339"/>
      <c r="X59" s="268">
        <f t="shared" si="5"/>
        <v>0</v>
      </c>
      <c r="Y59" s="268">
        <f t="shared" si="6"/>
        <v>0</v>
      </c>
      <c r="Z59" s="268">
        <f>X59-Y59</f>
        <v>0</v>
      </c>
      <c r="AA59" s="269">
        <f>(F59-H59)*Q59</f>
        <v>0</v>
      </c>
    </row>
    <row r="60" spans="1:28" ht="13.8" thickBot="1">
      <c r="A60" s="608"/>
      <c r="B60" s="290" t="s">
        <v>209</v>
      </c>
      <c r="C60" s="291"/>
      <c r="D60" s="292"/>
      <c r="E60" s="293" t="s">
        <v>205</v>
      </c>
      <c r="F60" s="660"/>
      <c r="G60" s="660"/>
      <c r="H60" s="661"/>
      <c r="I60" s="662"/>
      <c r="J60" s="121"/>
      <c r="K60" s="121"/>
      <c r="L60" s="122" t="str">
        <f>IF(M60&lt;&gt;$T$60,"レ","")</f>
        <v/>
      </c>
      <c r="M60" s="255">
        <f t="shared" si="0"/>
        <v>1.19</v>
      </c>
      <c r="N60" s="124" t="str">
        <f>IF(L60="","",$T$60)</f>
        <v/>
      </c>
      <c r="P60" s="254" t="str">
        <f t="shared" si="9"/>
        <v/>
      </c>
      <c r="Q60" s="257">
        <f t="shared" si="1"/>
        <v>0</v>
      </c>
      <c r="R60" s="256" t="str">
        <f t="shared" si="27"/>
        <v/>
      </c>
      <c r="T60" s="315">
        <f>'（参考）別紙第１'!E54</f>
        <v>1.19</v>
      </c>
      <c r="V60" s="339"/>
      <c r="X60" s="316">
        <f t="shared" si="5"/>
        <v>0</v>
      </c>
      <c r="Y60" s="316">
        <f>H60*M60</f>
        <v>0</v>
      </c>
      <c r="Z60" s="316">
        <f t="shared" si="7"/>
        <v>0</v>
      </c>
      <c r="AA60" s="317">
        <f>(F60-H60)*Q60</f>
        <v>0</v>
      </c>
    </row>
    <row r="61" spans="1:28" ht="13.8" thickTop="1">
      <c r="A61" s="296"/>
      <c r="B61" s="306" t="s">
        <v>351</v>
      </c>
      <c r="C61" s="307"/>
      <c r="D61" s="308"/>
      <c r="E61" s="309" t="s">
        <v>205</v>
      </c>
      <c r="F61" s="622">
        <f>X61</f>
        <v>0</v>
      </c>
      <c r="G61" s="622"/>
      <c r="H61" s="623">
        <f>Y61</f>
        <v>0</v>
      </c>
      <c r="I61" s="624"/>
      <c r="J61" s="121"/>
      <c r="K61" s="121"/>
      <c r="L61" s="121" t="str">
        <f>IF(M61&lt;&gt;$T$61,"レ","")</f>
        <v/>
      </c>
      <c r="M61" s="115"/>
      <c r="N61" s="115" t="str">
        <f>IF(L61="","",$T$61)</f>
        <v/>
      </c>
      <c r="X61" s="318">
        <f>SUM(X6:X60)</f>
        <v>0</v>
      </c>
      <c r="Y61" s="318">
        <f>SUM(Y6:Y60)</f>
        <v>0</v>
      </c>
      <c r="Z61" s="318">
        <f>SUM(Z6:Z60)</f>
        <v>0</v>
      </c>
    </row>
    <row r="62" spans="1:28" s="248" customFormat="1">
      <c r="A62" s="312"/>
      <c r="B62" s="302"/>
      <c r="C62" s="302"/>
      <c r="D62" s="302"/>
      <c r="E62" s="313"/>
      <c r="F62" s="314"/>
      <c r="G62" s="314"/>
      <c r="H62" s="314"/>
      <c r="I62" s="314"/>
      <c r="J62" s="253"/>
      <c r="K62" s="253"/>
      <c r="L62" s="253"/>
      <c r="M62" s="251"/>
      <c r="N62" s="251"/>
      <c r="S62" s="264"/>
      <c r="T62" s="264"/>
      <c r="U62" s="264"/>
      <c r="V62" s="264"/>
      <c r="W62" s="264"/>
      <c r="X62" s="268"/>
      <c r="Y62" s="268"/>
      <c r="Z62" s="268"/>
      <c r="AA62" s="264"/>
      <c r="AB62" s="264"/>
    </row>
    <row r="63" spans="1:28" ht="43.8" customHeight="1">
      <c r="A63" s="607" t="s">
        <v>352</v>
      </c>
      <c r="B63" s="610" t="s">
        <v>701</v>
      </c>
      <c r="C63" s="655" t="s">
        <v>712</v>
      </c>
      <c r="D63" s="656"/>
      <c r="E63" s="289" t="s">
        <v>210</v>
      </c>
      <c r="F63" s="598"/>
      <c r="G63" s="598"/>
      <c r="H63" s="619"/>
      <c r="I63" s="620"/>
      <c r="J63" s="121"/>
      <c r="K63" s="121"/>
      <c r="L63" s="122" t="str">
        <f>IF(M63&lt;&gt;$T$63,"レ","")</f>
        <v/>
      </c>
      <c r="M63" s="123">
        <f>T63</f>
        <v>8.64</v>
      </c>
      <c r="N63" s="124" t="str">
        <f>IF(L63="","",$T$63)</f>
        <v/>
      </c>
      <c r="P63" s="122" t="str">
        <f>IF(Q63&lt;&gt;$V$63,"レ","")</f>
        <v/>
      </c>
      <c r="Q63" s="125">
        <f>V63</f>
        <v>0.40600000000000003</v>
      </c>
      <c r="R63" s="124" t="str">
        <f>IF(P63="","",$V$63)</f>
        <v/>
      </c>
      <c r="T63" s="315">
        <f>'（参考）別紙第１'!E55</f>
        <v>8.64</v>
      </c>
      <c r="V63" s="319">
        <f>'（参考）別紙第2'!E43*1000</f>
        <v>0.40600000000000003</v>
      </c>
      <c r="X63" s="268">
        <f t="shared" ref="X63:X66" si="60">F63*M63</f>
        <v>0</v>
      </c>
      <c r="Y63" s="268">
        <f t="shared" ref="Y63:Y66" si="61">H63*M63</f>
        <v>0</v>
      </c>
      <c r="Z63" s="268">
        <f t="shared" ref="Z63:Z66" si="62">X63-Y63</f>
        <v>0</v>
      </c>
      <c r="AA63" s="269">
        <f>(F63-H63)*Q63</f>
        <v>0</v>
      </c>
    </row>
    <row r="64" spans="1:28" s="106" customFormat="1" ht="21" customHeight="1">
      <c r="A64" s="607"/>
      <c r="B64" s="603"/>
      <c r="C64" s="651" t="s">
        <v>713</v>
      </c>
      <c r="D64" s="652"/>
      <c r="E64" s="252" t="s">
        <v>210</v>
      </c>
      <c r="F64" s="585"/>
      <c r="G64" s="585"/>
      <c r="H64" s="596"/>
      <c r="I64" s="597"/>
      <c r="J64" s="121"/>
      <c r="K64" s="121"/>
      <c r="L64" s="122" t="str">
        <f>IF(M64&lt;&gt;T64,"レ","")</f>
        <v/>
      </c>
      <c r="M64" s="123">
        <f>T64</f>
        <v>3.6</v>
      </c>
      <c r="N64" s="124" t="str">
        <f>IF(L64="","",T64)</f>
        <v/>
      </c>
      <c r="O64" s="104"/>
      <c r="P64" s="122" t="str">
        <f>IF(Q64&lt;&gt;V64,"レ","")</f>
        <v/>
      </c>
      <c r="Q64" s="125">
        <f>V64</f>
        <v>0</v>
      </c>
      <c r="R64" s="124" t="str">
        <f>IF(P64="","",V64)</f>
        <v/>
      </c>
      <c r="S64" s="264"/>
      <c r="T64" s="315">
        <f>'（参考）別紙第１'!E56</f>
        <v>3.6</v>
      </c>
      <c r="U64" s="264"/>
      <c r="V64" s="319"/>
      <c r="W64" s="264"/>
      <c r="X64" s="268">
        <f t="shared" si="60"/>
        <v>0</v>
      </c>
      <c r="Y64" s="268">
        <f t="shared" si="61"/>
        <v>0</v>
      </c>
      <c r="Z64" s="268">
        <f t="shared" si="62"/>
        <v>0</v>
      </c>
      <c r="AA64" s="269">
        <f t="shared" ref="AA64" si="63">(F64-H64)*Q64</f>
        <v>0</v>
      </c>
      <c r="AB64" s="264"/>
    </row>
    <row r="65" spans="1:28" s="250" customFormat="1" ht="26.4">
      <c r="A65" s="607"/>
      <c r="B65" s="328"/>
      <c r="C65" s="653"/>
      <c r="D65" s="654"/>
      <c r="E65" s="289" t="s">
        <v>749</v>
      </c>
      <c r="F65" s="596"/>
      <c r="G65" s="650"/>
      <c r="H65" s="650"/>
      <c r="I65" s="597"/>
      <c r="J65" s="253"/>
      <c r="K65" s="253"/>
      <c r="L65" s="254"/>
      <c r="M65" s="255"/>
      <c r="N65" s="256"/>
      <c r="O65" s="248"/>
      <c r="P65" s="254"/>
      <c r="Q65" s="257"/>
      <c r="R65" s="256"/>
      <c r="S65" s="264"/>
      <c r="T65" s="315"/>
      <c r="U65" s="264"/>
      <c r="V65" s="265"/>
      <c r="W65" s="264"/>
      <c r="X65" s="268"/>
      <c r="Y65" s="268"/>
      <c r="Z65" s="268"/>
      <c r="AA65" s="269"/>
      <c r="AB65" s="264"/>
    </row>
    <row r="66" spans="1:28" s="106" customFormat="1" ht="22.8" customHeight="1">
      <c r="A66" s="607"/>
      <c r="B66" s="227" t="s">
        <v>704</v>
      </c>
      <c r="C66" s="651" t="s">
        <v>705</v>
      </c>
      <c r="D66" s="652"/>
      <c r="E66" s="289" t="s">
        <v>210</v>
      </c>
      <c r="F66" s="598"/>
      <c r="G66" s="598"/>
      <c r="H66" s="619"/>
      <c r="I66" s="620"/>
      <c r="J66" s="121"/>
      <c r="K66" s="121"/>
      <c r="L66" s="254" t="str">
        <f t="shared" ref="L66" si="64">IF(M66&lt;&gt;T66,"レ","")</f>
        <v/>
      </c>
      <c r="M66" s="255">
        <f t="shared" ref="M66" si="65">T66</f>
        <v>3.6</v>
      </c>
      <c r="N66" s="256" t="str">
        <f t="shared" ref="N66" si="66">IF(L66="","",T66)</f>
        <v/>
      </c>
      <c r="O66" s="104"/>
      <c r="P66" s="254" t="str">
        <f t="shared" ref="P66" si="67">IF(Q66&lt;&gt;V66,"レ","")</f>
        <v/>
      </c>
      <c r="Q66" s="257">
        <f t="shared" ref="Q66" si="68">V66</f>
        <v>0</v>
      </c>
      <c r="R66" s="256" t="str">
        <f t="shared" ref="R66" si="69">IF(P66="","",V66)</f>
        <v/>
      </c>
      <c r="S66" s="264"/>
      <c r="T66" s="315">
        <f>'（参考）別紙第１'!E57</f>
        <v>3.6</v>
      </c>
      <c r="U66" s="264"/>
      <c r="V66" s="265"/>
      <c r="W66" s="264"/>
      <c r="X66" s="268">
        <f t="shared" si="60"/>
        <v>0</v>
      </c>
      <c r="Y66" s="268">
        <f t="shared" si="61"/>
        <v>0</v>
      </c>
      <c r="Z66" s="268">
        <f t="shared" si="62"/>
        <v>0</v>
      </c>
      <c r="AA66" s="269">
        <f>(F66-H66)*Q66</f>
        <v>0</v>
      </c>
      <c r="AB66" s="264"/>
    </row>
    <row r="67" spans="1:28" s="250" customFormat="1" ht="26.4">
      <c r="A67" s="607"/>
      <c r="B67" s="361"/>
      <c r="C67" s="653"/>
      <c r="D67" s="654"/>
      <c r="E67" s="289" t="s">
        <v>749</v>
      </c>
      <c r="F67" s="596"/>
      <c r="G67" s="650"/>
      <c r="H67" s="650"/>
      <c r="I67" s="597"/>
      <c r="J67" s="253"/>
      <c r="K67" s="253"/>
      <c r="L67" s="254"/>
      <c r="M67" s="255"/>
      <c r="N67" s="256"/>
      <c r="O67" s="248"/>
      <c r="P67" s="254"/>
      <c r="Q67" s="257"/>
      <c r="R67" s="256"/>
      <c r="S67" s="264"/>
      <c r="T67" s="315"/>
      <c r="U67" s="264"/>
      <c r="V67" s="265"/>
      <c r="W67" s="264"/>
      <c r="X67" s="268"/>
      <c r="Y67" s="268"/>
      <c r="Z67" s="268"/>
      <c r="AA67" s="269"/>
      <c r="AB67" s="264"/>
    </row>
    <row r="68" spans="1:28" s="250" customFormat="1" ht="26.4" customHeight="1" thickBot="1">
      <c r="A68" s="608"/>
      <c r="B68" s="294"/>
      <c r="C68" s="601" t="s">
        <v>714</v>
      </c>
      <c r="D68" s="602"/>
      <c r="E68" s="293" t="s">
        <v>210</v>
      </c>
      <c r="F68" s="657" t="s">
        <v>715</v>
      </c>
      <c r="G68" s="658"/>
      <c r="H68" s="658"/>
      <c r="I68" s="659"/>
      <c r="J68" s="253"/>
      <c r="K68" s="253"/>
      <c r="L68" s="297"/>
      <c r="M68" s="298"/>
      <c r="N68" s="299"/>
      <c r="O68" s="249"/>
      <c r="P68" s="297"/>
      <c r="Q68" s="300"/>
      <c r="R68" s="299"/>
      <c r="S68" s="270"/>
      <c r="T68" s="320"/>
      <c r="U68" s="270"/>
      <c r="V68" s="270"/>
      <c r="W68" s="264"/>
      <c r="X68" s="321"/>
      <c r="Y68" s="321"/>
      <c r="Z68" s="321"/>
      <c r="AA68" s="322"/>
      <c r="AB68" s="264"/>
    </row>
    <row r="69" spans="1:28" s="106" customFormat="1" ht="13.8" thickTop="1">
      <c r="A69" s="295"/>
      <c r="B69" s="306" t="s">
        <v>351</v>
      </c>
      <c r="C69" s="307"/>
      <c r="D69" s="308"/>
      <c r="E69" s="309" t="s">
        <v>210</v>
      </c>
      <c r="F69" s="621">
        <f>SUM(F63:G68)</f>
        <v>0</v>
      </c>
      <c r="G69" s="621"/>
      <c r="H69" s="621">
        <f>SUM(H63:I66)</f>
        <v>0</v>
      </c>
      <c r="I69" s="621"/>
      <c r="J69" s="104"/>
      <c r="K69" s="105"/>
      <c r="L69" s="105"/>
      <c r="M69" s="104"/>
      <c r="N69" s="104"/>
      <c r="O69" s="104"/>
      <c r="P69" s="104"/>
      <c r="Q69" s="104"/>
      <c r="R69" s="104"/>
      <c r="S69" s="264"/>
      <c r="T69" s="264"/>
      <c r="U69" s="264"/>
      <c r="V69" s="264"/>
      <c r="W69" s="264"/>
      <c r="X69" s="340">
        <f>SUM(X63:X66)</f>
        <v>0</v>
      </c>
      <c r="Y69" s="340">
        <f>SUM(Y63:Y66)</f>
        <v>0</v>
      </c>
      <c r="Z69" s="340">
        <f>SUM(Z63:Z66)</f>
        <v>0</v>
      </c>
      <c r="AA69" s="264"/>
      <c r="AB69" s="264"/>
    </row>
    <row r="70" spans="1:28" s="250" customFormat="1">
      <c r="A70" s="301"/>
      <c r="B70" s="303"/>
      <c r="C70" s="303"/>
      <c r="D70" s="303"/>
      <c r="E70" s="304"/>
      <c r="F70" s="305"/>
      <c r="G70" s="305"/>
      <c r="H70" s="305"/>
      <c r="I70" s="305"/>
      <c r="J70" s="248"/>
      <c r="K70" s="249"/>
      <c r="L70" s="249"/>
      <c r="M70" s="248"/>
      <c r="N70" s="248"/>
      <c r="O70" s="248"/>
      <c r="P70" s="248"/>
      <c r="Q70" s="248"/>
      <c r="R70" s="248"/>
      <c r="S70" s="264"/>
      <c r="T70" s="264"/>
      <c r="U70" s="264"/>
      <c r="V70" s="264"/>
      <c r="W70" s="264"/>
      <c r="X70" s="311"/>
      <c r="Y70" s="311"/>
      <c r="Z70" s="311"/>
      <c r="AA70" s="264"/>
      <c r="AB70" s="264"/>
    </row>
    <row r="71" spans="1:28" s="106" customFormat="1">
      <c r="A71" s="104"/>
      <c r="B71" s="278" t="s">
        <v>339</v>
      </c>
      <c r="C71" s="279"/>
      <c r="D71" s="280"/>
      <c r="E71" s="252" t="s">
        <v>205</v>
      </c>
      <c r="F71" s="618">
        <f>X61+X69</f>
        <v>0</v>
      </c>
      <c r="G71" s="618"/>
      <c r="H71" s="618">
        <f>Y61+Y69</f>
        <v>0</v>
      </c>
      <c r="I71" s="618"/>
      <c r="J71" s="104"/>
      <c r="K71" s="105"/>
      <c r="L71" s="105" t="s">
        <v>754</v>
      </c>
      <c r="M71" s="104"/>
      <c r="N71" s="104"/>
      <c r="O71" s="104"/>
      <c r="P71" s="104" t="s">
        <v>755</v>
      </c>
      <c r="Q71" s="104"/>
      <c r="R71" s="104"/>
      <c r="S71" s="264"/>
      <c r="T71" s="264"/>
      <c r="U71" s="264"/>
      <c r="V71" s="264"/>
      <c r="W71" s="264"/>
      <c r="X71" s="264"/>
      <c r="Y71" s="264"/>
      <c r="Z71" s="264"/>
      <c r="AA71" s="341">
        <f>ROUND(SUM(AA6:AA66),1)</f>
        <v>0</v>
      </c>
      <c r="AB71" s="264"/>
    </row>
    <row r="72" spans="1:28" s="106" customFormat="1">
      <c r="A72" s="104"/>
      <c r="B72" s="278" t="s">
        <v>353</v>
      </c>
      <c r="C72" s="279"/>
      <c r="D72" s="280"/>
      <c r="E72" s="205" t="s">
        <v>111</v>
      </c>
      <c r="F72" s="618">
        <f>ROUNDDOWN((Z61+Z69)*0.0258,0)</f>
        <v>0</v>
      </c>
      <c r="G72" s="618"/>
      <c r="H72" s="132"/>
      <c r="I72" s="109"/>
      <c r="J72" s="104"/>
      <c r="K72" s="105"/>
      <c r="L72" s="105"/>
      <c r="M72" s="104"/>
      <c r="N72" s="104"/>
      <c r="O72" s="104"/>
      <c r="P72" s="104" t="s">
        <v>756</v>
      </c>
      <c r="Q72" s="104"/>
      <c r="R72" s="104"/>
      <c r="S72" s="264"/>
      <c r="T72" s="264"/>
      <c r="U72" s="264"/>
      <c r="V72" s="264"/>
      <c r="W72" s="264"/>
      <c r="X72" s="323">
        <f>X69+X61</f>
        <v>0</v>
      </c>
      <c r="Y72" s="323">
        <f>Y69+Y61</f>
        <v>0</v>
      </c>
      <c r="Z72" s="323">
        <f>Z69+Z61</f>
        <v>0</v>
      </c>
      <c r="AA72" s="264"/>
      <c r="AB72" s="264"/>
    </row>
    <row r="73" spans="1:28" s="106" customFormat="1" ht="26.25" customHeight="1">
      <c r="A73" s="104"/>
      <c r="B73" s="278" t="s">
        <v>133</v>
      </c>
      <c r="C73" s="279"/>
      <c r="D73" s="280"/>
      <c r="E73" s="310" t="s">
        <v>25</v>
      </c>
      <c r="F73" s="618">
        <f>AA71</f>
        <v>0</v>
      </c>
      <c r="G73" s="618"/>
      <c r="H73" s="133"/>
      <c r="I73" s="105"/>
      <c r="J73" s="104"/>
      <c r="K73" s="105"/>
      <c r="L73" s="105"/>
      <c r="M73" s="104"/>
      <c r="N73" s="104"/>
      <c r="O73" s="104"/>
      <c r="P73" s="104" t="s">
        <v>757</v>
      </c>
      <c r="Q73" s="104"/>
      <c r="R73" s="104"/>
      <c r="S73" s="264"/>
      <c r="T73" s="264"/>
      <c r="U73" s="264"/>
      <c r="V73" s="264"/>
      <c r="W73" s="264"/>
      <c r="X73" s="264"/>
      <c r="Y73" s="264"/>
      <c r="Z73" s="264"/>
      <c r="AA73" s="264"/>
      <c r="AB73" s="264"/>
    </row>
    <row r="74" spans="1:28" s="250" customFormat="1">
      <c r="A74" s="248"/>
      <c r="B74" s="646" t="s">
        <v>775</v>
      </c>
      <c r="C74" s="646"/>
      <c r="D74" s="386"/>
      <c r="E74" s="387"/>
      <c r="F74" s="388"/>
      <c r="G74" s="388"/>
      <c r="H74" s="248"/>
      <c r="I74" s="248"/>
      <c r="J74" s="248"/>
      <c r="K74" s="248"/>
      <c r="L74" s="248"/>
      <c r="M74" s="248"/>
      <c r="N74" s="248"/>
      <c r="O74" s="248"/>
      <c r="P74" s="248"/>
      <c r="Q74" s="248"/>
      <c r="R74" s="248"/>
      <c r="S74" s="248"/>
      <c r="T74" s="248"/>
      <c r="U74" s="248"/>
      <c r="V74" s="248"/>
      <c r="W74" s="248"/>
      <c r="X74" s="248"/>
      <c r="Y74" s="248"/>
      <c r="Z74" s="248"/>
      <c r="AA74" s="248"/>
      <c r="AB74" s="248"/>
    </row>
    <row r="75" spans="1:28" s="248" customFormat="1" ht="31.8" customHeight="1">
      <c r="B75" s="647"/>
      <c r="C75" s="648"/>
      <c r="D75" s="648"/>
      <c r="E75" s="648"/>
      <c r="F75" s="648"/>
      <c r="G75" s="648"/>
      <c r="H75" s="648"/>
      <c r="I75" s="649"/>
    </row>
    <row r="76" spans="1:28" s="250" customFormat="1" ht="7.5" customHeight="1">
      <c r="A76" s="248"/>
      <c r="B76" s="248"/>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row>
    <row r="77" spans="1:28" s="106" customFormat="1" ht="7.5" customHeight="1">
      <c r="A77" s="104"/>
      <c r="B77" s="104"/>
      <c r="C77" s="104"/>
      <c r="D77" s="248"/>
      <c r="E77" s="104"/>
      <c r="F77" s="104"/>
      <c r="G77" s="104"/>
      <c r="H77" s="104"/>
      <c r="I77" s="104"/>
      <c r="J77" s="104"/>
      <c r="K77" s="105"/>
      <c r="L77" s="105"/>
      <c r="M77" s="104"/>
      <c r="N77" s="104"/>
      <c r="O77" s="104"/>
      <c r="P77" s="104"/>
      <c r="Q77" s="104"/>
      <c r="R77" s="104"/>
      <c r="S77" s="264"/>
      <c r="T77" s="264"/>
      <c r="U77" s="264"/>
      <c r="V77" s="264"/>
      <c r="W77" s="264"/>
      <c r="X77" s="264"/>
      <c r="Y77" s="264"/>
      <c r="Z77" s="264"/>
      <c r="AA77" s="264"/>
      <c r="AB77" s="264"/>
    </row>
    <row r="78" spans="1:28" s="106" customFormat="1">
      <c r="A78" s="104" t="s">
        <v>354</v>
      </c>
      <c r="B78" s="104"/>
      <c r="C78" s="104"/>
      <c r="D78" s="248"/>
      <c r="E78" s="104"/>
      <c r="F78" s="104"/>
      <c r="G78" s="104"/>
      <c r="H78" s="104"/>
      <c r="I78" s="104"/>
      <c r="J78" s="104"/>
      <c r="K78" s="105"/>
      <c r="L78" s="105"/>
      <c r="M78" s="104"/>
      <c r="N78" s="104"/>
      <c r="O78" s="104"/>
      <c r="P78" s="104"/>
      <c r="Q78" s="104"/>
      <c r="R78" s="104"/>
      <c r="S78" s="264"/>
      <c r="T78" s="264"/>
      <c r="U78" s="264"/>
      <c r="V78" s="264"/>
      <c r="W78" s="264"/>
      <c r="X78" s="264"/>
      <c r="Y78" s="264"/>
      <c r="Z78" s="264"/>
      <c r="AA78" s="264"/>
      <c r="AB78" s="264"/>
    </row>
    <row r="79" spans="1:28" s="106" customFormat="1">
      <c r="A79" s="628" t="s">
        <v>136</v>
      </c>
      <c r="B79" s="629"/>
      <c r="C79" s="629"/>
      <c r="D79" s="629"/>
      <c r="E79" s="630"/>
      <c r="F79" s="634" t="s">
        <v>20</v>
      </c>
      <c r="G79" s="635"/>
      <c r="H79" s="635"/>
      <c r="I79" s="599" t="s">
        <v>37</v>
      </c>
      <c r="J79" s="104"/>
      <c r="K79" s="105"/>
      <c r="L79" s="105"/>
      <c r="M79" s="104"/>
      <c r="N79" s="104"/>
      <c r="O79" s="104"/>
      <c r="P79" s="104"/>
      <c r="Q79" s="104"/>
      <c r="R79" s="104"/>
      <c r="S79" s="264"/>
      <c r="T79" s="264"/>
      <c r="U79" s="264"/>
      <c r="V79" s="264"/>
      <c r="W79" s="264"/>
      <c r="X79" s="264"/>
      <c r="Y79" s="264"/>
      <c r="Z79" s="264"/>
      <c r="AA79" s="264"/>
      <c r="AB79" s="264"/>
    </row>
    <row r="80" spans="1:28" s="106" customFormat="1">
      <c r="A80" s="631"/>
      <c r="B80" s="632"/>
      <c r="C80" s="632"/>
      <c r="D80" s="632"/>
      <c r="E80" s="633"/>
      <c r="F80" s="107" t="s">
        <v>75</v>
      </c>
      <c r="G80" s="108">
        <f>G4</f>
        <v>3</v>
      </c>
      <c r="H80" s="127" t="s">
        <v>22</v>
      </c>
      <c r="I80" s="600"/>
      <c r="J80" s="104"/>
      <c r="K80" s="105"/>
      <c r="L80" s="105"/>
      <c r="M80" s="104"/>
      <c r="N80" s="104"/>
      <c r="O80" s="104"/>
      <c r="P80" s="104"/>
      <c r="Q80" s="104"/>
      <c r="R80" s="104"/>
      <c r="S80" s="264"/>
      <c r="T80" s="264"/>
      <c r="U80" s="264"/>
      <c r="V80" s="264"/>
      <c r="W80" s="264"/>
      <c r="X80" s="264"/>
      <c r="Y80" s="264"/>
      <c r="Z80" s="264"/>
      <c r="AA80" s="264"/>
      <c r="AB80" s="264"/>
    </row>
    <row r="81" spans="1:28" s="106" customFormat="1" ht="15.6">
      <c r="A81" s="128" t="s">
        <v>355</v>
      </c>
      <c r="B81" s="129"/>
      <c r="C81" s="129"/>
      <c r="D81" s="129"/>
      <c r="E81" s="129"/>
      <c r="F81" s="616">
        <f>$F$73</f>
        <v>0</v>
      </c>
      <c r="G81" s="617"/>
      <c r="H81" s="130" t="s">
        <v>25</v>
      </c>
      <c r="I81" s="131"/>
      <c r="J81" s="104"/>
      <c r="K81" s="105"/>
      <c r="L81" s="105"/>
      <c r="M81" s="104"/>
      <c r="N81" s="104"/>
      <c r="O81" s="104"/>
      <c r="P81" s="104"/>
      <c r="Q81" s="104"/>
      <c r="R81" s="104"/>
      <c r="S81" s="264"/>
      <c r="T81" s="264"/>
      <c r="U81" s="264"/>
      <c r="V81" s="264"/>
      <c r="W81" s="264"/>
      <c r="X81" s="264"/>
      <c r="Y81" s="264"/>
      <c r="Z81" s="264"/>
      <c r="AA81" s="264"/>
      <c r="AB81" s="264"/>
    </row>
    <row r="82" spans="1:28" s="106" customFormat="1" ht="26.25" customHeight="1">
      <c r="A82" s="611" t="s">
        <v>356</v>
      </c>
      <c r="B82" s="612"/>
      <c r="C82" s="612"/>
      <c r="D82" s="612"/>
      <c r="E82" s="613"/>
      <c r="F82" s="614"/>
      <c r="G82" s="615"/>
      <c r="H82" s="130" t="s">
        <v>25</v>
      </c>
      <c r="I82" s="131"/>
      <c r="J82" s="104"/>
      <c r="K82" s="105"/>
      <c r="L82" s="105"/>
      <c r="M82" s="104"/>
      <c r="N82" s="104"/>
      <c r="O82" s="104"/>
      <c r="P82" s="104"/>
      <c r="Q82" s="104"/>
      <c r="R82" s="104"/>
      <c r="S82" s="264"/>
      <c r="T82" s="264"/>
      <c r="U82" s="264"/>
      <c r="V82" s="264"/>
      <c r="W82" s="264"/>
      <c r="X82" s="264"/>
      <c r="Y82" s="264"/>
      <c r="Z82" s="264"/>
      <c r="AA82" s="264"/>
      <c r="AB82" s="264"/>
    </row>
    <row r="83" spans="1:28" ht="15.6">
      <c r="A83" s="128" t="s">
        <v>357</v>
      </c>
      <c r="B83" s="129"/>
      <c r="C83" s="129"/>
      <c r="D83" s="129"/>
      <c r="E83" s="129"/>
      <c r="F83" s="614"/>
      <c r="G83" s="615"/>
      <c r="H83" s="130" t="s">
        <v>25</v>
      </c>
      <c r="I83" s="131"/>
    </row>
    <row r="84" spans="1:28" ht="15.6">
      <c r="A84" s="128" t="s">
        <v>358</v>
      </c>
      <c r="B84" s="129"/>
      <c r="C84" s="129"/>
      <c r="D84" s="129"/>
      <c r="E84" s="129"/>
      <c r="F84" s="614"/>
      <c r="G84" s="615"/>
      <c r="H84" s="130" t="s">
        <v>25</v>
      </c>
      <c r="I84" s="131"/>
    </row>
    <row r="85" spans="1:28" ht="15.6">
      <c r="A85" s="128" t="s">
        <v>359</v>
      </c>
      <c r="B85" s="129"/>
      <c r="C85" s="129"/>
      <c r="D85" s="129"/>
      <c r="E85" s="129"/>
      <c r="F85" s="614"/>
      <c r="G85" s="615"/>
      <c r="H85" s="130" t="s">
        <v>25</v>
      </c>
      <c r="I85" s="131"/>
    </row>
    <row r="86" spans="1:28" ht="15.6">
      <c r="A86" s="128" t="s">
        <v>360</v>
      </c>
      <c r="B86" s="129"/>
      <c r="C86" s="129"/>
      <c r="D86" s="129"/>
      <c r="E86" s="129"/>
      <c r="F86" s="614"/>
      <c r="G86" s="615"/>
      <c r="H86" s="130" t="s">
        <v>25</v>
      </c>
      <c r="I86" s="131"/>
    </row>
    <row r="87" spans="1:28" ht="15.6">
      <c r="A87" s="128" t="s">
        <v>361</v>
      </c>
      <c r="B87" s="129"/>
      <c r="C87" s="129"/>
      <c r="D87" s="129"/>
      <c r="E87" s="129"/>
      <c r="F87" s="614"/>
      <c r="G87" s="615"/>
      <c r="H87" s="130" t="s">
        <v>25</v>
      </c>
      <c r="I87" s="131"/>
    </row>
    <row r="88" spans="1:28" ht="15.6">
      <c r="A88" s="128" t="s">
        <v>362</v>
      </c>
      <c r="B88" s="129"/>
      <c r="C88" s="129"/>
      <c r="D88" s="129"/>
      <c r="E88" s="129"/>
      <c r="F88" s="614"/>
      <c r="G88" s="615"/>
      <c r="H88" s="130" t="s">
        <v>25</v>
      </c>
      <c r="I88" s="131"/>
    </row>
    <row r="89" spans="1:28" ht="44.25" customHeight="1">
      <c r="A89" s="611" t="s">
        <v>363</v>
      </c>
      <c r="B89" s="612"/>
      <c r="C89" s="612"/>
      <c r="D89" s="612"/>
      <c r="E89" s="613"/>
      <c r="F89" s="614"/>
      <c r="G89" s="615"/>
      <c r="H89" s="130" t="s">
        <v>25</v>
      </c>
      <c r="I89" s="206" t="s">
        <v>364</v>
      </c>
    </row>
    <row r="90" spans="1:28" ht="30" customHeight="1">
      <c r="A90" s="611" t="s">
        <v>365</v>
      </c>
      <c r="B90" s="612"/>
      <c r="C90" s="612"/>
      <c r="D90" s="612"/>
      <c r="E90" s="613"/>
      <c r="F90" s="614"/>
      <c r="G90" s="615"/>
      <c r="H90" s="130" t="s">
        <v>25</v>
      </c>
      <c r="I90" s="206" t="s">
        <v>366</v>
      </c>
    </row>
    <row r="91" spans="1:28" ht="29.25" customHeight="1">
      <c r="A91" s="611" t="s">
        <v>367</v>
      </c>
      <c r="B91" s="612"/>
      <c r="C91" s="612"/>
      <c r="D91" s="612"/>
      <c r="E91" s="613"/>
      <c r="F91" s="616">
        <f>F81+F82+F83+F84+F85+F86+F87+F88+F90</f>
        <v>0</v>
      </c>
      <c r="G91" s="617"/>
      <c r="H91" s="130" t="s">
        <v>25</v>
      </c>
      <c r="I91" s="131"/>
    </row>
  </sheetData>
  <mergeCells count="144">
    <mergeCell ref="B74:C74"/>
    <mergeCell ref="B75:I75"/>
    <mergeCell ref="F65:I65"/>
    <mergeCell ref="F67:I67"/>
    <mergeCell ref="C64:D65"/>
    <mergeCell ref="C66:D67"/>
    <mergeCell ref="C63:D63"/>
    <mergeCell ref="F68:I68"/>
    <mergeCell ref="F16:G16"/>
    <mergeCell ref="H16:I16"/>
    <mergeCell ref="F17:G17"/>
    <mergeCell ref="H17:I17"/>
    <mergeCell ref="H29:I29"/>
    <mergeCell ref="F60:G60"/>
    <mergeCell ref="H60:I60"/>
    <mergeCell ref="F57:G57"/>
    <mergeCell ref="H57:I57"/>
    <mergeCell ref="F58:G58"/>
    <mergeCell ref="H58:I58"/>
    <mergeCell ref="F33:G33"/>
    <mergeCell ref="H33:I33"/>
    <mergeCell ref="F34:G34"/>
    <mergeCell ref="H66:I66"/>
    <mergeCell ref="F22:G22"/>
    <mergeCell ref="L1:R3"/>
    <mergeCell ref="F3:I3"/>
    <mergeCell ref="F5:G5"/>
    <mergeCell ref="H5:I5"/>
    <mergeCell ref="F6:G6"/>
    <mergeCell ref="H6:I6"/>
    <mergeCell ref="F11:G11"/>
    <mergeCell ref="H11:I11"/>
    <mergeCell ref="F12:G12"/>
    <mergeCell ref="H12:I12"/>
    <mergeCell ref="F7:G7"/>
    <mergeCell ref="H7:I7"/>
    <mergeCell ref="F8:G8"/>
    <mergeCell ref="H8:I8"/>
    <mergeCell ref="F9:G9"/>
    <mergeCell ref="H9:I9"/>
    <mergeCell ref="F81:G81"/>
    <mergeCell ref="A82:E82"/>
    <mergeCell ref="F82:G82"/>
    <mergeCell ref="F71:G71"/>
    <mergeCell ref="H71:I71"/>
    <mergeCell ref="H34:I34"/>
    <mergeCell ref="F38:G38"/>
    <mergeCell ref="F59:G59"/>
    <mergeCell ref="H59:I59"/>
    <mergeCell ref="B63:B64"/>
    <mergeCell ref="F63:G63"/>
    <mergeCell ref="H63:I63"/>
    <mergeCell ref="F64:G64"/>
    <mergeCell ref="H64:I64"/>
    <mergeCell ref="F69:G69"/>
    <mergeCell ref="H69:I69"/>
    <mergeCell ref="F61:G61"/>
    <mergeCell ref="H61:I61"/>
    <mergeCell ref="F55:G55"/>
    <mergeCell ref="F56:I56"/>
    <mergeCell ref="F72:G72"/>
    <mergeCell ref="F73:G73"/>
    <mergeCell ref="A79:E80"/>
    <mergeCell ref="F79:H79"/>
    <mergeCell ref="A89:E89"/>
    <mergeCell ref="F89:G89"/>
    <mergeCell ref="A90:E90"/>
    <mergeCell ref="F90:G90"/>
    <mergeCell ref="A91:E91"/>
    <mergeCell ref="F91:G91"/>
    <mergeCell ref="F83:G83"/>
    <mergeCell ref="F84:G84"/>
    <mergeCell ref="F85:G85"/>
    <mergeCell ref="F86:G86"/>
    <mergeCell ref="F87:G87"/>
    <mergeCell ref="F88:G88"/>
    <mergeCell ref="I79:I80"/>
    <mergeCell ref="F66:G66"/>
    <mergeCell ref="C68:D68"/>
    <mergeCell ref="B55:B56"/>
    <mergeCell ref="C55:D56"/>
    <mergeCell ref="A63:A68"/>
    <mergeCell ref="A6:A34"/>
    <mergeCell ref="A37:A56"/>
    <mergeCell ref="A57:A60"/>
    <mergeCell ref="F44:G44"/>
    <mergeCell ref="F45:G45"/>
    <mergeCell ref="F46:G46"/>
    <mergeCell ref="F47:G47"/>
    <mergeCell ref="F49:G49"/>
    <mergeCell ref="F51:G51"/>
    <mergeCell ref="F52:G52"/>
    <mergeCell ref="F53:G53"/>
    <mergeCell ref="F54:G54"/>
    <mergeCell ref="H10:I10"/>
    <mergeCell ref="H15:I15"/>
    <mergeCell ref="F48:G48"/>
    <mergeCell ref="F50:G50"/>
    <mergeCell ref="F30:G30"/>
    <mergeCell ref="B22:B27"/>
    <mergeCell ref="F43:G43"/>
    <mergeCell ref="F10:G10"/>
    <mergeCell ref="F15:G15"/>
    <mergeCell ref="F35:G35"/>
    <mergeCell ref="B35:B36"/>
    <mergeCell ref="C35:D36"/>
    <mergeCell ref="F36:I36"/>
    <mergeCell ref="F32:G32"/>
    <mergeCell ref="H32:I32"/>
    <mergeCell ref="H30:I30"/>
    <mergeCell ref="F31:G31"/>
    <mergeCell ref="H31:I31"/>
    <mergeCell ref="F37:G37"/>
    <mergeCell ref="F28:G28"/>
    <mergeCell ref="H28:I28"/>
    <mergeCell ref="F29:G29"/>
    <mergeCell ref="F27:G27"/>
    <mergeCell ref="H27:I27"/>
    <mergeCell ref="B18:B19"/>
    <mergeCell ref="F18:G18"/>
    <mergeCell ref="H18:I18"/>
    <mergeCell ref="F19:G19"/>
    <mergeCell ref="H19:I19"/>
    <mergeCell ref="B20:B21"/>
    <mergeCell ref="AC34:AG34"/>
    <mergeCell ref="A5:D5"/>
    <mergeCell ref="F23:G23"/>
    <mergeCell ref="F24:G24"/>
    <mergeCell ref="F26:G26"/>
    <mergeCell ref="F39:G39"/>
    <mergeCell ref="F40:G40"/>
    <mergeCell ref="F41:G41"/>
    <mergeCell ref="F42:G42"/>
    <mergeCell ref="F20:G20"/>
    <mergeCell ref="H20:I20"/>
    <mergeCell ref="F21:G21"/>
    <mergeCell ref="H21:I21"/>
    <mergeCell ref="H22:I22"/>
    <mergeCell ref="F25:G25"/>
    <mergeCell ref="H25:I25"/>
    <mergeCell ref="F13:G13"/>
    <mergeCell ref="H13:I13"/>
    <mergeCell ref="F14:G14"/>
    <mergeCell ref="H14:I14"/>
  </mergeCells>
  <phoneticPr fontId="3"/>
  <pageMargins left="0.25" right="0.25" top="0.75" bottom="0.75" header="0.3" footer="0.3"/>
  <pageSetup paperSize="9" fitToHeight="0" orientation="portrait" r:id="rId1"/>
  <rowBreaks count="2" manualBreakCount="2">
    <brk id="36" max="9" man="1"/>
    <brk id="77"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072DEE9-8B15-442A-8596-083BA12EB943}">
          <x14:formula1>
            <xm:f>'（参考）再エネ種別・措置'!$B$3:$B$9</xm:f>
          </x14:formula1>
          <xm:sqref>F65:I65 F67:I67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N59"/>
  <sheetViews>
    <sheetView view="pageBreakPreview" zoomScaleNormal="100" zoomScaleSheetLayoutView="100" workbookViewId="0">
      <selection activeCell="E14" sqref="E14"/>
    </sheetView>
  </sheetViews>
  <sheetFormatPr defaultRowHeight="13.2"/>
  <cols>
    <col min="1" max="9" width="9" style="68"/>
  </cols>
  <sheetData>
    <row r="1" spans="1:9">
      <c r="A1" s="68" t="s">
        <v>134</v>
      </c>
    </row>
    <row r="3" spans="1:9" ht="30" customHeight="1">
      <c r="A3" s="663" t="s">
        <v>135</v>
      </c>
      <c r="B3" s="663"/>
      <c r="C3" s="663"/>
      <c r="D3" s="663"/>
      <c r="E3" s="663"/>
      <c r="F3" s="663"/>
      <c r="G3" s="663"/>
      <c r="H3" s="663"/>
      <c r="I3" s="663"/>
    </row>
    <row r="4" spans="1:9">
      <c r="A4" s="680" t="s">
        <v>136</v>
      </c>
      <c r="B4" s="681"/>
      <c r="C4" s="682"/>
      <c r="D4" s="69" t="s">
        <v>20</v>
      </c>
      <c r="E4" s="70" t="s">
        <v>137</v>
      </c>
      <c r="F4" s="71">
        <f>'別紙(工場)'!G40</f>
        <v>3</v>
      </c>
      <c r="G4" s="72" t="s">
        <v>138</v>
      </c>
      <c r="H4" s="73" t="s">
        <v>37</v>
      </c>
      <c r="I4" s="74"/>
    </row>
    <row r="5" spans="1:9">
      <c r="A5" s="75" t="s">
        <v>139</v>
      </c>
      <c r="B5" s="76"/>
      <c r="C5" s="77"/>
      <c r="D5" s="78"/>
      <c r="E5" s="79"/>
      <c r="F5" s="76"/>
      <c r="G5" s="77"/>
      <c r="H5" s="666"/>
      <c r="I5" s="667"/>
    </row>
    <row r="6" spans="1:9">
      <c r="A6" s="683" t="s">
        <v>140</v>
      </c>
      <c r="B6" s="684"/>
      <c r="C6" s="685"/>
      <c r="D6" s="664"/>
      <c r="E6" s="665"/>
      <c r="F6" s="79"/>
      <c r="G6" s="80"/>
      <c r="H6" s="668"/>
      <c r="I6" s="669"/>
    </row>
    <row r="7" spans="1:9">
      <c r="A7" s="686"/>
      <c r="B7" s="687"/>
      <c r="C7" s="688"/>
      <c r="D7" s="81"/>
      <c r="E7" s="82"/>
      <c r="F7" s="83" t="s">
        <v>141</v>
      </c>
      <c r="G7" s="84"/>
      <c r="H7" s="670"/>
      <c r="I7" s="671"/>
    </row>
    <row r="8" spans="1:9">
      <c r="A8" s="75" t="s">
        <v>142</v>
      </c>
      <c r="B8" s="76"/>
      <c r="C8" s="77"/>
      <c r="D8" s="75"/>
      <c r="E8" s="76"/>
      <c r="F8" s="79"/>
      <c r="G8" s="80"/>
      <c r="H8" s="666"/>
      <c r="I8" s="667"/>
    </row>
    <row r="9" spans="1:9">
      <c r="A9" s="78" t="s">
        <v>143</v>
      </c>
      <c r="B9" s="79"/>
      <c r="C9" s="80"/>
      <c r="D9" s="664"/>
      <c r="E9" s="665"/>
      <c r="F9" s="79"/>
      <c r="G9" s="80"/>
      <c r="H9" s="668"/>
      <c r="I9" s="669"/>
    </row>
    <row r="10" spans="1:9">
      <c r="A10" s="81"/>
      <c r="B10" s="82"/>
      <c r="C10" s="84"/>
      <c r="D10" s="81"/>
      <c r="E10" s="82"/>
      <c r="F10" s="85" t="s">
        <v>141</v>
      </c>
      <c r="G10" s="80"/>
      <c r="H10" s="670"/>
      <c r="I10" s="671"/>
    </row>
    <row r="11" spans="1:9">
      <c r="A11" s="75" t="s">
        <v>144</v>
      </c>
      <c r="B11" s="76"/>
      <c r="C11" s="77"/>
      <c r="D11" s="75"/>
      <c r="E11" s="76"/>
      <c r="F11" s="76"/>
      <c r="G11" s="77"/>
      <c r="H11" s="666"/>
      <c r="I11" s="667"/>
    </row>
    <row r="12" spans="1:9">
      <c r="A12" s="78"/>
      <c r="B12" s="79"/>
      <c r="C12" s="80"/>
      <c r="D12" s="664"/>
      <c r="E12" s="665"/>
      <c r="F12" s="79"/>
      <c r="G12" s="80"/>
      <c r="H12" s="668"/>
      <c r="I12" s="669"/>
    </row>
    <row r="13" spans="1:9">
      <c r="A13" s="81"/>
      <c r="B13" s="82"/>
      <c r="C13" s="84"/>
      <c r="D13" s="81"/>
      <c r="E13" s="82"/>
      <c r="F13" s="83" t="s">
        <v>141</v>
      </c>
      <c r="G13" s="84"/>
      <c r="H13" s="670"/>
      <c r="I13" s="671"/>
    </row>
    <row r="14" spans="1:9" s="231" customFormat="1">
      <c r="A14" s="233" t="s">
        <v>724</v>
      </c>
      <c r="B14" s="234"/>
      <c r="C14" s="235"/>
      <c r="D14" s="233"/>
      <c r="E14" s="234"/>
      <c r="F14" s="232"/>
      <c r="G14" s="237"/>
      <c r="H14" s="666"/>
      <c r="I14" s="667"/>
    </row>
    <row r="15" spans="1:9" s="231" customFormat="1">
      <c r="A15" s="236"/>
      <c r="B15" s="232"/>
      <c r="C15" s="237"/>
      <c r="D15" s="664"/>
      <c r="E15" s="689"/>
      <c r="F15" s="232"/>
      <c r="G15" s="237"/>
      <c r="H15" s="668"/>
      <c r="I15" s="669"/>
    </row>
    <row r="16" spans="1:9" s="231" customFormat="1">
      <c r="A16" s="238"/>
      <c r="B16" s="239"/>
      <c r="C16" s="241"/>
      <c r="D16" s="238"/>
      <c r="E16" s="239"/>
      <c r="F16" s="240" t="s">
        <v>141</v>
      </c>
      <c r="G16" s="241"/>
      <c r="H16" s="670"/>
      <c r="I16" s="671"/>
    </row>
    <row r="17" spans="1:9">
      <c r="A17" s="75" t="s">
        <v>145</v>
      </c>
      <c r="B17" s="76"/>
      <c r="C17" s="77"/>
      <c r="D17" s="75"/>
      <c r="E17" s="76"/>
      <c r="F17" s="79"/>
      <c r="G17" s="80"/>
      <c r="H17" s="666"/>
      <c r="I17" s="667"/>
    </row>
    <row r="18" spans="1:9">
      <c r="A18" s="78"/>
      <c r="B18" s="79"/>
      <c r="C18" s="80"/>
      <c r="D18" s="664"/>
      <c r="E18" s="665"/>
      <c r="F18" s="79"/>
      <c r="G18" s="80"/>
      <c r="H18" s="668"/>
      <c r="I18" s="669"/>
    </row>
    <row r="19" spans="1:9">
      <c r="A19" s="81"/>
      <c r="B19" s="82"/>
      <c r="C19" s="84"/>
      <c r="D19" s="81"/>
      <c r="E19" s="82"/>
      <c r="F19" s="85" t="s">
        <v>141</v>
      </c>
      <c r="G19" s="80"/>
      <c r="H19" s="670"/>
      <c r="I19" s="671"/>
    </row>
    <row r="20" spans="1:9">
      <c r="A20" s="672" t="s">
        <v>341</v>
      </c>
      <c r="B20" s="673"/>
      <c r="C20" s="674"/>
      <c r="D20" s="75"/>
      <c r="E20" s="76"/>
      <c r="F20" s="76"/>
      <c r="G20" s="77"/>
      <c r="H20" s="666"/>
      <c r="I20" s="667"/>
    </row>
    <row r="21" spans="1:9">
      <c r="A21" s="675"/>
      <c r="B21" s="676"/>
      <c r="C21" s="677"/>
      <c r="D21" s="664"/>
      <c r="E21" s="665"/>
      <c r="F21" s="79"/>
      <c r="G21" s="80"/>
      <c r="H21" s="668"/>
      <c r="I21" s="669"/>
    </row>
    <row r="22" spans="1:9">
      <c r="A22" s="140"/>
      <c r="B22" s="141"/>
      <c r="C22" s="142"/>
      <c r="D22" s="81"/>
      <c r="E22" s="82"/>
      <c r="F22" s="83" t="s">
        <v>141</v>
      </c>
      <c r="G22" s="84"/>
      <c r="H22" s="670"/>
      <c r="I22" s="671"/>
    </row>
    <row r="23" spans="1:9">
      <c r="A23" s="143" t="s">
        <v>342</v>
      </c>
      <c r="B23" s="144"/>
      <c r="C23" s="145"/>
      <c r="D23" s="75"/>
      <c r="E23" s="76"/>
      <c r="F23" s="76"/>
      <c r="G23" s="77"/>
      <c r="H23" s="666"/>
      <c r="I23" s="667"/>
    </row>
    <row r="24" spans="1:9">
      <c r="A24" s="146"/>
      <c r="B24" s="147"/>
      <c r="C24" s="148"/>
      <c r="D24" s="664"/>
      <c r="E24" s="665"/>
      <c r="F24" s="79"/>
      <c r="G24" s="80"/>
      <c r="H24" s="668"/>
      <c r="I24" s="669"/>
    </row>
    <row r="25" spans="1:9">
      <c r="A25" s="140"/>
      <c r="B25" s="141"/>
      <c r="C25" s="142"/>
      <c r="D25" s="81"/>
      <c r="E25" s="82"/>
      <c r="F25" s="83" t="s">
        <v>141</v>
      </c>
      <c r="G25" s="84"/>
      <c r="H25" s="670"/>
      <c r="I25" s="671"/>
    </row>
    <row r="26" spans="1:9">
      <c r="A26" s="75" t="s">
        <v>146</v>
      </c>
      <c r="B26" s="76"/>
      <c r="C26" s="77"/>
      <c r="D26" s="75"/>
      <c r="E26" s="76"/>
      <c r="F26" s="76"/>
      <c r="G26" s="77"/>
      <c r="H26" s="666"/>
      <c r="I26" s="667"/>
    </row>
    <row r="27" spans="1:9">
      <c r="A27" s="78"/>
      <c r="B27" s="79"/>
      <c r="C27" s="80"/>
      <c r="D27" s="678">
        <f>D6+D9+D12+D18+D21+D24+D15</f>
        <v>0</v>
      </c>
      <c r="E27" s="679"/>
      <c r="F27" s="79"/>
      <c r="G27" s="80"/>
      <c r="H27" s="668"/>
      <c r="I27" s="669"/>
    </row>
    <row r="28" spans="1:9">
      <c r="A28" s="81"/>
      <c r="B28" s="82"/>
      <c r="C28" s="84"/>
      <c r="D28" s="81"/>
      <c r="E28" s="82"/>
      <c r="F28" s="83" t="s">
        <v>141</v>
      </c>
      <c r="G28" s="84"/>
      <c r="H28" s="670"/>
      <c r="I28" s="671"/>
    </row>
    <row r="29" spans="1:9">
      <c r="A29" s="68" t="s">
        <v>343</v>
      </c>
    </row>
    <row r="31" spans="1:9">
      <c r="A31" s="68" t="s">
        <v>147</v>
      </c>
    </row>
    <row r="33" spans="1:9" ht="25.8" customHeight="1">
      <c r="A33" s="663" t="s">
        <v>148</v>
      </c>
      <c r="B33" s="663"/>
      <c r="C33" s="663"/>
      <c r="D33" s="663"/>
      <c r="E33" s="663"/>
      <c r="F33" s="663"/>
      <c r="G33" s="663"/>
      <c r="H33" s="663"/>
      <c r="I33" s="663"/>
    </row>
    <row r="34" spans="1:9">
      <c r="A34" s="680" t="s">
        <v>136</v>
      </c>
      <c r="B34" s="681"/>
      <c r="C34" s="682"/>
      <c r="D34" s="69" t="s">
        <v>21</v>
      </c>
      <c r="E34" s="86" t="s">
        <v>149</v>
      </c>
      <c r="F34" s="87">
        <f>'別紙(工場)'!K40</f>
        <v>6</v>
      </c>
      <c r="G34" s="72" t="s">
        <v>138</v>
      </c>
      <c r="H34" s="73" t="s">
        <v>37</v>
      </c>
      <c r="I34" s="74"/>
    </row>
    <row r="35" spans="1:9">
      <c r="A35" s="75" t="s">
        <v>139</v>
      </c>
      <c r="B35" s="76"/>
      <c r="C35" s="77"/>
      <c r="D35" s="78"/>
      <c r="E35" s="79"/>
      <c r="F35" s="76"/>
      <c r="G35" s="77"/>
      <c r="H35" s="666"/>
      <c r="I35" s="667"/>
    </row>
    <row r="36" spans="1:9">
      <c r="A36" s="683" t="s">
        <v>140</v>
      </c>
      <c r="B36" s="684"/>
      <c r="C36" s="685"/>
      <c r="D36" s="664"/>
      <c r="E36" s="665"/>
      <c r="F36" s="79"/>
      <c r="G36" s="80"/>
      <c r="H36" s="668"/>
      <c r="I36" s="669"/>
    </row>
    <row r="37" spans="1:9">
      <c r="A37" s="686"/>
      <c r="B37" s="687"/>
      <c r="C37" s="688"/>
      <c r="D37" s="81"/>
      <c r="E37" s="82"/>
      <c r="F37" s="83" t="s">
        <v>141</v>
      </c>
      <c r="G37" s="84"/>
      <c r="H37" s="670"/>
      <c r="I37" s="671"/>
    </row>
    <row r="38" spans="1:9">
      <c r="A38" s="75" t="s">
        <v>142</v>
      </c>
      <c r="B38" s="76"/>
      <c r="C38" s="77"/>
      <c r="D38" s="75"/>
      <c r="E38" s="76"/>
      <c r="F38" s="79"/>
      <c r="G38" s="80"/>
      <c r="H38" s="666"/>
      <c r="I38" s="667"/>
    </row>
    <row r="39" spans="1:9">
      <c r="A39" s="78" t="s">
        <v>143</v>
      </c>
      <c r="B39" s="79"/>
      <c r="C39" s="80"/>
      <c r="D39" s="664"/>
      <c r="E39" s="665"/>
      <c r="F39" s="79"/>
      <c r="G39" s="80"/>
      <c r="H39" s="668"/>
      <c r="I39" s="669"/>
    </row>
    <row r="40" spans="1:9">
      <c r="A40" s="81"/>
      <c r="B40" s="82"/>
      <c r="C40" s="84"/>
      <c r="D40" s="81"/>
      <c r="E40" s="82"/>
      <c r="F40" s="85" t="s">
        <v>141</v>
      </c>
      <c r="G40" s="80"/>
      <c r="H40" s="670"/>
      <c r="I40" s="671"/>
    </row>
    <row r="41" spans="1:9">
      <c r="A41" s="75" t="s">
        <v>144</v>
      </c>
      <c r="B41" s="76"/>
      <c r="C41" s="77"/>
      <c r="D41" s="75"/>
      <c r="E41" s="76"/>
      <c r="F41" s="76"/>
      <c r="G41" s="77"/>
      <c r="H41" s="666"/>
      <c r="I41" s="667"/>
    </row>
    <row r="42" spans="1:9">
      <c r="A42" s="78"/>
      <c r="B42" s="79"/>
      <c r="C42" s="80"/>
      <c r="D42" s="664"/>
      <c r="E42" s="665"/>
      <c r="F42" s="79"/>
      <c r="G42" s="80"/>
      <c r="H42" s="668"/>
      <c r="I42" s="669"/>
    </row>
    <row r="43" spans="1:9">
      <c r="A43" s="81"/>
      <c r="B43" s="82"/>
      <c r="C43" s="84"/>
      <c r="D43" s="81"/>
      <c r="E43" s="82"/>
      <c r="F43" s="83" t="s">
        <v>141</v>
      </c>
      <c r="G43" s="84"/>
      <c r="H43" s="670"/>
      <c r="I43" s="671"/>
    </row>
    <row r="44" spans="1:9" s="231" customFormat="1">
      <c r="A44" s="233" t="s">
        <v>724</v>
      </c>
      <c r="B44" s="234"/>
      <c r="C44" s="235"/>
      <c r="D44" s="233"/>
      <c r="E44" s="234"/>
      <c r="F44" s="232"/>
      <c r="G44" s="237"/>
      <c r="H44" s="666"/>
      <c r="I44" s="667"/>
    </row>
    <row r="45" spans="1:9" s="231" customFormat="1">
      <c r="A45" s="236"/>
      <c r="B45" s="232"/>
      <c r="C45" s="237"/>
      <c r="D45" s="664"/>
      <c r="E45" s="689"/>
      <c r="F45" s="232"/>
      <c r="G45" s="237"/>
      <c r="H45" s="668"/>
      <c r="I45" s="669"/>
    </row>
    <row r="46" spans="1:9" s="231" customFormat="1">
      <c r="A46" s="238"/>
      <c r="B46" s="239"/>
      <c r="C46" s="241"/>
      <c r="D46" s="238"/>
      <c r="E46" s="239"/>
      <c r="F46" s="240" t="s">
        <v>141</v>
      </c>
      <c r="G46" s="241"/>
      <c r="H46" s="670"/>
      <c r="I46" s="671"/>
    </row>
    <row r="47" spans="1:9">
      <c r="A47" s="75" t="s">
        <v>145</v>
      </c>
      <c r="B47" s="76"/>
      <c r="C47" s="77"/>
      <c r="D47" s="75"/>
      <c r="E47" s="76"/>
      <c r="F47" s="79"/>
      <c r="G47" s="80"/>
      <c r="H47" s="666"/>
      <c r="I47" s="667"/>
    </row>
    <row r="48" spans="1:9">
      <c r="A48" s="78"/>
      <c r="B48" s="79"/>
      <c r="C48" s="80"/>
      <c r="D48" s="664"/>
      <c r="E48" s="665"/>
      <c r="F48" s="79"/>
      <c r="G48" s="80"/>
      <c r="H48" s="668"/>
      <c r="I48" s="669"/>
    </row>
    <row r="49" spans="1:14">
      <c r="A49" s="81"/>
      <c r="B49" s="82"/>
      <c r="C49" s="84"/>
      <c r="D49" s="81"/>
      <c r="E49" s="82"/>
      <c r="F49" s="85" t="s">
        <v>141</v>
      </c>
      <c r="G49" s="80"/>
      <c r="H49" s="670"/>
      <c r="I49" s="671"/>
    </row>
    <row r="50" spans="1:14">
      <c r="A50" s="672" t="s">
        <v>341</v>
      </c>
      <c r="B50" s="673"/>
      <c r="C50" s="674"/>
      <c r="D50" s="75"/>
      <c r="E50" s="76"/>
      <c r="F50" s="76"/>
      <c r="G50" s="77"/>
      <c r="H50" s="666"/>
      <c r="I50" s="667"/>
    </row>
    <row r="51" spans="1:14">
      <c r="A51" s="675"/>
      <c r="B51" s="676"/>
      <c r="C51" s="677"/>
      <c r="D51" s="664"/>
      <c r="E51" s="665"/>
      <c r="F51" s="79"/>
      <c r="G51" s="80"/>
      <c r="H51" s="668"/>
      <c r="I51" s="669"/>
    </row>
    <row r="52" spans="1:14">
      <c r="A52" s="140"/>
      <c r="B52" s="141"/>
      <c r="C52" s="142"/>
      <c r="D52" s="81"/>
      <c r="E52" s="82"/>
      <c r="F52" s="83" t="s">
        <v>141</v>
      </c>
      <c r="G52" s="84"/>
      <c r="H52" s="670"/>
      <c r="I52" s="671"/>
    </row>
    <row r="53" spans="1:14">
      <c r="A53" s="143" t="s">
        <v>342</v>
      </c>
      <c r="B53" s="144"/>
      <c r="C53" s="145"/>
      <c r="D53" s="75"/>
      <c r="E53" s="76"/>
      <c r="F53" s="76"/>
      <c r="G53" s="77"/>
      <c r="H53" s="666"/>
      <c r="I53" s="667"/>
    </row>
    <row r="54" spans="1:14">
      <c r="A54" s="146"/>
      <c r="B54" s="147"/>
      <c r="C54" s="148"/>
      <c r="D54" s="664"/>
      <c r="E54" s="665"/>
      <c r="F54" s="79"/>
      <c r="G54" s="80"/>
      <c r="H54" s="668"/>
      <c r="I54" s="669"/>
    </row>
    <row r="55" spans="1:14">
      <c r="A55" s="140"/>
      <c r="B55" s="141"/>
      <c r="C55" s="142"/>
      <c r="D55" s="81"/>
      <c r="E55" s="82"/>
      <c r="F55" s="83" t="s">
        <v>141</v>
      </c>
      <c r="G55" s="84"/>
      <c r="H55" s="670"/>
      <c r="I55" s="671"/>
    </row>
    <row r="56" spans="1:14">
      <c r="A56" s="75" t="s">
        <v>146</v>
      </c>
      <c r="B56" s="76"/>
      <c r="C56" s="77"/>
      <c r="D56" s="75"/>
      <c r="E56" s="76"/>
      <c r="F56" s="76"/>
      <c r="G56" s="77"/>
      <c r="H56" s="666"/>
      <c r="I56" s="667"/>
    </row>
    <row r="57" spans="1:14">
      <c r="A57" s="78"/>
      <c r="B57" s="79"/>
      <c r="C57" s="80"/>
      <c r="D57" s="678">
        <f>D36+D39+D42+D48+D51+D54+D45</f>
        <v>0</v>
      </c>
      <c r="E57" s="679"/>
      <c r="F57" s="79"/>
      <c r="G57" s="80"/>
      <c r="H57" s="668"/>
      <c r="I57" s="669"/>
    </row>
    <row r="58" spans="1:14">
      <c r="A58" s="81"/>
      <c r="B58" s="82"/>
      <c r="C58" s="84"/>
      <c r="D58" s="81"/>
      <c r="E58" s="82"/>
      <c r="F58" s="83" t="s">
        <v>141</v>
      </c>
      <c r="G58" s="84"/>
      <c r="H58" s="670"/>
      <c r="I58" s="671"/>
    </row>
    <row r="59" spans="1:14" s="136" customFormat="1" ht="12.6" customHeight="1">
      <c r="A59" s="547" t="s">
        <v>437</v>
      </c>
      <c r="B59" s="547"/>
      <c r="C59" s="547"/>
      <c r="D59" s="547"/>
      <c r="E59" s="547"/>
      <c r="F59" s="547"/>
      <c r="G59" s="547"/>
      <c r="H59" s="547"/>
      <c r="I59" s="547"/>
      <c r="J59" s="547"/>
      <c r="K59" s="547"/>
      <c r="L59" s="57"/>
      <c r="M59" s="57"/>
      <c r="N59" s="57"/>
    </row>
  </sheetData>
  <mergeCells count="41">
    <mergeCell ref="H11:I13"/>
    <mergeCell ref="D12:E12"/>
    <mergeCell ref="H17:I19"/>
    <mergeCell ref="D18:E18"/>
    <mergeCell ref="A4:C4"/>
    <mergeCell ref="H5:I7"/>
    <mergeCell ref="A6:C7"/>
    <mergeCell ref="D6:E6"/>
    <mergeCell ref="H8:I10"/>
    <mergeCell ref="D9:E9"/>
    <mergeCell ref="H14:I16"/>
    <mergeCell ref="D15:E15"/>
    <mergeCell ref="D36:E36"/>
    <mergeCell ref="H53:I55"/>
    <mergeCell ref="D54:E54"/>
    <mergeCell ref="H56:I58"/>
    <mergeCell ref="D57:E57"/>
    <mergeCell ref="H38:I40"/>
    <mergeCell ref="D39:E39"/>
    <mergeCell ref="H41:I43"/>
    <mergeCell ref="D42:E42"/>
    <mergeCell ref="H47:I49"/>
    <mergeCell ref="D48:E48"/>
    <mergeCell ref="H44:I46"/>
    <mergeCell ref="D45:E45"/>
    <mergeCell ref="A33:I33"/>
    <mergeCell ref="A3:I3"/>
    <mergeCell ref="A59:K59"/>
    <mergeCell ref="D21:E21"/>
    <mergeCell ref="H20:I22"/>
    <mergeCell ref="A20:C21"/>
    <mergeCell ref="A50:C51"/>
    <mergeCell ref="H50:I52"/>
    <mergeCell ref="D51:E51"/>
    <mergeCell ref="H23:I25"/>
    <mergeCell ref="D24:E24"/>
    <mergeCell ref="H26:I28"/>
    <mergeCell ref="D27:E27"/>
    <mergeCell ref="A34:C34"/>
    <mergeCell ref="H35:I37"/>
    <mergeCell ref="A36:C37"/>
  </mergeCells>
  <phoneticPr fontId="3"/>
  <pageMargins left="0.7" right="0.7" top="0.75" bottom="0.75" header="0.3" footer="0.3"/>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29"/>
  <sheetViews>
    <sheetView view="pageBreakPreview" zoomScale="124" zoomScaleNormal="100" zoomScaleSheetLayoutView="124" workbookViewId="0">
      <selection activeCell="D3" sqref="D3:I4"/>
    </sheetView>
  </sheetViews>
  <sheetFormatPr defaultRowHeight="13.2"/>
  <cols>
    <col min="1" max="9" width="9" style="68"/>
  </cols>
  <sheetData>
    <row r="1" spans="1:9">
      <c r="A1" s="68" t="s">
        <v>150</v>
      </c>
    </row>
    <row r="3" spans="1:9">
      <c r="A3" s="690" t="s">
        <v>151</v>
      </c>
      <c r="B3" s="691"/>
      <c r="C3" s="692"/>
      <c r="D3" s="713"/>
      <c r="E3" s="714"/>
      <c r="F3" s="714"/>
      <c r="G3" s="714"/>
      <c r="H3" s="714"/>
      <c r="I3" s="715"/>
    </row>
    <row r="4" spans="1:9" ht="13.8" thickBot="1">
      <c r="A4" s="710"/>
      <c r="B4" s="711"/>
      <c r="C4" s="712"/>
      <c r="D4" s="716"/>
      <c r="E4" s="717"/>
      <c r="F4" s="717"/>
      <c r="G4" s="717"/>
      <c r="H4" s="717"/>
      <c r="I4" s="718"/>
    </row>
    <row r="5" spans="1:9" ht="13.8" thickTop="1">
      <c r="A5" s="719" t="s">
        <v>22</v>
      </c>
      <c r="B5" s="720"/>
      <c r="C5" s="721"/>
      <c r="D5" s="725" t="s">
        <v>20</v>
      </c>
      <c r="E5" s="726"/>
      <c r="F5" s="727"/>
      <c r="G5" s="725" t="s">
        <v>21</v>
      </c>
      <c r="H5" s="726"/>
      <c r="I5" s="727"/>
    </row>
    <row r="6" spans="1:9">
      <c r="A6" s="722"/>
      <c r="B6" s="723"/>
      <c r="C6" s="724"/>
      <c r="D6" s="88" t="s">
        <v>75</v>
      </c>
      <c r="E6" s="71">
        <f>'別紙(工場)'!G40</f>
        <v>3</v>
      </c>
      <c r="F6" s="72" t="s">
        <v>22</v>
      </c>
      <c r="G6" s="89" t="s">
        <v>75</v>
      </c>
      <c r="H6" s="87">
        <f>'別紙(工場)'!K40</f>
        <v>6</v>
      </c>
      <c r="I6" s="72" t="s">
        <v>22</v>
      </c>
    </row>
    <row r="7" spans="1:9">
      <c r="A7" s="75" t="s">
        <v>152</v>
      </c>
      <c r="B7" s="76"/>
      <c r="C7" s="77"/>
      <c r="D7" s="708"/>
      <c r="E7" s="709"/>
      <c r="F7" s="77"/>
      <c r="G7" s="709"/>
      <c r="H7" s="709"/>
      <c r="I7" s="77"/>
    </row>
    <row r="8" spans="1:9">
      <c r="A8" s="81" t="s">
        <v>153</v>
      </c>
      <c r="B8" s="82"/>
      <c r="C8" s="84"/>
      <c r="D8" s="90" t="s">
        <v>153</v>
      </c>
      <c r="E8" s="91"/>
      <c r="F8" s="84"/>
      <c r="G8" s="92" t="s">
        <v>153</v>
      </c>
      <c r="H8" s="93" t="str">
        <f>IF($E$8="","",$E$8)</f>
        <v/>
      </c>
      <c r="I8" s="80"/>
    </row>
    <row r="9" spans="1:9">
      <c r="A9" s="690" t="s">
        <v>154</v>
      </c>
      <c r="B9" s="691"/>
      <c r="C9" s="692"/>
      <c r="D9" s="706" t="e">
        <f>ROUND('別紙(工場)'!G20/D7,3)</f>
        <v>#DIV/0!</v>
      </c>
      <c r="E9" s="707"/>
      <c r="F9" s="77"/>
      <c r="G9" s="706" t="e">
        <f>ROUND('別紙(工場)'!K20/G7,3)</f>
        <v>#DIV/0!</v>
      </c>
      <c r="H9" s="707"/>
      <c r="I9" s="77"/>
    </row>
    <row r="10" spans="1:9">
      <c r="A10" s="696"/>
      <c r="B10" s="663"/>
      <c r="C10" s="697"/>
      <c r="D10" s="94" t="s">
        <v>141</v>
      </c>
      <c r="E10" s="95"/>
      <c r="F10" s="93" t="str">
        <f>IF($E$8="","",$E$8)</f>
        <v/>
      </c>
      <c r="G10" s="94" t="s">
        <v>141</v>
      </c>
      <c r="H10" s="95" t="s">
        <v>155</v>
      </c>
      <c r="I10" s="93" t="str">
        <f>IF($E$8="","",$E$8)</f>
        <v/>
      </c>
    </row>
    <row r="11" spans="1:9">
      <c r="A11" s="690" t="s">
        <v>156</v>
      </c>
      <c r="B11" s="691"/>
      <c r="C11" s="692"/>
      <c r="D11" s="706" t="e">
        <f>ROUND('別紙(工場)'!G22/D7,3)</f>
        <v>#DIV/0!</v>
      </c>
      <c r="E11" s="707"/>
      <c r="G11" s="706" t="e">
        <f>ROUND('別紙(工場)'!K22/G7,3)</f>
        <v>#DIV/0!</v>
      </c>
      <c r="H11" s="707"/>
      <c r="I11" s="80"/>
    </row>
    <row r="12" spans="1:9">
      <c r="A12" s="696"/>
      <c r="B12" s="663"/>
      <c r="C12" s="697"/>
      <c r="D12" s="94" t="s">
        <v>141</v>
      </c>
      <c r="E12" s="95"/>
      <c r="F12" s="93" t="str">
        <f>IF($E$8="","",$E$8)</f>
        <v/>
      </c>
      <c r="G12" s="94" t="s">
        <v>141</v>
      </c>
      <c r="H12" s="95" t="s">
        <v>155</v>
      </c>
      <c r="I12" s="93" t="str">
        <f>IF($E$8="","",$E$8)</f>
        <v/>
      </c>
    </row>
    <row r="13" spans="1:9">
      <c r="A13" s="690" t="s">
        <v>157</v>
      </c>
      <c r="B13" s="691"/>
      <c r="C13" s="692"/>
      <c r="D13" s="698"/>
      <c r="E13" s="699"/>
      <c r="F13" s="699"/>
      <c r="G13" s="699"/>
      <c r="H13" s="699"/>
      <c r="I13" s="700"/>
    </row>
    <row r="14" spans="1:9">
      <c r="A14" s="693"/>
      <c r="B14" s="694"/>
      <c r="C14" s="695"/>
      <c r="D14" s="701"/>
      <c r="E14" s="454"/>
      <c r="F14" s="454"/>
      <c r="G14" s="454"/>
      <c r="H14" s="454"/>
      <c r="I14" s="702"/>
    </row>
    <row r="15" spans="1:9">
      <c r="A15" s="696"/>
      <c r="B15" s="663"/>
      <c r="C15" s="697"/>
      <c r="D15" s="703"/>
      <c r="E15" s="704"/>
      <c r="F15" s="704"/>
      <c r="G15" s="704"/>
      <c r="H15" s="704"/>
      <c r="I15" s="705"/>
    </row>
    <row r="18" spans="1:9">
      <c r="A18" s="68" t="s">
        <v>158</v>
      </c>
    </row>
    <row r="20" spans="1:9">
      <c r="A20" s="96" t="s">
        <v>159</v>
      </c>
      <c r="B20" s="76"/>
      <c r="C20" s="76"/>
      <c r="D20" s="77"/>
      <c r="E20" s="75" t="s">
        <v>160</v>
      </c>
      <c r="F20" s="76"/>
      <c r="G20" s="76"/>
      <c r="H20" s="76"/>
      <c r="I20" s="77"/>
    </row>
    <row r="21" spans="1:9">
      <c r="A21" s="97" t="s">
        <v>161</v>
      </c>
      <c r="B21" s="82"/>
      <c r="C21" s="82"/>
      <c r="D21" s="84"/>
      <c r="E21" s="98"/>
      <c r="F21" s="99" t="s">
        <v>162</v>
      </c>
      <c r="G21" s="95" t="s">
        <v>155</v>
      </c>
      <c r="H21" s="100"/>
      <c r="I21" s="84" t="s">
        <v>162</v>
      </c>
    </row>
    <row r="22" spans="1:9">
      <c r="A22" s="96" t="s">
        <v>159</v>
      </c>
      <c r="B22" s="76"/>
      <c r="C22" s="76"/>
      <c r="D22" s="77"/>
      <c r="E22" s="75" t="s">
        <v>160</v>
      </c>
      <c r="F22" s="76"/>
      <c r="G22" s="76"/>
      <c r="H22" s="76"/>
      <c r="I22" s="77"/>
    </row>
    <row r="23" spans="1:9">
      <c r="A23" s="97" t="s">
        <v>163</v>
      </c>
      <c r="B23" s="82"/>
      <c r="C23" s="82"/>
      <c r="D23" s="84"/>
      <c r="E23" s="98"/>
      <c r="F23" s="99" t="s">
        <v>162</v>
      </c>
      <c r="G23" s="95" t="s">
        <v>155</v>
      </c>
      <c r="H23" s="100"/>
      <c r="I23" s="84" t="s">
        <v>162</v>
      </c>
    </row>
    <row r="24" spans="1:9">
      <c r="A24" s="96" t="s">
        <v>159</v>
      </c>
      <c r="B24" s="76"/>
      <c r="C24" s="76"/>
      <c r="D24" s="77"/>
      <c r="E24" s="75" t="s">
        <v>164</v>
      </c>
      <c r="F24" s="76"/>
      <c r="G24" s="76"/>
      <c r="H24" s="76"/>
      <c r="I24" s="77"/>
    </row>
    <row r="25" spans="1:9">
      <c r="A25" s="97" t="s">
        <v>165</v>
      </c>
      <c r="B25" s="82"/>
      <c r="C25" s="82"/>
      <c r="D25" s="84"/>
      <c r="E25" s="98"/>
      <c r="F25" s="82" t="s">
        <v>166</v>
      </c>
      <c r="G25" s="82"/>
      <c r="H25" s="82"/>
      <c r="I25" s="84"/>
    </row>
    <row r="26" spans="1:9">
      <c r="A26" s="96" t="s">
        <v>159</v>
      </c>
      <c r="B26" s="76"/>
      <c r="C26" s="76"/>
      <c r="D26" s="77"/>
      <c r="E26" s="75" t="s">
        <v>167</v>
      </c>
      <c r="F26" s="76"/>
      <c r="G26" s="76"/>
      <c r="H26" s="76"/>
      <c r="I26" s="77"/>
    </row>
    <row r="27" spans="1:9">
      <c r="A27" s="97" t="s">
        <v>168</v>
      </c>
      <c r="B27" s="82"/>
      <c r="C27" s="82"/>
      <c r="D27" s="84"/>
      <c r="E27" s="98"/>
      <c r="F27" s="82" t="s">
        <v>166</v>
      </c>
      <c r="G27" s="82"/>
      <c r="H27" s="82"/>
      <c r="I27" s="84"/>
    </row>
    <row r="28" spans="1:9">
      <c r="A28" s="96" t="s">
        <v>159</v>
      </c>
      <c r="B28" s="76"/>
      <c r="C28" s="76"/>
      <c r="D28" s="77"/>
      <c r="E28" s="75"/>
      <c r="F28" s="76"/>
      <c r="G28" s="76"/>
      <c r="H28" s="76"/>
      <c r="I28" s="77"/>
    </row>
    <row r="29" spans="1:9">
      <c r="A29" s="97" t="s">
        <v>169</v>
      </c>
      <c r="B29" s="82"/>
      <c r="C29" s="82"/>
      <c r="D29" s="84"/>
      <c r="E29" s="98"/>
      <c r="F29" s="82" t="s">
        <v>166</v>
      </c>
      <c r="G29" s="82"/>
      <c r="H29" s="82"/>
      <c r="I29" s="84"/>
    </row>
  </sheetData>
  <mergeCells count="15">
    <mergeCell ref="D7:E7"/>
    <mergeCell ref="G7:H7"/>
    <mergeCell ref="A3:C4"/>
    <mergeCell ref="D3:I4"/>
    <mergeCell ref="A5:C6"/>
    <mergeCell ref="D5:F5"/>
    <mergeCell ref="G5:I5"/>
    <mergeCell ref="A13:C15"/>
    <mergeCell ref="D13:I15"/>
    <mergeCell ref="A9:C10"/>
    <mergeCell ref="D9:E9"/>
    <mergeCell ref="G9:H9"/>
    <mergeCell ref="A11:C12"/>
    <mergeCell ref="D11:E11"/>
    <mergeCell ref="G11:H11"/>
  </mergeCells>
  <phoneticPr fontId="3"/>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6E66-B03D-48A9-B29F-CF86E807DF0B}">
  <sheetPr>
    <tabColor rgb="FF00B0F0"/>
    <pageSetUpPr fitToPage="1"/>
  </sheetPr>
  <dimension ref="A2:AH24"/>
  <sheetViews>
    <sheetView showGridLines="0" view="pageBreakPreview" zoomScaleNormal="100" zoomScaleSheetLayoutView="100" workbookViewId="0">
      <selection activeCell="P7" sqref="P7"/>
    </sheetView>
  </sheetViews>
  <sheetFormatPr defaultRowHeight="13.2"/>
  <cols>
    <col min="1" max="31" width="3.21875" style="368" customWidth="1"/>
    <col min="32" max="32" width="22" style="368" customWidth="1"/>
    <col min="33" max="16378" width="3.21875" style="368" customWidth="1"/>
    <col min="16379" max="16384" width="8.88671875" style="368"/>
  </cols>
  <sheetData>
    <row r="2" spans="1:34" ht="24" customHeight="1">
      <c r="B2" s="737" t="s">
        <v>805</v>
      </c>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row>
    <row r="4" spans="1:34">
      <c r="B4" s="369"/>
      <c r="C4" s="369"/>
      <c r="D4" s="369"/>
      <c r="E4" s="369"/>
      <c r="F4" s="369"/>
      <c r="G4" s="369"/>
      <c r="H4" s="369"/>
      <c r="I4" s="369"/>
      <c r="J4" s="369"/>
      <c r="K4" s="369"/>
      <c r="L4" s="369"/>
      <c r="M4" s="369"/>
      <c r="N4" s="369"/>
      <c r="O4" s="369"/>
      <c r="P4" s="369"/>
    </row>
    <row r="5" spans="1:34">
      <c r="B5" s="369"/>
      <c r="C5" s="369"/>
      <c r="D5" s="369"/>
      <c r="E5" s="369"/>
      <c r="F5" s="369"/>
      <c r="G5" s="369"/>
      <c r="H5" s="369"/>
      <c r="I5" s="369"/>
      <c r="J5" s="369"/>
      <c r="K5" s="369"/>
      <c r="L5" s="369"/>
      <c r="M5" s="369"/>
      <c r="N5" s="369"/>
      <c r="O5" s="369"/>
      <c r="P5" s="369"/>
      <c r="R5" s="370" t="s">
        <v>759</v>
      </c>
      <c r="S5" s="371"/>
      <c r="T5" s="371"/>
      <c r="U5" s="371"/>
      <c r="V5" s="371"/>
      <c r="W5" s="738" t="str">
        <f>'表紙（GHG計画）'!I8</f>
        <v>(法人名）</v>
      </c>
      <c r="X5" s="739"/>
      <c r="Y5" s="739"/>
      <c r="Z5" s="739"/>
      <c r="AA5" s="739"/>
      <c r="AB5" s="739"/>
      <c r="AC5" s="739"/>
      <c r="AD5" s="739"/>
      <c r="AE5" s="739"/>
      <c r="AF5" s="740"/>
    </row>
    <row r="6" spans="1:34">
      <c r="B6" s="369"/>
      <c r="C6" s="369"/>
      <c r="D6" s="369"/>
      <c r="E6" s="369"/>
      <c r="F6" s="369"/>
      <c r="G6" s="369"/>
      <c r="H6" s="369"/>
      <c r="I6" s="369"/>
      <c r="J6" s="369"/>
      <c r="K6" s="369"/>
      <c r="L6" s="369"/>
      <c r="M6" s="369"/>
      <c r="N6" s="369"/>
      <c r="O6" s="369"/>
      <c r="P6" s="369"/>
      <c r="R6" s="372" t="s">
        <v>760</v>
      </c>
      <c r="S6" s="373"/>
      <c r="T6" s="373"/>
      <c r="U6" s="373"/>
      <c r="V6" s="373"/>
      <c r="W6" s="728" t="str">
        <f>'表紙（GHG計画）'!F18</f>
        <v>（名称）</v>
      </c>
      <c r="X6" s="729"/>
      <c r="Y6" s="729"/>
      <c r="Z6" s="729"/>
      <c r="AA6" s="729"/>
      <c r="AB6" s="729"/>
      <c r="AC6" s="729"/>
      <c r="AD6" s="729"/>
      <c r="AE6" s="729"/>
      <c r="AF6" s="730"/>
    </row>
    <row r="7" spans="1:34">
      <c r="B7" s="369"/>
      <c r="C7" s="369"/>
      <c r="D7" s="369"/>
      <c r="E7" s="369"/>
      <c r="F7" s="369"/>
      <c r="G7" s="369"/>
      <c r="H7" s="369"/>
      <c r="I7" s="369"/>
      <c r="J7" s="369"/>
      <c r="K7" s="369"/>
      <c r="L7" s="369"/>
      <c r="M7" s="369"/>
      <c r="N7" s="369"/>
      <c r="O7" s="369"/>
      <c r="P7" s="369"/>
      <c r="R7" s="372" t="s">
        <v>761</v>
      </c>
      <c r="S7" s="373"/>
      <c r="T7" s="373"/>
      <c r="U7" s="373"/>
      <c r="V7" s="373"/>
      <c r="W7" s="728" t="str">
        <f>'表紙（GHG計画）'!F19</f>
        <v>（所在地）</v>
      </c>
      <c r="X7" s="729"/>
      <c r="Y7" s="729"/>
      <c r="Z7" s="729"/>
      <c r="AA7" s="729"/>
      <c r="AB7" s="729"/>
      <c r="AC7" s="729"/>
      <c r="AD7" s="729"/>
      <c r="AE7" s="729"/>
      <c r="AF7" s="730"/>
    </row>
    <row r="8" spans="1:34">
      <c r="B8" s="369"/>
      <c r="C8" s="369"/>
      <c r="D8" s="369"/>
      <c r="E8" s="369"/>
      <c r="F8" s="369"/>
      <c r="G8" s="369"/>
      <c r="H8" s="369"/>
      <c r="I8" s="369"/>
      <c r="J8" s="369"/>
      <c r="K8" s="369"/>
      <c r="L8" s="369"/>
      <c r="M8" s="369"/>
      <c r="N8" s="369"/>
      <c r="O8" s="369"/>
      <c r="P8" s="369"/>
      <c r="R8" s="372" t="s">
        <v>762</v>
      </c>
      <c r="S8" s="373"/>
      <c r="T8" s="373"/>
      <c r="U8" s="373"/>
      <c r="V8" s="373"/>
      <c r="W8" s="728">
        <f>'表紙（GHG計画）'!F41</f>
        <v>0</v>
      </c>
      <c r="X8" s="729"/>
      <c r="Y8" s="729"/>
      <c r="Z8" s="729"/>
      <c r="AA8" s="729"/>
      <c r="AB8" s="729"/>
      <c r="AC8" s="729"/>
      <c r="AD8" s="729"/>
      <c r="AE8" s="729"/>
      <c r="AF8" s="730"/>
    </row>
    <row r="9" spans="1:34">
      <c r="B9" s="369"/>
      <c r="C9" s="369"/>
      <c r="D9" s="369"/>
      <c r="E9" s="369"/>
      <c r="F9" s="369"/>
      <c r="G9" s="369"/>
      <c r="H9" s="369"/>
      <c r="I9" s="369"/>
      <c r="J9" s="369"/>
      <c r="K9" s="369"/>
      <c r="L9" s="369"/>
      <c r="M9" s="369"/>
      <c r="N9" s="369"/>
      <c r="O9" s="369"/>
      <c r="P9" s="369"/>
      <c r="R9" s="374" t="s">
        <v>764</v>
      </c>
      <c r="S9" s="375"/>
      <c r="T9" s="375"/>
      <c r="U9" s="375"/>
      <c r="V9" s="375"/>
      <c r="W9" s="728">
        <f>'表紙（GHG計画）'!F42</f>
        <v>0</v>
      </c>
      <c r="X9" s="729"/>
      <c r="Y9" s="729"/>
      <c r="Z9" s="729"/>
      <c r="AA9" s="729"/>
      <c r="AB9" s="729"/>
      <c r="AC9" s="729"/>
      <c r="AD9" s="729"/>
      <c r="AE9" s="729"/>
      <c r="AF9" s="730"/>
    </row>
    <row r="10" spans="1:34" ht="16.8" customHeight="1">
      <c r="B10" s="369"/>
      <c r="C10" s="369"/>
      <c r="D10" s="369"/>
      <c r="E10" s="369"/>
      <c r="F10" s="369"/>
      <c r="G10" s="369"/>
      <c r="H10" s="369"/>
      <c r="I10" s="369"/>
      <c r="J10" s="369"/>
      <c r="K10" s="369"/>
      <c r="L10" s="369"/>
      <c r="M10" s="369"/>
      <c r="N10" s="369"/>
      <c r="O10" s="369"/>
      <c r="P10" s="369"/>
      <c r="Q10" s="369"/>
      <c r="R10" s="374" t="s">
        <v>763</v>
      </c>
      <c r="S10" s="375"/>
      <c r="T10" s="375"/>
      <c r="U10" s="375"/>
      <c r="V10" s="375"/>
      <c r="W10" s="728">
        <f>'表紙（GHG計画）'!F43</f>
        <v>0</v>
      </c>
      <c r="X10" s="729"/>
      <c r="Y10" s="729"/>
      <c r="Z10" s="729"/>
      <c r="AA10" s="729"/>
      <c r="AB10" s="729"/>
      <c r="AC10" s="729"/>
      <c r="AD10" s="729"/>
      <c r="AE10" s="729"/>
      <c r="AF10" s="730"/>
      <c r="AG10" s="369"/>
      <c r="AH10" s="369"/>
    </row>
    <row r="11" spans="1:34">
      <c r="A11" s="369"/>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row>
    <row r="12" spans="1:34">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row>
    <row r="13" spans="1:34">
      <c r="A13" s="369"/>
      <c r="B13" s="735" t="s">
        <v>767</v>
      </c>
      <c r="C13" s="735"/>
      <c r="D13" s="735"/>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row>
    <row r="14" spans="1:34">
      <c r="A14" s="369"/>
      <c r="B14" s="731" t="s">
        <v>768</v>
      </c>
      <c r="C14" s="731"/>
      <c r="D14" s="731"/>
      <c r="E14" s="731"/>
      <c r="F14" s="731"/>
      <c r="G14" s="731"/>
      <c r="H14" s="731"/>
      <c r="I14" s="731"/>
      <c r="J14" s="731"/>
      <c r="K14" s="731"/>
      <c r="L14" s="731"/>
      <c r="M14" s="731"/>
      <c r="N14" s="731"/>
      <c r="O14" s="731"/>
      <c r="P14" s="731"/>
      <c r="Q14" s="731"/>
      <c r="R14" s="731"/>
      <c r="S14" s="731"/>
      <c r="T14" s="731"/>
      <c r="U14" s="731"/>
      <c r="V14" s="731"/>
      <c r="W14" s="731"/>
      <c r="X14" s="731"/>
      <c r="Y14" s="731"/>
      <c r="Z14" s="731"/>
      <c r="AA14" s="731"/>
      <c r="AB14" s="731"/>
      <c r="AC14" s="731"/>
      <c r="AD14" s="731"/>
      <c r="AE14" s="731"/>
      <c r="AF14" s="731"/>
      <c r="AG14" s="731"/>
      <c r="AH14" s="731"/>
    </row>
    <row r="15" spans="1:34" ht="31.2" customHeight="1">
      <c r="A15" s="369"/>
      <c r="B15" s="731"/>
      <c r="C15" s="731"/>
      <c r="D15" s="731"/>
      <c r="E15" s="731"/>
      <c r="F15" s="731"/>
      <c r="G15" s="731"/>
      <c r="H15" s="731"/>
      <c r="I15" s="731"/>
      <c r="J15" s="731"/>
      <c r="K15" s="731"/>
      <c r="L15" s="731"/>
      <c r="M15" s="731"/>
      <c r="N15" s="731"/>
      <c r="O15" s="731"/>
      <c r="P15" s="731"/>
      <c r="Q15" s="731"/>
      <c r="R15" s="731"/>
      <c r="S15" s="731"/>
      <c r="T15" s="731"/>
      <c r="U15" s="731"/>
      <c r="V15" s="731"/>
      <c r="W15" s="731"/>
      <c r="X15" s="731"/>
      <c r="Y15" s="731"/>
      <c r="Z15" s="731"/>
      <c r="AA15" s="731"/>
      <c r="AB15" s="731"/>
      <c r="AC15" s="731"/>
      <c r="AD15" s="731"/>
      <c r="AE15" s="731"/>
      <c r="AF15" s="731"/>
      <c r="AG15" s="731"/>
      <c r="AH15" s="731"/>
    </row>
    <row r="16" spans="1:34" ht="7.5" customHeight="1">
      <c r="A16" s="369"/>
      <c r="B16" s="369"/>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row>
    <row r="17" spans="1:34" ht="18" customHeight="1">
      <c r="A17" s="369"/>
      <c r="B17" s="736" t="s">
        <v>766</v>
      </c>
      <c r="C17" s="736"/>
      <c r="D17" s="736"/>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row>
    <row r="18" spans="1:34" ht="36" customHeight="1">
      <c r="A18" s="369"/>
      <c r="B18" s="732"/>
      <c r="C18" s="733"/>
      <c r="D18" s="733"/>
      <c r="E18" s="734"/>
      <c r="F18" s="376" t="s">
        <v>765</v>
      </c>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7"/>
    </row>
    <row r="19" spans="1:34" ht="19.5" customHeight="1">
      <c r="A19" s="369"/>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row>
    <row r="20" spans="1:34" ht="19.2" customHeight="1"/>
    <row r="21" spans="1:34" hidden="1"/>
    <row r="22" spans="1:34" hidden="1"/>
    <row r="23" spans="1:34" hidden="1"/>
    <row r="24" spans="1:34" hidden="1">
      <c r="B24" s="368" t="s">
        <v>769</v>
      </c>
    </row>
  </sheetData>
  <mergeCells count="11">
    <mergeCell ref="W9:AF9"/>
    <mergeCell ref="B2:AH2"/>
    <mergeCell ref="W5:AF5"/>
    <mergeCell ref="W6:AF6"/>
    <mergeCell ref="W7:AF7"/>
    <mergeCell ref="W8:AF8"/>
    <mergeCell ref="W10:AF10"/>
    <mergeCell ref="B14:AH15"/>
    <mergeCell ref="B18:E18"/>
    <mergeCell ref="B13:D13"/>
    <mergeCell ref="B17:D17"/>
  </mergeCells>
  <phoneticPr fontId="3"/>
  <dataValidations count="1">
    <dataValidation type="list" allowBlank="1" showInputMessage="1" showErrorMessage="1" sqref="B18:E18" xr:uid="{0D27B189-0C6E-4CAB-A702-A4DE3358F7AC}">
      <formula1>$B$24:$B$25</formula1>
    </dataValidation>
  </dataValidations>
  <pageMargins left="0.70866141732283461" right="0.70866141732283461"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
  <sheetViews>
    <sheetView workbookViewId="0"/>
  </sheetViews>
  <sheetFormatPr defaultColWidth="8.77734375" defaultRowHeight="13.2"/>
  <cols>
    <col min="1" max="16384" width="8.77734375" style="191"/>
  </cols>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入力のご案内</vt:lpstr>
      <vt:lpstr>チェックシート</vt:lpstr>
      <vt:lpstr>表紙（GHG計画）</vt:lpstr>
      <vt:lpstr>別紙(工場)</vt:lpstr>
      <vt:lpstr>シート1-1（工場その他）</vt:lpstr>
      <vt:lpstr>シート２，３</vt:lpstr>
      <vt:lpstr>シート４，５</vt:lpstr>
      <vt:lpstr>確認票</vt:lpstr>
      <vt:lpstr>右のシートは修正削除不可</vt:lpstr>
      <vt:lpstr>台帳DB入力データ（修正不可）</vt:lpstr>
      <vt:lpstr>（参考）別紙第１</vt:lpstr>
      <vt:lpstr>（参考）別紙第2</vt:lpstr>
      <vt:lpstr>（参考）業種コード</vt:lpstr>
      <vt:lpstr>（参考）再エネ種別・措置</vt:lpstr>
      <vt:lpstr>　</vt:lpstr>
      <vt:lpstr>'（参考）別紙第１'!Print_Area</vt:lpstr>
      <vt:lpstr>'（参考）別紙第2'!Print_Area</vt:lpstr>
      <vt:lpstr>'シート1-1（工場その他）'!Print_Area</vt:lpstr>
      <vt:lpstr>'シート２，３'!Print_Area</vt:lpstr>
      <vt:lpstr>確認票!Print_Area</vt:lpstr>
      <vt:lpstr>'表紙（GHG計画）'!Print_Area</vt:lpstr>
      <vt:lpstr>'別紙(工場)'!Print_Area</vt:lpstr>
      <vt:lpstr>業種コード</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塚本 貴紀</cp:lastModifiedBy>
  <cp:lastPrinted>2024-07-10T00:14:36Z</cp:lastPrinted>
  <dcterms:created xsi:type="dcterms:W3CDTF">2021-12-04T02:49:05Z</dcterms:created>
  <dcterms:modified xsi:type="dcterms:W3CDTF">2024-07-10T00:40:58Z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2024-02-22T08:31:56Z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a38b2f03-0b38-4d4e-a471-5a49510a8089</vt:lpwstr>
  </property>
  <property fmtid="{D5CDD505-2E9C-101B-9397-08002B2CF9AE}" pid="8" name="MSIP_Label_defa4170-0d19-0005-0004-bc88714345d2_ContentBits">
    <vt:lpwstr>0</vt:lpwstr>
  </property>
</Properties>
</file>